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tabRatio="716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/>
</workbook>
</file>

<file path=xl/calcChain.xml><?xml version="1.0" encoding="utf-8"?>
<calcChain xmlns="http://schemas.openxmlformats.org/spreadsheetml/2006/main">
  <c r="D18" i="22" l="1"/>
  <c r="D19" i="22"/>
  <c r="D20" i="22"/>
  <c r="D21" i="22"/>
  <c r="D22" i="22"/>
  <c r="D23" i="22"/>
  <c r="D24" i="22"/>
  <c r="D25" i="22"/>
  <c r="D26" i="22"/>
  <c r="D17" i="22"/>
  <c r="D16" i="22"/>
  <c r="E18" i="22" l="1"/>
  <c r="E17" i="22"/>
  <c r="E16" i="22"/>
  <c r="D11" i="22"/>
  <c r="D10" i="22"/>
  <c r="C153" i="10"/>
  <c r="F19" i="22" l="1"/>
  <c r="B19" i="22" l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B18" i="22" s="1"/>
  <c r="B20" i="22" s="1"/>
  <c r="B21" i="22" s="1"/>
  <c r="B22" i="22" s="1"/>
  <c r="B23" i="22" s="1"/>
  <c r="B24" i="22" s="1"/>
  <c r="B25" i="22" s="1"/>
  <c r="B26" i="22" s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J115" i="10"/>
  <c r="J151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E10" i="22" s="1"/>
  <c r="F112" i="10" l="1"/>
  <c r="F113" i="10" l="1"/>
  <c r="F114" i="10" l="1"/>
  <c r="F116" i="10" l="1"/>
  <c r="F117" i="10" l="1"/>
  <c r="F118" i="10" l="1"/>
  <c r="F119" i="10" l="1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C37" i="22"/>
  <c r="C39" i="22" s="1"/>
  <c r="D33" i="22" l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<sst xmlns="http://schemas.openxmlformats.org/spreadsheetml/2006/main" count="83" uniqueCount="71">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</sst>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E19" sqref="E19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2" t="s">
        <v>29</v>
      </c>
      <c r="B1" s="122"/>
      <c r="C1" s="122"/>
      <c r="D1" s="122"/>
      <c r="E1" s="122"/>
      <c r="F1" s="55"/>
      <c r="G1" s="55"/>
      <c r="H1" s="55"/>
      <c r="I1" s="55"/>
    </row>
    <row r="2" spans="1:9" x14ac:dyDescent="0.2">
      <c r="A2" s="123" t="s">
        <v>46</v>
      </c>
      <c r="B2" s="123"/>
      <c r="C2" s="123"/>
      <c r="D2" s="123"/>
      <c r="E2" s="123"/>
      <c r="F2" s="58"/>
      <c r="G2" s="58"/>
      <c r="H2" s="58"/>
      <c r="I2" s="58"/>
    </row>
    <row r="3" spans="1:9" x14ac:dyDescent="0.2">
      <c r="A3" s="124" t="s">
        <v>47</v>
      </c>
      <c r="B3" s="124"/>
      <c r="C3" s="124"/>
      <c r="D3" s="124"/>
      <c r="E3" s="124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5" t="s">
        <v>31</v>
      </c>
      <c r="D6" s="126"/>
      <c r="E6" s="127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2017</v>
      </c>
      <c r="C10" s="71">
        <f>'E-DDC-18'!G18</f>
        <v>471913.7</v>
      </c>
      <c r="D10" s="72">
        <f>'E-DDC-18'!F114</f>
        <v>-336825.41909780825</v>
      </c>
      <c r="E10" s="73">
        <f>-(C10+D10)*0.35</f>
        <v>-47280.898315767117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2018</v>
      </c>
      <c r="C11" s="74">
        <f>C10</f>
        <v>471913.7</v>
      </c>
      <c r="D11" s="75">
        <f>'E-DDC-18'!F127</f>
        <v>-383141.40112141735</v>
      </c>
      <c r="E11" s="73">
        <f>-(C11+D11)*0.21</f>
        <v>-18642.182764502359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-719966.8202192256</v>
      </c>
      <c r="E13" s="73">
        <f>E10+E11</f>
        <v>-65923.081080269476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-359983.4101096128</v>
      </c>
      <c r="E15" s="77">
        <f>E13/2</f>
        <v>-32961.540540134738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2018</v>
      </c>
      <c r="C16" s="71">
        <f>C10</f>
        <v>471913.7</v>
      </c>
      <c r="D16" s="72">
        <f>'E-DDC-18'!F116</f>
        <v>-340685.08426644234</v>
      </c>
      <c r="E16" s="73">
        <f>-(C16+D16)*0.21</f>
        <v>-27558.009304047111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2018</v>
      </c>
      <c r="C17" s="71">
        <f t="shared" ref="C17:C26" si="0">$C$16</f>
        <v>471913.7</v>
      </c>
      <c r="D17" s="72">
        <f>'E-DDC-18'!F117</f>
        <v>-344544.74943507643</v>
      </c>
      <c r="E17" s="73">
        <f>-(C17+D17)*0.21</f>
        <v>-26747.479618633952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2018</v>
      </c>
      <c r="C18" s="71">
        <f t="shared" si="0"/>
        <v>471913.7</v>
      </c>
      <c r="D18" s="72">
        <f>'E-DDC-18'!F118</f>
        <v>-348404.41460371052</v>
      </c>
      <c r="E18" s="73">
        <f>-(C18+D18)*0.21</f>
        <v>-25936.949933220792</v>
      </c>
      <c r="F18"/>
      <c r="G18" s="59"/>
      <c r="H18" s="59"/>
      <c r="I18" s="59"/>
    </row>
    <row r="19" spans="1:9" x14ac:dyDescent="0.2">
      <c r="A19" s="109" t="s">
        <v>63</v>
      </c>
      <c r="B19" s="110">
        <f>B11</f>
        <v>2018</v>
      </c>
      <c r="C19" s="71">
        <f t="shared" si="0"/>
        <v>471913.7</v>
      </c>
      <c r="D19" s="72">
        <f>'E-DDC-18'!F119</f>
        <v>-352264.07977234462</v>
      </c>
      <c r="E19" s="73">
        <f t="shared" ref="E19:E26" si="2">-(C19+D19)*0.21</f>
        <v>-25126.420247807633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2018</v>
      </c>
      <c r="C20" s="71">
        <f t="shared" si="0"/>
        <v>471913.7</v>
      </c>
      <c r="D20" s="72">
        <f>'E-DDC-18'!F120</f>
        <v>-356123.74494097871</v>
      </c>
      <c r="E20" s="73">
        <f t="shared" si="2"/>
        <v>-24315.890562394474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2018</v>
      </c>
      <c r="C21" s="71">
        <f t="shared" si="0"/>
        <v>471913.7</v>
      </c>
      <c r="D21" s="72">
        <f>'E-DDC-18'!F121</f>
        <v>-359983.4101096128</v>
      </c>
      <c r="E21" s="73">
        <f t="shared" si="2"/>
        <v>-23505.360876981315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2018</v>
      </c>
      <c r="C22" s="71">
        <f t="shared" si="0"/>
        <v>471913.7</v>
      </c>
      <c r="D22" s="72">
        <f>'E-DDC-18'!F122</f>
        <v>-363843.07527824689</v>
      </c>
      <c r="E22" s="73">
        <f t="shared" si="2"/>
        <v>-22694.831191568155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2018</v>
      </c>
      <c r="C23" s="71">
        <f t="shared" si="0"/>
        <v>471913.7</v>
      </c>
      <c r="D23" s="72">
        <f>'E-DDC-18'!F123</f>
        <v>-367702.74044688098</v>
      </c>
      <c r="E23" s="73">
        <f t="shared" si="2"/>
        <v>-21884.301506154996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2018</v>
      </c>
      <c r="C24" s="71">
        <f t="shared" si="0"/>
        <v>471913.7</v>
      </c>
      <c r="D24" s="72">
        <f>'E-DDC-18'!F124</f>
        <v>-371562.40561551508</v>
      </c>
      <c r="E24" s="73">
        <f t="shared" si="2"/>
        <v>-21073.771820741837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2018</v>
      </c>
      <c r="C25" s="71">
        <f t="shared" si="0"/>
        <v>471913.7</v>
      </c>
      <c r="D25" s="72">
        <f>'E-DDC-18'!F125</f>
        <v>-375422.07078414917</v>
      </c>
      <c r="E25" s="73">
        <f t="shared" si="2"/>
        <v>-20263.242135328677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2018</v>
      </c>
      <c r="C26" s="71">
        <f t="shared" si="0"/>
        <v>471913.7</v>
      </c>
      <c r="D26" s="72">
        <f>'E-DDC-18'!F126</f>
        <v>-379281.73595278326</v>
      </c>
      <c r="E26" s="73">
        <f t="shared" si="2"/>
        <v>-19452.712449915518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-4319800.9213153534</v>
      </c>
      <c r="E28" s="77">
        <f>SUM(E15:E27)</f>
        <v>-291520.5101869292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-359983.4101096128</v>
      </c>
      <c r="E31" s="83">
        <f>E28/12</f>
        <v>-24293.375848910768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87636.914041476557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6" zoomScaleNormal="100" workbookViewId="0">
      <selection activeCell="G121" sqref="G12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28" t="s">
        <v>2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outlineLevel="1" x14ac:dyDescent="0.2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32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32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32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32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32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32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32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32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outlineLevel="1" x14ac:dyDescent="0.2">
      <c r="A139" s="30">
        <v>43830</v>
      </c>
      <c r="B139" s="6"/>
      <c r="C139" s="32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hidden="1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hidden="1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hidden="1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hidden="1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hidden="1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hidden="1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hidden="1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hidden="1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hidden="1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hidden="1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hidden="1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SUM(C116:C127)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42231E-88BB-4C35-970B-BCB8DE061ED1}"/>
</file>

<file path=customXml/itemProps2.xml><?xml version="1.0" encoding="utf-8"?>
<ds:datastoreItem xmlns:ds="http://schemas.openxmlformats.org/officeDocument/2006/customXml" ds:itemID="{F13ED046-D542-4C17-9274-20E9E2F35C7F}"/>
</file>

<file path=customXml/itemProps3.xml><?xml version="1.0" encoding="utf-8"?>
<ds:datastoreItem xmlns:ds="http://schemas.openxmlformats.org/officeDocument/2006/customXml" ds:itemID="{6BEAEE38-1D91-4D2A-8E79-EADD6D67222D}"/>
</file>

<file path=customXml/itemProps4.xml><?xml version="1.0" encoding="utf-8"?>
<ds:datastoreItem xmlns:ds="http://schemas.openxmlformats.org/officeDocument/2006/customXml" ds:itemID="{4F414A7A-D0DF-48E2-ABF8-02CDFC597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2019-03-01T22:48:36Z</cp:lastPrinted>
  <dcterms:created xsi:type="dcterms:W3CDTF">2008-02-08T22:02:15Z</dcterms:created>
  <dcterms:modified xsi:type="dcterms:W3CDTF">2019-03-01T22:49:40Z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