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handra2\Desktop\"/>
    </mc:Choice>
  </mc:AlternateContent>
  <xr:revisionPtr revIDLastSave="0" documentId="8_{2E6701ED-2EFC-442B-99C4-3DBB822A62BD}" xr6:coauthVersionLast="47" xr6:coauthVersionMax="47" xr10:uidLastSave="{00000000-0000-0000-0000-000000000000}"/>
  <bookViews>
    <workbookView xWindow="740" yWindow="680" windowWidth="27590" windowHeight="17730" firstSheet="2" activeTab="2" xr2:uid="{14B07135-778F-4B86-A84C-3C0D701D6AAC}"/>
  </bookViews>
  <sheets>
    <sheet name="Sheet1" sheetId="1" state="hidden" r:id="rId1"/>
    <sheet name="Sheet2" sheetId="2" state="hidden" r:id="rId2"/>
    <sheet name="Overview" sheetId="3" r:id="rId3"/>
    <sheet name="Sheet4" sheetId="4" state="hidden" r:id="rId4"/>
  </sheets>
  <definedNames>
    <definedName name="_xlnm.Print_Area" localSheetId="2">Overview!$C$2:$J$56</definedName>
    <definedName name="_xlnm.Print_Area" localSheetId="0">Sheet1!$C$1:$J$63</definedName>
    <definedName name="_xlnm.Print_Area" localSheetId="1">Sheet2!$C$1:$P$38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3" l="1"/>
  <c r="J49" i="3"/>
  <c r="J52" i="3"/>
  <c r="J48" i="3"/>
  <c r="I53" i="3"/>
  <c r="I49" i="3"/>
  <c r="I52" i="3"/>
  <c r="I48" i="3"/>
  <c r="H53" i="3"/>
  <c r="H49" i="3"/>
  <c r="H52" i="3"/>
  <c r="H48" i="3"/>
  <c r="J41" i="3"/>
  <c r="J37" i="3"/>
  <c r="J40" i="3"/>
  <c r="J36" i="3"/>
  <c r="I41" i="3"/>
  <c r="I37" i="3"/>
  <c r="I40" i="3"/>
  <c r="I36" i="3"/>
  <c r="H41" i="3"/>
  <c r="H37" i="3"/>
  <c r="H40" i="3"/>
  <c r="H36" i="3"/>
  <c r="J30" i="3"/>
  <c r="J26" i="3"/>
  <c r="J29" i="3"/>
  <c r="J25" i="3"/>
  <c r="I30" i="3"/>
  <c r="I26" i="3"/>
  <c r="I29" i="3"/>
  <c r="I25" i="3"/>
  <c r="H30" i="3"/>
  <c r="H26" i="3"/>
  <c r="H29" i="3"/>
  <c r="H25" i="3"/>
  <c r="J18" i="3"/>
  <c r="I18" i="3"/>
  <c r="H18" i="3"/>
  <c r="J17" i="3"/>
  <c r="I17" i="3"/>
  <c r="H17" i="3"/>
  <c r="J14" i="3"/>
  <c r="I14" i="3"/>
  <c r="H14" i="3"/>
  <c r="J13" i="3"/>
  <c r="I13" i="3"/>
  <c r="H13" i="3"/>
  <c r="H50" i="3" l="1"/>
  <c r="I50" i="3"/>
  <c r="I31" i="3"/>
  <c r="H42" i="3"/>
  <c r="I42" i="3"/>
  <c r="J42" i="3"/>
  <c r="H54" i="3"/>
  <c r="I54" i="3"/>
  <c r="J54" i="3"/>
  <c r="J38" i="3"/>
  <c r="J44" i="3" s="1"/>
  <c r="J50" i="3"/>
  <c r="H27" i="3"/>
  <c r="H33" i="3" s="1"/>
  <c r="I27" i="3"/>
  <c r="J27" i="3"/>
  <c r="H38" i="3"/>
  <c r="I38" i="3"/>
  <c r="I44" i="3" s="1"/>
  <c r="I15" i="3"/>
  <c r="J19" i="3"/>
  <c r="H31" i="3"/>
  <c r="J31" i="3"/>
  <c r="J15" i="3"/>
  <c r="H19" i="3"/>
  <c r="I19" i="3"/>
  <c r="H15" i="3"/>
  <c r="H21" i="3" s="1"/>
  <c r="J56" i="3" l="1"/>
  <c r="I56" i="3"/>
  <c r="H56" i="3"/>
  <c r="H44" i="3"/>
  <c r="J33" i="3"/>
  <c r="J21" i="3"/>
  <c r="I21" i="3"/>
  <c r="I33" i="3"/>
  <c r="G38" i="2"/>
  <c r="F36" i="2"/>
  <c r="F37" i="2" s="1"/>
  <c r="F38" i="2" s="1"/>
  <c r="G33" i="2"/>
  <c r="F32" i="2"/>
  <c r="F31" i="2"/>
  <c r="F26" i="2"/>
  <c r="F27" i="2" s="1"/>
  <c r="G25" i="2"/>
  <c r="G20" i="2"/>
  <c r="F21" i="2"/>
  <c r="F22" i="2" s="1"/>
  <c r="F23" i="2" l="1"/>
  <c r="G23" i="2" s="1"/>
  <c r="G22" i="2"/>
  <c r="F33" i="2"/>
  <c r="G27" i="2"/>
  <c r="F28" i="2"/>
  <c r="G28" i="2" s="1"/>
  <c r="G60" i="1"/>
  <c r="G59" i="1"/>
  <c r="G51" i="1" l="1"/>
  <c r="E62" i="1"/>
  <c r="D62" i="1"/>
  <c r="G45" i="1"/>
  <c r="F45" i="1" l="1"/>
  <c r="F37" i="1"/>
  <c r="E37" i="1" l="1"/>
  <c r="E44" i="1" s="1"/>
  <c r="D44" i="1" l="1"/>
  <c r="F44" i="1" s="1"/>
</calcChain>
</file>

<file path=xl/sharedStrings.xml><?xml version="1.0" encoding="utf-8"?>
<sst xmlns="http://schemas.openxmlformats.org/spreadsheetml/2006/main" count="207" uniqueCount="80">
  <si>
    <t>Today</t>
  </si>
  <si>
    <t>10-yr</t>
  </si>
  <si>
    <t>30-yr</t>
  </si>
  <si>
    <t>CTL Spreads</t>
  </si>
  <si>
    <t>N/A</t>
  </si>
  <si>
    <t>Treasury Rates</t>
  </si>
  <si>
    <t>Pricing Methodology and Assumptions</t>
  </si>
  <si>
    <t>Scenario 1</t>
  </si>
  <si>
    <t>Scenario 2</t>
  </si>
  <si>
    <t>Scenario 3</t>
  </si>
  <si>
    <t>Scenario 4</t>
  </si>
  <si>
    <t>Training Center Only</t>
  </si>
  <si>
    <t>Command Center Only</t>
  </si>
  <si>
    <t>Training &amp; Command Package</t>
  </si>
  <si>
    <t>Today's UST Rate</t>
  </si>
  <si>
    <t>Training - Today's UST</t>
  </si>
  <si>
    <t>Command - Today's UST</t>
  </si>
  <si>
    <t>Today's Spread</t>
  </si>
  <si>
    <t>Training - Today's Spread</t>
  </si>
  <si>
    <t>Command - Forward Spread</t>
  </si>
  <si>
    <r>
      <rPr>
        <b/>
        <sz val="11"/>
        <color theme="1"/>
        <rFont val="Futura Lt BT"/>
        <family val="2"/>
      </rPr>
      <t>Today's UST Rate</t>
    </r>
    <r>
      <rPr>
        <sz val="11"/>
        <color theme="1"/>
        <rFont val="Futura Lt BT"/>
        <family val="2"/>
      </rPr>
      <t xml:space="preserve"> = Current UST (Today).</t>
    </r>
  </si>
  <si>
    <r>
      <rPr>
        <b/>
        <sz val="11"/>
        <color theme="1"/>
        <rFont val="Futura Lt BT"/>
        <family val="2"/>
      </rPr>
      <t xml:space="preserve">Today's Spread </t>
    </r>
    <r>
      <rPr>
        <sz val="11"/>
        <color theme="1"/>
        <rFont val="Futura Lt BT"/>
        <family val="2"/>
      </rPr>
      <t>= Today's Credit Spread.</t>
    </r>
  </si>
  <si>
    <r>
      <rPr>
        <b/>
        <sz val="11"/>
        <color theme="1"/>
        <rFont val="Futura Lt BT"/>
        <family val="2"/>
      </rPr>
      <t>Forward Spread</t>
    </r>
    <r>
      <rPr>
        <sz val="11"/>
        <color theme="1"/>
        <rFont val="Futura Lt BT"/>
        <family val="2"/>
      </rPr>
      <t xml:space="preserve"> = Today's Credit Spread + 3-4 bps per month forward beginning 07.01.21 to actual funding date.</t>
    </r>
  </si>
  <si>
    <t>Summary of Scenarios</t>
  </si>
  <si>
    <t>Tenant's Credit Ratings:</t>
  </si>
  <si>
    <t>Moody's: Baa1 (Stable)</t>
  </si>
  <si>
    <t>S&amp;P: BBB (Negative)</t>
  </si>
  <si>
    <t>Puget Sound Energy - 20-YR. CTL Scenarios - Training &amp; Command Center</t>
  </si>
  <si>
    <t>Overview and Summary Results of Scenarios</t>
  </si>
  <si>
    <r>
      <t>Forward UST Rate =</t>
    </r>
    <r>
      <rPr>
        <sz val="11"/>
        <color theme="1"/>
        <rFont val="Futura Lt BT"/>
        <family val="2"/>
      </rPr>
      <t xml:space="preserve"> Forward UST based on Bond Yield Forecasts</t>
    </r>
    <r>
      <rPr>
        <b/>
        <sz val="11"/>
        <color theme="1"/>
        <rFont val="Futura Lt BT"/>
        <family val="2"/>
      </rPr>
      <t>.</t>
    </r>
  </si>
  <si>
    <t>Forward UST Rate</t>
  </si>
  <si>
    <r>
      <rPr>
        <b/>
        <sz val="11"/>
        <color theme="1"/>
        <rFont val="Futura Lt BT"/>
        <family val="2"/>
      </rPr>
      <t xml:space="preserve">Spread Buffer </t>
    </r>
    <r>
      <rPr>
        <sz val="11"/>
        <color theme="1"/>
        <rFont val="Futura Lt BT"/>
        <family val="2"/>
      </rPr>
      <t>= Today's Credit Spread + 20 bps buffer.</t>
    </r>
  </si>
  <si>
    <t xml:space="preserve"> Spread Buffer</t>
  </si>
  <si>
    <t>Training - Spread Buffer</t>
  </si>
  <si>
    <t>Command - Buffer &amp; Forward Spread</t>
  </si>
  <si>
    <t>U.S. Treasury Rates</t>
  </si>
  <si>
    <t>Scenario 1a</t>
  </si>
  <si>
    <t>Scenario 1b</t>
  </si>
  <si>
    <t>Scenario 2a</t>
  </si>
  <si>
    <t>Scenario 2b</t>
  </si>
  <si>
    <t>Scenario 3a</t>
  </si>
  <si>
    <t>Scenario 3b</t>
  </si>
  <si>
    <t>Scenario 4b</t>
  </si>
  <si>
    <t>Average Rent over Term</t>
  </si>
  <si>
    <t xml:space="preserve">Scenario 4a </t>
  </si>
  <si>
    <t>Year 1 Net Rent</t>
  </si>
  <si>
    <t>NPV of Net Rent</t>
  </si>
  <si>
    <t>Scenario 1c - 1</t>
  </si>
  <si>
    <t>Scenario 1c -2</t>
  </si>
  <si>
    <t>Scenario 2c -1</t>
  </si>
  <si>
    <t>Scenario 2c -2</t>
  </si>
  <si>
    <t>Scenario 3c -1</t>
  </si>
  <si>
    <t>Scenario 3c -2</t>
  </si>
  <si>
    <t>Scenario 4c -1</t>
  </si>
  <si>
    <t>Scenario 4c -2</t>
  </si>
  <si>
    <t>Training Center</t>
  </si>
  <si>
    <t>Command Center</t>
  </si>
  <si>
    <t xml:space="preserve">Project </t>
  </si>
  <si>
    <t>Analysis Start Date</t>
  </si>
  <si>
    <t>Rate Lock Date</t>
  </si>
  <si>
    <t>Scenario 1c -1</t>
  </si>
  <si>
    <t>Solo/Combined</t>
  </si>
  <si>
    <t>Solo</t>
  </si>
  <si>
    <t>Combined</t>
  </si>
  <si>
    <t>Scenario 4a</t>
  </si>
  <si>
    <t>All-in Rate</t>
  </si>
  <si>
    <t>Forward UST for 03/2022</t>
  </si>
  <si>
    <t>Forward UST for 12/2022</t>
  </si>
  <si>
    <t>Average Rent</t>
  </si>
  <si>
    <t>Difference</t>
  </si>
  <si>
    <t>Scenario 1 - Without 20 bps Spread Buffer</t>
  </si>
  <si>
    <t>Scenario 2 - Without 20 bps Spread Buffer</t>
  </si>
  <si>
    <t>Adjustment to Construction Start Date for Command Center to 03/2023</t>
  </si>
  <si>
    <t>Scenario 3 - With 20 bps Spread Buffer</t>
  </si>
  <si>
    <t>Scenario 4 - With 20 bps Spread Buffer</t>
  </si>
  <si>
    <t>Total Savings by Combining Training &amp; Command Center into One (1) Transaction - Scenario 1</t>
  </si>
  <si>
    <t>Total Savings by Combining Training &amp; Command Center into One (1) Transaction - Scenario 2</t>
  </si>
  <si>
    <t>Total Savings by Combining Training &amp; Command Center into One (1) Transaction - Scenario 3</t>
  </si>
  <si>
    <t>Total Savings by Combining Training &amp; Command Center into One (1) Transaction - Scenario 4</t>
  </si>
  <si>
    <t>Analysis Date: 12/18/2020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</si>
</sst>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Futura Lt BT"/>
      <family val="2"/>
    </font>
    <font>
      <b/>
      <sz val="14"/>
      <color theme="0"/>
      <name val="Futura Lt BT"/>
      <family val="2"/>
    </font>
    <font>
      <b/>
      <sz val="11"/>
      <color theme="1"/>
      <name val="Futura Lt BT"/>
      <family val="2"/>
    </font>
    <font>
      <b/>
      <u/>
      <sz val="11"/>
      <color theme="1"/>
      <name val="Futura Lt BT"/>
      <family val="2"/>
    </font>
    <font>
      <b/>
      <u/>
      <sz val="12"/>
      <color theme="1"/>
      <name val="Futura Lt BT"/>
      <family val="2"/>
    </font>
    <font>
      <sz val="16"/>
      <color theme="1"/>
      <name val="Futura Lt BT"/>
      <family val="2"/>
    </font>
    <font>
      <b/>
      <u/>
      <sz val="16"/>
      <color theme="1"/>
      <name val="Futura Lt BT"/>
      <family val="2"/>
    </font>
    <font>
      <sz val="11"/>
      <name val="Futura Lt BT"/>
      <family val="2"/>
    </font>
    <font>
      <b/>
      <sz val="11"/>
      <name val="Futura Lt BT"/>
      <family val="2"/>
    </font>
    <font>
      <b/>
      <sz val="16"/>
      <color theme="1"/>
      <name val="Futura Lt BT"/>
      <family val="2"/>
    </font>
    <font>
      <u/>
      <sz val="14"/>
      <color theme="1"/>
      <name val="Futura Lt BT"/>
      <family val="2"/>
    </font>
    <font>
      <sz val="14"/>
      <color theme="1"/>
      <name val="Futura Lt BT"/>
      <family val="2"/>
    </font>
    <font>
      <u/>
      <sz val="12"/>
      <color theme="1"/>
      <name val="Futura Lt BT"/>
      <family val="2"/>
    </font>
    <font>
      <u/>
      <sz val="11"/>
      <color theme="1"/>
      <name val="Futura Lt BT"/>
      <family val="2"/>
    </font>
    <font>
      <sz val="10"/>
      <name val="Arial"/>
      <family val="2"/>
    </font>
    <font>
      <sz val="11"/>
      <color theme="0"/>
      <name val="Futura Lt BT"/>
      <family val="2"/>
    </font>
    <font>
      <b/>
      <sz val="11"/>
      <color theme="0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9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4" xfId="0" applyFont="1" applyBorder="1" applyAlignment="1">
      <alignment horizontal="right"/>
    </xf>
    <xf numFmtId="10" fontId="1" fillId="0" borderId="0" xfId="0" applyNumberFormat="1" applyFont="1" applyBorder="1"/>
    <xf numFmtId="0" fontId="4" fillId="3" borderId="4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4" borderId="4" xfId="0" applyFont="1" applyFill="1" applyBorder="1"/>
    <xf numFmtId="0" fontId="1" fillId="4" borderId="8" xfId="0" applyFont="1" applyFill="1" applyBorder="1"/>
    <xf numFmtId="0" fontId="1" fillId="4" borderId="10" xfId="0" applyFont="1" applyFill="1" applyBorder="1"/>
    <xf numFmtId="0" fontId="1" fillId="0" borderId="8" xfId="0" applyFont="1" applyBorder="1"/>
    <xf numFmtId="0" fontId="1" fillId="0" borderId="10" xfId="0" applyFont="1" applyBorder="1"/>
    <xf numFmtId="10" fontId="1" fillId="0" borderId="8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" fillId="0" borderId="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10" fontId="1" fillId="0" borderId="11" xfId="0" applyNumberFormat="1" applyFont="1" applyBorder="1" applyAlignment="1">
      <alignment horizontal="center"/>
    </xf>
    <xf numFmtId="10" fontId="1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164" fontId="3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6" fontId="1" fillId="0" borderId="0" xfId="0" applyNumberFormat="1" applyFont="1"/>
    <xf numFmtId="6" fontId="1" fillId="0" borderId="0" xfId="0" applyNumberFormat="1" applyFont="1" applyAlignment="1">
      <alignment horizontal="center"/>
    </xf>
    <xf numFmtId="0" fontId="1" fillId="0" borderId="16" xfId="0" applyFont="1" applyBorder="1"/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16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0" fontId="1" fillId="0" borderId="2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6" fontId="1" fillId="0" borderId="17" xfId="0" applyNumberFormat="1" applyFont="1" applyBorder="1" applyAlignment="1">
      <alignment horizontal="center"/>
    </xf>
    <xf numFmtId="0" fontId="16" fillId="2" borderId="14" xfId="0" applyFont="1" applyFill="1" applyBorder="1"/>
    <xf numFmtId="164" fontId="1" fillId="0" borderId="19" xfId="0" applyNumberFormat="1" applyFont="1" applyBorder="1" applyAlignment="1">
      <alignment horizontal="center"/>
    </xf>
    <xf numFmtId="6" fontId="1" fillId="0" borderId="20" xfId="0" applyNumberFormat="1" applyFont="1" applyBorder="1" applyAlignment="1">
      <alignment horizontal="center"/>
    </xf>
    <xf numFmtId="0" fontId="3" fillId="0" borderId="16" xfId="0" applyFont="1" applyBorder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6" fontId="3" fillId="0" borderId="17" xfId="0" applyNumberFormat="1" applyFont="1" applyBorder="1" applyAlignment="1">
      <alignment horizontal="center"/>
    </xf>
    <xf numFmtId="0" fontId="17" fillId="2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2" borderId="16" xfId="0" applyFont="1" applyFill="1" applyBorder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7" fillId="2" borderId="13" xfId="0" applyFont="1" applyFill="1" applyBorder="1" applyAlignment="1"/>
    <xf numFmtId="0" fontId="17" fillId="2" borderId="14" xfId="0" applyFont="1" applyFill="1" applyBorder="1" applyAlignment="1"/>
    <xf numFmtId="0" fontId="17" fillId="0" borderId="14" xfId="0" applyFont="1" applyFill="1" applyBorder="1" applyAlignment="1"/>
    <xf numFmtId="0" fontId="17" fillId="0" borderId="1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3" borderId="16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6" fontId="3" fillId="3" borderId="17" xfId="0" applyNumberFormat="1" applyFont="1" applyFill="1" applyBorder="1" applyAlignment="1">
      <alignment horizontal="center"/>
    </xf>
    <xf numFmtId="0" fontId="1" fillId="0" borderId="17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2" xfId="1" xr:uid="{62EE7F0D-862F-4288-A589-F7DC625276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NPV of Net rent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2"/>
          <c:tx>
            <c:strRef>
              <c:f>Overview!$N$16</c:f>
              <c:strCache>
                <c:ptCount val="1"/>
                <c:pt idx="0">
                  <c:v>NPV of Net Rent</c:v>
                </c:pt>
              </c:strCache>
              <c:extLst xmlns:c15="http://schemas.microsoft.com/office/drawing/2012/chart"/>
            </c:strRef>
          </c:tx>
          <c:spPr>
            <a:pattFill prst="narVert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Overview!$Q$11:$AI$11</c:f>
              <c:strCache>
                <c:ptCount val="19"/>
                <c:pt idx="0">
                  <c:v>Scenario 1a</c:v>
                </c:pt>
                <c:pt idx="1">
                  <c:v>Scenario 1b</c:v>
                </c:pt>
                <c:pt idx="2">
                  <c:v>Scenario 1c - 1</c:v>
                </c:pt>
                <c:pt idx="3">
                  <c:v>Scenario 1c -2</c:v>
                </c:pt>
                <c:pt idx="5">
                  <c:v>Scenario 2a</c:v>
                </c:pt>
                <c:pt idx="6">
                  <c:v>Scenario 2b</c:v>
                </c:pt>
                <c:pt idx="7">
                  <c:v>Scenario 2c -1</c:v>
                </c:pt>
                <c:pt idx="8">
                  <c:v>Scenario 2c -2</c:v>
                </c:pt>
                <c:pt idx="10">
                  <c:v>Scenario 3a</c:v>
                </c:pt>
                <c:pt idx="11">
                  <c:v>Scenario 3b</c:v>
                </c:pt>
                <c:pt idx="12">
                  <c:v>Scenario 3c -1</c:v>
                </c:pt>
                <c:pt idx="13">
                  <c:v>Scenario 3c -2</c:v>
                </c:pt>
                <c:pt idx="15">
                  <c:v>Scenario 4a </c:v>
                </c:pt>
                <c:pt idx="16">
                  <c:v>Scenario 4b</c:v>
                </c:pt>
                <c:pt idx="17">
                  <c:v>Scenario 4c -1</c:v>
                </c:pt>
                <c:pt idx="18">
                  <c:v>Scenario 4c -2</c:v>
                </c:pt>
              </c:strCache>
              <c:extLst xmlns:c15="http://schemas.microsoft.com/office/drawing/2012/chart"/>
            </c:strRef>
          </c:cat>
          <c:val>
            <c:numRef>
              <c:f>Overview!$Q$16:$AI$16</c:f>
              <c:numCache>
                <c:formatCode>"$"#,##0_);[Red]\("$"#,##0\)</c:formatCode>
                <c:ptCount val="19"/>
                <c:pt idx="0">
                  <c:v>61812684.827326767</c:v>
                </c:pt>
                <c:pt idx="1">
                  <c:v>100716020.96689515</c:v>
                </c:pt>
                <c:pt idx="2">
                  <c:v>61622882.406451374</c:v>
                </c:pt>
                <c:pt idx="3">
                  <c:v>100256292.22321676</c:v>
                </c:pt>
                <c:pt idx="5">
                  <c:v>61812684.827326767</c:v>
                </c:pt>
                <c:pt idx="6">
                  <c:v>101209373.93780543</c:v>
                </c:pt>
                <c:pt idx="7">
                  <c:v>61622882.406451374</c:v>
                </c:pt>
                <c:pt idx="8">
                  <c:v>101003444.26162831</c:v>
                </c:pt>
                <c:pt idx="10">
                  <c:v>62005746.942914471</c:v>
                </c:pt>
                <c:pt idx="11">
                  <c:v>101144776.09138182</c:v>
                </c:pt>
                <c:pt idx="12">
                  <c:v>61815241.081498086</c:v>
                </c:pt>
                <c:pt idx="13">
                  <c:v>100682008.42242405</c:v>
                </c:pt>
                <c:pt idx="15">
                  <c:v>62005746.942914471</c:v>
                </c:pt>
                <c:pt idx="16">
                  <c:v>101641939.27164705</c:v>
                </c:pt>
                <c:pt idx="17">
                  <c:v>61815241.081498086</c:v>
                </c:pt>
                <c:pt idx="18">
                  <c:v>101434920.87769175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3708-4866-B73C-8DEF93746B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087604176"/>
        <c:axId val="108760450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Overview!$N$13</c15:sqref>
                        </c15:formulaRef>
                      </c:ext>
                    </c:extLst>
                    <c:strCache>
                      <c:ptCount val="1"/>
                      <c:pt idx="0">
                        <c:v>Year 1 Net Rent</c:v>
                      </c:pt>
                    </c:strCache>
                  </c:strRef>
                </c:tx>
                <c:spPr>
                  <a:pattFill prst="narVert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Overview!$Q$11:$AI$11</c15:sqref>
                        </c15:formulaRef>
                      </c:ext>
                    </c:extLst>
                    <c:strCache>
                      <c:ptCount val="19"/>
                      <c:pt idx="0">
                        <c:v>Scenario 1a</c:v>
                      </c:pt>
                      <c:pt idx="1">
                        <c:v>Scenario 1b</c:v>
                      </c:pt>
                      <c:pt idx="2">
                        <c:v>Scenario 1c - 1</c:v>
                      </c:pt>
                      <c:pt idx="3">
                        <c:v>Scenario 1c -2</c:v>
                      </c:pt>
                      <c:pt idx="5">
                        <c:v>Scenario 2a</c:v>
                      </c:pt>
                      <c:pt idx="6">
                        <c:v>Scenario 2b</c:v>
                      </c:pt>
                      <c:pt idx="7">
                        <c:v>Scenario 2c -1</c:v>
                      </c:pt>
                      <c:pt idx="8">
                        <c:v>Scenario 2c -2</c:v>
                      </c:pt>
                      <c:pt idx="10">
                        <c:v>Scenario 3a</c:v>
                      </c:pt>
                      <c:pt idx="11">
                        <c:v>Scenario 3b</c:v>
                      </c:pt>
                      <c:pt idx="12">
                        <c:v>Scenario 3c -1</c:v>
                      </c:pt>
                      <c:pt idx="13">
                        <c:v>Scenario 3c -2</c:v>
                      </c:pt>
                      <c:pt idx="15">
                        <c:v>Scenario 4a </c:v>
                      </c:pt>
                      <c:pt idx="16">
                        <c:v>Scenario 4b</c:v>
                      </c:pt>
                      <c:pt idx="17">
                        <c:v>Scenario 4c -1</c:v>
                      </c:pt>
                      <c:pt idx="18">
                        <c:v>Scenario 4c -2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Overview!$Q$13:$AI$13</c15:sqref>
                        </c15:formulaRef>
                      </c:ext>
                    </c:extLst>
                    <c:numCache>
                      <c:formatCode>"$"#,##0</c:formatCode>
                      <c:ptCount val="19"/>
                      <c:pt idx="0">
                        <c:v>3490374.2115043346</c:v>
                      </c:pt>
                      <c:pt idx="1">
                        <c:v>5812571.3310847096</c:v>
                      </c:pt>
                      <c:pt idx="2">
                        <c:v>3463743.4698950234</c:v>
                      </c:pt>
                      <c:pt idx="3">
                        <c:v>5706946.2585988073</c:v>
                      </c:pt>
                      <c:pt idx="5">
                        <c:v>3490374.2115043346</c:v>
                      </c:pt>
                      <c:pt idx="6">
                        <c:v>5966695.3131063711</c:v>
                      </c:pt>
                      <c:pt idx="7">
                        <c:v>3463743.4698950234</c:v>
                      </c:pt>
                      <c:pt idx="8">
                        <c:v>5939354.4679394588</c:v>
                      </c:pt>
                      <c:pt idx="10">
                        <c:v>3566766.3213720303</c:v>
                      </c:pt>
                      <c:pt idx="11">
                        <c:v>5946416.6379731046</c:v>
                      </c:pt>
                      <c:pt idx="12">
                        <c:v>3539655.922470239</c:v>
                      </c:pt>
                      <c:pt idx="13">
                        <c:v>5838879.0119605055</c:v>
                      </c:pt>
                      <c:pt idx="15">
                        <c:v>3566766.3213720303</c:v>
                      </c:pt>
                      <c:pt idx="16">
                        <c:v>6103241.5704377834</c:v>
                      </c:pt>
                      <c:pt idx="17">
                        <c:v>3539655.922470239</c:v>
                      </c:pt>
                      <c:pt idx="18">
                        <c:v>6075374.2143983478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708-4866-B73C-8DEF93746BE6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Overview!$N$14</c15:sqref>
                        </c15:formulaRef>
                      </c:ext>
                    </c:extLst>
                    <c:strCache>
                      <c:ptCount val="1"/>
                      <c:pt idx="0">
                        <c:v>Average Rent over Term</c:v>
                      </c:pt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Overview!$Q$11:$AI$11</c15:sqref>
                        </c15:formulaRef>
                      </c:ext>
                    </c:extLst>
                    <c:strCache>
                      <c:ptCount val="19"/>
                      <c:pt idx="0">
                        <c:v>Scenario 1a</c:v>
                      </c:pt>
                      <c:pt idx="1">
                        <c:v>Scenario 1b</c:v>
                      </c:pt>
                      <c:pt idx="2">
                        <c:v>Scenario 1c - 1</c:v>
                      </c:pt>
                      <c:pt idx="3">
                        <c:v>Scenario 1c -2</c:v>
                      </c:pt>
                      <c:pt idx="5">
                        <c:v>Scenario 2a</c:v>
                      </c:pt>
                      <c:pt idx="6">
                        <c:v>Scenario 2b</c:v>
                      </c:pt>
                      <c:pt idx="7">
                        <c:v>Scenario 2c -1</c:v>
                      </c:pt>
                      <c:pt idx="8">
                        <c:v>Scenario 2c -2</c:v>
                      </c:pt>
                      <c:pt idx="10">
                        <c:v>Scenario 3a</c:v>
                      </c:pt>
                      <c:pt idx="11">
                        <c:v>Scenario 3b</c:v>
                      </c:pt>
                      <c:pt idx="12">
                        <c:v>Scenario 3c -1</c:v>
                      </c:pt>
                      <c:pt idx="13">
                        <c:v>Scenario 3c -2</c:v>
                      </c:pt>
                      <c:pt idx="15">
                        <c:v>Scenario 4a </c:v>
                      </c:pt>
                      <c:pt idx="16">
                        <c:v>Scenario 4b</c:v>
                      </c:pt>
                      <c:pt idx="17">
                        <c:v>Scenario 4c -1</c:v>
                      </c:pt>
                      <c:pt idx="18">
                        <c:v>Scenario 4c -2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Overview!$Q$14:$AI$14</c15:sqref>
                        </c15:formulaRef>
                      </c:ext>
                    </c:extLst>
                    <c:numCache>
                      <c:formatCode>"$"#,##0</c:formatCode>
                      <c:ptCount val="19"/>
                      <c:pt idx="0">
                        <c:v>4240345.6476763319</c:v>
                      </c:pt>
                      <c:pt idx="1">
                        <c:v>7061509.7556976285</c:v>
                      </c:pt>
                      <c:pt idx="2">
                        <c:v>4207992.7988312896</c:v>
                      </c:pt>
                      <c:pt idx="3">
                        <c:v>6933189.183386256</c:v>
                      </c:pt>
                      <c:pt idx="5">
                        <c:v>4240345.6476763319</c:v>
                      </c:pt>
                      <c:pt idx="6">
                        <c:v>7248750.125000733</c:v>
                      </c:pt>
                      <c:pt idx="7">
                        <c:v>4207992.7988312896</c:v>
                      </c:pt>
                      <c:pt idx="8">
                        <c:v>7215534.593718959</c:v>
                      </c:pt>
                      <c:pt idx="10">
                        <c:v>4333152.0148350801</c:v>
                      </c:pt>
                      <c:pt idx="11">
                        <c:v>7224114.2015634775</c:v>
                      </c:pt>
                      <c:pt idx="12">
                        <c:v>4300216.4454594301</c:v>
                      </c:pt>
                      <c:pt idx="13">
                        <c:v>7093470.1282371851</c:v>
                      </c:pt>
                      <c:pt idx="15">
                        <c:v>4333152.0148350801</c:v>
                      </c:pt>
                      <c:pt idx="16">
                        <c:v>7414635.8704527076</c:v>
                      </c:pt>
                      <c:pt idx="17">
                        <c:v>4300216.4454594301</c:v>
                      </c:pt>
                      <c:pt idx="18">
                        <c:v>7380780.6977022914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708-4866-B73C-8DEF93746BE6}"/>
                  </c:ext>
                </c:extLst>
              </c15:ser>
            </c15:filteredBarSeries>
          </c:ext>
        </c:extLst>
      </c:barChart>
      <c:catAx>
        <c:axId val="108760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604504"/>
        <c:crosses val="autoZero"/>
        <c:auto val="1"/>
        <c:lblAlgn val="ctr"/>
        <c:lblOffset val="100"/>
        <c:noMultiLvlLbl val="0"/>
      </c:catAx>
      <c:valAx>
        <c:axId val="1087604504"/>
        <c:scaling>
          <c:orientation val="minMax"/>
        </c:scaling>
        <c:delete val="0"/>
        <c:axPos val="t"/>
        <c:numFmt formatCode="&quot;$&quot;#,##0_);[Red]\(&quot;$&quot;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60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233578</xdr:colOff>
      <xdr:row>1</xdr:row>
      <xdr:rowOff>49251</xdr:rowOff>
    </xdr:from>
    <xdr:to>
      <xdr:col>6</xdr:col>
      <xdr:colOff>1676490</xdr:colOff>
      <xdr:row>2</xdr:row>
      <xdr:rowOff>180975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FFB8150-606E-40BC-87E2-9DC5768B4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828" y="239751"/>
          <a:ext cx="1442912" cy="369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</xdr:rowOff>
    </xdr:from>
    <xdr:to>
      <xdr:col>15</xdr:col>
      <xdr:colOff>409575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20E697-F6BF-4D7A-9702-679D4BE80661}"/>
            </a:ext>
          </a:extLst>
        </xdr:cNvPr>
        <xdr:cNvSpPr txBox="1"/>
      </xdr:nvSpPr>
      <xdr:spPr>
        <a:xfrm>
          <a:off x="1219200" y="809626"/>
          <a:ext cx="11096625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Futura Lt BT" panose="020B0402020204020303" pitchFamily="34" charset="0"/>
            </a:rPr>
            <a:t>Scenario 1</a:t>
          </a:r>
          <a:r>
            <a:rPr lang="en-US" sz="1100">
              <a:latin typeface="Futura Lt BT" panose="020B0402020204020303" pitchFamily="34" charset="0"/>
            </a:rPr>
            <a:t>:  Analysis</a:t>
          </a:r>
          <a:r>
            <a:rPr lang="en-US" sz="1100" baseline="0">
              <a:latin typeface="Futura Lt BT" panose="020B0402020204020303" pitchFamily="34" charset="0"/>
            </a:rPr>
            <a:t> Start Date of 07/2021. Pricing utilizes today's UST rates and spreads. The Command Center only transaction includes a forward UST rate for a rate lock on 03/2022. The Command Center within the combined package includes a forward spread for 8 months (3 bps/month).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Scenario 2:  </a:t>
          </a:r>
          <a:r>
            <a:rPr lang="en-US" sz="110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Analysis</a:t>
          </a: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Start Date of 07/2021. Pricing utilizes today's UST rates and spreads. The Command Center only transaction includes a forward UST rate for a rate lock on 12/2022. The Command Center within the combined package includes a forward spread for 17 months (3-4 bps/month).</a:t>
          </a:r>
          <a:endParaRPr lang="en-US">
            <a:effectLst/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</a:t>
          </a:r>
          <a:endParaRPr lang="en-US">
            <a:effectLst/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Scenario 3:  </a:t>
          </a:r>
          <a:r>
            <a:rPr lang="en-US" sz="110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Analysis</a:t>
          </a: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Start Date of 01/2021. Pricing utilizes today's UST rates and a spread buffer that includes a 20 bps buffer across all sub scenarios.  The Command Center only transaction includes a forward UST rate for a rate lock on 03/2022. The Command Center within the combined package includes a forward spread for 8 months (3 bps/month) in addition to the 20 bps buffer. </a:t>
          </a:r>
          <a:endParaRPr lang="en-US">
            <a:effectLst/>
            <a:latin typeface="Futura Lt BT" panose="020B0402020204020303" pitchFamily="34" charset="0"/>
          </a:endParaRPr>
        </a:p>
        <a:p>
          <a:endParaRPr lang="en-US" sz="1100"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Scenario 4:  </a:t>
          </a:r>
          <a:r>
            <a:rPr lang="en-US" sz="110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Analysis</a:t>
          </a: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Start Date of 01/2021. Pricing utilizes today's UST rates and a spread buffer that includes a 20 bps buffer across all sub scenarios. The Command Center only transaction includes a future UST rate for a rate lock on 12/2022. The Command Center within the combined package includes a forward spread for 17 months (3-4 bps/month) in addition to the 20 bps buffer. </a:t>
          </a:r>
          <a:endParaRPr lang="en-US">
            <a:effectLst/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71653</xdr:colOff>
      <xdr:row>1</xdr:row>
      <xdr:rowOff>77827</xdr:rowOff>
    </xdr:from>
    <xdr:to>
      <xdr:col>9</xdr:col>
      <xdr:colOff>1514565</xdr:colOff>
      <xdr:row>2</xdr:row>
      <xdr:rowOff>200026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8AC00FB-F77F-4273-B5A7-97EAEF2A0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4553" y="268327"/>
          <a:ext cx="1442912" cy="360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136525</xdr:rowOff>
    </xdr:from>
    <xdr:to>
      <xdr:col>13</xdr:col>
      <xdr:colOff>152400</xdr:colOff>
      <xdr:row>27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2F969D-E9F8-4CD8-A5CC-BCFDF6E87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FEDB-5F86-426E-9B14-0F0920DF779E}">
  <sheetPr>
    <pageSetUpPr fitToPage="1"/>
  </sheetPr>
  <dimension ref="C1:S70"/>
  <sheetViews>
    <sheetView zoomScaleNormal="100" workbookViewId="0">
      <selection activeCell="A2" sqref="A2:XFD7"/>
    </sheetView>
  </sheetViews>
  <sheetFormatPr defaultColWidth="9.1796875" defaultRowHeight="14" x14ac:dyDescent="0.3"/>
  <cols>
    <col min="1" max="2" width="9.1796875" style="1"/>
    <col min="3" max="3" width="37.453125" style="1" customWidth="1"/>
    <col min="4" max="7" width="25.7265625" style="1" customWidth="1"/>
    <col min="8" max="16384" width="9.1796875" style="1"/>
  </cols>
  <sheetData>
    <row r="1" spans="3:19" ht="15" customHeight="1" x14ac:dyDescent="0.45">
      <c r="C1" s="26"/>
      <c r="E1" s="27"/>
      <c r="F1" s="27"/>
      <c r="G1" s="27"/>
      <c r="I1" s="27"/>
      <c r="J1" s="27"/>
      <c r="K1" s="27"/>
      <c r="N1" s="28"/>
    </row>
    <row r="2" spans="3:19" ht="19" customHeight="1" x14ac:dyDescent="0.45">
      <c r="C2" s="29" t="s">
        <v>27</v>
      </c>
      <c r="D2" s="40"/>
      <c r="E2" s="40"/>
      <c r="F2" s="40"/>
      <c r="G2" s="40"/>
      <c r="M2" s="30"/>
      <c r="N2" s="31"/>
      <c r="O2" s="30"/>
      <c r="P2" s="30"/>
      <c r="Q2" s="30"/>
      <c r="R2" s="30"/>
      <c r="S2" s="30"/>
    </row>
    <row r="3" spans="3:19" ht="19" customHeight="1" x14ac:dyDescent="0.45">
      <c r="C3" s="32" t="s">
        <v>28</v>
      </c>
      <c r="K3" s="3"/>
      <c r="L3" s="3"/>
      <c r="M3" s="33"/>
      <c r="N3" s="34"/>
      <c r="O3" s="33"/>
      <c r="P3" s="33"/>
      <c r="Q3" s="33"/>
      <c r="R3" s="33"/>
      <c r="S3" s="30"/>
    </row>
    <row r="4" spans="3:19" ht="9" customHeight="1" x14ac:dyDescent="0.4">
      <c r="C4" s="35"/>
      <c r="D4" s="36"/>
      <c r="K4" s="3"/>
      <c r="L4" s="37"/>
      <c r="M4" s="33"/>
      <c r="N4" s="38"/>
      <c r="O4" s="33"/>
      <c r="P4" s="33"/>
      <c r="Q4" s="33"/>
      <c r="R4" s="33"/>
      <c r="S4" s="30"/>
    </row>
    <row r="5" spans="3:19" ht="15" customHeight="1" x14ac:dyDescent="0.35">
      <c r="C5" s="39" t="s">
        <v>24</v>
      </c>
      <c r="K5" s="3"/>
      <c r="L5" s="37"/>
      <c r="M5" s="33"/>
      <c r="N5" s="38"/>
      <c r="O5" s="33"/>
      <c r="P5" s="33"/>
      <c r="Q5" s="33"/>
      <c r="R5" s="33"/>
      <c r="S5" s="30"/>
    </row>
    <row r="6" spans="3:19" ht="15" customHeight="1" x14ac:dyDescent="0.3">
      <c r="C6" s="1" t="s">
        <v>25</v>
      </c>
      <c r="K6" s="3"/>
      <c r="L6" s="37"/>
      <c r="M6" s="33"/>
      <c r="N6" s="38"/>
      <c r="O6" s="33"/>
      <c r="P6" s="33"/>
      <c r="Q6" s="33"/>
      <c r="R6" s="33"/>
      <c r="S6" s="30"/>
    </row>
    <row r="7" spans="3:19" ht="15" customHeight="1" x14ac:dyDescent="0.3">
      <c r="C7" s="1" t="s">
        <v>26</v>
      </c>
      <c r="K7" s="3"/>
      <c r="L7" s="37"/>
      <c r="M7" s="33"/>
      <c r="N7" s="38"/>
      <c r="O7" s="33"/>
      <c r="P7" s="33"/>
      <c r="Q7" s="33"/>
      <c r="R7" s="33"/>
      <c r="S7" s="30"/>
    </row>
    <row r="9" spans="3:19" ht="14.5" thickBot="1" x14ac:dyDescent="0.35"/>
    <row r="10" spans="3:19" ht="18" x14ac:dyDescent="0.4">
      <c r="C10" s="94" t="s">
        <v>6</v>
      </c>
      <c r="D10" s="95"/>
      <c r="E10" s="95"/>
      <c r="F10" s="95"/>
      <c r="G10" s="96"/>
    </row>
    <row r="11" spans="3:19" ht="6.75" customHeight="1" x14ac:dyDescent="0.3">
      <c r="C11" s="2"/>
      <c r="D11" s="3"/>
      <c r="E11" s="3"/>
      <c r="F11" s="3"/>
      <c r="G11" s="4"/>
    </row>
    <row r="12" spans="3:19" ht="14.15" customHeight="1" x14ac:dyDescent="0.3">
      <c r="C12" s="2" t="s">
        <v>20</v>
      </c>
      <c r="D12" s="3"/>
      <c r="E12" s="3"/>
      <c r="F12" s="3"/>
      <c r="G12" s="4"/>
    </row>
    <row r="13" spans="3:19" ht="7.5" customHeight="1" x14ac:dyDescent="0.3">
      <c r="C13" s="2"/>
      <c r="D13" s="3"/>
      <c r="E13" s="3"/>
      <c r="F13" s="3"/>
      <c r="G13" s="4"/>
    </row>
    <row r="14" spans="3:19" ht="15" customHeight="1" x14ac:dyDescent="0.3">
      <c r="C14" s="5" t="s">
        <v>29</v>
      </c>
      <c r="D14" s="3"/>
      <c r="E14" s="3"/>
      <c r="F14" s="3"/>
      <c r="G14" s="4"/>
    </row>
    <row r="15" spans="3:19" ht="7.5" customHeight="1" x14ac:dyDescent="0.3">
      <c r="C15" s="5"/>
      <c r="D15" s="3"/>
      <c r="E15" s="3"/>
      <c r="F15" s="3"/>
      <c r="G15" s="4"/>
    </row>
    <row r="16" spans="3:19" ht="15" customHeight="1" x14ac:dyDescent="0.3">
      <c r="C16" s="2" t="s">
        <v>21</v>
      </c>
      <c r="D16" s="3"/>
      <c r="E16" s="3"/>
      <c r="F16" s="3"/>
      <c r="G16" s="4"/>
    </row>
    <row r="17" spans="3:7" ht="7.5" customHeight="1" x14ac:dyDescent="0.3">
      <c r="C17" s="2"/>
      <c r="D17" s="3"/>
      <c r="E17" s="3"/>
      <c r="F17" s="3"/>
      <c r="G17" s="4"/>
    </row>
    <row r="18" spans="3:7" x14ac:dyDescent="0.3">
      <c r="C18" s="2" t="s">
        <v>31</v>
      </c>
      <c r="D18" s="3"/>
      <c r="E18" s="3"/>
      <c r="F18" s="3"/>
      <c r="G18" s="4"/>
    </row>
    <row r="19" spans="3:7" ht="7.5" customHeight="1" x14ac:dyDescent="0.3">
      <c r="C19" s="2"/>
      <c r="D19" s="3"/>
      <c r="E19" s="3"/>
      <c r="F19" s="3"/>
      <c r="G19" s="4"/>
    </row>
    <row r="20" spans="3:7" x14ac:dyDescent="0.3">
      <c r="C20" s="2" t="s">
        <v>22</v>
      </c>
      <c r="D20" s="3"/>
      <c r="E20" s="3"/>
      <c r="F20" s="3"/>
      <c r="G20" s="4"/>
    </row>
    <row r="21" spans="3:7" ht="9.75" customHeight="1" x14ac:dyDescent="0.3">
      <c r="C21" s="2"/>
      <c r="D21" s="3"/>
      <c r="E21" s="3"/>
      <c r="F21" s="3"/>
      <c r="G21" s="4"/>
    </row>
    <row r="22" spans="3:7" x14ac:dyDescent="0.3">
      <c r="C22" s="6" t="s">
        <v>5</v>
      </c>
      <c r="D22" s="3"/>
      <c r="E22" s="3"/>
      <c r="F22" s="3"/>
      <c r="G22" s="4"/>
    </row>
    <row r="23" spans="3:7" x14ac:dyDescent="0.3">
      <c r="C23" s="2" t="s">
        <v>0</v>
      </c>
      <c r="D23" s="3"/>
      <c r="E23" s="3"/>
      <c r="F23" s="3"/>
      <c r="G23" s="4"/>
    </row>
    <row r="24" spans="3:7" x14ac:dyDescent="0.3">
      <c r="C24" s="7" t="s">
        <v>1</v>
      </c>
      <c r="D24" s="8">
        <v>9.2999999999999992E-3</v>
      </c>
      <c r="E24" s="3"/>
      <c r="F24" s="3"/>
      <c r="G24" s="4"/>
    </row>
    <row r="25" spans="3:7" x14ac:dyDescent="0.3">
      <c r="C25" s="7" t="s">
        <v>2</v>
      </c>
      <c r="D25" s="8">
        <v>1.6799999999999999E-2</v>
      </c>
      <c r="E25" s="3"/>
      <c r="F25" s="3"/>
      <c r="G25" s="4"/>
    </row>
    <row r="26" spans="3:7" x14ac:dyDescent="0.3">
      <c r="C26" s="2"/>
      <c r="D26" s="3"/>
      <c r="E26" s="3"/>
      <c r="F26" s="3"/>
      <c r="G26" s="4"/>
    </row>
    <row r="27" spans="3:7" x14ac:dyDescent="0.3">
      <c r="C27" s="2" t="s">
        <v>66</v>
      </c>
      <c r="D27" s="3"/>
      <c r="E27" s="3"/>
      <c r="F27" s="3"/>
      <c r="G27" s="4"/>
    </row>
    <row r="28" spans="3:7" x14ac:dyDescent="0.3">
      <c r="C28" s="7" t="s">
        <v>1</v>
      </c>
      <c r="D28" s="8">
        <v>1.2800000000000001E-2</v>
      </c>
      <c r="E28" s="3"/>
      <c r="F28" s="3"/>
      <c r="G28" s="4"/>
    </row>
    <row r="29" spans="3:7" x14ac:dyDescent="0.3">
      <c r="C29" s="7" t="s">
        <v>2</v>
      </c>
      <c r="D29" s="8">
        <v>1.9699999999999999E-2</v>
      </c>
      <c r="E29" s="3"/>
      <c r="F29" s="3"/>
      <c r="G29" s="4"/>
    </row>
    <row r="30" spans="3:7" x14ac:dyDescent="0.3">
      <c r="C30" s="2"/>
      <c r="D30" s="3"/>
      <c r="E30" s="3"/>
      <c r="F30" s="3"/>
      <c r="G30" s="4"/>
    </row>
    <row r="31" spans="3:7" x14ac:dyDescent="0.3">
      <c r="C31" s="2" t="s">
        <v>67</v>
      </c>
      <c r="D31" s="3"/>
      <c r="E31" s="3"/>
      <c r="F31" s="3"/>
      <c r="G31" s="4"/>
    </row>
    <row r="32" spans="3:7" x14ac:dyDescent="0.3">
      <c r="C32" s="7" t="s">
        <v>1</v>
      </c>
      <c r="D32" s="8">
        <v>1.52E-2</v>
      </c>
      <c r="E32" s="3"/>
      <c r="F32" s="3"/>
      <c r="G32" s="4"/>
    </row>
    <row r="33" spans="3:10" x14ac:dyDescent="0.3">
      <c r="C33" s="7" t="s">
        <v>2</v>
      </c>
      <c r="D33" s="8">
        <v>2.1600000000000001E-2</v>
      </c>
      <c r="E33" s="3"/>
      <c r="F33" s="3"/>
      <c r="G33" s="4"/>
    </row>
    <row r="34" spans="3:10" x14ac:dyDescent="0.3">
      <c r="C34" s="9"/>
      <c r="D34" s="10" t="s">
        <v>7</v>
      </c>
      <c r="E34" s="10" t="s">
        <v>8</v>
      </c>
      <c r="F34" s="10" t="s">
        <v>9</v>
      </c>
      <c r="G34" s="11" t="s">
        <v>10</v>
      </c>
    </row>
    <row r="35" spans="3:10" ht="15.5" x14ac:dyDescent="0.35">
      <c r="C35" s="12" t="s">
        <v>35</v>
      </c>
      <c r="D35" s="13"/>
      <c r="E35" s="13"/>
      <c r="F35" s="13"/>
      <c r="G35" s="14"/>
    </row>
    <row r="36" spans="3:10" x14ac:dyDescent="0.3">
      <c r="C36" s="2" t="s">
        <v>11</v>
      </c>
      <c r="D36" s="15"/>
      <c r="E36" s="15"/>
      <c r="F36" s="15"/>
      <c r="G36" s="16"/>
      <c r="H36" s="3"/>
      <c r="I36" s="3"/>
      <c r="J36" s="3"/>
    </row>
    <row r="37" spans="3:10" x14ac:dyDescent="0.3">
      <c r="C37" s="7" t="s">
        <v>14</v>
      </c>
      <c r="D37" s="17">
        <v>1.06E-2</v>
      </c>
      <c r="E37" s="17">
        <f>D37</f>
        <v>1.06E-2</v>
      </c>
      <c r="F37" s="17">
        <f>D37</f>
        <v>1.06E-2</v>
      </c>
      <c r="G37" s="18">
        <v>1.06E-2</v>
      </c>
      <c r="H37" s="3"/>
      <c r="I37" s="3"/>
      <c r="J37" s="3"/>
    </row>
    <row r="38" spans="3:10" x14ac:dyDescent="0.3">
      <c r="C38" s="7"/>
      <c r="D38" s="19"/>
      <c r="E38" s="19"/>
      <c r="F38" s="15"/>
      <c r="G38" s="20"/>
      <c r="H38" s="3"/>
      <c r="I38" s="3"/>
      <c r="J38" s="3"/>
    </row>
    <row r="39" spans="3:10" x14ac:dyDescent="0.3">
      <c r="C39" s="2" t="s">
        <v>12</v>
      </c>
      <c r="D39" s="15"/>
      <c r="E39" s="15"/>
      <c r="F39" s="15"/>
      <c r="G39" s="20"/>
      <c r="H39" s="3"/>
      <c r="I39" s="3"/>
      <c r="J39" s="3"/>
    </row>
    <row r="40" spans="3:10" x14ac:dyDescent="0.3">
      <c r="C40" s="7" t="s">
        <v>30</v>
      </c>
      <c r="D40" s="17">
        <v>1.4200000000000001E-2</v>
      </c>
      <c r="E40" s="17">
        <v>1.6500000000000001E-2</v>
      </c>
      <c r="F40" s="17">
        <v>1.4200000000000001E-2</v>
      </c>
      <c r="G40" s="18">
        <v>1.6500000000000001E-2</v>
      </c>
      <c r="H40" s="3"/>
      <c r="I40" s="3"/>
      <c r="J40" s="3"/>
    </row>
    <row r="41" spans="3:10" x14ac:dyDescent="0.3">
      <c r="C41" s="2"/>
      <c r="D41" s="15"/>
      <c r="E41" s="15"/>
      <c r="F41" s="15"/>
      <c r="G41" s="20"/>
      <c r="H41" s="3"/>
      <c r="I41" s="3"/>
      <c r="J41" s="3"/>
    </row>
    <row r="42" spans="3:10" ht="8.25" customHeight="1" x14ac:dyDescent="0.3">
      <c r="C42" s="2"/>
      <c r="D42" s="15"/>
      <c r="E42" s="15"/>
      <c r="F42" s="15"/>
      <c r="G42" s="20"/>
      <c r="H42" s="3"/>
      <c r="I42" s="3"/>
      <c r="J42" s="3"/>
    </row>
    <row r="43" spans="3:10" x14ac:dyDescent="0.3">
      <c r="C43" s="2" t="s">
        <v>13</v>
      </c>
      <c r="D43" s="15"/>
      <c r="E43" s="15"/>
      <c r="F43" s="15"/>
      <c r="G43" s="20"/>
      <c r="H43" s="3"/>
      <c r="I43" s="3"/>
      <c r="J43" s="3"/>
    </row>
    <row r="44" spans="3:10" x14ac:dyDescent="0.3">
      <c r="C44" s="7" t="s">
        <v>15</v>
      </c>
      <c r="D44" s="17">
        <f>D37</f>
        <v>1.06E-2</v>
      </c>
      <c r="E44" s="17">
        <f>E37</f>
        <v>1.06E-2</v>
      </c>
      <c r="F44" s="17">
        <f>D44</f>
        <v>1.06E-2</v>
      </c>
      <c r="G44" s="18">
        <v>1.06E-2</v>
      </c>
      <c r="H44" s="3"/>
      <c r="I44" s="3"/>
      <c r="J44" s="3"/>
    </row>
    <row r="45" spans="3:10" x14ac:dyDescent="0.3">
      <c r="C45" s="7" t="s">
        <v>16</v>
      </c>
      <c r="D45" s="17">
        <v>1.0800000000000001E-2</v>
      </c>
      <c r="E45" s="17">
        <v>1.0800000000000001E-2</v>
      </c>
      <c r="F45" s="17">
        <f>D45</f>
        <v>1.0800000000000001E-2</v>
      </c>
      <c r="G45" s="18">
        <f>D45</f>
        <v>1.0800000000000001E-2</v>
      </c>
      <c r="H45" s="3"/>
      <c r="I45" s="3"/>
      <c r="J45" s="3"/>
    </row>
    <row r="46" spans="3:10" ht="7.5" customHeight="1" x14ac:dyDescent="0.3">
      <c r="C46" s="2"/>
      <c r="D46" s="15"/>
      <c r="E46" s="15"/>
      <c r="F46" s="15"/>
      <c r="G46" s="16"/>
      <c r="I46" s="3"/>
      <c r="J46" s="3"/>
    </row>
    <row r="47" spans="3:10" ht="7.5" customHeight="1" x14ac:dyDescent="0.3">
      <c r="C47" s="2"/>
      <c r="D47" s="15"/>
      <c r="E47" s="15"/>
      <c r="F47" s="15"/>
      <c r="G47" s="16"/>
      <c r="I47" s="3"/>
      <c r="J47" s="3"/>
    </row>
    <row r="48" spans="3:10" ht="15.5" x14ac:dyDescent="0.35">
      <c r="C48" s="12" t="s">
        <v>3</v>
      </c>
      <c r="D48" s="13"/>
      <c r="E48" s="13"/>
      <c r="F48" s="13"/>
      <c r="G48" s="14"/>
      <c r="I48" s="3"/>
      <c r="J48" s="3"/>
    </row>
    <row r="49" spans="3:10" x14ac:dyDescent="0.3">
      <c r="C49" s="2" t="s">
        <v>11</v>
      </c>
      <c r="D49" s="15"/>
      <c r="E49" s="15"/>
      <c r="F49" s="15"/>
      <c r="G49" s="16"/>
      <c r="H49" s="3"/>
      <c r="I49" s="3"/>
      <c r="J49" s="3"/>
    </row>
    <row r="50" spans="3:10" x14ac:dyDescent="0.3">
      <c r="C50" s="7" t="s">
        <v>17</v>
      </c>
      <c r="D50" s="17">
        <v>1.7500000000000002E-2</v>
      </c>
      <c r="E50" s="17">
        <v>1.7500000000000002E-2</v>
      </c>
      <c r="F50" s="21" t="s">
        <v>4</v>
      </c>
      <c r="G50" s="20" t="s">
        <v>4</v>
      </c>
      <c r="H50" s="3"/>
      <c r="I50" s="3"/>
      <c r="J50" s="3"/>
    </row>
    <row r="51" spans="3:10" x14ac:dyDescent="0.3">
      <c r="C51" s="7" t="s">
        <v>32</v>
      </c>
      <c r="D51" s="17" t="s">
        <v>4</v>
      </c>
      <c r="E51" s="17" t="s">
        <v>4</v>
      </c>
      <c r="F51" s="17">
        <v>1.95E-2</v>
      </c>
      <c r="G51" s="18">
        <f>1.75%+0.2%</f>
        <v>1.9500000000000003E-2</v>
      </c>
      <c r="H51" s="3"/>
      <c r="I51" s="3"/>
      <c r="J51" s="3"/>
    </row>
    <row r="52" spans="3:10" x14ac:dyDescent="0.3">
      <c r="C52" s="7"/>
      <c r="D52" s="19"/>
      <c r="E52" s="19"/>
      <c r="F52" s="15"/>
      <c r="G52" s="20"/>
      <c r="H52" s="3"/>
      <c r="I52" s="3"/>
      <c r="J52" s="3"/>
    </row>
    <row r="53" spans="3:10" x14ac:dyDescent="0.3">
      <c r="C53" s="2" t="s">
        <v>12</v>
      </c>
      <c r="D53" s="15"/>
      <c r="E53" s="15"/>
      <c r="F53" s="15"/>
      <c r="G53" s="20"/>
      <c r="H53" s="3"/>
      <c r="I53" s="3"/>
      <c r="J53" s="3"/>
    </row>
    <row r="54" spans="3:10" x14ac:dyDescent="0.3">
      <c r="C54" s="7" t="s">
        <v>17</v>
      </c>
      <c r="D54" s="17">
        <v>1.7500000000000002E-2</v>
      </c>
      <c r="E54" s="17">
        <v>1.7500000000000002E-2</v>
      </c>
      <c r="F54" s="21" t="s">
        <v>4</v>
      </c>
      <c r="G54" s="20" t="s">
        <v>4</v>
      </c>
      <c r="H54" s="3"/>
      <c r="I54" s="3"/>
      <c r="J54" s="3"/>
    </row>
    <row r="55" spans="3:10" x14ac:dyDescent="0.3">
      <c r="C55" s="7" t="s">
        <v>32</v>
      </c>
      <c r="D55" s="17" t="s">
        <v>4</v>
      </c>
      <c r="E55" s="17" t="s">
        <v>4</v>
      </c>
      <c r="F55" s="17">
        <v>1.95E-2</v>
      </c>
      <c r="G55" s="18">
        <v>1.95E-2</v>
      </c>
      <c r="H55" s="3"/>
      <c r="I55" s="3"/>
      <c r="J55" s="3"/>
    </row>
    <row r="56" spans="3:10" x14ac:dyDescent="0.3">
      <c r="C56" s="2"/>
      <c r="D56" s="15"/>
      <c r="E56" s="15"/>
      <c r="F56" s="15"/>
      <c r="G56" s="20"/>
      <c r="H56" s="3"/>
      <c r="I56" s="3"/>
      <c r="J56" s="3"/>
    </row>
    <row r="57" spans="3:10" ht="8.25" customHeight="1" x14ac:dyDescent="0.3">
      <c r="C57" s="2"/>
      <c r="D57" s="15"/>
      <c r="E57" s="15"/>
      <c r="F57" s="15"/>
      <c r="G57" s="20"/>
      <c r="H57" s="3"/>
      <c r="I57" s="3"/>
      <c r="J57" s="3"/>
    </row>
    <row r="58" spans="3:10" x14ac:dyDescent="0.3">
      <c r="C58" s="2" t="s">
        <v>13</v>
      </c>
      <c r="D58" s="15"/>
      <c r="E58" s="15"/>
      <c r="F58" s="15"/>
      <c r="G58" s="20"/>
      <c r="H58" s="3"/>
      <c r="I58" s="3"/>
      <c r="J58" s="3"/>
    </row>
    <row r="59" spans="3:10" x14ac:dyDescent="0.3">
      <c r="C59" s="7" t="s">
        <v>18</v>
      </c>
      <c r="D59" s="17">
        <v>1.7000000000000001E-2</v>
      </c>
      <c r="E59" s="17">
        <v>1.7000000000000001E-2</v>
      </c>
      <c r="F59" s="17" t="s">
        <v>4</v>
      </c>
      <c r="G59" s="18" t="str">
        <f>F59</f>
        <v>N/A</v>
      </c>
      <c r="H59" s="3"/>
      <c r="I59" s="3"/>
      <c r="J59" s="3"/>
    </row>
    <row r="60" spans="3:10" x14ac:dyDescent="0.3">
      <c r="C60" s="7" t="s">
        <v>19</v>
      </c>
      <c r="D60" s="17">
        <v>1.9400000000000001E-2</v>
      </c>
      <c r="E60" s="17">
        <v>2.29E-2</v>
      </c>
      <c r="F60" s="17" t="s">
        <v>4</v>
      </c>
      <c r="G60" s="18" t="str">
        <f>F60</f>
        <v>N/A</v>
      </c>
      <c r="H60" s="3"/>
      <c r="I60" s="3"/>
      <c r="J60" s="3"/>
    </row>
    <row r="61" spans="3:10" ht="7.5" customHeight="1" x14ac:dyDescent="0.3">
      <c r="C61" s="7"/>
      <c r="D61" s="17"/>
      <c r="E61" s="17"/>
      <c r="F61" s="17"/>
      <c r="G61" s="18"/>
      <c r="H61" s="3"/>
      <c r="I61" s="3"/>
      <c r="J61" s="3"/>
    </row>
    <row r="62" spans="3:10" x14ac:dyDescent="0.3">
      <c r="C62" s="7" t="s">
        <v>33</v>
      </c>
      <c r="D62" s="17" t="str">
        <f>D51</f>
        <v>N/A</v>
      </c>
      <c r="E62" s="17" t="str">
        <f>E51</f>
        <v>N/A</v>
      </c>
      <c r="F62" s="17">
        <v>1.9E-2</v>
      </c>
      <c r="G62" s="18">
        <v>1.9E-2</v>
      </c>
      <c r="H62" s="3"/>
      <c r="I62" s="3"/>
      <c r="J62" s="3"/>
    </row>
    <row r="63" spans="3:10" ht="14.5" thickBot="1" x14ac:dyDescent="0.35">
      <c r="C63" s="22" t="s">
        <v>34</v>
      </c>
      <c r="D63" s="23" t="s">
        <v>4</v>
      </c>
      <c r="E63" s="23" t="s">
        <v>4</v>
      </c>
      <c r="F63" s="23">
        <v>2.1399999999999999E-2</v>
      </c>
      <c r="G63" s="24">
        <v>2.4899999999999999E-2</v>
      </c>
      <c r="H63" s="3"/>
      <c r="I63" s="3"/>
      <c r="J63" s="3"/>
    </row>
    <row r="64" spans="3:10" x14ac:dyDescent="0.3">
      <c r="D64" s="3"/>
      <c r="E64" s="3"/>
    </row>
    <row r="65" spans="4:5" x14ac:dyDescent="0.3">
      <c r="D65" s="25"/>
      <c r="E65" s="3"/>
    </row>
    <row r="66" spans="4:5" x14ac:dyDescent="0.3">
      <c r="D66" s="25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25"/>
      <c r="E69" s="3"/>
    </row>
    <row r="70" spans="4:5" x14ac:dyDescent="0.3">
      <c r="D70" s="25"/>
      <c r="E70" s="3"/>
    </row>
  </sheetData>
  <mergeCells count="1">
    <mergeCell ref="C10:G10"/>
  </mergeCells>
  <dataValidations count="1">
    <dataValidation type="list" allowBlank="1" showInputMessage="1" showErrorMessage="1" sqref="L5" xr:uid="{7A9ACF49-5BE6-48C4-A8DE-DA0AD9CA4D1B}">
      <formula1>$Q$4:$Q$5</formula1>
    </dataValidation>
  </dataValidations>
  <printOptions horizontalCentered="1" verticalCentered="1"/>
  <pageMargins left="0.7" right="0.7" top="0.75" bottom="0.75" header="0.3" footer="0.3"/>
  <pageSetup scale="5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9B23-E7C7-48D3-99E0-5D78255434DD}">
  <sheetPr>
    <pageSetUpPr fitToPage="1"/>
  </sheetPr>
  <dimension ref="C3:H38"/>
  <sheetViews>
    <sheetView view="pageBreakPreview" zoomScale="60" zoomScaleNormal="100" workbookViewId="0">
      <selection activeCell="C19" sqref="C19:H38"/>
    </sheetView>
  </sheetViews>
  <sheetFormatPr defaultColWidth="9.1796875" defaultRowHeight="14" x14ac:dyDescent="0.3"/>
  <cols>
    <col min="1" max="2" width="9.1796875" style="1"/>
    <col min="3" max="3" width="14.453125" style="1" bestFit="1" customWidth="1"/>
    <col min="4" max="4" width="17.7265625" style="1" bestFit="1" customWidth="1"/>
    <col min="5" max="5" width="17.81640625" style="1" bestFit="1" customWidth="1"/>
    <col min="6" max="6" width="20.54296875" style="1" bestFit="1" customWidth="1"/>
    <col min="7" max="7" width="16.54296875" style="1" bestFit="1" customWidth="1"/>
    <col min="8" max="8" width="14" style="1" customWidth="1"/>
    <col min="9" max="16384" width="9.1796875" style="1"/>
  </cols>
  <sheetData>
    <row r="3" spans="3:7" ht="14.5" thickBot="1" x14ac:dyDescent="0.35"/>
    <row r="4" spans="3:7" ht="18" x14ac:dyDescent="0.4">
      <c r="C4" s="94" t="s">
        <v>23</v>
      </c>
      <c r="D4" s="95"/>
      <c r="E4" s="95"/>
      <c r="F4" s="95"/>
      <c r="G4" s="96"/>
    </row>
    <row r="19" spans="3:8" x14ac:dyDescent="0.3">
      <c r="C19" s="53"/>
      <c r="D19" s="54" t="s">
        <v>57</v>
      </c>
      <c r="E19" s="54" t="s">
        <v>61</v>
      </c>
      <c r="F19" s="54" t="s">
        <v>58</v>
      </c>
      <c r="G19" s="54" t="s">
        <v>59</v>
      </c>
      <c r="H19" s="55" t="s">
        <v>65</v>
      </c>
    </row>
    <row r="20" spans="3:8" x14ac:dyDescent="0.3">
      <c r="C20" s="46" t="s">
        <v>36</v>
      </c>
      <c r="D20" s="3" t="s">
        <v>55</v>
      </c>
      <c r="E20" s="47" t="s">
        <v>62</v>
      </c>
      <c r="F20" s="48">
        <v>44378</v>
      </c>
      <c r="G20" s="48">
        <f>F20</f>
        <v>44378</v>
      </c>
      <c r="H20" s="56">
        <v>2.7900000000000001E-2</v>
      </c>
    </row>
    <row r="21" spans="3:8" x14ac:dyDescent="0.3">
      <c r="C21" s="46" t="s">
        <v>37</v>
      </c>
      <c r="D21" s="3" t="s">
        <v>56</v>
      </c>
      <c r="E21" s="47" t="s">
        <v>62</v>
      </c>
      <c r="F21" s="48">
        <f>F20</f>
        <v>44378</v>
      </c>
      <c r="G21" s="48">
        <v>44621</v>
      </c>
      <c r="H21" s="56">
        <v>3.15E-2</v>
      </c>
    </row>
    <row r="22" spans="3:8" x14ac:dyDescent="0.3">
      <c r="C22" s="46" t="s">
        <v>60</v>
      </c>
      <c r="D22" s="3" t="s">
        <v>55</v>
      </c>
      <c r="E22" s="47" t="s">
        <v>63</v>
      </c>
      <c r="F22" s="48">
        <f t="shared" ref="F22:F23" si="0">F21</f>
        <v>44378</v>
      </c>
      <c r="G22" s="48">
        <f>F22</f>
        <v>44378</v>
      </c>
      <c r="H22" s="56">
        <v>2.75E-2</v>
      </c>
    </row>
    <row r="23" spans="3:8" x14ac:dyDescent="0.3">
      <c r="C23" s="46" t="s">
        <v>48</v>
      </c>
      <c r="D23" s="3" t="s">
        <v>56</v>
      </c>
      <c r="E23" s="47" t="s">
        <v>63</v>
      </c>
      <c r="F23" s="48">
        <f t="shared" si="0"/>
        <v>44378</v>
      </c>
      <c r="G23" s="48">
        <f>F23</f>
        <v>44378</v>
      </c>
      <c r="H23" s="56">
        <v>0.03</v>
      </c>
    </row>
    <row r="24" spans="3:8" x14ac:dyDescent="0.3">
      <c r="C24" s="46"/>
      <c r="D24" s="3"/>
      <c r="E24" s="3"/>
      <c r="F24" s="3"/>
      <c r="G24" s="3"/>
      <c r="H24" s="57"/>
    </row>
    <row r="25" spans="3:8" x14ac:dyDescent="0.3">
      <c r="C25" s="46" t="s">
        <v>38</v>
      </c>
      <c r="D25" s="3" t="s">
        <v>55</v>
      </c>
      <c r="E25" s="47" t="s">
        <v>62</v>
      </c>
      <c r="F25" s="48">
        <v>44378</v>
      </c>
      <c r="G25" s="48">
        <f>F25</f>
        <v>44378</v>
      </c>
      <c r="H25" s="56">
        <v>2.7900000000000001E-2</v>
      </c>
    </row>
    <row r="26" spans="3:8" x14ac:dyDescent="0.3">
      <c r="C26" s="46" t="s">
        <v>39</v>
      </c>
      <c r="D26" s="3" t="s">
        <v>56</v>
      </c>
      <c r="E26" s="47" t="s">
        <v>62</v>
      </c>
      <c r="F26" s="48">
        <f>F25</f>
        <v>44378</v>
      </c>
      <c r="G26" s="48">
        <v>44896</v>
      </c>
      <c r="H26" s="56">
        <v>3.3700000000000001E-2</v>
      </c>
    </row>
    <row r="27" spans="3:8" x14ac:dyDescent="0.3">
      <c r="C27" s="46" t="s">
        <v>49</v>
      </c>
      <c r="D27" s="3" t="s">
        <v>55</v>
      </c>
      <c r="E27" s="47" t="s">
        <v>63</v>
      </c>
      <c r="F27" s="48">
        <f t="shared" ref="F27:F28" si="1">F26</f>
        <v>44378</v>
      </c>
      <c r="G27" s="48">
        <f>F27</f>
        <v>44378</v>
      </c>
      <c r="H27" s="56">
        <v>2.75E-2</v>
      </c>
    </row>
    <row r="28" spans="3:8" x14ac:dyDescent="0.3">
      <c r="C28" s="46" t="s">
        <v>50</v>
      </c>
      <c r="D28" s="3" t="s">
        <v>56</v>
      </c>
      <c r="E28" s="47" t="s">
        <v>63</v>
      </c>
      <c r="F28" s="48">
        <f t="shared" si="1"/>
        <v>44378</v>
      </c>
      <c r="G28" s="48">
        <f>F28</f>
        <v>44378</v>
      </c>
      <c r="H28" s="56">
        <v>3.3500000000000002E-2</v>
      </c>
    </row>
    <row r="29" spans="3:8" x14ac:dyDescent="0.3">
      <c r="C29" s="46"/>
      <c r="D29" s="3"/>
      <c r="E29" s="3"/>
      <c r="F29" s="3"/>
      <c r="G29" s="3"/>
      <c r="H29" s="57"/>
    </row>
    <row r="30" spans="3:8" x14ac:dyDescent="0.3">
      <c r="C30" s="46" t="s">
        <v>40</v>
      </c>
      <c r="D30" s="3" t="s">
        <v>55</v>
      </c>
      <c r="E30" s="47" t="s">
        <v>62</v>
      </c>
      <c r="F30" s="48">
        <v>44197</v>
      </c>
      <c r="G30" s="48">
        <v>44378</v>
      </c>
      <c r="H30" s="56">
        <v>2.9899999999999999E-2</v>
      </c>
    </row>
    <row r="31" spans="3:8" x14ac:dyDescent="0.3">
      <c r="C31" s="46" t="s">
        <v>41</v>
      </c>
      <c r="D31" s="3" t="s">
        <v>56</v>
      </c>
      <c r="E31" s="47" t="s">
        <v>62</v>
      </c>
      <c r="F31" s="48">
        <f>F30</f>
        <v>44197</v>
      </c>
      <c r="G31" s="48">
        <v>44621</v>
      </c>
      <c r="H31" s="56">
        <v>3.3399999999999999E-2</v>
      </c>
    </row>
    <row r="32" spans="3:8" x14ac:dyDescent="0.3">
      <c r="C32" s="46" t="s">
        <v>51</v>
      </c>
      <c r="D32" s="3" t="s">
        <v>55</v>
      </c>
      <c r="E32" s="47" t="s">
        <v>63</v>
      </c>
      <c r="F32" s="48">
        <f t="shared" ref="F32:F33" si="2">F31</f>
        <v>44197</v>
      </c>
      <c r="G32" s="48">
        <v>44378</v>
      </c>
      <c r="H32" s="56">
        <v>2.9399999999999999E-2</v>
      </c>
    </row>
    <row r="33" spans="3:8" x14ac:dyDescent="0.3">
      <c r="C33" s="46" t="s">
        <v>52</v>
      </c>
      <c r="D33" s="3" t="s">
        <v>56</v>
      </c>
      <c r="E33" s="47" t="s">
        <v>63</v>
      </c>
      <c r="F33" s="48">
        <f t="shared" si="2"/>
        <v>44197</v>
      </c>
      <c r="G33" s="48">
        <f>G32</f>
        <v>44378</v>
      </c>
      <c r="H33" s="56">
        <v>3.2000000000000001E-2</v>
      </c>
    </row>
    <row r="34" spans="3:8" x14ac:dyDescent="0.3">
      <c r="C34" s="46"/>
      <c r="D34" s="3"/>
      <c r="E34" s="3"/>
      <c r="F34" s="3"/>
      <c r="G34" s="3"/>
      <c r="H34" s="57"/>
    </row>
    <row r="35" spans="3:8" x14ac:dyDescent="0.3">
      <c r="C35" s="46" t="s">
        <v>64</v>
      </c>
      <c r="D35" s="3" t="s">
        <v>55</v>
      </c>
      <c r="E35" s="47" t="s">
        <v>62</v>
      </c>
      <c r="F35" s="48">
        <v>44197</v>
      </c>
      <c r="G35" s="48">
        <v>44378</v>
      </c>
      <c r="H35" s="56">
        <v>2.9899999999999999E-2</v>
      </c>
    </row>
    <row r="36" spans="3:8" x14ac:dyDescent="0.3">
      <c r="C36" s="46" t="s">
        <v>42</v>
      </c>
      <c r="D36" s="3" t="s">
        <v>56</v>
      </c>
      <c r="E36" s="47" t="s">
        <v>62</v>
      </c>
      <c r="F36" s="48">
        <f>F35</f>
        <v>44197</v>
      </c>
      <c r="G36" s="48">
        <v>44896</v>
      </c>
      <c r="H36" s="56">
        <v>3.5700000000000003E-2</v>
      </c>
    </row>
    <row r="37" spans="3:8" x14ac:dyDescent="0.3">
      <c r="C37" s="46" t="s">
        <v>53</v>
      </c>
      <c r="D37" s="3" t="s">
        <v>55</v>
      </c>
      <c r="E37" s="47" t="s">
        <v>63</v>
      </c>
      <c r="F37" s="48">
        <f t="shared" ref="F37:F38" si="3">F36</f>
        <v>44197</v>
      </c>
      <c r="G37" s="48">
        <v>44378</v>
      </c>
      <c r="H37" s="56">
        <v>2.9399999999999999E-2</v>
      </c>
    </row>
    <row r="38" spans="3:8" x14ac:dyDescent="0.3">
      <c r="C38" s="49" t="s">
        <v>54</v>
      </c>
      <c r="D38" s="50" t="s">
        <v>56</v>
      </c>
      <c r="E38" s="51" t="s">
        <v>63</v>
      </c>
      <c r="F38" s="52">
        <f t="shared" si="3"/>
        <v>44197</v>
      </c>
      <c r="G38" s="52">
        <f>G37</f>
        <v>44378</v>
      </c>
      <c r="H38" s="58">
        <v>3.5400000000000001E-2</v>
      </c>
    </row>
  </sheetData>
  <mergeCells count="1">
    <mergeCell ref="C4:G4"/>
  </mergeCells>
  <printOptions horizontalCentered="1"/>
  <pageMargins left="0.7" right="0.7" top="0.75" bottom="0.75" header="0.3" footer="0.3"/>
  <pageSetup scale="7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25AF-DB82-490D-8B81-D096DA0484A0}">
  <sheetPr>
    <pageSetUpPr fitToPage="1"/>
  </sheetPr>
  <dimension ref="C2:AI63"/>
  <sheetViews>
    <sheetView showGridLines="0" tabSelected="1" zoomScaleNormal="100" workbookViewId="0">
      <selection activeCell="H37" sqref="H37"/>
    </sheetView>
  </sheetViews>
  <sheetFormatPr defaultColWidth="9.1796875" defaultRowHeight="14" x14ac:dyDescent="0.3"/>
  <cols>
    <col min="1" max="1" width="9.1796875" style="1"/>
    <col min="2" max="2" width="22.54296875" style="1" bestFit="1" customWidth="1"/>
    <col min="3" max="3" width="25.54296875" style="1" customWidth="1"/>
    <col min="4" max="4" width="20.26953125" style="1" customWidth="1"/>
    <col min="5" max="5" width="43" style="1" customWidth="1"/>
    <col min="6" max="6" width="17.7265625" style="27" bestFit="1" customWidth="1"/>
    <col min="7" max="7" width="21.26953125" style="27" bestFit="1" customWidth="1"/>
    <col min="8" max="8" width="20.81640625" style="1" bestFit="1" customWidth="1"/>
    <col min="9" max="9" width="18.7265625" style="1" bestFit="1" customWidth="1"/>
    <col min="10" max="10" width="23.81640625" style="1" customWidth="1"/>
    <col min="11" max="12" width="16" style="1" bestFit="1" customWidth="1"/>
    <col min="13" max="13" width="14.7265625" style="1" bestFit="1" customWidth="1"/>
    <col min="14" max="14" width="16" style="1" bestFit="1" customWidth="1"/>
    <col min="15" max="15" width="9.1796875" style="1"/>
    <col min="16" max="17" width="14.7265625" style="1" bestFit="1" customWidth="1"/>
    <col min="18" max="18" width="16" style="1" bestFit="1" customWidth="1"/>
    <col min="19" max="19" width="15" style="1" bestFit="1" customWidth="1"/>
    <col min="20" max="20" width="16" style="1" bestFit="1" customWidth="1"/>
    <col min="21" max="21" width="9.1796875" style="1"/>
    <col min="22" max="22" width="14.7265625" style="1" bestFit="1" customWidth="1"/>
    <col min="23" max="23" width="16" style="1" bestFit="1" customWidth="1"/>
    <col min="24" max="24" width="14.7265625" style="1" bestFit="1" customWidth="1"/>
    <col min="25" max="25" width="16" style="1" bestFit="1" customWidth="1"/>
    <col min="26" max="26" width="9.1796875" style="1"/>
    <col min="27" max="27" width="14.7265625" style="1" bestFit="1" customWidth="1"/>
    <col min="28" max="28" width="16" style="1" bestFit="1" customWidth="1"/>
    <col min="29" max="29" width="14.7265625" style="1" bestFit="1" customWidth="1"/>
    <col min="30" max="30" width="16" style="1" bestFit="1" customWidth="1"/>
    <col min="31" max="31" width="9.1796875" style="1"/>
    <col min="32" max="32" width="14.7265625" style="1" bestFit="1" customWidth="1"/>
    <col min="33" max="33" width="16" style="1" bestFit="1" customWidth="1"/>
    <col min="34" max="34" width="14.7265625" style="1" bestFit="1" customWidth="1"/>
    <col min="35" max="35" width="16" style="1" bestFit="1" customWidth="1"/>
    <col min="36" max="16384" width="9.1796875" style="1"/>
  </cols>
  <sheetData>
    <row r="2" spans="3:35" ht="19" customHeight="1" x14ac:dyDescent="0.45">
      <c r="C2" s="29" t="s">
        <v>27</v>
      </c>
      <c r="D2" s="29"/>
      <c r="E2" s="29"/>
      <c r="F2" s="65"/>
      <c r="G2" s="65"/>
      <c r="H2" s="40"/>
      <c r="I2" s="40"/>
      <c r="M2" s="30"/>
      <c r="N2" s="30"/>
      <c r="O2" s="30"/>
      <c r="P2" s="30"/>
      <c r="Q2" s="30"/>
    </row>
    <row r="3" spans="3:35" ht="19" customHeight="1" x14ac:dyDescent="0.45">
      <c r="C3" s="32" t="s">
        <v>28</v>
      </c>
      <c r="D3" s="32"/>
      <c r="E3" s="32"/>
      <c r="M3" s="33"/>
      <c r="N3" s="33"/>
      <c r="O3" s="33"/>
      <c r="P3" s="33"/>
      <c r="Q3" s="30"/>
    </row>
    <row r="4" spans="3:35" ht="9" customHeight="1" x14ac:dyDescent="0.4">
      <c r="C4" s="35"/>
      <c r="D4" s="35"/>
      <c r="E4" s="35"/>
      <c r="F4" s="66"/>
      <c r="M4" s="33"/>
      <c r="N4" s="33"/>
      <c r="O4" s="33"/>
      <c r="P4" s="33"/>
      <c r="Q4" s="30"/>
    </row>
    <row r="5" spans="3:35" ht="15" customHeight="1" x14ac:dyDescent="0.35">
      <c r="C5" s="39" t="s">
        <v>24</v>
      </c>
      <c r="D5" s="39"/>
      <c r="E5" s="39"/>
      <c r="M5" s="33"/>
      <c r="N5" s="33"/>
      <c r="O5" s="33"/>
      <c r="P5" s="33"/>
      <c r="Q5" s="30"/>
    </row>
    <row r="6" spans="3:35" ht="15" customHeight="1" x14ac:dyDescent="0.3">
      <c r="C6" s="1" t="s">
        <v>25</v>
      </c>
      <c r="M6" s="33"/>
      <c r="N6" s="33"/>
      <c r="O6" s="33"/>
      <c r="P6" s="33"/>
      <c r="Q6" s="30"/>
    </row>
    <row r="7" spans="3:35" ht="15" customHeight="1" x14ac:dyDescent="0.3">
      <c r="C7" s="1" t="s">
        <v>26</v>
      </c>
      <c r="H7" s="41"/>
      <c r="M7" s="33"/>
      <c r="N7" s="33"/>
      <c r="O7" s="33"/>
      <c r="P7" s="33"/>
      <c r="Q7" s="30"/>
    </row>
    <row r="8" spans="3:35" ht="15" customHeight="1" x14ac:dyDescent="0.3">
      <c r="H8" s="41"/>
      <c r="M8" s="33"/>
      <c r="N8" s="33"/>
      <c r="O8" s="33"/>
      <c r="P8" s="33"/>
      <c r="Q8" s="30"/>
    </row>
    <row r="9" spans="3:35" ht="15" customHeight="1" x14ac:dyDescent="0.3">
      <c r="C9" s="28" t="s">
        <v>79</v>
      </c>
      <c r="H9" s="41"/>
      <c r="M9" s="33"/>
      <c r="N9" s="33"/>
      <c r="O9" s="33"/>
      <c r="P9" s="33"/>
      <c r="Q9" s="30"/>
    </row>
    <row r="11" spans="3:35" x14ac:dyDescent="0.3">
      <c r="C11" s="53"/>
      <c r="D11" s="61"/>
      <c r="E11" s="61"/>
      <c r="F11" s="54" t="s">
        <v>57</v>
      </c>
      <c r="G11" s="54" t="s">
        <v>61</v>
      </c>
      <c r="H11" s="54" t="s">
        <v>45</v>
      </c>
      <c r="I11" s="54" t="s">
        <v>68</v>
      </c>
      <c r="J11" s="55" t="s">
        <v>46</v>
      </c>
      <c r="Q11" s="27" t="s">
        <v>36</v>
      </c>
      <c r="R11" s="27" t="s">
        <v>37</v>
      </c>
      <c r="S11" s="43" t="s">
        <v>47</v>
      </c>
      <c r="T11" s="43" t="s">
        <v>48</v>
      </c>
      <c r="U11" s="43"/>
      <c r="V11" s="43" t="s">
        <v>38</v>
      </c>
      <c r="W11" s="1" t="s">
        <v>39</v>
      </c>
      <c r="X11" s="1" t="s">
        <v>49</v>
      </c>
      <c r="Y11" s="1" t="s">
        <v>50</v>
      </c>
      <c r="AA11" s="1" t="s">
        <v>40</v>
      </c>
      <c r="AB11" s="1" t="s">
        <v>41</v>
      </c>
      <c r="AC11" s="1" t="s">
        <v>51</v>
      </c>
      <c r="AD11" s="1" t="s">
        <v>52</v>
      </c>
      <c r="AF11" s="1" t="s">
        <v>44</v>
      </c>
      <c r="AG11" s="1" t="s">
        <v>42</v>
      </c>
      <c r="AH11" s="1" t="s">
        <v>53</v>
      </c>
      <c r="AI11" s="1" t="s">
        <v>54</v>
      </c>
    </row>
    <row r="12" spans="3:35" x14ac:dyDescent="0.3">
      <c r="C12" s="82" t="s">
        <v>70</v>
      </c>
      <c r="D12" s="83"/>
      <c r="E12" s="83"/>
      <c r="F12" s="84"/>
      <c r="G12" s="85"/>
      <c r="H12" s="85"/>
      <c r="I12" s="85"/>
      <c r="J12" s="86"/>
      <c r="Q12" s="27"/>
      <c r="R12" s="27"/>
    </row>
    <row r="13" spans="3:35" x14ac:dyDescent="0.3">
      <c r="C13" s="46" t="s">
        <v>36</v>
      </c>
      <c r="D13" s="3"/>
      <c r="E13" s="3"/>
      <c r="F13" s="47" t="s">
        <v>55</v>
      </c>
      <c r="G13" s="47" t="s">
        <v>62</v>
      </c>
      <c r="H13" s="59">
        <f>Q13</f>
        <v>3490374.2115043346</v>
      </c>
      <c r="I13" s="59">
        <f>Q14</f>
        <v>4240345.6476763319</v>
      </c>
      <c r="J13" s="60">
        <f>Q16</f>
        <v>61812684.827326767</v>
      </c>
      <c r="N13" s="1" t="s">
        <v>45</v>
      </c>
      <c r="Q13" s="42">
        <v>3490374.2115043346</v>
      </c>
      <c r="R13" s="42">
        <v>5812571.3310847096</v>
      </c>
      <c r="S13" s="42">
        <v>3463743.4698950234</v>
      </c>
      <c r="T13" s="42">
        <v>5706946.2585988073</v>
      </c>
      <c r="U13" s="42"/>
      <c r="V13" s="42">
        <v>3490374.2115043346</v>
      </c>
      <c r="W13" s="42">
        <v>5966695.3131063711</v>
      </c>
      <c r="X13" s="42">
        <v>3463743.4698950234</v>
      </c>
      <c r="Y13" s="42">
        <v>5939354.4679394588</v>
      </c>
      <c r="AA13" s="41">
        <v>3566766.3213720303</v>
      </c>
      <c r="AB13" s="41">
        <v>5946416.6379731046</v>
      </c>
      <c r="AC13" s="41">
        <v>3539655.922470239</v>
      </c>
      <c r="AD13" s="41">
        <v>5838879.0119605055</v>
      </c>
      <c r="AF13" s="41">
        <v>3566766.3213720303</v>
      </c>
      <c r="AG13" s="41">
        <v>6103241.5704377834</v>
      </c>
      <c r="AH13" s="41">
        <v>3539655.922470239</v>
      </c>
      <c r="AI13" s="41">
        <v>6075374.2143983478</v>
      </c>
    </row>
    <row r="14" spans="3:35" x14ac:dyDescent="0.3">
      <c r="C14" s="49" t="s">
        <v>60</v>
      </c>
      <c r="D14" s="50"/>
      <c r="E14" s="50"/>
      <c r="F14" s="51" t="s">
        <v>55</v>
      </c>
      <c r="G14" s="51" t="s">
        <v>63</v>
      </c>
      <c r="H14" s="62">
        <f>S13</f>
        <v>3463743.4698950234</v>
      </c>
      <c r="I14" s="62">
        <f>S14</f>
        <v>4207992.7988312896</v>
      </c>
      <c r="J14" s="63">
        <f>S16</f>
        <v>61622882.406451374</v>
      </c>
      <c r="N14" s="1" t="s">
        <v>43</v>
      </c>
      <c r="Q14" s="42">
        <v>4240345.6476763319</v>
      </c>
      <c r="R14" s="42">
        <v>7061509.7556976285</v>
      </c>
      <c r="S14" s="42">
        <v>4207992.7988312896</v>
      </c>
      <c r="T14" s="42">
        <v>6933189.183386256</v>
      </c>
      <c r="V14" s="42">
        <v>4240345.6476763319</v>
      </c>
      <c r="W14" s="42">
        <v>7248750.125000733</v>
      </c>
      <c r="X14" s="42">
        <v>4207992.7988312896</v>
      </c>
      <c r="Y14" s="42">
        <v>7215534.593718959</v>
      </c>
      <c r="AA14" s="41">
        <v>4333152.0148350801</v>
      </c>
      <c r="AB14" s="41">
        <v>7224114.2015634775</v>
      </c>
      <c r="AC14" s="41">
        <v>4300216.4454594301</v>
      </c>
      <c r="AD14" s="41">
        <v>7093470.1282371851</v>
      </c>
      <c r="AF14" s="41">
        <v>4333152.0148350801</v>
      </c>
      <c r="AG14" s="41">
        <v>7414635.8704527076</v>
      </c>
      <c r="AH14" s="41">
        <v>4300216.4454594301</v>
      </c>
      <c r="AI14" s="41">
        <v>7380780.6977022914</v>
      </c>
    </row>
    <row r="15" spans="3:35" x14ac:dyDescent="0.3">
      <c r="C15" s="64" t="s">
        <v>69</v>
      </c>
      <c r="D15" s="69"/>
      <c r="E15" s="69"/>
      <c r="F15" s="70"/>
      <c r="G15" s="70"/>
      <c r="H15" s="37">
        <f>H13-H14</f>
        <v>26630.741609311197</v>
      </c>
      <c r="I15" s="37">
        <f>I13-I14</f>
        <v>32352.848845042288</v>
      </c>
      <c r="J15" s="71">
        <f>J13-J14</f>
        <v>189802.42087539285</v>
      </c>
      <c r="Q15" s="27"/>
      <c r="R15" s="27"/>
      <c r="V15" s="27"/>
      <c r="W15" s="27"/>
      <c r="X15" s="27"/>
      <c r="Y15" s="27"/>
    </row>
    <row r="16" spans="3:35" x14ac:dyDescent="0.3">
      <c r="C16" s="46"/>
      <c r="D16" s="3"/>
      <c r="E16" s="3"/>
      <c r="F16" s="47"/>
      <c r="G16" s="47"/>
      <c r="H16" s="59"/>
      <c r="I16" s="59"/>
      <c r="J16" s="60"/>
      <c r="N16" s="1" t="s">
        <v>46</v>
      </c>
      <c r="Q16" s="45">
        <v>61812684.827326767</v>
      </c>
      <c r="R16" s="45">
        <v>100716020.96689515</v>
      </c>
      <c r="S16" s="45">
        <v>61622882.406451374</v>
      </c>
      <c r="T16" s="45">
        <v>100256292.22321676</v>
      </c>
      <c r="V16" s="45">
        <v>61812684.827326767</v>
      </c>
      <c r="W16" s="45">
        <v>101209373.93780543</v>
      </c>
      <c r="X16" s="45">
        <v>61622882.406451374</v>
      </c>
      <c r="Y16" s="45">
        <v>101003444.26162831</v>
      </c>
      <c r="AA16" s="44">
        <v>62005746.942914471</v>
      </c>
      <c r="AB16" s="44">
        <v>101144776.09138182</v>
      </c>
      <c r="AC16" s="44">
        <v>61815241.081498086</v>
      </c>
      <c r="AD16" s="44">
        <v>100682008.42242405</v>
      </c>
      <c r="AF16" s="44">
        <v>62005746.942914471</v>
      </c>
      <c r="AG16" s="44">
        <v>101641939.27164705</v>
      </c>
      <c r="AH16" s="44">
        <v>61815241.081498086</v>
      </c>
      <c r="AI16" s="44">
        <v>101434920.87769175</v>
      </c>
    </row>
    <row r="17" spans="3:18" x14ac:dyDescent="0.3">
      <c r="C17" s="46" t="s">
        <v>37</v>
      </c>
      <c r="D17" s="3"/>
      <c r="E17" s="3"/>
      <c r="F17" s="47" t="s">
        <v>56</v>
      </c>
      <c r="G17" s="47" t="s">
        <v>62</v>
      </c>
      <c r="H17" s="59">
        <f>R13</f>
        <v>5812571.3310847096</v>
      </c>
      <c r="I17" s="59">
        <f>R14</f>
        <v>7061509.7556976285</v>
      </c>
      <c r="J17" s="60">
        <f>R16</f>
        <v>100716020.96689515</v>
      </c>
      <c r="Q17" s="27"/>
      <c r="R17" s="27"/>
    </row>
    <row r="18" spans="3:18" x14ac:dyDescent="0.3">
      <c r="C18" s="49" t="s">
        <v>48</v>
      </c>
      <c r="D18" s="50"/>
      <c r="E18" s="50"/>
      <c r="F18" s="51" t="s">
        <v>56</v>
      </c>
      <c r="G18" s="51" t="s">
        <v>63</v>
      </c>
      <c r="H18" s="62">
        <f>T13</f>
        <v>5706946.2585988073</v>
      </c>
      <c r="I18" s="62">
        <f>T14</f>
        <v>6933189.183386256</v>
      </c>
      <c r="J18" s="63">
        <f>T16</f>
        <v>100256292.22321676</v>
      </c>
    </row>
    <row r="19" spans="3:18" x14ac:dyDescent="0.3">
      <c r="C19" s="64" t="s">
        <v>69</v>
      </c>
      <c r="D19" s="69"/>
      <c r="E19" s="69"/>
      <c r="F19" s="70"/>
      <c r="G19" s="70"/>
      <c r="H19" s="37">
        <f>H17-H18</f>
        <v>105625.07248590235</v>
      </c>
      <c r="I19" s="37">
        <f>I17-I18</f>
        <v>128320.5723113725</v>
      </c>
      <c r="J19" s="71">
        <f>J17-J18</f>
        <v>459728.74367839098</v>
      </c>
    </row>
    <row r="20" spans="3:18" x14ac:dyDescent="0.3">
      <c r="C20" s="64"/>
      <c r="D20" s="69"/>
      <c r="E20" s="69"/>
      <c r="F20" s="70"/>
      <c r="G20" s="70"/>
      <c r="H20" s="37"/>
      <c r="I20" s="37"/>
      <c r="J20" s="71"/>
    </row>
    <row r="21" spans="3:18" x14ac:dyDescent="0.3">
      <c r="C21" s="76" t="s">
        <v>75</v>
      </c>
      <c r="D21" s="77"/>
      <c r="E21" s="77"/>
      <c r="F21" s="78"/>
      <c r="G21" s="78"/>
      <c r="H21" s="79">
        <f>H15+H19</f>
        <v>132255.81409521354</v>
      </c>
      <c r="I21" s="79">
        <f t="shared" ref="I21:J21" si="0">I15+I19</f>
        <v>160673.42115641478</v>
      </c>
      <c r="J21" s="87">
        <f t="shared" si="0"/>
        <v>649531.16455378383</v>
      </c>
    </row>
    <row r="22" spans="3:18" x14ac:dyDescent="0.3">
      <c r="C22" s="88"/>
      <c r="D22" s="89"/>
      <c r="E22" s="89"/>
      <c r="F22" s="90"/>
      <c r="G22" s="90"/>
      <c r="H22" s="91"/>
      <c r="I22" s="91"/>
      <c r="J22" s="92"/>
    </row>
    <row r="23" spans="3:18" x14ac:dyDescent="0.3">
      <c r="C23" s="75" t="s">
        <v>71</v>
      </c>
      <c r="D23" s="72"/>
      <c r="E23" s="72"/>
      <c r="F23" s="73"/>
      <c r="G23" s="73"/>
      <c r="H23" s="73"/>
      <c r="I23" s="73"/>
      <c r="J23" s="74"/>
    </row>
    <row r="24" spans="3:18" x14ac:dyDescent="0.3">
      <c r="C24" s="75" t="s">
        <v>72</v>
      </c>
      <c r="D24" s="72"/>
      <c r="E24" s="72"/>
      <c r="F24" s="73"/>
      <c r="G24" s="73"/>
      <c r="H24" s="73"/>
      <c r="I24" s="73"/>
      <c r="J24" s="74"/>
    </row>
    <row r="25" spans="3:18" x14ac:dyDescent="0.3">
      <c r="C25" s="46" t="s">
        <v>38</v>
      </c>
      <c r="D25" s="3"/>
      <c r="E25" s="3"/>
      <c r="F25" s="47" t="s">
        <v>55</v>
      </c>
      <c r="G25" s="47" t="s">
        <v>62</v>
      </c>
      <c r="H25" s="59">
        <f>V13</f>
        <v>3490374.2115043346</v>
      </c>
      <c r="I25" s="59">
        <f>V14</f>
        <v>4240345.6476763319</v>
      </c>
      <c r="J25" s="60">
        <f>V16</f>
        <v>61812684.827326767</v>
      </c>
    </row>
    <row r="26" spans="3:18" x14ac:dyDescent="0.3">
      <c r="C26" s="49" t="s">
        <v>49</v>
      </c>
      <c r="D26" s="50"/>
      <c r="E26" s="50"/>
      <c r="F26" s="51" t="s">
        <v>55</v>
      </c>
      <c r="G26" s="51" t="s">
        <v>63</v>
      </c>
      <c r="H26" s="62">
        <f>X13</f>
        <v>3463743.4698950234</v>
      </c>
      <c r="I26" s="62">
        <f>X14</f>
        <v>4207992.7988312896</v>
      </c>
      <c r="J26" s="63">
        <f>X16</f>
        <v>61622882.406451374</v>
      </c>
    </row>
    <row r="27" spans="3:18" x14ac:dyDescent="0.3">
      <c r="C27" s="64" t="s">
        <v>69</v>
      </c>
      <c r="D27" s="69"/>
      <c r="E27" s="69"/>
      <c r="F27" s="70"/>
      <c r="G27" s="70"/>
      <c r="H27" s="37">
        <f>H25-H26</f>
        <v>26630.741609311197</v>
      </c>
      <c r="I27" s="37">
        <f>I25-I26</f>
        <v>32352.848845042288</v>
      </c>
      <c r="J27" s="71">
        <f>J25-J26</f>
        <v>189802.42087539285</v>
      </c>
    </row>
    <row r="28" spans="3:18" x14ac:dyDescent="0.3">
      <c r="C28" s="46"/>
      <c r="D28" s="3"/>
      <c r="E28" s="3"/>
      <c r="F28" s="47"/>
      <c r="G28" s="47"/>
      <c r="H28" s="59"/>
      <c r="I28" s="59"/>
      <c r="J28" s="60"/>
    </row>
    <row r="29" spans="3:18" x14ac:dyDescent="0.3">
      <c r="C29" s="67" t="s">
        <v>39</v>
      </c>
      <c r="D29" s="80"/>
      <c r="E29" s="80"/>
      <c r="F29" s="47" t="s">
        <v>56</v>
      </c>
      <c r="G29" s="47" t="s">
        <v>62</v>
      </c>
      <c r="H29" s="59">
        <f>W13</f>
        <v>5966695.3131063711</v>
      </c>
      <c r="I29" s="59">
        <f>W14</f>
        <v>7248750.125000733</v>
      </c>
      <c r="J29" s="60">
        <f>W16</f>
        <v>101209373.93780543</v>
      </c>
    </row>
    <row r="30" spans="3:18" x14ac:dyDescent="0.3">
      <c r="C30" s="68" t="s">
        <v>50</v>
      </c>
      <c r="D30" s="81"/>
      <c r="E30" s="81"/>
      <c r="F30" s="51" t="s">
        <v>56</v>
      </c>
      <c r="G30" s="51" t="s">
        <v>63</v>
      </c>
      <c r="H30" s="62">
        <f>Y13</f>
        <v>5939354.4679394588</v>
      </c>
      <c r="I30" s="62">
        <f>Y14</f>
        <v>7215534.593718959</v>
      </c>
      <c r="J30" s="63">
        <f>Y16</f>
        <v>101003444.26162831</v>
      </c>
    </row>
    <row r="31" spans="3:18" x14ac:dyDescent="0.3">
      <c r="C31" s="64" t="s">
        <v>69</v>
      </c>
      <c r="D31" s="69"/>
      <c r="E31" s="69"/>
      <c r="F31" s="70"/>
      <c r="G31" s="70"/>
      <c r="H31" s="37">
        <f>H29-H30</f>
        <v>27340.845166912302</v>
      </c>
      <c r="I31" s="37">
        <f>I29-I30</f>
        <v>33215.531281773932</v>
      </c>
      <c r="J31" s="71">
        <f>J29-J30</f>
        <v>205929.67617711425</v>
      </c>
    </row>
    <row r="32" spans="3:18" x14ac:dyDescent="0.3">
      <c r="C32" s="64"/>
      <c r="D32" s="69"/>
      <c r="E32" s="69"/>
      <c r="F32" s="70"/>
      <c r="G32" s="70"/>
      <c r="H32" s="37"/>
      <c r="I32" s="37"/>
      <c r="J32" s="71"/>
    </row>
    <row r="33" spans="3:10" x14ac:dyDescent="0.3">
      <c r="C33" s="76" t="s">
        <v>76</v>
      </c>
      <c r="D33" s="77"/>
      <c r="E33" s="77"/>
      <c r="F33" s="78"/>
      <c r="G33" s="78"/>
      <c r="H33" s="79">
        <f>H27+H31</f>
        <v>53971.586776223499</v>
      </c>
      <c r="I33" s="79">
        <f t="shared" ref="I33:J33" si="1">I27+I31</f>
        <v>65568.380126816221</v>
      </c>
      <c r="J33" s="87">
        <f t="shared" si="1"/>
        <v>395732.0970525071</v>
      </c>
    </row>
    <row r="34" spans="3:10" x14ac:dyDescent="0.3">
      <c r="C34" s="88"/>
      <c r="D34" s="89"/>
      <c r="E34" s="89"/>
      <c r="F34" s="90"/>
      <c r="G34" s="90"/>
      <c r="H34" s="91"/>
      <c r="I34" s="91"/>
      <c r="J34" s="92"/>
    </row>
    <row r="35" spans="3:10" x14ac:dyDescent="0.3">
      <c r="C35" s="75" t="s">
        <v>73</v>
      </c>
      <c r="D35" s="72"/>
      <c r="E35" s="72"/>
      <c r="F35" s="73"/>
      <c r="G35" s="73"/>
      <c r="H35" s="73"/>
      <c r="I35" s="73"/>
      <c r="J35" s="74"/>
    </row>
    <row r="36" spans="3:10" x14ac:dyDescent="0.3">
      <c r="C36" s="46" t="s">
        <v>40</v>
      </c>
      <c r="D36" s="3"/>
      <c r="E36" s="3"/>
      <c r="F36" s="47" t="s">
        <v>55</v>
      </c>
      <c r="G36" s="47" t="s">
        <v>62</v>
      </c>
      <c r="H36" s="59">
        <f>AA13</f>
        <v>3566766.3213720303</v>
      </c>
      <c r="I36" s="59">
        <f>AA14</f>
        <v>4333152.0148350801</v>
      </c>
      <c r="J36" s="60">
        <f>AA16</f>
        <v>62005746.942914471</v>
      </c>
    </row>
    <row r="37" spans="3:10" x14ac:dyDescent="0.3">
      <c r="C37" s="49" t="s">
        <v>51</v>
      </c>
      <c r="D37" s="50"/>
      <c r="E37" s="50"/>
      <c r="F37" s="51" t="s">
        <v>55</v>
      </c>
      <c r="G37" s="51" t="s">
        <v>63</v>
      </c>
      <c r="H37" s="62">
        <f>AC13</f>
        <v>3539655.922470239</v>
      </c>
      <c r="I37" s="62">
        <f>AC14</f>
        <v>4300216.4454594301</v>
      </c>
      <c r="J37" s="63">
        <f>AC16</f>
        <v>61815241.081498086</v>
      </c>
    </row>
    <row r="38" spans="3:10" x14ac:dyDescent="0.3">
      <c r="C38" s="64" t="s">
        <v>69</v>
      </c>
      <c r="D38" s="69"/>
      <c r="E38" s="69"/>
      <c r="F38" s="70"/>
      <c r="G38" s="70"/>
      <c r="H38" s="37">
        <f>H36-H37</f>
        <v>27110.398901791312</v>
      </c>
      <c r="I38" s="37">
        <f>I36-I37</f>
        <v>32935.569375650026</v>
      </c>
      <c r="J38" s="71">
        <f>J36-J37</f>
        <v>190505.86141638458</v>
      </c>
    </row>
    <row r="39" spans="3:10" x14ac:dyDescent="0.3">
      <c r="C39" s="46"/>
      <c r="D39" s="3"/>
      <c r="E39" s="3"/>
      <c r="F39" s="47"/>
      <c r="G39" s="47"/>
      <c r="H39" s="59"/>
      <c r="I39" s="59"/>
      <c r="J39" s="60"/>
    </row>
    <row r="40" spans="3:10" x14ac:dyDescent="0.3">
      <c r="C40" s="46" t="s">
        <v>41</v>
      </c>
      <c r="D40" s="3"/>
      <c r="E40" s="3"/>
      <c r="F40" s="47" t="s">
        <v>56</v>
      </c>
      <c r="G40" s="47" t="s">
        <v>62</v>
      </c>
      <c r="H40" s="59">
        <f>AB13</f>
        <v>5946416.6379731046</v>
      </c>
      <c r="I40" s="59">
        <f>AB14</f>
        <v>7224114.2015634775</v>
      </c>
      <c r="J40" s="60">
        <f>AB16</f>
        <v>101144776.09138182</v>
      </c>
    </row>
    <row r="41" spans="3:10" x14ac:dyDescent="0.3">
      <c r="C41" s="49" t="s">
        <v>52</v>
      </c>
      <c r="D41" s="50"/>
      <c r="E41" s="50"/>
      <c r="F41" s="51" t="s">
        <v>56</v>
      </c>
      <c r="G41" s="51" t="s">
        <v>63</v>
      </c>
      <c r="H41" s="62">
        <f>AD13</f>
        <v>5838879.0119605055</v>
      </c>
      <c r="I41" s="62">
        <f>AD14</f>
        <v>7093470.1282371851</v>
      </c>
      <c r="J41" s="63">
        <f>AD16</f>
        <v>100682008.42242405</v>
      </c>
    </row>
    <row r="42" spans="3:10" x14ac:dyDescent="0.3">
      <c r="C42" s="64" t="s">
        <v>69</v>
      </c>
      <c r="D42" s="69"/>
      <c r="E42" s="69"/>
      <c r="F42" s="70"/>
      <c r="G42" s="70"/>
      <c r="H42" s="37">
        <f>H40-H41</f>
        <v>107537.6260125991</v>
      </c>
      <c r="I42" s="37">
        <f>I40-I41</f>
        <v>130644.07332629245</v>
      </c>
      <c r="J42" s="71">
        <f>J40-J41</f>
        <v>462767.66895776987</v>
      </c>
    </row>
    <row r="43" spans="3:10" x14ac:dyDescent="0.3">
      <c r="C43" s="64"/>
      <c r="D43" s="69"/>
      <c r="E43" s="69"/>
      <c r="F43" s="70"/>
      <c r="G43" s="70"/>
      <c r="H43" s="37"/>
      <c r="I43" s="37"/>
      <c r="J43" s="71"/>
    </row>
    <row r="44" spans="3:10" x14ac:dyDescent="0.3">
      <c r="C44" s="76" t="s">
        <v>77</v>
      </c>
      <c r="D44" s="77"/>
      <c r="E44" s="77"/>
      <c r="F44" s="78"/>
      <c r="G44" s="78"/>
      <c r="H44" s="79">
        <f>H38+H42</f>
        <v>134648.02491439041</v>
      </c>
      <c r="I44" s="79">
        <f t="shared" ref="I44:J44" si="2">I38+I42</f>
        <v>163579.64270194247</v>
      </c>
      <c r="J44" s="87">
        <f t="shared" si="2"/>
        <v>653273.53037415445</v>
      </c>
    </row>
    <row r="45" spans="3:10" x14ac:dyDescent="0.3">
      <c r="C45" s="88"/>
      <c r="D45" s="89"/>
      <c r="E45" s="89"/>
      <c r="F45" s="90"/>
      <c r="G45" s="90"/>
      <c r="H45" s="91"/>
      <c r="I45" s="91"/>
      <c r="J45" s="92"/>
    </row>
    <row r="46" spans="3:10" x14ac:dyDescent="0.3">
      <c r="C46" s="75" t="s">
        <v>74</v>
      </c>
      <c r="D46" s="72"/>
      <c r="E46" s="72"/>
      <c r="F46" s="73"/>
      <c r="G46" s="73"/>
      <c r="H46" s="73"/>
      <c r="I46" s="73"/>
      <c r="J46" s="74"/>
    </row>
    <row r="47" spans="3:10" x14ac:dyDescent="0.3">
      <c r="C47" s="75" t="s">
        <v>72</v>
      </c>
      <c r="D47" s="72"/>
      <c r="E47" s="72"/>
      <c r="F47" s="73"/>
      <c r="G47" s="73"/>
      <c r="H47" s="73"/>
      <c r="I47" s="73"/>
      <c r="J47" s="74"/>
    </row>
    <row r="48" spans="3:10" x14ac:dyDescent="0.3">
      <c r="C48" s="46" t="s">
        <v>64</v>
      </c>
      <c r="D48" s="3"/>
      <c r="E48" s="3"/>
      <c r="F48" s="47" t="s">
        <v>55</v>
      </c>
      <c r="G48" s="47" t="s">
        <v>62</v>
      </c>
      <c r="H48" s="59">
        <f>AF13</f>
        <v>3566766.3213720303</v>
      </c>
      <c r="I48" s="59">
        <f>AF14</f>
        <v>4333152.0148350801</v>
      </c>
      <c r="J48" s="60">
        <f>AF16</f>
        <v>62005746.942914471</v>
      </c>
    </row>
    <row r="49" spans="3:10" x14ac:dyDescent="0.3">
      <c r="C49" s="49" t="s">
        <v>53</v>
      </c>
      <c r="D49" s="50"/>
      <c r="E49" s="50"/>
      <c r="F49" s="51" t="s">
        <v>55</v>
      </c>
      <c r="G49" s="51" t="s">
        <v>63</v>
      </c>
      <c r="H49" s="62">
        <f>AH13</f>
        <v>3539655.922470239</v>
      </c>
      <c r="I49" s="62">
        <f>AH14</f>
        <v>4300216.4454594301</v>
      </c>
      <c r="J49" s="63">
        <f>AH16</f>
        <v>61815241.081498086</v>
      </c>
    </row>
    <row r="50" spans="3:10" x14ac:dyDescent="0.3">
      <c r="C50" s="64" t="s">
        <v>69</v>
      </c>
      <c r="D50" s="69"/>
      <c r="E50" s="69"/>
      <c r="F50" s="70"/>
      <c r="G50" s="70"/>
      <c r="H50" s="37">
        <f>H48-H49</f>
        <v>27110.398901791312</v>
      </c>
      <c r="I50" s="37">
        <f>I48-I49</f>
        <v>32935.569375650026</v>
      </c>
      <c r="J50" s="71">
        <f>J48-J49</f>
        <v>190505.86141638458</v>
      </c>
    </row>
    <row r="51" spans="3:10" x14ac:dyDescent="0.3">
      <c r="C51" s="46"/>
      <c r="D51" s="3"/>
      <c r="E51" s="3"/>
      <c r="F51" s="47"/>
      <c r="G51" s="47"/>
      <c r="H51" s="59"/>
      <c r="I51" s="59"/>
      <c r="J51" s="60"/>
    </row>
    <row r="52" spans="3:10" x14ac:dyDescent="0.3">
      <c r="C52" s="46" t="s">
        <v>42</v>
      </c>
      <c r="D52" s="3"/>
      <c r="E52" s="3"/>
      <c r="F52" s="47" t="s">
        <v>56</v>
      </c>
      <c r="G52" s="47" t="s">
        <v>62</v>
      </c>
      <c r="H52" s="59">
        <f>AG13</f>
        <v>6103241.5704377834</v>
      </c>
      <c r="I52" s="59">
        <f>AG14</f>
        <v>7414635.8704527076</v>
      </c>
      <c r="J52" s="60">
        <f>AG16</f>
        <v>101641939.27164705</v>
      </c>
    </row>
    <row r="53" spans="3:10" x14ac:dyDescent="0.3">
      <c r="C53" s="49" t="s">
        <v>54</v>
      </c>
      <c r="D53" s="50"/>
      <c r="E53" s="50"/>
      <c r="F53" s="51" t="s">
        <v>56</v>
      </c>
      <c r="G53" s="51" t="s">
        <v>63</v>
      </c>
      <c r="H53" s="62">
        <f>AI13</f>
        <v>6075374.2143983478</v>
      </c>
      <c r="I53" s="62">
        <f>AI14</f>
        <v>7380780.6977022914</v>
      </c>
      <c r="J53" s="63">
        <f>AI16</f>
        <v>101434920.87769175</v>
      </c>
    </row>
    <row r="54" spans="3:10" x14ac:dyDescent="0.3">
      <c r="C54" s="64" t="s">
        <v>69</v>
      </c>
      <c r="D54" s="69"/>
      <c r="E54" s="69"/>
      <c r="F54" s="70"/>
      <c r="G54" s="70"/>
      <c r="H54" s="37">
        <f>H52-H53</f>
        <v>27867.356039435603</v>
      </c>
      <c r="I54" s="37">
        <f>I52-I53</f>
        <v>33855.172750416212</v>
      </c>
      <c r="J54" s="71">
        <f>J52-J53</f>
        <v>207018.39395530522</v>
      </c>
    </row>
    <row r="55" spans="3:10" x14ac:dyDescent="0.3">
      <c r="C55" s="46"/>
      <c r="D55" s="3"/>
      <c r="E55" s="3"/>
      <c r="F55" s="3"/>
      <c r="G55" s="3"/>
      <c r="H55" s="3"/>
      <c r="I55" s="3"/>
      <c r="J55" s="93"/>
    </row>
    <row r="56" spans="3:10" x14ac:dyDescent="0.3">
      <c r="C56" s="76" t="s">
        <v>78</v>
      </c>
      <c r="D56" s="77"/>
      <c r="E56" s="77"/>
      <c r="F56" s="78"/>
      <c r="G56" s="78"/>
      <c r="H56" s="79">
        <f>H50+H54</f>
        <v>54977.754941226915</v>
      </c>
      <c r="I56" s="79">
        <f t="shared" ref="I56:J56" si="3">I50+I54</f>
        <v>66790.742126066238</v>
      </c>
      <c r="J56" s="87">
        <f t="shared" si="3"/>
        <v>397524.2553716898</v>
      </c>
    </row>
    <row r="57" spans="3:10" x14ac:dyDescent="0.3">
      <c r="F57" s="1"/>
      <c r="G57" s="1"/>
    </row>
    <row r="58" spans="3:10" x14ac:dyDescent="0.3">
      <c r="F58" s="1"/>
      <c r="G58" s="1"/>
    </row>
    <row r="59" spans="3:10" x14ac:dyDescent="0.3">
      <c r="F59" s="1"/>
      <c r="G59" s="1"/>
    </row>
    <row r="60" spans="3:10" x14ac:dyDescent="0.3">
      <c r="F60" s="1"/>
      <c r="G60" s="1"/>
    </row>
    <row r="61" spans="3:10" x14ac:dyDescent="0.3">
      <c r="F61" s="1"/>
      <c r="G61" s="1"/>
    </row>
    <row r="62" spans="3:10" x14ac:dyDescent="0.3">
      <c r="F62" s="1"/>
      <c r="G62" s="1"/>
    </row>
    <row r="63" spans="3:10" x14ac:dyDescent="0.3">
      <c r="F63" s="1"/>
      <c r="G63" s="1"/>
    </row>
  </sheetData>
  <printOptions horizontalCentered="1" verticalCentered="1"/>
  <pageMargins left="0.2" right="0.2" top="0.5" bottom="0.5" header="0.3" footer="0.3"/>
  <pageSetup scale="69" orientation="landscape" horizontalDpi="4294967293" verticalDpi="4294967293" r:id="rId1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3681-65C6-487E-9B8D-EDF202A1936E}">
  <sheetPr>
    <pageSetUpPr fitToPage="1"/>
  </sheetPr>
  <dimension ref="A1"/>
  <sheetViews>
    <sheetView view="pageBreakPreview" zoomScale="60" zoomScaleNormal="100" workbookViewId="0">
      <selection activeCell="S31" sqref="S31"/>
    </sheetView>
  </sheetViews>
  <sheetFormatPr defaultRowHeight="14.5" x14ac:dyDescent="0.35"/>
  <sheetData/>
  <printOptions horizontalCentered="1" verticalCentered="1"/>
  <pageMargins left="0.7" right="0.7" top="0.75" bottom="0.75" header="0.3" footer="0.3"/>
  <pageSetup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84B1E0-6873-4377-AC99-14CAFA154B23}"/>
</file>

<file path=customXml/itemProps2.xml><?xml version="1.0" encoding="utf-8"?>
<ds:datastoreItem xmlns:ds="http://schemas.openxmlformats.org/officeDocument/2006/customXml" ds:itemID="{2A5EC9A0-569A-4ECC-B9C8-FF3E94FB8B99}"/>
</file>

<file path=customXml/itemProps3.xml><?xml version="1.0" encoding="utf-8"?>
<ds:datastoreItem xmlns:ds="http://schemas.openxmlformats.org/officeDocument/2006/customXml" ds:itemID="{E172B245-1A0E-4554-A0A0-768D4C090281}"/>
</file>

<file path=customXml/itemProps4.xml><?xml version="1.0" encoding="utf-8"?>
<ds:datastoreItem xmlns:ds="http://schemas.openxmlformats.org/officeDocument/2006/customXml" ds:itemID="{2242C6C2-CDDE-4327-88F5-F93F60B55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Overview</vt:lpstr>
      <vt:lpstr>Sheet4</vt:lpstr>
      <vt:lpstr>Overview!Print_Area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Shell, Jeff @ Detroit</dc:creator>
  <cp:lastModifiedBy>Chandra, Paul @ Detroit</cp:lastModifiedBy>
  <cp:lastPrinted>2020-12-18T18:02:33Z</cp:lastPrinted>
  <dcterms:created xsi:type="dcterms:W3CDTF">2020-12-17T15:56:36Z</dcterms:created>
  <dcterms:modified xsi:type="dcterms:W3CDTF">2022-02-08T14:14:08Z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