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Data Requests\Drafts\Liz\"/>
    </mc:Choice>
  </mc:AlternateContent>
  <xr:revisionPtr revIDLastSave="0" documentId="8_{1B8218E7-27CC-412E-AAFB-D21C7FFBBBD4}" xr6:coauthVersionLast="46" xr6:coauthVersionMax="46" xr10:uidLastSave="{00000000-0000-0000-0000-000000000000}"/>
  <bookViews>
    <workbookView xWindow="-120" yWindow="-120" windowWidth="29040" windowHeight="15840" xr2:uid="{B362559D-70A8-46F7-AD29-F2370C4B5B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M30" i="1"/>
  <c r="M29" i="1"/>
  <c r="C28" i="1"/>
  <c r="M4" i="1"/>
  <c r="M28" i="1" l="1"/>
  <c r="D30" i="1"/>
  <c r="E30" i="1"/>
  <c r="F30" i="1"/>
  <c r="G30" i="1"/>
  <c r="H30" i="1"/>
  <c r="I30" i="1"/>
  <c r="J30" i="1"/>
  <c r="K30" i="1"/>
  <c r="L30" i="1"/>
  <c r="D31" i="1"/>
  <c r="E31" i="1"/>
  <c r="F31" i="1"/>
  <c r="G31" i="1"/>
  <c r="H31" i="1"/>
  <c r="I31" i="1"/>
  <c r="J31" i="1"/>
  <c r="K31" i="1"/>
  <c r="L31" i="1"/>
  <c r="C31" i="1"/>
  <c r="C30" i="1"/>
  <c r="D29" i="1"/>
  <c r="E29" i="1"/>
  <c r="F29" i="1"/>
  <c r="G29" i="1"/>
  <c r="H29" i="1"/>
  <c r="I29" i="1"/>
  <c r="J29" i="1"/>
  <c r="K29" i="1"/>
  <c r="L29" i="1"/>
  <c r="C29" i="1"/>
  <c r="D28" i="1"/>
  <c r="E28" i="1"/>
  <c r="F28" i="1"/>
  <c r="G28" i="1"/>
  <c r="H28" i="1"/>
  <c r="I28" i="1"/>
  <c r="J28" i="1"/>
  <c r="K28" i="1"/>
  <c r="L28" i="1"/>
  <c r="D26" i="1"/>
  <c r="E26" i="1"/>
  <c r="F26" i="1"/>
  <c r="G26" i="1"/>
  <c r="H26" i="1"/>
  <c r="I26" i="1"/>
  <c r="J26" i="1"/>
  <c r="K26" i="1"/>
  <c r="L26" i="1"/>
  <c r="C26" i="1"/>
  <c r="D24" i="1"/>
  <c r="E24" i="1"/>
  <c r="F24" i="1"/>
  <c r="G24" i="1"/>
  <c r="H24" i="1"/>
  <c r="I24" i="1"/>
  <c r="J24" i="1"/>
  <c r="K24" i="1"/>
  <c r="L24" i="1"/>
  <c r="C24" i="1"/>
  <c r="D25" i="1"/>
  <c r="E25" i="1"/>
  <c r="F25" i="1"/>
  <c r="G25" i="1"/>
  <c r="H25" i="1"/>
  <c r="I25" i="1"/>
  <c r="J25" i="1"/>
  <c r="K25" i="1"/>
  <c r="L25" i="1"/>
  <c r="C25" i="1"/>
  <c r="R31" i="1"/>
  <c r="Q31" i="1"/>
  <c r="P31" i="1"/>
  <c r="O31" i="1"/>
  <c r="N31" i="1"/>
  <c r="R30" i="1"/>
  <c r="Q30" i="1"/>
  <c r="P30" i="1"/>
  <c r="O30" i="1"/>
  <c r="N30" i="1"/>
  <c r="R29" i="1"/>
  <c r="Q29" i="1"/>
  <c r="P29" i="1"/>
  <c r="O29" i="1"/>
  <c r="N29" i="1"/>
  <c r="R28" i="1"/>
  <c r="Q28" i="1"/>
  <c r="P28" i="1"/>
  <c r="O28" i="1"/>
  <c r="N28" i="1"/>
  <c r="Q26" i="1"/>
  <c r="P26" i="1"/>
  <c r="O26" i="1"/>
  <c r="N26" i="1"/>
  <c r="M26" i="1"/>
  <c r="R4" i="1"/>
  <c r="Q4" i="1"/>
  <c r="P4" i="1"/>
  <c r="O4" i="1"/>
  <c r="N4" i="1"/>
  <c r="L4" i="1"/>
  <c r="K4" i="1"/>
  <c r="R3" i="1"/>
  <c r="Q3" i="1"/>
  <c r="P3" i="1"/>
  <c r="O3" i="1"/>
  <c r="N3" i="1"/>
  <c r="M3" i="1"/>
  <c r="L3" i="1"/>
  <c r="K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rff3956</author>
  </authors>
  <commentList>
    <comment ref="A8" authorId="0" shapeId="0" xr:uid="{5D1A3C28-7A11-4AF5-A4CE-2CBC0AFFDCD2}">
      <text>
        <r>
          <rPr>
            <b/>
            <sz val="8"/>
            <color indexed="81"/>
            <rFont val="Tahoma"/>
            <family val="2"/>
          </rPr>
          <t>rff3956:</t>
        </r>
        <r>
          <rPr>
            <sz val="8"/>
            <color indexed="81"/>
            <rFont val="Tahoma"/>
            <family val="2"/>
          </rPr>
          <t xml:space="preserve">
From GECA materials
</t>
        </r>
      </text>
    </comment>
    <comment ref="A9" authorId="0" shapeId="0" xr:uid="{6A38C637-551E-4D30-B961-B1E89BEEA6E3}">
      <text>
        <r>
          <rPr>
            <b/>
            <sz val="8"/>
            <color indexed="81"/>
            <rFont val="Tahoma"/>
            <family val="2"/>
          </rPr>
          <t>rff3956:</t>
        </r>
        <r>
          <rPr>
            <sz val="8"/>
            <color indexed="81"/>
            <rFont val="Tahoma"/>
            <family val="2"/>
          </rPr>
          <t xml:space="preserve">
Median
</t>
        </r>
      </text>
    </comment>
    <comment ref="A12" authorId="0" shapeId="0" xr:uid="{CC7FC4EA-1887-4AF2-A4B1-BD0CAA7A9A41}">
      <text>
        <r>
          <rPr>
            <b/>
            <sz val="8"/>
            <color indexed="81"/>
            <rFont val="Tahoma"/>
            <family val="2"/>
          </rPr>
          <t>rff3956:</t>
        </r>
        <r>
          <rPr>
            <sz val="8"/>
            <color indexed="81"/>
            <rFont val="Tahoma"/>
            <family val="2"/>
          </rPr>
          <t xml:space="preserve">
December to December forecast</t>
        </r>
      </text>
    </comment>
    <comment ref="A14" authorId="0" shapeId="0" xr:uid="{3D033934-E5BC-4CAC-A825-A0F16E82D761}">
      <text>
        <r>
          <rPr>
            <b/>
            <sz val="8"/>
            <color indexed="81"/>
            <rFont val="Tahoma"/>
            <family val="2"/>
          </rPr>
          <t>rff3956:</t>
        </r>
        <r>
          <rPr>
            <sz val="8"/>
            <color indexed="81"/>
            <rFont val="Tahoma"/>
            <family val="2"/>
          </rPr>
          <t xml:space="preserve">
From GCEA Materials</t>
        </r>
      </text>
    </comment>
    <comment ref="A15" authorId="0" shapeId="0" xr:uid="{04EA5728-C8D4-4A9C-8FEF-470C49E5839F}">
      <text>
        <r>
          <rPr>
            <b/>
            <sz val="8"/>
            <color indexed="81"/>
            <rFont val="Tahoma"/>
            <family val="2"/>
          </rPr>
          <t>rff3956:</t>
        </r>
        <r>
          <rPr>
            <sz val="8"/>
            <color indexed="81"/>
            <rFont val="Tahoma"/>
            <family val="2"/>
          </rPr>
          <t xml:space="preserve">
Use Bloomber mean value. </t>
        </r>
      </text>
    </comment>
    <comment ref="A16" authorId="0" shapeId="0" xr:uid="{2D96CD3B-A98B-4513-9647-CA6079F4C2A0}">
      <text>
        <r>
          <rPr>
            <b/>
            <sz val="8"/>
            <color indexed="81"/>
            <rFont val="Tahoma"/>
            <family val="2"/>
          </rPr>
          <t>rff3956:</t>
        </r>
        <r>
          <rPr>
            <sz val="8"/>
            <color indexed="81"/>
            <rFont val="Tahoma"/>
            <family val="2"/>
          </rPr>
          <t xml:space="preserve">
December to December forecast</t>
        </r>
      </text>
    </comment>
    <comment ref="A18" authorId="0" shapeId="0" xr:uid="{9B042A27-62C3-414B-BA62-B25D61BEAF66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Phil. Fed, CPI
</t>
        </r>
      </text>
    </comment>
    <comment ref="O18" authorId="0" shapeId="0" xr:uid="{635EF505-0F44-4E8A-A5A9-1BC235638A39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Long-term outlook.</t>
        </r>
      </text>
    </comment>
    <comment ref="P18" authorId="0" shapeId="0" xr:uid="{E071CBC8-1D9A-4312-A291-CF736A9A79E5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Long-term outlook.</t>
        </r>
      </text>
    </comment>
    <comment ref="Q18" authorId="0" shapeId="0" xr:uid="{B1303C0D-4443-48BA-B474-508F1BB46FDA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Long-term outlook.</t>
        </r>
      </text>
    </comment>
    <comment ref="R18" authorId="0" shapeId="0" xr:uid="{19A8249B-20E2-41AE-9F02-DC6B3D40AE04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Long-term outlook.</t>
        </r>
      </text>
    </comment>
    <comment ref="A20" authorId="0" shapeId="0" xr:uid="{27868810-E3D9-42AE-8816-177EBDA7AF35}">
      <text>
        <r>
          <rPr>
            <b/>
            <sz val="8"/>
            <color indexed="81"/>
            <rFont val="Tahoma"/>
            <family val="2"/>
          </rPr>
          <t>rff3956:</t>
        </r>
        <r>
          <rPr>
            <sz val="8"/>
            <color indexed="81"/>
            <rFont val="Tahoma"/>
            <family val="2"/>
          </rPr>
          <t xml:space="preserve">
Average of days available for the last 30 days.</t>
        </r>
      </text>
    </comment>
    <comment ref="A23" authorId="0" shapeId="0" xr:uid="{CEE28049-623A-4D17-8CD2-FC6FA792D8CF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Poll of Forecasters</t>
        </r>
      </text>
    </comment>
    <comment ref="A25" authorId="0" shapeId="0" xr:uid="{01001258-0B1E-4697-BE6D-36FD92152275}">
      <text>
        <r>
          <rPr>
            <b/>
            <sz val="9"/>
            <color indexed="81"/>
            <rFont val="Tahoma"/>
            <family val="2"/>
          </rPr>
          <t>rff3956:</t>
        </r>
        <r>
          <rPr>
            <sz val="9"/>
            <color indexed="81"/>
            <rFont val="Tahoma"/>
            <family val="2"/>
          </rPr>
          <t xml:space="preserve">
Inflation rate, average consumer prices.</t>
        </r>
      </text>
    </comment>
  </commentList>
</comments>
</file>

<file path=xl/sharedStrings.xml><?xml version="1.0" encoding="utf-8"?>
<sst xmlns="http://schemas.openxmlformats.org/spreadsheetml/2006/main" count="122" uniqueCount="89">
  <si>
    <t>Index</t>
  </si>
  <si>
    <t>Inflation Forecast Average</t>
  </si>
  <si>
    <t>Forecast Source</t>
  </si>
  <si>
    <t>Disclosure Date</t>
  </si>
  <si>
    <t>GCEA Poll (PCE)</t>
  </si>
  <si>
    <t>https://erfc.wa.gov/sites/default/files/public/documents/publications/feb22pub.pdf</t>
  </si>
  <si>
    <t>FOMC (PCE)</t>
  </si>
  <si>
    <t>https://www.federalreserve.gov/monetarypolicy/files/fomcprojtabl20220316.pdf</t>
  </si>
  <si>
    <t>Phil. Fed Survey (PCE)</t>
  </si>
  <si>
    <t>https://www.philadelphiafed.org/-/media/frbp/assets/surveys-and-data/survey-of-professional-forecasters/2022/spfq122.pdf</t>
  </si>
  <si>
    <t>Bloomberg Poll (PCE)</t>
  </si>
  <si>
    <t>Wall Street Jrnl. (PCE)</t>
  </si>
  <si>
    <t>https://www.wsj.com/articles/economic-forecasting-survey-archive-11617814998</t>
  </si>
  <si>
    <t>Aruoba Term Structure (PCE)</t>
  </si>
  <si>
    <t>https://www.philadelphiafed.org/surveys-and-data/real-time-data-research/atsix</t>
  </si>
  <si>
    <t>Blue Chip Poll (CPI)</t>
  </si>
  <si>
    <t>Bloomberg Poll (CPI)</t>
  </si>
  <si>
    <t>Wall Street Jrnl. (CPI)</t>
  </si>
  <si>
    <t>Phil. Fed Survey (CPI)</t>
  </si>
  <si>
    <t>Livingston Survey (CPI)</t>
  </si>
  <si>
    <t>https://www.philadelphiafed.org/-/media/frbp/assets/surveys-and-data/livingston-survey/2021/livdec21.pdf</t>
  </si>
  <si>
    <t>Rueter's Poll (CPI)</t>
  </si>
  <si>
    <t>5-yr TIPS Breakeven (CPI)</t>
  </si>
  <si>
    <t>https://fred.stlouisfed.org/series/T5YIE</t>
  </si>
  <si>
    <t>Aruoba Term Structure (CPI)</t>
  </si>
  <si>
    <t>Cleveland Inflation Exp (CPI)</t>
  </si>
  <si>
    <t>https://www.clevelandfed.org/en/our-research/indicators-and-data/inflation-expectations.aspx</t>
  </si>
  <si>
    <t>Department of Finance, Canada</t>
  </si>
  <si>
    <t>https://www.canada.ca/en/department-finance/services/publications/private-sector-survey/2021/11.html</t>
  </si>
  <si>
    <t>OECD (PCE)</t>
  </si>
  <si>
    <t>https://www.oecd.org/economy/united-states-economic-snapshot/</t>
  </si>
  <si>
    <t>IMF (CPI)</t>
  </si>
  <si>
    <t>https://www.imf.org/external/datamapper/PCPIPCH@WEO/OEMDC/ADVEC/WEOWORLD</t>
  </si>
  <si>
    <t>Avg. of International Agencies.</t>
  </si>
  <si>
    <t>Median</t>
  </si>
  <si>
    <t>High</t>
  </si>
  <si>
    <t>Low</t>
  </si>
  <si>
    <t>Fed Target</t>
  </si>
  <si>
    <t>High Target</t>
  </si>
  <si>
    <t>Low Target</t>
  </si>
  <si>
    <t>Average June 2014 Forecast</t>
  </si>
  <si>
    <t>Average June 2015 Forecast</t>
  </si>
  <si>
    <t>Average June 2016 Forecast</t>
  </si>
  <si>
    <t>Average June 2017 Forecast</t>
  </si>
  <si>
    <t>Average June 2018 Forecast</t>
  </si>
  <si>
    <t>Average June 2019 Forecast</t>
  </si>
  <si>
    <t>Average Fall 2019 Forecast</t>
  </si>
  <si>
    <t>Average Spring 2020 Forecast</t>
  </si>
  <si>
    <t>Average Fall 2020 Forecast</t>
  </si>
  <si>
    <t>Average Winter 2020 Forecast</t>
  </si>
  <si>
    <t>Average Spring 2021 Forecast</t>
  </si>
  <si>
    <t>Average Fall 2021 Forecast</t>
  </si>
  <si>
    <t>Average Spring 2022 Forecast</t>
  </si>
  <si>
    <t>1Q 2022</t>
  </si>
  <si>
    <t>2012 Actual</t>
  </si>
  <si>
    <t>2013 Actual</t>
  </si>
  <si>
    <t>2014 Actual</t>
  </si>
  <si>
    <t>2015 Actual</t>
  </si>
  <si>
    <t>2016 Actual</t>
  </si>
  <si>
    <t>2017 Actual</t>
  </si>
  <si>
    <t>2018 Actual</t>
  </si>
  <si>
    <t>2019 Actual</t>
  </si>
  <si>
    <t>2020 Actual</t>
  </si>
  <si>
    <t>2021 Actual</t>
  </si>
  <si>
    <t>2022 Forecast</t>
  </si>
  <si>
    <t>2023 Forecast</t>
  </si>
  <si>
    <t>2024 Forecast</t>
  </si>
  <si>
    <t>2025 Forecast</t>
  </si>
  <si>
    <t>2026 Forecast</t>
  </si>
  <si>
    <t>2027 Forecast</t>
  </si>
  <si>
    <t>Summary Values</t>
  </si>
  <si>
    <t>Forecast Average (CPI, PCE)</t>
  </si>
  <si>
    <t>See page 2 of 17</t>
  </si>
  <si>
    <t>Only forecast survey that includes a PPI forecast.</t>
  </si>
  <si>
    <t>Some calculations by Company required to arrive at annual inflation numbers.</t>
  </si>
  <si>
    <t>Averaged over a 30 day period.</t>
  </si>
  <si>
    <t>Subcription required; provided by Washington Trust Bank at request of Avista's Chief Economsit</t>
  </si>
  <si>
    <t>Company's subscription; latest forecast is downloaded by request of Avista' Chief Economist</t>
  </si>
  <si>
    <t>Avista ARIMA PCE Inflation Forecast (For Comparison Only)</t>
  </si>
  <si>
    <t>See Ch. 22, pg. 33.  Note that Avista's Chief Economist serves on the Governor's Council of Economic Advisors (GCEA) and contributes to this forecast.</t>
  </si>
  <si>
    <t>Requires subscription; this is provided to members serving on the Govenror's Council of Economic Adivors (GCEA).</t>
  </si>
  <si>
    <t>See file folder, "Forecast Documents."  Open file, "Feb 2022 Bloomberg Forecast Survey.gif"</t>
  </si>
  <si>
    <t>See file folder, "Forecast Documents."  Open file, "Reuters Forecast Survey of 2.15.22 CPI Annual % Chg YY.xls"</t>
  </si>
  <si>
    <t>See file folder, "Forecast Documents."  Open file, "Feb 2022 Blue Chip from WA ERFC.pdf"</t>
  </si>
  <si>
    <t>Subcription required; see file folder, "Forecast Documents."  Open file, "WSJ econ 0122 forecasts.xls".  This is the most rececent forecast availabe as of April 1, 2022</t>
  </si>
  <si>
    <t>PCEI</t>
  </si>
  <si>
    <t>CPI-U</t>
  </si>
  <si>
    <t>Data Sources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</si>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</sst>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49678"/>
        <bgColor indexed="64"/>
      </patternFill>
    </fill>
    <fill>
      <patternFill patternType="solid">
        <fgColor rgb="FFDCC6B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164" fontId="0" fillId="4" borderId="1" xfId="0" applyNumberFormat="1" applyFill="1" applyBorder="1"/>
    <xf numFmtId="164" fontId="0" fillId="0" borderId="0" xfId="0" applyNumberFormat="1"/>
    <xf numFmtId="164" fontId="2" fillId="0" borderId="1" xfId="0" applyNumberFormat="1" applyFont="1" applyBorder="1"/>
    <xf numFmtId="2" fontId="4" fillId="0" borderId="0" xfId="0" applyNumberFormat="1" applyFont="1"/>
    <xf numFmtId="0" fontId="2" fillId="5" borderId="0" xfId="0" applyFont="1" applyFill="1"/>
    <xf numFmtId="0" fontId="0" fillId="5" borderId="0" xfId="0" applyFill="1"/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/>
    <xf numFmtId="17" fontId="0" fillId="0" borderId="1" xfId="0" applyNumberFormat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2" fillId="6" borderId="2" xfId="0" applyFont="1" applyFill="1" applyBorder="1"/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0" fillId="5" borderId="7" xfId="0" applyFill="1" applyBorder="1"/>
    <xf numFmtId="0" fontId="2" fillId="0" borderId="8" xfId="0" applyFont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5" borderId="6" xfId="0" applyFill="1" applyBorder="1"/>
    <xf numFmtId="164" fontId="2" fillId="4" borderId="1" xfId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5" fillId="4" borderId="8" xfId="1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164" fontId="0" fillId="8" borderId="1" xfId="1" applyNumberFormat="1" applyFont="1" applyFill="1" applyBorder="1" applyAlignment="1">
      <alignment horizontal="center"/>
    </xf>
    <xf numFmtId="164" fontId="0" fillId="8" borderId="2" xfId="1" applyNumberFormat="1" applyFont="1" applyFill="1" applyBorder="1" applyAlignment="1">
      <alignment horizontal="center"/>
    </xf>
    <xf numFmtId="164" fontId="0" fillId="8" borderId="3" xfId="1" applyNumberFormat="1" applyFont="1" applyFill="1" applyBorder="1" applyAlignment="1">
      <alignment horizontal="center"/>
    </xf>
    <xf numFmtId="164" fontId="0" fillId="8" borderId="4" xfId="1" applyNumberFormat="1" applyFont="1" applyFill="1" applyBorder="1" applyAlignment="1">
      <alignment horizontal="center"/>
    </xf>
    <xf numFmtId="164" fontId="0" fillId="8" borderId="5" xfId="1" applyNumberFormat="1" applyFont="1" applyFill="1" applyBorder="1" applyAlignment="1">
      <alignment horizontal="center"/>
    </xf>
    <xf numFmtId="164" fontId="0" fillId="9" borderId="1" xfId="1" applyNumberFormat="1" applyFont="1" applyFill="1" applyBorder="1" applyAlignment="1">
      <alignment horizontal="center"/>
    </xf>
    <xf numFmtId="17" fontId="0" fillId="8" borderId="1" xfId="0" applyNumberFormat="1" applyFill="1" applyBorder="1" applyAlignment="1">
      <alignment horizontal="center"/>
    </xf>
    <xf numFmtId="164" fontId="0" fillId="10" borderId="1" xfId="1" applyNumberFormat="1" applyFont="1" applyFill="1" applyBorder="1" applyAlignment="1">
      <alignment horizontal="center"/>
    </xf>
    <xf numFmtId="0" fontId="0" fillId="0" borderId="1" xfId="0" applyBorder="1"/>
    <xf numFmtId="0" fontId="3" fillId="0" borderId="1" xfId="2" applyBorder="1" applyAlignment="1" applyProtection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CC6BA"/>
      <color rgb="FFCDAD9B"/>
      <color rgb="FFB49678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hiladelphiafed.org/surveys-and-data/real-time-data-research/atsix" TargetMode="External"/><Relationship Id="rId13" Type="http://schemas.openxmlformats.org/officeDocument/2006/relationships/hyperlink" Target="https://www.imf.org/external/datamapper/PCPIPCH@WEO/OEMDC/ADVEC/WEOWORLD" TargetMode="External"/><Relationship Id="rId3" Type="http://schemas.openxmlformats.org/officeDocument/2006/relationships/hyperlink" Target="https://www.wsj.com/articles/economic-forecasting-survey-archive-11617814998" TargetMode="External"/><Relationship Id="rId7" Type="http://schemas.openxmlformats.org/officeDocument/2006/relationships/hyperlink" Target="https://www.philadelphiafed.org/surveys-and-data/real-time-data-research/atsix" TargetMode="External"/><Relationship Id="rId12" Type="http://schemas.openxmlformats.org/officeDocument/2006/relationships/hyperlink" Target="https://www.oecd.org/economy/united-states-economic-snapshot/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www.federalreserve.gov/monetarypolicy/files/fomcprojtabl20220316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erfc.wa.gov/sites/default/files/public/documents/publications/feb22pub.pdf" TargetMode="External"/><Relationship Id="rId6" Type="http://schemas.openxmlformats.org/officeDocument/2006/relationships/hyperlink" Target="https://fred.stlouisfed.org/series/T5YIE" TargetMode="External"/><Relationship Id="rId11" Type="http://schemas.openxmlformats.org/officeDocument/2006/relationships/hyperlink" Target="https://www.canada.ca/en/department-finance/services/publications/private-sector-survey/2021/11.html" TargetMode="External"/><Relationship Id="rId5" Type="http://schemas.openxmlformats.org/officeDocument/2006/relationships/hyperlink" Target="https://www.philadelphiafed.org/-/media/frbp/assets/surveys-and-data/livingston-survey/2021/livdec2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philadelphiafed.org/-/media/frbp/assets/surveys-and-data/survey-of-professional-forecasters/2022/spfq122.pdf" TargetMode="External"/><Relationship Id="rId4" Type="http://schemas.openxmlformats.org/officeDocument/2006/relationships/hyperlink" Target="https://www.wsj.com/articles/economic-forecasting-survey-archive-11617814998" TargetMode="External"/><Relationship Id="rId9" Type="http://schemas.openxmlformats.org/officeDocument/2006/relationships/hyperlink" Target="https://www.clevelandfed.org/en/our-research/indicators-and-data/inflation-expectations.aspx" TargetMode="External"/><Relationship Id="rId14" Type="http://schemas.openxmlformats.org/officeDocument/2006/relationships/hyperlink" Target="https://www.philadelphiafed.org/-/media/frbp/assets/surveys-and-data/survey-of-professional-forecasters/2022/spfq1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DF3DD-A0A7-47E7-A8E3-52ACD3DDF54F}">
  <dimension ref="A2:AF48"/>
  <sheetViews>
    <sheetView tabSelected="1" workbookViewId="0">
      <selection activeCell="M28" sqref="M28"/>
    </sheetView>
  </sheetViews>
  <sheetFormatPr defaultRowHeight="14.25" x14ac:dyDescent="0.45"/>
  <cols>
    <col min="1" max="1" width="28.86328125" customWidth="1"/>
    <col min="2" max="2" width="25.73046875" bestFit="1" customWidth="1"/>
    <col min="32" max="32" width="150.265625" customWidth="1"/>
  </cols>
  <sheetData>
    <row r="2" spans="1:32" ht="28.5" x14ac:dyDescent="0.45">
      <c r="J2" s="1" t="s">
        <v>0</v>
      </c>
      <c r="K2" s="27" t="s">
        <v>62</v>
      </c>
      <c r="L2" s="27" t="s">
        <v>63</v>
      </c>
      <c r="M2" s="27" t="s">
        <v>64</v>
      </c>
      <c r="N2" s="27" t="s">
        <v>65</v>
      </c>
      <c r="O2" s="27" t="s">
        <v>66</v>
      </c>
      <c r="P2" s="27" t="s">
        <v>67</v>
      </c>
      <c r="Q2" s="27" t="s">
        <v>68</v>
      </c>
      <c r="R2" s="27" t="s">
        <v>69</v>
      </c>
    </row>
    <row r="3" spans="1:32" x14ac:dyDescent="0.45">
      <c r="J3" s="1" t="s">
        <v>85</v>
      </c>
      <c r="K3" s="33">
        <f>K8</f>
        <v>1.1779657930320828E-2</v>
      </c>
      <c r="L3" s="33">
        <f>L8</f>
        <v>3.8055290240753589E-2</v>
      </c>
      <c r="M3" s="3">
        <f>AVERAGE(M8:M13,M24)</f>
        <v>3.5864712258606414E-2</v>
      </c>
      <c r="N3" s="3">
        <f t="shared" ref="N3:R3" si="0">AVERAGE(N8:N13,N24)</f>
        <v>2.3907882169535651E-2</v>
      </c>
      <c r="O3" s="3">
        <f t="shared" si="0"/>
        <v>2.24612677981832E-2</v>
      </c>
      <c r="P3" s="3">
        <f t="shared" si="0"/>
        <v>2.0085952553796211E-2</v>
      </c>
      <c r="Q3" s="3">
        <f t="shared" si="0"/>
        <v>2.0448015717736232E-2</v>
      </c>
      <c r="R3" s="3">
        <f t="shared" si="0"/>
        <v>2.0687714356145422E-2</v>
      </c>
    </row>
    <row r="4" spans="1:32" x14ac:dyDescent="0.45">
      <c r="I4" s="4"/>
      <c r="J4" s="5" t="s">
        <v>86</v>
      </c>
      <c r="K4" s="35">
        <f>K14</f>
        <v>1.2404507380887093E-2</v>
      </c>
      <c r="L4" s="35">
        <f>L14</f>
        <v>4.5819453786578847E-2</v>
      </c>
      <c r="M4" s="3">
        <f>AVERAGE(M14:M23,M25)</f>
        <v>3.8010196833428482E-2</v>
      </c>
      <c r="N4" s="3">
        <f t="shared" ref="N4:R4" si="1">AVERAGE(N14:N23,N25)</f>
        <v>2.4713662477741496E-2</v>
      </c>
      <c r="O4" s="3">
        <f t="shared" si="1"/>
        <v>2.3908061133605669E-2</v>
      </c>
      <c r="P4" s="3">
        <f t="shared" si="1"/>
        <v>2.3915972528097289E-2</v>
      </c>
      <c r="Q4" s="3">
        <f t="shared" si="1"/>
        <v>2.3578166505926233E-2</v>
      </c>
      <c r="R4" s="3">
        <f t="shared" si="1"/>
        <v>2.1844084189334544E-2</v>
      </c>
    </row>
    <row r="5" spans="1:32" ht="15.75" x14ac:dyDescent="0.5">
      <c r="K5" s="6"/>
      <c r="L5" s="6"/>
      <c r="M5" s="6"/>
      <c r="N5" s="4"/>
      <c r="O5" s="4"/>
    </row>
    <row r="6" spans="1:32" ht="15" customHeight="1" x14ac:dyDescent="0.45">
      <c r="A6" s="7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8.5" x14ac:dyDescent="0.45">
      <c r="A7" s="9" t="s">
        <v>2</v>
      </c>
      <c r="B7" s="27" t="s">
        <v>3</v>
      </c>
      <c r="C7" s="27" t="s">
        <v>54</v>
      </c>
      <c r="D7" s="27" t="s">
        <v>55</v>
      </c>
      <c r="E7" s="27" t="s">
        <v>56</v>
      </c>
      <c r="F7" s="27" t="s">
        <v>57</v>
      </c>
      <c r="G7" s="27" t="s">
        <v>58</v>
      </c>
      <c r="H7" s="27" t="s">
        <v>59</v>
      </c>
      <c r="I7" s="27" t="s">
        <v>60</v>
      </c>
      <c r="J7" s="27" t="s">
        <v>61</v>
      </c>
      <c r="K7" s="27" t="s">
        <v>62</v>
      </c>
      <c r="L7" s="27" t="s">
        <v>63</v>
      </c>
      <c r="M7" s="27" t="s">
        <v>64</v>
      </c>
      <c r="N7" s="27" t="s">
        <v>65</v>
      </c>
      <c r="O7" s="27" t="s">
        <v>66</v>
      </c>
      <c r="P7" s="27" t="s">
        <v>67</v>
      </c>
      <c r="Q7" s="27" t="s">
        <v>68</v>
      </c>
      <c r="R7" s="27" t="s">
        <v>69</v>
      </c>
      <c r="S7" s="40" t="s">
        <v>87</v>
      </c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27" t="s">
        <v>88</v>
      </c>
    </row>
    <row r="8" spans="1:32" x14ac:dyDescent="0.45">
      <c r="A8" s="10" t="s">
        <v>4</v>
      </c>
      <c r="B8" s="11">
        <v>44593</v>
      </c>
      <c r="C8" s="33">
        <v>1.8474609502295451E-2</v>
      </c>
      <c r="D8" s="33">
        <v>1.3451619923168498E-2</v>
      </c>
      <c r="E8" s="33">
        <v>1.5004632986606271E-2</v>
      </c>
      <c r="F8" s="33">
        <v>2.2232803014380366E-3</v>
      </c>
      <c r="G8" s="33">
        <v>9.9656456780797386E-3</v>
      </c>
      <c r="H8" s="33">
        <v>1.8109460304848293E-2</v>
      </c>
      <c r="I8" s="33">
        <v>2.1148828016661413E-2</v>
      </c>
      <c r="J8" s="33">
        <v>1.4697370160563668E-2</v>
      </c>
      <c r="K8" s="33">
        <v>1.1779657930320828E-2</v>
      </c>
      <c r="L8" s="33">
        <v>3.8055290240753589E-2</v>
      </c>
      <c r="M8" s="13">
        <v>3.9E-2</v>
      </c>
      <c r="N8" s="13">
        <v>2.5000000000000001E-2</v>
      </c>
      <c r="O8" s="13">
        <v>2.3E-2</v>
      </c>
      <c r="P8" s="13">
        <v>1.9E-2</v>
      </c>
      <c r="Q8" s="13">
        <v>0.02</v>
      </c>
      <c r="R8" s="13"/>
      <c r="S8" s="37" t="s">
        <v>5</v>
      </c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6" t="s">
        <v>79</v>
      </c>
    </row>
    <row r="9" spans="1:32" x14ac:dyDescent="0.45">
      <c r="A9" s="10" t="s">
        <v>6</v>
      </c>
      <c r="B9" s="11">
        <v>44621</v>
      </c>
      <c r="C9" s="33">
        <v>1.8474609502295451E-2</v>
      </c>
      <c r="D9" s="33">
        <v>1.3451619923168498E-2</v>
      </c>
      <c r="E9" s="33">
        <v>1.5004632986606271E-2</v>
      </c>
      <c r="F9" s="33">
        <v>2.2232803014380366E-3</v>
      </c>
      <c r="G9" s="33">
        <v>9.9656456780797386E-3</v>
      </c>
      <c r="H9" s="33">
        <v>1.8109460304848293E-2</v>
      </c>
      <c r="I9" s="33">
        <v>2.1148828016661413E-2</v>
      </c>
      <c r="J9" s="33">
        <v>1.4697370160563668E-2</v>
      </c>
      <c r="K9" s="33">
        <v>1.1779657930320828E-2</v>
      </c>
      <c r="L9" s="33">
        <v>3.8055290240753589E-2</v>
      </c>
      <c r="M9" s="13">
        <v>4.2999999999999997E-2</v>
      </c>
      <c r="N9" s="13">
        <v>2.7E-2</v>
      </c>
      <c r="O9" s="13">
        <v>2.3E-2</v>
      </c>
      <c r="P9" s="13">
        <v>0.02</v>
      </c>
      <c r="Q9" s="13">
        <v>0.02</v>
      </c>
      <c r="R9" s="13">
        <v>0.02</v>
      </c>
      <c r="S9" s="37" t="s">
        <v>7</v>
      </c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6" t="s">
        <v>72</v>
      </c>
    </row>
    <row r="10" spans="1:32" x14ac:dyDescent="0.45">
      <c r="A10" s="10" t="s">
        <v>8</v>
      </c>
      <c r="B10" s="11" t="s">
        <v>53</v>
      </c>
      <c r="C10" s="33">
        <v>1.8474609502295451E-2</v>
      </c>
      <c r="D10" s="33">
        <v>1.3451619923168498E-2</v>
      </c>
      <c r="E10" s="33">
        <v>1.5004632986606271E-2</v>
      </c>
      <c r="F10" s="33">
        <v>2.2232803014380366E-3</v>
      </c>
      <c r="G10" s="33">
        <v>9.9656456780797386E-3</v>
      </c>
      <c r="H10" s="33">
        <v>1.8109460304848293E-2</v>
      </c>
      <c r="I10" s="33">
        <v>2.1148828016661413E-2</v>
      </c>
      <c r="J10" s="33">
        <v>1.4697370160563668E-2</v>
      </c>
      <c r="K10" s="33">
        <v>1.1779657930320828E-2</v>
      </c>
      <c r="L10" s="33">
        <v>3.8055290240753589E-2</v>
      </c>
      <c r="M10" s="13">
        <v>3.1E-2</v>
      </c>
      <c r="N10" s="13">
        <v>2.1999999999999999E-2</v>
      </c>
      <c r="O10" s="13">
        <v>2.1999999999999999E-2</v>
      </c>
      <c r="P10" s="13"/>
      <c r="Q10" s="13"/>
      <c r="R10" s="13"/>
      <c r="S10" s="37" t="s">
        <v>9</v>
      </c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6"/>
    </row>
    <row r="11" spans="1:32" x14ac:dyDescent="0.45">
      <c r="A11" s="10" t="s">
        <v>10</v>
      </c>
      <c r="B11" s="11">
        <v>44614</v>
      </c>
      <c r="C11" s="33">
        <v>1.8474609502295451E-2</v>
      </c>
      <c r="D11" s="33">
        <v>1.3451619923168498E-2</v>
      </c>
      <c r="E11" s="33">
        <v>1.5004632986606271E-2</v>
      </c>
      <c r="F11" s="33">
        <v>2.2232803014380366E-3</v>
      </c>
      <c r="G11" s="33">
        <v>9.9656456780797386E-3</v>
      </c>
      <c r="H11" s="33">
        <v>1.8109460304848293E-2</v>
      </c>
      <c r="I11" s="33">
        <v>2.1148828016661413E-2</v>
      </c>
      <c r="J11" s="33">
        <v>1.4697370160563668E-2</v>
      </c>
      <c r="K11" s="33">
        <v>1.1779657930320828E-2</v>
      </c>
      <c r="L11" s="33">
        <v>3.8055290240753589E-2</v>
      </c>
      <c r="M11" s="13">
        <v>3.7999999999999999E-2</v>
      </c>
      <c r="N11" s="13">
        <v>2.3E-2</v>
      </c>
      <c r="O11" s="14"/>
      <c r="P11" s="14"/>
      <c r="Q11" s="14"/>
      <c r="R11" s="14"/>
      <c r="S11" s="38" t="s">
        <v>81</v>
      </c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6" t="s">
        <v>76</v>
      </c>
    </row>
    <row r="12" spans="1:32" x14ac:dyDescent="0.45">
      <c r="A12" s="10" t="s">
        <v>11</v>
      </c>
      <c r="B12" s="11">
        <v>44562</v>
      </c>
      <c r="C12" s="33">
        <v>1.8474609502295451E-2</v>
      </c>
      <c r="D12" s="33">
        <v>1.3451619923168498E-2</v>
      </c>
      <c r="E12" s="33">
        <v>1.5004632986606271E-2</v>
      </c>
      <c r="F12" s="33">
        <v>2.2232803014380366E-3</v>
      </c>
      <c r="G12" s="33">
        <v>9.9656456780797386E-3</v>
      </c>
      <c r="H12" s="33">
        <v>1.8109460304848293E-2</v>
      </c>
      <c r="I12" s="33">
        <v>2.1148828016661413E-2</v>
      </c>
      <c r="J12" s="33">
        <v>1.4697370160563668E-2</v>
      </c>
      <c r="K12" s="33">
        <v>1.1779657930320828E-2</v>
      </c>
      <c r="L12" s="33">
        <v>3.8055290240753589E-2</v>
      </c>
      <c r="M12" s="13">
        <v>3.0380327868852457E-2</v>
      </c>
      <c r="N12" s="13">
        <v>2.4094827586206895E-2</v>
      </c>
      <c r="O12" s="13">
        <v>2.3212765957446813E-2</v>
      </c>
      <c r="P12" s="14"/>
      <c r="Q12" s="14"/>
      <c r="R12" s="14"/>
      <c r="S12" s="37" t="s">
        <v>12</v>
      </c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6" t="s">
        <v>84</v>
      </c>
    </row>
    <row r="13" spans="1:32" x14ac:dyDescent="0.45">
      <c r="A13" s="10" t="s">
        <v>13</v>
      </c>
      <c r="B13" s="11">
        <v>44593</v>
      </c>
      <c r="C13" s="33">
        <v>1.8474609502295451E-2</v>
      </c>
      <c r="D13" s="33">
        <v>1.3451619923168498E-2</v>
      </c>
      <c r="E13" s="33">
        <v>1.5004632986606271E-2</v>
      </c>
      <c r="F13" s="33">
        <v>2.2232803014380366E-3</v>
      </c>
      <c r="G13" s="33">
        <v>9.9656456780797386E-3</v>
      </c>
      <c r="H13" s="33">
        <v>1.8109460304848293E-2</v>
      </c>
      <c r="I13" s="33">
        <v>2.1148828016661413E-2</v>
      </c>
      <c r="J13" s="33">
        <v>1.4697370160563668E-2</v>
      </c>
      <c r="K13" s="33">
        <v>1.1779657930320828E-2</v>
      </c>
      <c r="L13" s="33">
        <v>3.8055290240753589E-2</v>
      </c>
      <c r="M13" s="13">
        <v>2.5672657941392462E-2</v>
      </c>
      <c r="N13" s="13">
        <v>2.126034760054267E-2</v>
      </c>
      <c r="O13" s="13">
        <v>2.1093573033469176E-2</v>
      </c>
      <c r="P13" s="13">
        <v>2.1257857661388629E-2</v>
      </c>
      <c r="Q13" s="13">
        <v>2.134404715320869E-2</v>
      </c>
      <c r="R13" s="13">
        <v>2.1375428712290846E-2</v>
      </c>
      <c r="S13" s="37" t="s">
        <v>14</v>
      </c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6" t="s">
        <v>74</v>
      </c>
    </row>
    <row r="14" spans="1:32" x14ac:dyDescent="0.45">
      <c r="A14" s="10" t="s">
        <v>15</v>
      </c>
      <c r="B14" s="11">
        <v>44593</v>
      </c>
      <c r="C14" s="35">
        <v>2.051956556575742E-2</v>
      </c>
      <c r="D14" s="35">
        <v>1.455473678275933E-2</v>
      </c>
      <c r="E14" s="35">
        <v>1.6024462108879197E-2</v>
      </c>
      <c r="F14" s="35">
        <v>1.2116940498841655E-3</v>
      </c>
      <c r="G14" s="35">
        <v>1.2591176540223828E-2</v>
      </c>
      <c r="H14" s="35">
        <v>2.1153402115084045E-2</v>
      </c>
      <c r="I14" s="35">
        <v>2.4046072512622935E-2</v>
      </c>
      <c r="J14" s="35">
        <v>1.7961825164798596E-2</v>
      </c>
      <c r="K14" s="35">
        <v>1.2404507380887093E-2</v>
      </c>
      <c r="L14" s="35">
        <v>4.5819453786578847E-2</v>
      </c>
      <c r="M14" s="13">
        <v>4.5999999999999999E-2</v>
      </c>
      <c r="N14" s="13">
        <v>2.4E-2</v>
      </c>
      <c r="O14" s="13">
        <v>2.3E-2</v>
      </c>
      <c r="P14" s="13">
        <v>2.3E-2</v>
      </c>
      <c r="Q14" s="13">
        <v>2.3E-2</v>
      </c>
      <c r="R14" s="13"/>
      <c r="S14" s="38" t="s">
        <v>83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6" t="s">
        <v>80</v>
      </c>
    </row>
    <row r="15" spans="1:32" x14ac:dyDescent="0.45">
      <c r="A15" s="10" t="s">
        <v>16</v>
      </c>
      <c r="B15" s="11">
        <v>44614</v>
      </c>
      <c r="C15" s="35">
        <v>2.051956556575742E-2</v>
      </c>
      <c r="D15" s="35">
        <v>1.455473678275933E-2</v>
      </c>
      <c r="E15" s="35">
        <v>1.6024462108879197E-2</v>
      </c>
      <c r="F15" s="35">
        <v>1.2116940498841655E-3</v>
      </c>
      <c r="G15" s="35">
        <v>1.2591176540223828E-2</v>
      </c>
      <c r="H15" s="35">
        <v>2.1153402115084045E-2</v>
      </c>
      <c r="I15" s="35">
        <v>2.4046072512622935E-2</v>
      </c>
      <c r="J15" s="35">
        <v>1.7961825164798596E-2</v>
      </c>
      <c r="K15" s="35">
        <v>1.2404507380887093E-2</v>
      </c>
      <c r="L15" s="35">
        <v>4.5819453786578847E-2</v>
      </c>
      <c r="M15" s="13">
        <v>4.8000000000000001E-2</v>
      </c>
      <c r="N15" s="13">
        <v>2.4E-2</v>
      </c>
      <c r="O15" s="14"/>
      <c r="P15" s="14"/>
      <c r="Q15" s="14"/>
      <c r="R15" s="14"/>
      <c r="S15" s="38" t="s">
        <v>81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6" t="s">
        <v>76</v>
      </c>
    </row>
    <row r="16" spans="1:32" x14ac:dyDescent="0.45">
      <c r="A16" s="10" t="s">
        <v>17</v>
      </c>
      <c r="B16" s="11">
        <v>44562</v>
      </c>
      <c r="C16" s="35">
        <v>2.051956556575742E-2</v>
      </c>
      <c r="D16" s="35">
        <v>1.455473678275933E-2</v>
      </c>
      <c r="E16" s="35">
        <v>1.6024462108879197E-2</v>
      </c>
      <c r="F16" s="35">
        <v>1.2116940498841655E-3</v>
      </c>
      <c r="G16" s="35">
        <v>1.2591176540223828E-2</v>
      </c>
      <c r="H16" s="35">
        <v>2.1153402115084045E-2</v>
      </c>
      <c r="I16" s="35">
        <v>2.4046072512622935E-2</v>
      </c>
      <c r="J16" s="35">
        <v>1.7961825164798596E-2</v>
      </c>
      <c r="K16" s="35">
        <v>1.2404507380887093E-2</v>
      </c>
      <c r="L16" s="35">
        <v>4.5819453786578847E-2</v>
      </c>
      <c r="M16" s="13">
        <v>3.1123880597014927E-2</v>
      </c>
      <c r="N16" s="13">
        <v>2.4914062500000004E-2</v>
      </c>
      <c r="O16" s="13">
        <v>2.3325999999999993E-2</v>
      </c>
      <c r="P16" s="13"/>
      <c r="Q16" s="14"/>
      <c r="R16" s="14"/>
      <c r="S16" s="37" t="s">
        <v>12</v>
      </c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6" t="s">
        <v>84</v>
      </c>
    </row>
    <row r="17" spans="1:32" x14ac:dyDescent="0.45">
      <c r="A17" s="10" t="s">
        <v>18</v>
      </c>
      <c r="B17" s="11" t="s">
        <v>53</v>
      </c>
      <c r="C17" s="35">
        <v>2.051956556575742E-2</v>
      </c>
      <c r="D17" s="35">
        <v>1.455473678275933E-2</v>
      </c>
      <c r="E17" s="35">
        <v>1.6024462108879197E-2</v>
      </c>
      <c r="F17" s="35">
        <v>1.2116940498841655E-3</v>
      </c>
      <c r="G17" s="35">
        <v>1.2591176540223828E-2</v>
      </c>
      <c r="H17" s="35">
        <v>2.1153402115084045E-2</v>
      </c>
      <c r="I17" s="35">
        <v>2.4046072512622935E-2</v>
      </c>
      <c r="J17" s="35">
        <v>1.7961825164798596E-2</v>
      </c>
      <c r="K17" s="35">
        <v>1.2404507380887093E-2</v>
      </c>
      <c r="L17" s="35">
        <v>4.5819453786578847E-2</v>
      </c>
      <c r="M17" s="13">
        <v>3.7999999999999999E-2</v>
      </c>
      <c r="N17" s="13">
        <v>2.4E-2</v>
      </c>
      <c r="O17" s="13">
        <v>2.3E-2</v>
      </c>
      <c r="P17" s="13"/>
      <c r="Q17" s="13"/>
      <c r="R17" s="13"/>
      <c r="S17" s="37" t="s">
        <v>9</v>
      </c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6"/>
    </row>
    <row r="18" spans="1:32" x14ac:dyDescent="0.45">
      <c r="A18" s="10" t="s">
        <v>19</v>
      </c>
      <c r="B18" s="11">
        <v>44531</v>
      </c>
      <c r="C18" s="35">
        <v>2.051956556575742E-2</v>
      </c>
      <c r="D18" s="35">
        <v>1.455473678275933E-2</v>
      </c>
      <c r="E18" s="35">
        <v>1.6024462108879197E-2</v>
      </c>
      <c r="F18" s="35">
        <v>1.2116940498841655E-3</v>
      </c>
      <c r="G18" s="35">
        <v>1.2591176540223828E-2</v>
      </c>
      <c r="H18" s="35">
        <v>2.1153402115084045E-2</v>
      </c>
      <c r="I18" s="35">
        <v>2.4046072512622935E-2</v>
      </c>
      <c r="J18" s="35">
        <v>1.7961825164798596E-2</v>
      </c>
      <c r="K18" s="35">
        <v>1.2404507380887093E-2</v>
      </c>
      <c r="L18" s="35">
        <v>4.5819453786578847E-2</v>
      </c>
      <c r="M18" s="13">
        <v>4.4999999999999998E-2</v>
      </c>
      <c r="N18" s="13">
        <v>2.5000000000000001E-2</v>
      </c>
      <c r="O18" s="13">
        <v>2.4E-2</v>
      </c>
      <c r="P18" s="13">
        <v>2.4E-2</v>
      </c>
      <c r="Q18" s="13">
        <v>2.4E-2</v>
      </c>
      <c r="R18" s="13">
        <v>2.4E-2</v>
      </c>
      <c r="S18" s="37" t="s">
        <v>20</v>
      </c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6" t="s">
        <v>73</v>
      </c>
    </row>
    <row r="19" spans="1:32" x14ac:dyDescent="0.45">
      <c r="A19" s="10" t="s">
        <v>21</v>
      </c>
      <c r="B19" s="11">
        <v>44228</v>
      </c>
      <c r="C19" s="35">
        <v>2.051956556575742E-2</v>
      </c>
      <c r="D19" s="35">
        <v>1.455473678275933E-2</v>
      </c>
      <c r="E19" s="35">
        <v>1.6024462108879197E-2</v>
      </c>
      <c r="F19" s="35">
        <v>1.2116940498841655E-3</v>
      </c>
      <c r="G19" s="35">
        <v>1.2591176540223828E-2</v>
      </c>
      <c r="H19" s="35">
        <v>2.1153402115084045E-2</v>
      </c>
      <c r="I19" s="35">
        <v>2.4046072512622935E-2</v>
      </c>
      <c r="J19" s="35">
        <v>1.7961825164798596E-2</v>
      </c>
      <c r="K19" s="35">
        <v>1.2404507380887093E-2</v>
      </c>
      <c r="L19" s="35">
        <v>4.5819453786578847E-2</v>
      </c>
      <c r="M19" s="13">
        <v>4.9000000000000002E-2</v>
      </c>
      <c r="N19" s="13">
        <v>2.6000000000000002E-2</v>
      </c>
      <c r="O19" s="13">
        <v>2.4E-2</v>
      </c>
      <c r="P19" s="14"/>
      <c r="Q19" s="14"/>
      <c r="R19" s="14"/>
      <c r="S19" s="38" t="s">
        <v>82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6" t="s">
        <v>77</v>
      </c>
    </row>
    <row r="20" spans="1:32" x14ac:dyDescent="0.45">
      <c r="A20" s="10" t="s">
        <v>22</v>
      </c>
      <c r="B20" s="11">
        <v>44621</v>
      </c>
      <c r="C20" s="35">
        <v>2.051956556575742E-2</v>
      </c>
      <c r="D20" s="35">
        <v>1.455473678275933E-2</v>
      </c>
      <c r="E20" s="35">
        <v>1.6024462108879197E-2</v>
      </c>
      <c r="F20" s="35">
        <v>1.2116940498841655E-3</v>
      </c>
      <c r="G20" s="35">
        <v>1.2591176540223828E-2</v>
      </c>
      <c r="H20" s="35">
        <v>2.1153402115084045E-2</v>
      </c>
      <c r="I20" s="35">
        <v>2.4046072512622935E-2</v>
      </c>
      <c r="J20" s="35">
        <v>1.7961825164798596E-2</v>
      </c>
      <c r="K20" s="35">
        <v>1.2404507380887093E-2</v>
      </c>
      <c r="L20" s="35">
        <v>4.5819453786578847E-2</v>
      </c>
      <c r="M20" s="15">
        <v>3.3099999999999997E-2</v>
      </c>
      <c r="N20" s="15">
        <v>3.3099999999999997E-2</v>
      </c>
      <c r="O20" s="15">
        <v>3.3099999999999997E-2</v>
      </c>
      <c r="P20" s="15">
        <v>3.3099999999999997E-2</v>
      </c>
      <c r="Q20" s="15">
        <v>3.3099999999999997E-2</v>
      </c>
      <c r="R20" s="15"/>
      <c r="S20" s="37" t="s">
        <v>23</v>
      </c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6" t="s">
        <v>75</v>
      </c>
    </row>
    <row r="21" spans="1:32" x14ac:dyDescent="0.45">
      <c r="A21" s="10" t="s">
        <v>24</v>
      </c>
      <c r="B21" s="11">
        <v>44593</v>
      </c>
      <c r="C21" s="35">
        <v>2.051956556575742E-2</v>
      </c>
      <c r="D21" s="35">
        <v>1.455473678275933E-2</v>
      </c>
      <c r="E21" s="35">
        <v>1.6024462108879197E-2</v>
      </c>
      <c r="F21" s="35">
        <v>1.2116940498841655E-3</v>
      </c>
      <c r="G21" s="35">
        <v>1.2591176540223828E-2</v>
      </c>
      <c r="H21" s="35">
        <v>2.1153402115084045E-2</v>
      </c>
      <c r="I21" s="35">
        <v>2.4046072512622935E-2</v>
      </c>
      <c r="J21" s="35">
        <v>1.7961825164798596E-2</v>
      </c>
      <c r="K21" s="35">
        <v>1.2404507380887093E-2</v>
      </c>
      <c r="L21" s="35">
        <v>4.5819453786578847E-2</v>
      </c>
      <c r="M21" s="13">
        <v>2.7730059497087983E-2</v>
      </c>
      <c r="N21" s="13">
        <v>2.3317749156238188E-2</v>
      </c>
      <c r="O21" s="13">
        <v>2.3150974589164694E-2</v>
      </c>
      <c r="P21" s="13">
        <v>2.3315259217084151E-2</v>
      </c>
      <c r="Q21" s="13">
        <v>2.3401448708904211E-2</v>
      </c>
      <c r="R21" s="13">
        <v>2.3432830267986367E-2</v>
      </c>
      <c r="S21" s="37" t="s">
        <v>14</v>
      </c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6" t="s">
        <v>74</v>
      </c>
    </row>
    <row r="22" spans="1:32" x14ac:dyDescent="0.45">
      <c r="A22" s="10" t="s">
        <v>25</v>
      </c>
      <c r="B22" s="11">
        <v>44378</v>
      </c>
      <c r="C22" s="35">
        <v>2.051956556575742E-2</v>
      </c>
      <c r="D22" s="35">
        <v>1.455473678275933E-2</v>
      </c>
      <c r="E22" s="35">
        <v>1.6024462108879197E-2</v>
      </c>
      <c r="F22" s="35">
        <v>1.2116940498841655E-3</v>
      </c>
      <c r="G22" s="35">
        <v>1.2591176540223828E-2</v>
      </c>
      <c r="H22" s="35">
        <v>2.1153402115084045E-2</v>
      </c>
      <c r="I22" s="35">
        <v>2.4046072512622935E-2</v>
      </c>
      <c r="J22" s="35">
        <v>1.7961825164798596E-2</v>
      </c>
      <c r="K22" s="35">
        <v>1.2404507380887093E-2</v>
      </c>
      <c r="L22" s="35">
        <v>4.5819453786578847E-2</v>
      </c>
      <c r="M22" s="15">
        <v>3.0158225073610323E-2</v>
      </c>
      <c r="N22" s="15">
        <v>1.6518475598918281E-2</v>
      </c>
      <c r="O22" s="15">
        <v>1.6503636746892036E-2</v>
      </c>
      <c r="P22" s="15">
        <v>1.6996548479596862E-2</v>
      </c>
      <c r="Q22" s="15">
        <v>1.7545716832579439E-2</v>
      </c>
      <c r="R22" s="15">
        <v>1.8099422300017265E-2</v>
      </c>
      <c r="S22" s="37" t="s">
        <v>26</v>
      </c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6" t="s">
        <v>74</v>
      </c>
    </row>
    <row r="23" spans="1:32" x14ac:dyDescent="0.45">
      <c r="A23" s="10" t="s">
        <v>27</v>
      </c>
      <c r="B23" s="11">
        <v>44501</v>
      </c>
      <c r="C23" s="35">
        <v>2.051956556575742E-2</v>
      </c>
      <c r="D23" s="35">
        <v>1.455473678275933E-2</v>
      </c>
      <c r="E23" s="35">
        <v>1.6024462108879197E-2</v>
      </c>
      <c r="F23" s="35">
        <v>1.2116940498841655E-3</v>
      </c>
      <c r="G23" s="35">
        <v>1.2591176540223828E-2</v>
      </c>
      <c r="H23" s="35">
        <v>2.1153402115084045E-2</v>
      </c>
      <c r="I23" s="35">
        <v>2.4046072512622935E-2</v>
      </c>
      <c r="J23" s="35">
        <v>1.7961825164798596E-2</v>
      </c>
      <c r="K23" s="35">
        <v>1.2404507380887093E-2</v>
      </c>
      <c r="L23" s="35">
        <v>4.5819453786578847E-2</v>
      </c>
      <c r="M23" s="15">
        <v>3.5000000000000003E-2</v>
      </c>
      <c r="N23" s="15">
        <v>2.4E-2</v>
      </c>
      <c r="O23" s="15">
        <v>2.3E-2</v>
      </c>
      <c r="P23" s="15">
        <v>2.1999999999999999E-2</v>
      </c>
      <c r="Q23" s="15">
        <v>2.1000000000000001E-2</v>
      </c>
      <c r="R23" s="15"/>
      <c r="S23" s="37" t="s">
        <v>28</v>
      </c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6"/>
    </row>
    <row r="24" spans="1:32" x14ac:dyDescent="0.45">
      <c r="A24" s="16" t="s">
        <v>29</v>
      </c>
      <c r="B24" s="34">
        <v>44531</v>
      </c>
      <c r="C24" s="33">
        <f>C13</f>
        <v>1.8474609502295451E-2</v>
      </c>
      <c r="D24" s="33">
        <f t="shared" ref="D24:L24" si="2">D13</f>
        <v>1.3451619923168498E-2</v>
      </c>
      <c r="E24" s="33">
        <f t="shared" si="2"/>
        <v>1.5004632986606271E-2</v>
      </c>
      <c r="F24" s="33">
        <f t="shared" si="2"/>
        <v>2.2232803014380366E-3</v>
      </c>
      <c r="G24" s="33">
        <f t="shared" si="2"/>
        <v>9.9656456780797386E-3</v>
      </c>
      <c r="H24" s="33">
        <f t="shared" si="2"/>
        <v>1.8109460304848293E-2</v>
      </c>
      <c r="I24" s="33">
        <f t="shared" si="2"/>
        <v>2.1148828016661413E-2</v>
      </c>
      <c r="J24" s="33">
        <f t="shared" si="2"/>
        <v>1.4697370160563668E-2</v>
      </c>
      <c r="K24" s="33">
        <f t="shared" si="2"/>
        <v>1.1779657930320828E-2</v>
      </c>
      <c r="L24" s="33">
        <f t="shared" si="2"/>
        <v>3.8055290240753589E-2</v>
      </c>
      <c r="M24" s="28">
        <v>4.3999999999999997E-2</v>
      </c>
      <c r="N24" s="28">
        <v>2.5000000000000001E-2</v>
      </c>
      <c r="O24" s="28"/>
      <c r="P24" s="28"/>
      <c r="Q24" s="28"/>
      <c r="R24" s="28"/>
      <c r="S24" s="37" t="s">
        <v>30</v>
      </c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6"/>
    </row>
    <row r="25" spans="1:32" ht="14.65" thickBot="1" x14ac:dyDescent="0.5">
      <c r="A25" s="10" t="s">
        <v>31</v>
      </c>
      <c r="B25" s="34">
        <v>44470</v>
      </c>
      <c r="C25" s="35">
        <f>C14</f>
        <v>2.051956556575742E-2</v>
      </c>
      <c r="D25" s="35">
        <f t="shared" ref="D25:L25" si="3">D14</f>
        <v>1.455473678275933E-2</v>
      </c>
      <c r="E25" s="35">
        <f t="shared" si="3"/>
        <v>1.6024462108879197E-2</v>
      </c>
      <c r="F25" s="35">
        <f t="shared" si="3"/>
        <v>1.2116940498841655E-3</v>
      </c>
      <c r="G25" s="35">
        <f t="shared" si="3"/>
        <v>1.2591176540223828E-2</v>
      </c>
      <c r="H25" s="35">
        <f t="shared" si="3"/>
        <v>2.1153402115084045E-2</v>
      </c>
      <c r="I25" s="35">
        <f t="shared" si="3"/>
        <v>2.4046072512622935E-2</v>
      </c>
      <c r="J25" s="35">
        <f t="shared" si="3"/>
        <v>1.7961825164798596E-2</v>
      </c>
      <c r="K25" s="35">
        <f t="shared" si="3"/>
        <v>1.2404507380887093E-2</v>
      </c>
      <c r="L25" s="35">
        <f t="shared" si="3"/>
        <v>4.5819453786578847E-2</v>
      </c>
      <c r="M25" s="29">
        <v>3.5000000000000003E-2</v>
      </c>
      <c r="N25" s="29">
        <v>2.7E-2</v>
      </c>
      <c r="O25" s="29">
        <v>2.5999999999999999E-2</v>
      </c>
      <c r="P25" s="29">
        <v>2.5000000000000001E-2</v>
      </c>
      <c r="Q25" s="29">
        <v>2.3E-2</v>
      </c>
      <c r="R25" s="29"/>
      <c r="S25" s="37" t="s">
        <v>32</v>
      </c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6"/>
    </row>
    <row r="26" spans="1:32" ht="14.65" thickBot="1" x14ac:dyDescent="0.5">
      <c r="A26" s="16" t="s">
        <v>33</v>
      </c>
      <c r="B26" s="34"/>
      <c r="C26" s="28">
        <f>AVERAGE(C24:C25)</f>
        <v>1.9497087534026437E-2</v>
      </c>
      <c r="D26" s="28">
        <f t="shared" ref="D26:L26" si="4">AVERAGE(D24:D25)</f>
        <v>1.4003178352963913E-2</v>
      </c>
      <c r="E26" s="28">
        <f t="shared" si="4"/>
        <v>1.5514547547742733E-2</v>
      </c>
      <c r="F26" s="28">
        <f t="shared" si="4"/>
        <v>1.7174871756611011E-3</v>
      </c>
      <c r="G26" s="28">
        <f t="shared" si="4"/>
        <v>1.1278411109151783E-2</v>
      </c>
      <c r="H26" s="28">
        <f t="shared" si="4"/>
        <v>1.9631431209966167E-2</v>
      </c>
      <c r="I26" s="28">
        <f t="shared" si="4"/>
        <v>2.2597450264642174E-2</v>
      </c>
      <c r="J26" s="28">
        <f t="shared" si="4"/>
        <v>1.6329597662681133E-2</v>
      </c>
      <c r="K26" s="28">
        <f t="shared" si="4"/>
        <v>1.2092082655603961E-2</v>
      </c>
      <c r="L26" s="28">
        <f t="shared" si="4"/>
        <v>4.1937372013666221E-2</v>
      </c>
      <c r="M26" s="30">
        <f>AVERAGE(M24:M25)</f>
        <v>3.95E-2</v>
      </c>
      <c r="N26" s="31">
        <f t="shared" ref="N26:Q26" si="5">AVERAGE(N24:N25)</f>
        <v>2.6000000000000002E-2</v>
      </c>
      <c r="O26" s="31">
        <f t="shared" si="5"/>
        <v>2.5999999999999999E-2</v>
      </c>
      <c r="P26" s="31">
        <f>AVERAGE(P24:P25)</f>
        <v>2.5000000000000001E-2</v>
      </c>
      <c r="Q26" s="31">
        <f t="shared" si="5"/>
        <v>2.3E-2</v>
      </c>
      <c r="R26" s="32"/>
    </row>
    <row r="27" spans="1:32" ht="28.5" x14ac:dyDescent="0.45">
      <c r="A27" s="19"/>
      <c r="B27" s="2" t="s">
        <v>70</v>
      </c>
      <c r="C27" s="27" t="s">
        <v>54</v>
      </c>
      <c r="D27" s="27" t="s">
        <v>55</v>
      </c>
      <c r="E27" s="27" t="s">
        <v>56</v>
      </c>
      <c r="F27" s="27" t="s">
        <v>57</v>
      </c>
      <c r="G27" s="27" t="s">
        <v>58</v>
      </c>
      <c r="H27" s="27" t="s">
        <v>59</v>
      </c>
      <c r="I27" s="27" t="s">
        <v>60</v>
      </c>
      <c r="J27" s="27" t="s">
        <v>61</v>
      </c>
      <c r="K27" s="27" t="s">
        <v>62</v>
      </c>
      <c r="L27" s="27" t="s">
        <v>63</v>
      </c>
      <c r="M27" s="27" t="s">
        <v>64</v>
      </c>
      <c r="N27" s="27" t="s">
        <v>65</v>
      </c>
      <c r="O27" s="27" t="s">
        <v>66</v>
      </c>
      <c r="P27" s="27" t="s">
        <v>67</v>
      </c>
      <c r="Q27" s="27" t="s">
        <v>68</v>
      </c>
      <c r="R27" s="27" t="s">
        <v>69</v>
      </c>
    </row>
    <row r="28" spans="1:32" x14ac:dyDescent="0.45">
      <c r="A28" s="19"/>
      <c r="B28" s="1" t="s">
        <v>71</v>
      </c>
      <c r="C28" s="17">
        <f>AVERAGE(C8,C14)</f>
        <v>1.9497087534026437E-2</v>
      </c>
      <c r="D28" s="17">
        <f t="shared" ref="D28:L28" si="6">AVERAGE(D8,D14)</f>
        <v>1.4003178352963913E-2</v>
      </c>
      <c r="E28" s="17">
        <f t="shared" si="6"/>
        <v>1.5514547547742733E-2</v>
      </c>
      <c r="F28" s="17">
        <f t="shared" si="6"/>
        <v>1.7174871756611011E-3</v>
      </c>
      <c r="G28" s="17">
        <f t="shared" si="6"/>
        <v>1.1278411109151783E-2</v>
      </c>
      <c r="H28" s="17">
        <f t="shared" si="6"/>
        <v>1.9631431209966167E-2</v>
      </c>
      <c r="I28" s="17">
        <f t="shared" si="6"/>
        <v>2.2597450264642174E-2</v>
      </c>
      <c r="J28" s="17">
        <f t="shared" si="6"/>
        <v>1.6329597662681133E-2</v>
      </c>
      <c r="K28" s="17">
        <f t="shared" si="6"/>
        <v>1.2092082655603961E-2</v>
      </c>
      <c r="L28" s="17">
        <f t="shared" si="6"/>
        <v>4.1937372013666221E-2</v>
      </c>
      <c r="M28" s="18">
        <f>AVERAGE(M8:M23,M26)</f>
        <v>3.7039126528115182E-2</v>
      </c>
      <c r="N28" s="18">
        <f t="shared" ref="N28:R28" si="7">AVERAGE(N8:N23,N26)</f>
        <v>2.4306203673053299E-2</v>
      </c>
      <c r="O28" s="18">
        <f t="shared" si="7"/>
        <v>2.342579668846485E-2</v>
      </c>
      <c r="P28" s="18">
        <f>AVERAGE(P8:P23,P26)</f>
        <v>2.2766966535806961E-2</v>
      </c>
      <c r="Q28" s="18">
        <f t="shared" si="7"/>
        <v>2.263912126946923E-2</v>
      </c>
      <c r="R28" s="18">
        <f t="shared" si="7"/>
        <v>2.1381536256058896E-2</v>
      </c>
    </row>
    <row r="29" spans="1:32" x14ac:dyDescent="0.45">
      <c r="A29" s="19"/>
      <c r="B29" s="20" t="s">
        <v>34</v>
      </c>
      <c r="C29" s="21">
        <f>MEDIAN(C8,C14)</f>
        <v>1.9497087534026437E-2</v>
      </c>
      <c r="D29" s="21">
        <f t="shared" ref="D29:L29" si="8">MEDIAN(D8,D14)</f>
        <v>1.4003178352963913E-2</v>
      </c>
      <c r="E29" s="21">
        <f t="shared" si="8"/>
        <v>1.5514547547742733E-2</v>
      </c>
      <c r="F29" s="21">
        <f t="shared" si="8"/>
        <v>1.7174871756611011E-3</v>
      </c>
      <c r="G29" s="21">
        <f t="shared" si="8"/>
        <v>1.1278411109151783E-2</v>
      </c>
      <c r="H29" s="21">
        <f t="shared" si="8"/>
        <v>1.9631431209966167E-2</v>
      </c>
      <c r="I29" s="21">
        <f t="shared" si="8"/>
        <v>2.2597450264642174E-2</v>
      </c>
      <c r="J29" s="21">
        <f t="shared" si="8"/>
        <v>1.6329597662681133E-2</v>
      </c>
      <c r="K29" s="21">
        <f t="shared" si="8"/>
        <v>1.2092082655603961E-2</v>
      </c>
      <c r="L29" s="21">
        <f t="shared" si="8"/>
        <v>4.1937372013666221E-2</v>
      </c>
      <c r="M29" s="22">
        <f>MEDIAN(M8:M23,M26)</f>
        <v>3.7999999999999999E-2</v>
      </c>
      <c r="N29" s="22">
        <f t="shared" ref="N29:R29" si="9">MEDIAN(N8:N23,N26)</f>
        <v>2.4E-2</v>
      </c>
      <c r="O29" s="22">
        <f t="shared" si="9"/>
        <v>2.3E-2</v>
      </c>
      <c r="P29" s="22">
        <f t="shared" si="9"/>
        <v>2.2499999999999999E-2</v>
      </c>
      <c r="Q29" s="22">
        <f t="shared" si="9"/>
        <v>2.2172023576604347E-2</v>
      </c>
      <c r="R29" s="22">
        <f t="shared" si="9"/>
        <v>2.1375428712290846E-2</v>
      </c>
    </row>
    <row r="30" spans="1:32" x14ac:dyDescent="0.45">
      <c r="A30" s="19"/>
      <c r="B30" s="20" t="s">
        <v>35</v>
      </c>
      <c r="C30" s="21">
        <f>C28</f>
        <v>1.9497087534026437E-2</v>
      </c>
      <c r="D30" s="21">
        <f t="shared" ref="D30:L30" si="10">D28</f>
        <v>1.4003178352963913E-2</v>
      </c>
      <c r="E30" s="21">
        <f t="shared" si="10"/>
        <v>1.5514547547742733E-2</v>
      </c>
      <c r="F30" s="21">
        <f t="shared" si="10"/>
        <v>1.7174871756611011E-3</v>
      </c>
      <c r="G30" s="21">
        <f t="shared" si="10"/>
        <v>1.1278411109151783E-2</v>
      </c>
      <c r="H30" s="21">
        <f t="shared" si="10"/>
        <v>1.9631431209966167E-2</v>
      </c>
      <c r="I30" s="21">
        <f t="shared" si="10"/>
        <v>2.2597450264642174E-2</v>
      </c>
      <c r="J30" s="21">
        <f t="shared" si="10"/>
        <v>1.6329597662681133E-2</v>
      </c>
      <c r="K30" s="21">
        <f t="shared" si="10"/>
        <v>1.2092082655603961E-2</v>
      </c>
      <c r="L30" s="21">
        <f t="shared" si="10"/>
        <v>4.1937372013666221E-2</v>
      </c>
      <c r="M30" s="22">
        <f>MAX(M8:M23,M26)</f>
        <v>4.9000000000000002E-2</v>
      </c>
      <c r="N30" s="22">
        <f t="shared" ref="N30:R30" si="11">MAX(N8:N23,N26)</f>
        <v>3.3099999999999997E-2</v>
      </c>
      <c r="O30" s="22">
        <f t="shared" si="11"/>
        <v>3.3099999999999997E-2</v>
      </c>
      <c r="P30" s="22">
        <f t="shared" si="11"/>
        <v>3.3099999999999997E-2</v>
      </c>
      <c r="Q30" s="22">
        <f t="shared" si="11"/>
        <v>3.3099999999999997E-2</v>
      </c>
      <c r="R30" s="22">
        <f t="shared" si="11"/>
        <v>2.4E-2</v>
      </c>
    </row>
    <row r="31" spans="1:32" x14ac:dyDescent="0.45">
      <c r="A31" s="19"/>
      <c r="B31" s="20" t="s">
        <v>36</v>
      </c>
      <c r="C31" s="21">
        <f>C28</f>
        <v>1.9497087534026437E-2</v>
      </c>
      <c r="D31" s="21">
        <f t="shared" ref="D31:L31" si="12">D28</f>
        <v>1.4003178352963913E-2</v>
      </c>
      <c r="E31" s="21">
        <f t="shared" si="12"/>
        <v>1.5514547547742733E-2</v>
      </c>
      <c r="F31" s="21">
        <f t="shared" si="12"/>
        <v>1.7174871756611011E-3</v>
      </c>
      <c r="G31" s="21">
        <f t="shared" si="12"/>
        <v>1.1278411109151783E-2</v>
      </c>
      <c r="H31" s="21">
        <f t="shared" si="12"/>
        <v>1.9631431209966167E-2</v>
      </c>
      <c r="I31" s="21">
        <f t="shared" si="12"/>
        <v>2.2597450264642174E-2</v>
      </c>
      <c r="J31" s="21">
        <f t="shared" si="12"/>
        <v>1.6329597662681133E-2</v>
      </c>
      <c r="K31" s="21">
        <f t="shared" si="12"/>
        <v>1.2092082655603961E-2</v>
      </c>
      <c r="L31" s="21">
        <f t="shared" si="12"/>
        <v>4.1937372013666221E-2</v>
      </c>
      <c r="M31" s="22">
        <f>MIN(M8:M23,M26)</f>
        <v>2.5672657941392462E-2</v>
      </c>
      <c r="N31" s="22">
        <f t="shared" ref="N31:R31" si="13">MIN(N8:N23,N26)</f>
        <v>1.6518475598918281E-2</v>
      </c>
      <c r="O31" s="22">
        <f t="shared" si="13"/>
        <v>1.6503636746892036E-2</v>
      </c>
      <c r="P31" s="22">
        <f t="shared" si="13"/>
        <v>1.6996548479596862E-2</v>
      </c>
      <c r="Q31" s="22">
        <f t="shared" si="13"/>
        <v>1.7545716832579439E-2</v>
      </c>
      <c r="R31" s="22">
        <f t="shared" si="13"/>
        <v>1.8099422300017265E-2</v>
      </c>
    </row>
    <row r="32" spans="1:32" x14ac:dyDescent="0.45">
      <c r="A32" s="19"/>
      <c r="B32" s="20" t="s">
        <v>37</v>
      </c>
      <c r="C32" s="12">
        <v>0.02</v>
      </c>
      <c r="D32" s="12">
        <v>0.02</v>
      </c>
      <c r="E32" s="12">
        <v>0.02</v>
      </c>
      <c r="F32" s="12">
        <v>0.02</v>
      </c>
      <c r="G32" s="12">
        <v>0.02</v>
      </c>
      <c r="H32" s="12">
        <v>0.02</v>
      </c>
      <c r="I32" s="12">
        <v>0.02</v>
      </c>
      <c r="J32" s="12">
        <v>0.02</v>
      </c>
      <c r="K32" s="12">
        <v>0.02</v>
      </c>
      <c r="L32" s="12">
        <v>0.02</v>
      </c>
      <c r="M32" s="13">
        <v>0.02</v>
      </c>
      <c r="N32" s="13">
        <v>0.02</v>
      </c>
      <c r="O32" s="13">
        <v>0.02</v>
      </c>
      <c r="P32" s="13">
        <v>0.02</v>
      </c>
      <c r="Q32" s="13">
        <v>0.02</v>
      </c>
      <c r="R32" s="13">
        <v>0.02</v>
      </c>
    </row>
    <row r="33" spans="1:18" x14ac:dyDescent="0.45">
      <c r="A33" s="19"/>
      <c r="B33" s="20" t="s">
        <v>38</v>
      </c>
      <c r="C33" s="12">
        <v>2.5000000000000001E-2</v>
      </c>
      <c r="D33" s="12">
        <v>2.5000000000000001E-2</v>
      </c>
      <c r="E33" s="12">
        <v>2.5000000000000001E-2</v>
      </c>
      <c r="F33" s="12">
        <v>2.5000000000000001E-2</v>
      </c>
      <c r="G33" s="12">
        <v>2.5000000000000001E-2</v>
      </c>
      <c r="H33" s="12">
        <v>2.5000000000000001E-2</v>
      </c>
      <c r="I33" s="12">
        <v>2.5000000000000001E-2</v>
      </c>
      <c r="J33" s="12">
        <v>2.5000000000000001E-2</v>
      </c>
      <c r="K33" s="12">
        <v>2.5000000000000001E-2</v>
      </c>
      <c r="L33" s="12">
        <v>2.5000000000000001E-2</v>
      </c>
      <c r="M33" s="13">
        <v>2.5000000000000001E-2</v>
      </c>
      <c r="N33" s="13">
        <v>2.5000000000000001E-2</v>
      </c>
      <c r="O33" s="13">
        <v>2.5000000000000001E-2</v>
      </c>
      <c r="P33" s="13">
        <v>2.5000000000000001E-2</v>
      </c>
      <c r="Q33" s="13">
        <v>2.5000000000000001E-2</v>
      </c>
      <c r="R33" s="13">
        <v>2.5000000000000001E-2</v>
      </c>
    </row>
    <row r="34" spans="1:18" x14ac:dyDescent="0.45">
      <c r="A34" s="23"/>
      <c r="B34" s="20" t="s">
        <v>39</v>
      </c>
      <c r="C34" s="12">
        <v>1.4999999999999999E-2</v>
      </c>
      <c r="D34" s="12">
        <v>1.4999999999999999E-2</v>
      </c>
      <c r="E34" s="12">
        <v>1.4999999999999999E-2</v>
      </c>
      <c r="F34" s="12">
        <v>1.4999999999999999E-2</v>
      </c>
      <c r="G34" s="12">
        <v>1.4999999999999999E-2</v>
      </c>
      <c r="H34" s="12">
        <v>1.4999999999999999E-2</v>
      </c>
      <c r="I34" s="12">
        <v>1.4999999999999999E-2</v>
      </c>
      <c r="J34" s="12">
        <v>1.4999999999999999E-2</v>
      </c>
      <c r="K34" s="12">
        <v>1.4999999999999999E-2</v>
      </c>
      <c r="L34" s="12">
        <v>1.4999999999999999E-2</v>
      </c>
      <c r="M34" s="13">
        <v>1.4999999999999999E-2</v>
      </c>
      <c r="N34" s="13">
        <v>1.4999999999999999E-2</v>
      </c>
      <c r="O34" s="13">
        <v>1.4999999999999999E-2</v>
      </c>
      <c r="P34" s="13">
        <v>1.4999999999999999E-2</v>
      </c>
      <c r="Q34" s="13">
        <v>1.4999999999999999E-2</v>
      </c>
      <c r="R34" s="13">
        <v>1.4999999999999999E-2</v>
      </c>
    </row>
    <row r="35" spans="1:18" x14ac:dyDescent="0.45">
      <c r="A35" s="39" t="s">
        <v>40</v>
      </c>
      <c r="B35" s="39"/>
      <c r="C35" s="17"/>
      <c r="D35" s="17"/>
      <c r="E35" s="24">
        <v>1.7783333333333328E-2</v>
      </c>
      <c r="F35" s="24">
        <v>1.983E-2</v>
      </c>
      <c r="G35" s="24">
        <v>2.0187500000000004E-2</v>
      </c>
      <c r="H35" s="24">
        <v>2.0428571428571431E-2</v>
      </c>
      <c r="I35" s="24">
        <v>2.0571428571428574E-2</v>
      </c>
      <c r="J35" s="24">
        <v>2.0666666666666667E-2</v>
      </c>
      <c r="K35" s="25"/>
      <c r="L35" s="25"/>
      <c r="M35" s="25"/>
      <c r="N35" s="25"/>
      <c r="O35" s="25"/>
      <c r="P35" s="25"/>
      <c r="Q35" s="25"/>
      <c r="R35" s="25"/>
    </row>
    <row r="36" spans="1:18" x14ac:dyDescent="0.45">
      <c r="A36" s="39" t="s">
        <v>41</v>
      </c>
      <c r="B36" s="39"/>
      <c r="C36" s="17"/>
      <c r="D36" s="17"/>
      <c r="E36" s="17"/>
      <c r="F36" s="18">
        <v>6.3692307692307694E-3</v>
      </c>
      <c r="G36" s="18">
        <v>1.9707692307692308E-2</v>
      </c>
      <c r="H36" s="18">
        <v>2.0545454545454544E-2</v>
      </c>
      <c r="I36" s="18">
        <v>1.9900000000000001E-2</v>
      </c>
      <c r="J36" s="18">
        <v>2.0742857142857143E-2</v>
      </c>
      <c r="K36" s="18">
        <v>2.1499999999999998E-2</v>
      </c>
      <c r="L36" s="25"/>
      <c r="M36" s="25"/>
      <c r="N36" s="25"/>
      <c r="O36" s="25"/>
      <c r="P36" s="25"/>
      <c r="Q36" s="25"/>
      <c r="R36" s="25"/>
    </row>
    <row r="37" spans="1:18" x14ac:dyDescent="0.45">
      <c r="A37" s="39" t="s">
        <v>42</v>
      </c>
      <c r="B37" s="39"/>
      <c r="C37" s="17"/>
      <c r="D37" s="17"/>
      <c r="E37" s="17"/>
      <c r="F37" s="17"/>
      <c r="G37" s="18">
        <v>1.290909090909091E-2</v>
      </c>
      <c r="H37" s="18">
        <v>2.0181818181818179E-2</v>
      </c>
      <c r="I37" s="18">
        <v>2.0555555555555556E-2</v>
      </c>
      <c r="J37" s="18">
        <v>1.9271428571428571E-2</v>
      </c>
      <c r="K37" s="18">
        <v>1.9128571428571429E-2</v>
      </c>
      <c r="L37" s="18">
        <v>1.9149999999999997E-2</v>
      </c>
      <c r="M37" s="25"/>
      <c r="N37" s="25"/>
      <c r="O37" s="25"/>
      <c r="P37" s="25"/>
      <c r="Q37" s="25"/>
      <c r="R37" s="25"/>
    </row>
    <row r="38" spans="1:18" x14ac:dyDescent="0.45">
      <c r="A38" s="39" t="s">
        <v>43</v>
      </c>
      <c r="B38" s="39"/>
      <c r="C38" s="17"/>
      <c r="D38" s="17"/>
      <c r="E38" s="17"/>
      <c r="F38" s="17"/>
      <c r="G38" s="17"/>
      <c r="H38" s="18">
        <v>2.220833333333333E-2</v>
      </c>
      <c r="I38" s="18">
        <v>2.2291666666666664E-2</v>
      </c>
      <c r="J38" s="18">
        <v>2.1274999999999999E-2</v>
      </c>
      <c r="K38" s="18">
        <v>2.0542857142857144E-2</v>
      </c>
      <c r="L38" s="18">
        <v>2.0685714285714286E-2</v>
      </c>
      <c r="M38" s="24">
        <v>0.02</v>
      </c>
      <c r="N38" s="25"/>
      <c r="O38" s="25"/>
      <c r="P38" s="25"/>
      <c r="Q38" s="25"/>
      <c r="R38" s="25"/>
    </row>
    <row r="39" spans="1:18" x14ac:dyDescent="0.45">
      <c r="A39" s="39" t="s">
        <v>44</v>
      </c>
      <c r="B39" s="39"/>
      <c r="C39" s="17"/>
      <c r="D39" s="17"/>
      <c r="E39" s="17"/>
      <c r="F39" s="17"/>
      <c r="G39" s="17"/>
      <c r="H39" s="17"/>
      <c r="I39" s="26">
        <v>2.0997408914580445E-2</v>
      </c>
      <c r="J39" s="26">
        <v>2.1839555865815909E-2</v>
      </c>
      <c r="K39" s="26">
        <v>2.1984456274628375E-2</v>
      </c>
      <c r="L39" s="26">
        <v>2.1113014828110718E-2</v>
      </c>
      <c r="M39" s="26">
        <v>2.1340393270988856E-2</v>
      </c>
      <c r="N39" s="26">
        <v>2.1415169160184239E-2</v>
      </c>
      <c r="O39" s="26">
        <v>2.1026357720838499E-2</v>
      </c>
      <c r="P39" s="26">
        <v>2.0637546281492801E-2</v>
      </c>
      <c r="Q39" s="26"/>
      <c r="R39" s="26"/>
    </row>
    <row r="40" spans="1:18" x14ac:dyDescent="0.45">
      <c r="A40" s="39" t="s">
        <v>45</v>
      </c>
      <c r="B40" s="39"/>
      <c r="C40" s="17"/>
      <c r="D40" s="17"/>
      <c r="E40" s="17"/>
      <c r="F40" s="17"/>
      <c r="G40" s="17"/>
      <c r="H40" s="17"/>
      <c r="I40" s="17"/>
      <c r="J40" s="26">
        <v>2.0546085934640114E-2</v>
      </c>
      <c r="K40" s="26">
        <v>2.1520038959672489E-2</v>
      </c>
      <c r="L40" s="26">
        <v>2.1284027793709154E-2</v>
      </c>
      <c r="M40" s="26">
        <v>2.1117724596684845E-2</v>
      </c>
      <c r="N40" s="26">
        <v>2.1127400989887687E-2</v>
      </c>
      <c r="O40" s="26">
        <v>2.088335647384338E-2</v>
      </c>
      <c r="P40" s="26">
        <v>2.0965770058832565E-2</v>
      </c>
      <c r="Q40" s="26"/>
      <c r="R40" s="26"/>
    </row>
    <row r="41" spans="1:18" x14ac:dyDescent="0.45">
      <c r="A41" s="39" t="s">
        <v>46</v>
      </c>
      <c r="B41" s="39"/>
      <c r="C41" s="17"/>
      <c r="D41" s="17"/>
      <c r="E41" s="17"/>
      <c r="F41" s="17"/>
      <c r="G41" s="17"/>
      <c r="H41" s="17"/>
      <c r="I41" s="17"/>
      <c r="J41" s="26">
        <v>1.8088325655096445E-2</v>
      </c>
      <c r="K41" s="26">
        <v>2.0085327213531897E-2</v>
      </c>
      <c r="L41" s="26">
        <v>2.0538699089880423E-2</v>
      </c>
      <c r="M41" s="26">
        <v>2.0117045893519692E-2</v>
      </c>
      <c r="N41" s="26">
        <v>2.0181530329391871E-2</v>
      </c>
      <c r="O41" s="26">
        <v>2.0423292258058324E-2</v>
      </c>
      <c r="P41" s="26">
        <v>2.0231320309435939E-2</v>
      </c>
      <c r="Q41" s="26"/>
      <c r="R41" s="26"/>
    </row>
    <row r="42" spans="1:18" x14ac:dyDescent="0.45">
      <c r="A42" s="39" t="s">
        <v>47</v>
      </c>
      <c r="B42" s="39"/>
      <c r="C42" s="17"/>
      <c r="D42" s="17"/>
      <c r="E42" s="17"/>
      <c r="F42" s="17"/>
      <c r="G42" s="17"/>
      <c r="H42" s="17"/>
      <c r="I42" s="17"/>
      <c r="J42" s="17"/>
      <c r="K42" s="26">
        <v>2.0013202758856936E-2</v>
      </c>
      <c r="L42" s="26">
        <v>2.0356327839959259E-2</v>
      </c>
      <c r="M42" s="26">
        <v>2.0219486372230294E-2</v>
      </c>
      <c r="N42" s="26">
        <v>2.0199185338381918E-2</v>
      </c>
      <c r="O42" s="26">
        <v>2.0639888323522287E-2</v>
      </c>
      <c r="P42" s="26">
        <v>0.02</v>
      </c>
      <c r="Q42" s="26"/>
      <c r="R42" s="26"/>
    </row>
    <row r="43" spans="1:18" x14ac:dyDescent="0.45">
      <c r="A43" s="39" t="s">
        <v>48</v>
      </c>
      <c r="B43" s="39"/>
      <c r="C43" s="17"/>
      <c r="D43" s="17"/>
      <c r="E43" s="17"/>
      <c r="F43" s="17"/>
      <c r="G43" s="17"/>
      <c r="H43" s="17"/>
      <c r="I43" s="17"/>
      <c r="J43" s="17"/>
      <c r="K43" s="26">
        <v>8.0861602249594315E-3</v>
      </c>
      <c r="L43" s="26">
        <v>1.7576348407811231E-2</v>
      </c>
      <c r="M43" s="26">
        <v>1.912879289506187E-2</v>
      </c>
      <c r="N43" s="26">
        <v>1.9016939106364834E-2</v>
      </c>
      <c r="O43" s="26">
        <v>1.9130447876884869E-2</v>
      </c>
      <c r="P43" s="26">
        <v>1.9247157798277199E-2</v>
      </c>
      <c r="Q43" s="26"/>
      <c r="R43" s="26"/>
    </row>
    <row r="44" spans="1:18" x14ac:dyDescent="0.45">
      <c r="A44" s="39" t="s">
        <v>49</v>
      </c>
      <c r="B44" s="39"/>
      <c r="C44" s="17"/>
      <c r="D44" s="17"/>
      <c r="E44" s="17"/>
      <c r="F44" s="17"/>
      <c r="G44" s="17"/>
      <c r="H44" s="17"/>
      <c r="I44" s="17"/>
      <c r="J44" s="17"/>
      <c r="K44" s="26">
        <v>1.2777777777777777E-2</v>
      </c>
      <c r="L44" s="26">
        <v>1.8987010562393051E-2</v>
      </c>
      <c r="M44" s="26">
        <v>1.8711331224436308E-2</v>
      </c>
      <c r="N44" s="26">
        <v>1.8629917284915434E-2</v>
      </c>
      <c r="O44" s="26">
        <v>1.8355401138108868E-2</v>
      </c>
      <c r="P44" s="26">
        <v>1.8339164018522966E-2</v>
      </c>
      <c r="Q44" s="26"/>
      <c r="R44" s="26"/>
    </row>
    <row r="45" spans="1:18" x14ac:dyDescent="0.45">
      <c r="A45" s="39" t="s">
        <v>50</v>
      </c>
      <c r="B45" s="39"/>
      <c r="C45" s="17"/>
      <c r="D45" s="17"/>
      <c r="E45" s="17"/>
      <c r="F45" s="17"/>
      <c r="G45" s="17"/>
      <c r="H45" s="17"/>
      <c r="I45" s="17"/>
      <c r="J45" s="17"/>
      <c r="K45" s="17"/>
      <c r="L45" s="26">
        <v>2.253533178124888E-2</v>
      </c>
      <c r="M45" s="26">
        <v>2.1071878600409478E-2</v>
      </c>
      <c r="N45" s="26">
        <v>2.1628048188447359E-2</v>
      </c>
      <c r="O45" s="26">
        <v>2.1479572953675117E-2</v>
      </c>
      <c r="P45" s="26">
        <v>2.1377300323594358E-2</v>
      </c>
      <c r="Q45" s="26"/>
      <c r="R45" s="26"/>
    </row>
    <row r="46" spans="1:18" x14ac:dyDescent="0.45">
      <c r="A46" s="39" t="s">
        <v>51</v>
      </c>
      <c r="B46" s="39"/>
      <c r="C46" s="17"/>
      <c r="D46" s="17"/>
      <c r="E46" s="17"/>
      <c r="F46" s="17"/>
      <c r="G46" s="17"/>
      <c r="H46" s="17"/>
      <c r="I46" s="17"/>
      <c r="J46" s="17"/>
      <c r="K46" s="17"/>
      <c r="L46" s="26">
        <v>4.0397390372620037E-2</v>
      </c>
      <c r="M46" s="26">
        <v>2.5805315564509219E-2</v>
      </c>
      <c r="N46" s="26">
        <v>2.3040392796540167E-2</v>
      </c>
      <c r="O46" s="26">
        <v>2.2828730116024348E-2</v>
      </c>
      <c r="P46" s="26">
        <v>2.2650051873923438E-2</v>
      </c>
      <c r="Q46" s="26">
        <v>2.2575640750676328E-2</v>
      </c>
      <c r="R46" s="26"/>
    </row>
    <row r="47" spans="1:18" x14ac:dyDescent="0.45">
      <c r="A47" s="39" t="s">
        <v>52</v>
      </c>
      <c r="B47" s="39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8">
        <v>3.606889694499716E-2</v>
      </c>
      <c r="N47" s="18">
        <v>2.4301709743410546E-2</v>
      </c>
      <c r="O47" s="18">
        <v>2.3323314050604869E-2</v>
      </c>
      <c r="P47" s="18">
        <v>2.2666460772993318E-2</v>
      </c>
      <c r="Q47" s="18">
        <v>2.2449859513058657E-2</v>
      </c>
      <c r="R47" s="18"/>
    </row>
    <row r="48" spans="1:18" x14ac:dyDescent="0.45">
      <c r="A48" s="39" t="s">
        <v>78</v>
      </c>
      <c r="B48" s="39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26">
        <v>3.8438126362838901E-2</v>
      </c>
      <c r="N48" s="26">
        <v>1.6239900153976888E-2</v>
      </c>
      <c r="O48" s="26">
        <v>1.4648380818476678E-2</v>
      </c>
      <c r="P48" s="26">
        <v>1.4396083617837502E-2</v>
      </c>
      <c r="Q48" s="26">
        <v>1.4190523935685481E-2</v>
      </c>
      <c r="R48" s="26"/>
    </row>
  </sheetData>
  <mergeCells count="33">
    <mergeCell ref="A37:B37"/>
    <mergeCell ref="A38:B38"/>
    <mergeCell ref="A39:B39"/>
    <mergeCell ref="A40:B40"/>
    <mergeCell ref="S17:AE17"/>
    <mergeCell ref="S25:AE25"/>
    <mergeCell ref="A47:B47"/>
    <mergeCell ref="A48:B48"/>
    <mergeCell ref="S8:AE8"/>
    <mergeCell ref="S7:AE7"/>
    <mergeCell ref="S9:AE9"/>
    <mergeCell ref="S10:AE10"/>
    <mergeCell ref="S11:AE11"/>
    <mergeCell ref="A41:B41"/>
    <mergeCell ref="A42:B42"/>
    <mergeCell ref="A43:B43"/>
    <mergeCell ref="A44:B44"/>
    <mergeCell ref="A45:B45"/>
    <mergeCell ref="A46:B46"/>
    <mergeCell ref="A35:B35"/>
    <mergeCell ref="A36:B36"/>
    <mergeCell ref="S12:AE12"/>
    <mergeCell ref="S13:AE13"/>
    <mergeCell ref="S14:AE14"/>
    <mergeCell ref="S15:AE15"/>
    <mergeCell ref="S16:AE16"/>
    <mergeCell ref="S24:AE24"/>
    <mergeCell ref="S18:AE18"/>
    <mergeCell ref="S19:AE19"/>
    <mergeCell ref="S20:AE20"/>
    <mergeCell ref="S21:AE21"/>
    <mergeCell ref="S22:AE22"/>
    <mergeCell ref="S23:AE23"/>
  </mergeCells>
  <phoneticPr fontId="10" type="noConversion"/>
  <hyperlinks>
    <hyperlink ref="S8" r:id="rId1" xr:uid="{76AB8EC2-8205-4C4D-B498-0D618347F039}"/>
    <hyperlink ref="S9" r:id="rId2" xr:uid="{2B46CE98-7A62-45EF-9673-C0EBC24FDC41}"/>
    <hyperlink ref="S12" r:id="rId3" xr:uid="{6AD5A68B-74F3-4EAD-A99D-B3EA1A97B876}"/>
    <hyperlink ref="S16" r:id="rId4" xr:uid="{BD13CBFC-043D-4675-B6A0-0CC6BB7245DA}"/>
    <hyperlink ref="S18" r:id="rId5" xr:uid="{60BE19D4-9409-4F74-BFDA-39B1FCE1CC76}"/>
    <hyperlink ref="S20" r:id="rId6" xr:uid="{2155DF4B-42AF-4B05-B29F-58DD223BE7E6}"/>
    <hyperlink ref="S21" r:id="rId7" xr:uid="{23FAEBD8-A64F-45D5-8A79-F5C2A7EF2C35}"/>
    <hyperlink ref="S13" r:id="rId8" xr:uid="{5F631961-386F-4A75-AF0A-E042AF298C8F}"/>
    <hyperlink ref="S22" r:id="rId9" xr:uid="{3DAF3D73-9A48-4DE3-9F49-E12B70A2DDAD}"/>
    <hyperlink ref="S10" r:id="rId10" xr:uid="{1C19D216-1863-4E85-B7A5-B50238197C62}"/>
    <hyperlink ref="S23" r:id="rId11" xr:uid="{16385B45-E294-47CB-ABB6-0A910DCA8627}"/>
    <hyperlink ref="S24" r:id="rId12" xr:uid="{2F57869A-1720-48DB-B498-556CA769D0AB}"/>
    <hyperlink ref="S25" r:id="rId13" xr:uid="{2E7CCD74-574F-4CE7-825F-1D276B58FA00}"/>
    <hyperlink ref="S17" r:id="rId14" xr:uid="{3D4FB50E-33C0-4519-BCDA-8D1F926234DA}"/>
  </hyperlinks>
  <pageMargins left="0.7" right="0.7" top="0.75" bottom="0.75" header="0.3" footer="0.3"/>
  <pageSetup scale="65" orientation="landscape" horizontalDpi="1200" verticalDpi="1200" r:id="rId15"/>
  <headerFooter>
    <oddFooter>&amp;L&amp;F&amp;RPage &amp;P of &amp;N</oddFooter>
  </headerFooter>
  <legacy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B2967E-8CFE-4C07-BF22-EDD282509EE9}"/>
</file>

<file path=customXml/itemProps2.xml><?xml version="1.0" encoding="utf-8"?>
<ds:datastoreItem xmlns:ds="http://schemas.openxmlformats.org/officeDocument/2006/customXml" ds:itemID="{D38274BE-D7A0-45B4-BFC0-A9E6E544AC9C}"/>
</file>

<file path=customXml/itemProps3.xml><?xml version="1.0" encoding="utf-8"?>
<ds:datastoreItem xmlns:ds="http://schemas.openxmlformats.org/officeDocument/2006/customXml" ds:itemID="{D0909850-690D-43D7-A174-AA439492CC37}"/>
</file>

<file path=customXml/itemProps4.xml><?xml version="1.0" encoding="utf-8"?>
<ds:datastoreItem xmlns:ds="http://schemas.openxmlformats.org/officeDocument/2006/customXml" ds:itemID="{4ADBDCFA-99AB-49C4-901B-22901CBAE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Forsyth, Grant</dc:creator>
  <cp:lastModifiedBy>Andrews, Liz</cp:lastModifiedBy>
  <cp:lastPrinted>2022-04-19T23:30:43Z</cp:lastPrinted>
  <dcterms:created xsi:type="dcterms:W3CDTF">2022-04-01T16:38:07Z</dcterms:created>
  <dcterms:modified xsi:type="dcterms:W3CDTF">2022-04-19T23:31:27Z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