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workbookProtection workbookPassword="E6B6" lockStructure="1"/>
  <bookViews>
    <workbookView xWindow="-15" yWindow="4815" windowWidth="15390" windowHeight="4500" tabRatio="679" firstSheet="2" activeTab="2"/>
  </bookViews>
  <sheets>
    <sheet name="Page 1, Summary Table (Earned)" sheetId="3" r:id="rId1"/>
    <sheet name="Page 2, Summary Table (Target)" sheetId="10" r:id="rId2"/>
    <sheet name="Page 3, Customer Cost Analysis" sheetId="2" r:id="rId3"/>
    <sheet name="Summary Table Co." sheetId="12" state="hidden" r:id="rId4"/>
    <sheet name="Unit Costs-target" sheetId="4" state="hidden" r:id="rId5"/>
    <sheet name="Distribution Summary" sheetId="5" state="hidden" r:id="rId6"/>
    <sheet name="Retail Summary" sheetId="6" state="hidden" r:id="rId7"/>
    <sheet name="Cost of Capital" sheetId="18" state="hidden" r:id="rId8"/>
    <sheet name="Conversion Factor" sheetId="19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0" localSheetId="3">[1]Jan!#REF!</definedName>
    <definedName name="\0">[1]Jan!#REF!</definedName>
    <definedName name="\A" localSheetId="3">#REF!</definedName>
    <definedName name="\A">#REF!</definedName>
    <definedName name="\B" localSheetId="3">#REF!</definedName>
    <definedName name="\B">#REF!</definedName>
    <definedName name="\BACK1" localSheetId="3">#REF!</definedName>
    <definedName name="\BACK1">#REF!</definedName>
    <definedName name="\BLOCK" localSheetId="3">#REF!</definedName>
    <definedName name="\BLOCK">#REF!</definedName>
    <definedName name="\BLOCKT" localSheetId="3">#REF!</definedName>
    <definedName name="\BLOCKT">#REF!</definedName>
    <definedName name="\C" localSheetId="3">#REF!</definedName>
    <definedName name="\C">#REF!</definedName>
    <definedName name="\COMP" localSheetId="3">#REF!</definedName>
    <definedName name="\COMP">#REF!</definedName>
    <definedName name="\COMPT" localSheetId="3">#REF!</definedName>
    <definedName name="\COMPT">#REF!</definedName>
    <definedName name="\G" localSheetId="3">#REF!</definedName>
    <definedName name="\G">#REF!</definedName>
    <definedName name="\I" localSheetId="3">#REF!</definedName>
    <definedName name="\I">#REF!</definedName>
    <definedName name="\K" localSheetId="3">#REF!</definedName>
    <definedName name="\K">#REF!</definedName>
    <definedName name="\L" localSheetId="3">#REF!</definedName>
    <definedName name="\L">#REF!</definedName>
    <definedName name="\M" localSheetId="3">#REF!</definedName>
    <definedName name="\M">#REF!</definedName>
    <definedName name="\P" localSheetId="3">#REF!</definedName>
    <definedName name="\P">#REF!</definedName>
    <definedName name="\Q" localSheetId="3">[2]Actual!#REF!</definedName>
    <definedName name="\Q">[2]Actual!#REF!</definedName>
    <definedName name="\R" localSheetId="3">#REF!</definedName>
    <definedName name="\R">#REF!</definedName>
    <definedName name="\S" localSheetId="3">#REF!</definedName>
    <definedName name="\S">#REF!</definedName>
    <definedName name="\TABLE1" localSheetId="3">#REF!</definedName>
    <definedName name="\TABLE1">#REF!</definedName>
    <definedName name="\TABLE2" localSheetId="3">#REF!</definedName>
    <definedName name="\TABLE2">#REF!</definedName>
    <definedName name="\TABLEA" localSheetId="3">#REF!</definedName>
    <definedName name="\TABLEA">#REF!</definedName>
    <definedName name="\TBL2" localSheetId="3">#REF!</definedName>
    <definedName name="\TBL2">#REF!</definedName>
    <definedName name="\TBL3" localSheetId="3">#REF!</definedName>
    <definedName name="\TBL3">#REF!</definedName>
    <definedName name="\TBL4" localSheetId="3">#REF!</definedName>
    <definedName name="\TBL4">#REF!</definedName>
    <definedName name="\TBL5" localSheetId="3">#REF!</definedName>
    <definedName name="\TBL5">#REF!</definedName>
    <definedName name="\W" localSheetId="3">#REF!</definedName>
    <definedName name="\W">#REF!</definedName>
    <definedName name="\WORK1" localSheetId="3">#REF!</definedName>
    <definedName name="\WORK1">#REF!</definedName>
    <definedName name="\X" localSheetId="3">#REF!</definedName>
    <definedName name="\X">#REF!</definedName>
    <definedName name="\Z" localSheetId="3">#REF!</definedName>
    <definedName name="\Z">#REF!</definedName>
    <definedName name="__123Graph_A" localSheetId="8" hidden="1">[3]Inputs!#REF!</definedName>
    <definedName name="__123Graph_A" localSheetId="1" hidden="1">[3]Inputs!#REF!</definedName>
    <definedName name="__123Graph_A" localSheetId="3" hidden="1">[3]Inputs!#REF!</definedName>
    <definedName name="__123Graph_A" hidden="1">[3]Inputs!#REF!</definedName>
    <definedName name="__123Graph_B" localSheetId="8" hidden="1">[3]Inputs!#REF!</definedName>
    <definedName name="__123Graph_B" localSheetId="1" hidden="1">[3]Inputs!#REF!</definedName>
    <definedName name="__123Graph_B" localSheetId="3" hidden="1">[3]Inputs!#REF!</definedName>
    <definedName name="__123Graph_B" hidden="1">[3]Inputs!#REF!</definedName>
    <definedName name="__123Graph_D" localSheetId="1" hidden="1">[3]Inputs!#REF!</definedName>
    <definedName name="__123Graph_D" localSheetId="3" hidden="1">[3]Inputs!#REF!</definedName>
    <definedName name="__123Graph_D" hidden="1">[3]Inputs!#REF!</definedName>
    <definedName name="__123Graph_E" hidden="1">[4]Input!$E$22:$E$37</definedName>
    <definedName name="__123Graph_ECURRENT" localSheetId="8" hidden="1">[5]ConsolidatingPL!#REF!</definedName>
    <definedName name="__123Graph_ECURRENT" hidden="1">[5]ConsolidatingPL!#REF!</definedName>
    <definedName name="__123Graph_F" hidden="1">[4]Input!$D$22:$D$37</definedName>
    <definedName name="__Jun09">" BS!$AI$7:$AI$1643"</definedName>
    <definedName name="_1Price_Ta" localSheetId="3">#REF!</definedName>
    <definedName name="_1Price_Ta">#REF!</definedName>
    <definedName name="_2Price_Ta" localSheetId="3">#REF!</definedName>
    <definedName name="_2Price_Ta">#REF!</definedName>
    <definedName name="_Apr04">[6]BS!$U$7:$U$3582</definedName>
    <definedName name="_Apr09" xml:space="preserve"> [7]BS!$U$7:$U$1726</definedName>
    <definedName name="_Aug04">[6]BS!$Y$7:$Y$3582</definedName>
    <definedName name="_Aug09" xml:space="preserve"> [7]BS!$Y$7:$Y$1726</definedName>
    <definedName name="_B" localSheetId="3">'[8]Rate Design'!#REF!</definedName>
    <definedName name="_B">'[8]Rate Design'!#REF!</definedName>
    <definedName name="_Dec03">[9]BS!$T$7:$T$3582</definedName>
    <definedName name="_Dec04">[6]BS!$AC$7:$AC$3580</definedName>
    <definedName name="_Dec08" xml:space="preserve"> [7]BS!$Q$7:$Q$1726</definedName>
    <definedName name="_Feb04">[6]BS!$S$7:$S$3582</definedName>
    <definedName name="_FEB09" xml:space="preserve"> [7]BS!$S$7:$S$1726</definedName>
    <definedName name="_Fill" localSheetId="8" hidden="1">#REF!</definedName>
    <definedName name="_Fill" localSheetId="0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[6]BS!$R$7:$R$3582</definedName>
    <definedName name="_Jul04">[6]BS!$X$7:$X$3582</definedName>
    <definedName name="_Jul09" xml:space="preserve"> [7]BS!$X$7:$X$1726</definedName>
    <definedName name="_Jun04">[6]BS!$W$7:$W$3582</definedName>
    <definedName name="_Jun09" xml:space="preserve"> [7]BS!$W$7:$W$1726</definedName>
    <definedName name="_Key1" localSheetId="8" hidden="1">#REF!</definedName>
    <definedName name="_Key1" localSheetId="0" hidden="1">#REF!</definedName>
    <definedName name="_Key1" localSheetId="1" hidden="1">#REF!</definedName>
    <definedName name="_Key1" localSheetId="3" hidden="1">#REF!</definedName>
    <definedName name="_Key1" hidden="1">#REF!</definedName>
    <definedName name="_Key2" localSheetId="8" hidden="1">#REF!</definedName>
    <definedName name="_Key2" localSheetId="0" hidden="1">#REF!</definedName>
    <definedName name="_Key2" localSheetId="1" hidden="1">#REF!</definedName>
    <definedName name="_Key2" localSheetId="3" hidden="1">#REF!</definedName>
    <definedName name="_Key2" hidden="1">#REF!</definedName>
    <definedName name="_Mar04">[6]BS!$T$7:$T$3582</definedName>
    <definedName name="_May04">[6]BS!$V$7:$V$3582</definedName>
    <definedName name="_May09" xml:space="preserve"> [7]BS!$V$7:$V$1726</definedName>
    <definedName name="_MEN2" localSheetId="3">[1]Jan!#REF!</definedName>
    <definedName name="_MEN2">[1]Jan!#REF!</definedName>
    <definedName name="_MEN3" localSheetId="3">[1]Jan!#REF!</definedName>
    <definedName name="_MEN3">[1]Jan!#REF!</definedName>
    <definedName name="_Nov03">[9]BS!$S$7:$S$3582</definedName>
    <definedName name="_Nov04">[6]BS!$AB$7:$AB$3582</definedName>
    <definedName name="_Oct03">[9]BS!$R$7:$R$3582</definedName>
    <definedName name="_Oct04">[6]BS!$AA$7:$AA$3582</definedName>
    <definedName name="_Oct09" xml:space="preserve"> [7]BS!$AA$7:$AA$1726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8" hidden="1">255</definedName>
    <definedName name="_Order1" localSheetId="0" hidden="1">255</definedName>
    <definedName name="_Order1" localSheetId="1" hidden="1">255</definedName>
    <definedName name="_Order1" localSheetId="3" hidden="1">255</definedName>
    <definedName name="_Order1" hidden="1">0</definedName>
    <definedName name="_Order2" localSheetId="0" hidden="1">255</definedName>
    <definedName name="_Order2" localSheetId="1" hidden="1">255</definedName>
    <definedName name="_Order2" localSheetId="3" hidden="1">255</definedName>
    <definedName name="_Order2" hidden="1">0</definedName>
    <definedName name="_P" localSheetId="3">#REF!</definedName>
    <definedName name="_P">#REF!</definedName>
    <definedName name="_Regression_Int">0</definedName>
    <definedName name="_Sep03">[9]BS!$Q$7:$Q$3582</definedName>
    <definedName name="_Sep04">[6]BS!$Z$7:$Z$3582</definedName>
    <definedName name="_Sort" localSheetId="8" hidden="1">#REF!</definedName>
    <definedName name="_Sort" localSheetId="0" hidden="1">#REF!</definedName>
    <definedName name="_Sort" localSheetId="1" hidden="1">#REF!</definedName>
    <definedName name="_Sort" localSheetId="3" hidden="1">#REF!</definedName>
    <definedName name="_Sort" hidden="1">#REF!</definedName>
    <definedName name="_TOP1" localSheetId="3">[1]Jan!#REF!</definedName>
    <definedName name="_TOP1">[1]Jan!#REF!</definedName>
    <definedName name="_WNP3">[10]SUMCOST!$S$993:$U$994</definedName>
    <definedName name="a" hidden="1">'[3]DSM Output'!$J$21:$J$23</definedName>
    <definedName name="Access_Button1" hidden="1">"Headcount_Workbook_Schedules_List"</definedName>
    <definedName name="AccessDatabase" localSheetId="8" hidden="1">"P:\HR\SharonPlummer\Headcount Workbook.mdb"</definedName>
    <definedName name="AccessDatabase" hidden="1">"I:\COMTREL\FINICLE\TradeSummary.mdb"</definedName>
    <definedName name="Acct108364" localSheetId="3">'[11]Func Study'!#REF!</definedName>
    <definedName name="Acct108364">'[11]Func Study'!#REF!</definedName>
    <definedName name="Acct108364S" localSheetId="3">'[11]Func Study'!#REF!</definedName>
    <definedName name="Acct108364S">'[11]Func Study'!#REF!</definedName>
    <definedName name="Acct228.42TROJD" localSheetId="3">'[12]Func Study'!#REF!</definedName>
    <definedName name="Acct228.42TROJD">'[12]Func Study'!#REF!</definedName>
    <definedName name="Acct2281SO">'[13]Func Study'!$H$2190</definedName>
    <definedName name="Acct2283SO">'[13]Func Study'!$H$2198</definedName>
    <definedName name="Acct22842TROJD" localSheetId="3">'[12]Func Study'!#REF!</definedName>
    <definedName name="Acct22842TROJD">'[12]Func Study'!#REF!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1011" localSheetId="3">'[14]Functional Study'!#REF!</definedName>
    <definedName name="Acct41011">'[14]Functional Study'!#REF!</definedName>
    <definedName name="Acct41011BADDEBT" localSheetId="3">'[14]Functional Study'!#REF!</definedName>
    <definedName name="Acct41011BADDEBT">'[14]Functional Study'!#REF!</definedName>
    <definedName name="Acct41011DITEXP" localSheetId="3">'[14]Functional Study'!#REF!</definedName>
    <definedName name="Acct41011DITEXP">'[14]Functional Study'!#REF!</definedName>
    <definedName name="Acct41011S" localSheetId="3">'[14]Functional Study'!#REF!</definedName>
    <definedName name="Acct41011S">'[14]Functional Study'!#REF!</definedName>
    <definedName name="Acct41011SE" localSheetId="3">'[14]Functional Study'!#REF!</definedName>
    <definedName name="Acct41011SE">'[14]Functional Study'!#REF!</definedName>
    <definedName name="Acct41011SG1" localSheetId="3">'[14]Functional Study'!#REF!</definedName>
    <definedName name="Acct41011SG1">'[14]Functional Study'!#REF!</definedName>
    <definedName name="Acct41011SG2" localSheetId="3">'[14]Functional Study'!#REF!</definedName>
    <definedName name="Acct41011SG2">'[14]Functional Study'!#REF!</definedName>
    <definedName name="ACCT41011SGCT" localSheetId="3">'[14]Functional Study'!#REF!</definedName>
    <definedName name="ACCT41011SGCT">'[14]Functional Study'!#REF!</definedName>
    <definedName name="Acct41011SGPP" localSheetId="3">'[14]Functional Study'!#REF!</definedName>
    <definedName name="Acct41011SGPP">'[14]Functional Study'!#REF!</definedName>
    <definedName name="Acct41011SNP" localSheetId="3">'[14]Functional Study'!#REF!</definedName>
    <definedName name="Acct41011SNP">'[14]Functional Study'!#REF!</definedName>
    <definedName name="ACCT41011SNPD" localSheetId="3">'[14]Functional Study'!#REF!</definedName>
    <definedName name="ACCT41011SNPD">'[14]Functional Study'!#REF!</definedName>
    <definedName name="Acct41011SO" localSheetId="3">'[14]Functional Study'!#REF!</definedName>
    <definedName name="Acct41011SO">'[14]Functional Study'!#REF!</definedName>
    <definedName name="Acct41011TROJP" localSheetId="3">'[14]Functional Study'!#REF!</definedName>
    <definedName name="Acct41011TROJP">'[14]Functional Study'!#REF!</definedName>
    <definedName name="Acct41111" localSheetId="3">'[14]Functional Study'!#REF!</definedName>
    <definedName name="Acct41111">'[14]Functional Study'!#REF!</definedName>
    <definedName name="Acct41111BADDEBT" localSheetId="3">'[14]Functional Study'!#REF!</definedName>
    <definedName name="Acct41111BADDEBT">'[14]Functional Study'!#REF!</definedName>
    <definedName name="Acct41111DITEXP" localSheetId="3">'[14]Functional Study'!#REF!</definedName>
    <definedName name="Acct41111DITEXP">'[14]Functional Study'!#REF!</definedName>
    <definedName name="Acct41111S" localSheetId="3">'[14]Functional Study'!#REF!</definedName>
    <definedName name="Acct41111S">'[14]Functional Study'!#REF!</definedName>
    <definedName name="Acct41111SE" localSheetId="3">'[14]Functional Study'!#REF!</definedName>
    <definedName name="Acct41111SE">'[14]Functional Study'!#REF!</definedName>
    <definedName name="Acct41111SG1" localSheetId="3">'[14]Functional Study'!#REF!</definedName>
    <definedName name="Acct41111SG1">'[14]Functional Study'!#REF!</definedName>
    <definedName name="Acct41111SG2" localSheetId="3">'[14]Functional Study'!#REF!</definedName>
    <definedName name="Acct41111SG2">'[14]Functional Study'!#REF!</definedName>
    <definedName name="Acct41111SG3" localSheetId="3">'[14]Functional Study'!#REF!</definedName>
    <definedName name="Acct41111SG3">'[14]Functional Study'!#REF!</definedName>
    <definedName name="Acct41111SGPP" localSheetId="3">'[14]Functional Study'!#REF!</definedName>
    <definedName name="Acct41111SGPP">'[14]Functional Study'!#REF!</definedName>
    <definedName name="Acct41111SNP" localSheetId="3">'[14]Functional Study'!#REF!</definedName>
    <definedName name="Acct41111SNP">'[14]Functional Study'!#REF!</definedName>
    <definedName name="Acct41111SNTP" localSheetId="3">'[14]Functional Study'!#REF!</definedName>
    <definedName name="Acct41111SNTP">'[14]Functional Study'!#REF!</definedName>
    <definedName name="Acct41111SO" localSheetId="3">'[14]Functional Study'!#REF!</definedName>
    <definedName name="Acct41111SO">'[14]Functional Study'!#REF!</definedName>
    <definedName name="Acct41111TROJP" localSheetId="3">'[14]Functional Study'!#REF!</definedName>
    <definedName name="Acct41111TROJP">'[14]Functional Study'!#REF!</definedName>
    <definedName name="Acct411BADDEBT" localSheetId="3">'[14]Functional Study'!#REF!</definedName>
    <definedName name="Acct411BADDEBT">'[14]Functional Study'!#REF!</definedName>
    <definedName name="Acct411DGP" localSheetId="3">'[14]Functional Study'!#REF!</definedName>
    <definedName name="Acct411DGP">'[14]Functional Study'!#REF!</definedName>
    <definedName name="Acct411DGU" localSheetId="3">'[14]Functional Study'!#REF!</definedName>
    <definedName name="Acct411DGU">'[14]Functional Study'!#REF!</definedName>
    <definedName name="Acct411DITEXP" localSheetId="3">'[14]Functional Study'!#REF!</definedName>
    <definedName name="Acct411DITEXP">'[14]Functional Study'!#REF!</definedName>
    <definedName name="Acct411DNPP" localSheetId="3">'[14]Functional Study'!#REF!</definedName>
    <definedName name="Acct411DNPP">'[14]Functional Study'!#REF!</definedName>
    <definedName name="Acct411DNPTP" localSheetId="3">'[14]Functional Study'!#REF!</definedName>
    <definedName name="Acct411DNPTP">'[14]Functional Study'!#REF!</definedName>
    <definedName name="Acct411S" localSheetId="3">'[14]Functional Study'!#REF!</definedName>
    <definedName name="Acct411S">'[14]Functional Study'!#REF!</definedName>
    <definedName name="Acct411SE" localSheetId="3">'[14]Functional Study'!#REF!</definedName>
    <definedName name="Acct411SE">'[14]Functional Study'!#REF!</definedName>
    <definedName name="Acct411SG" localSheetId="3">'[14]Functional Study'!#REF!</definedName>
    <definedName name="Acct411SG">'[14]Functional Study'!#REF!</definedName>
    <definedName name="Acct411SGPP" localSheetId="3">'[14]Functional Study'!#REF!</definedName>
    <definedName name="Acct411SGPP">'[14]Functional Study'!#REF!</definedName>
    <definedName name="Acct411SO" localSheetId="3">'[14]Functional Study'!#REF!</definedName>
    <definedName name="Acct411SO">'[14]Functional Study'!#REF!</definedName>
    <definedName name="Acct411TROJP" localSheetId="3">'[14]Functional Study'!#REF!</definedName>
    <definedName name="Acct411TROJP">'[14]Functional Study'!#REF!</definedName>
    <definedName name="Acct447DGU" localSheetId="3">'[12]Func Study'!#REF!</definedName>
    <definedName name="Acct447DGU">'[12]Func Study'!#REF!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10" localSheetId="3">'[13]Func Study'!#REF!</definedName>
    <definedName name="Acct510">'[13]Func Study'!#REF!</definedName>
    <definedName name="Acct510DNPPSU" localSheetId="3">'[13]Func Study'!#REF!</definedName>
    <definedName name="Acct510DNPPSU">'[13]Func Study'!#REF!</definedName>
    <definedName name="ACCT510JBG" localSheetId="3">'[13]Func Study'!#REF!</definedName>
    <definedName name="ACCT510JBG">'[13]Func Study'!#REF!</definedName>
    <definedName name="ACCT510SSGCH" localSheetId="3">'[13]Func Study'!#REF!</definedName>
    <definedName name="ACCT510SSGCH">'[13]Func Study'!#REF!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904SG" localSheetId="3">'[15]Functional Study'!#REF!</definedName>
    <definedName name="ACCT904SG">'[15]Functional Study'!#REF!</definedName>
    <definedName name="AcctAGA">'[13]Func Study'!$H$296</definedName>
    <definedName name="AcctDFAD" localSheetId="3">'[13]Func Study'!#REF!</definedName>
    <definedName name="AcctDFAD">'[13]Func Study'!#REF!</definedName>
    <definedName name="AcctDFAP" localSheetId="3">'[13]Func Study'!#REF!</definedName>
    <definedName name="AcctDFAP">'[13]Func Study'!#REF!</definedName>
    <definedName name="AcctDFAT" localSheetId="3">'[13]Func Study'!#REF!</definedName>
    <definedName name="AcctDFAT">'[13]Func Study'!#REF!</definedName>
    <definedName name="AcctTable" localSheetId="8">[16]Variables!$AK$42:$AK$402</definedName>
    <definedName name="AcctTable" localSheetId="7">[17]Variables!$AK$42:$AK$402</definedName>
    <definedName name="AcctTable">[18]Variables!$AK$42:$AK$396</definedName>
    <definedName name="AcctTS0">'[13]Func Study'!$H$1686</definedName>
    <definedName name="Acq1Plant">'[19]Acquisition Inputs'!$C$8</definedName>
    <definedName name="Acq2Plant">'[19]Acquisition Inputs'!$C$70</definedName>
    <definedName name="ActualROR">'[12]G+T+D+R+M'!$H$61</definedName>
    <definedName name="ADFIT">[10]SUMCOST!$S$26:$T$27</definedName>
    <definedName name="Adjs2avg">[20]Inputs!$L$255:'[20]Inputs'!$T$505</definedName>
    <definedName name="afactor">[10]ASSIGN!$AI$39:$AN$44</definedName>
    <definedName name="AGExp_C">[10]SUMCOST!$S$973:$U$974</definedName>
    <definedName name="AGExp_D">[10]SUMCOST!$S$971:$U$972</definedName>
    <definedName name="AGExp_O">[10]SUMCOST!$S$975:$U$976</definedName>
    <definedName name="AGExp_P">[10]SUMCOST!$S$967:$U$968</definedName>
    <definedName name="AGExp_T">[10]SUMCOST!$S$969:$U$970</definedName>
    <definedName name="AllocationMethod" localSheetId="8">[16]Variables!$AP$33</definedName>
    <definedName name="AllocationMethod">[17]Variables!$AP$33</definedName>
    <definedName name="APR" localSheetId="3">[21]Backup!#REF!</definedName>
    <definedName name="APR">[21]Backup!#REF!</definedName>
    <definedName name="Apr04AMA">[6]BS!$AG$7:$AG$3582</definedName>
    <definedName name="APR09AMA">[7]BS!$AN$7:$AN$1725</definedName>
    <definedName name="Apr10AMA">[7]BS!$AZ$7:$AZ$1726</definedName>
    <definedName name="APRT" localSheetId="3">#REF!</definedName>
    <definedName name="APRT">#REF!</definedName>
    <definedName name="AS2DocOpenMode" hidden="1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UG" localSheetId="3">[21]Backup!#REF!</definedName>
    <definedName name="AUG">[21]Backup!#REF!</definedName>
    <definedName name="Aug04AMA">[6]BS!$AK$7:$AK$3582</definedName>
    <definedName name="Aug09AMA">[7]BS!$AR$7:$AR$1726</definedName>
    <definedName name="AUGT" localSheetId="3">#REF!</definedName>
    <definedName name="AUGT">#REF!</definedName>
    <definedName name="Aurora_Prices">"Monthly Price Summary'!$C$4:$H$63"</definedName>
    <definedName name="_xlnm.Auto_Close" localSheetId="1">[0]!Exit_Menu</definedName>
    <definedName name="_xlnm.Auto_Close" localSheetId="3">[0]!Exit_Menu</definedName>
    <definedName name="_xlnm.Auto_Close">[0]!Exit_Menu</definedName>
    <definedName name="_xlnm.Auto_Open" localSheetId="1">[0]!Menu_S</definedName>
    <definedName name="_xlnm.Auto_Open" localSheetId="3">[0]!Menu_S</definedName>
    <definedName name="_xlnm.Auto_Open">[0]!Menu_S</definedName>
    <definedName name="AvgFactors" localSheetId="8">[16]Factors!$B$3:$P$99</definedName>
    <definedName name="AvgFactors" localSheetId="7">[17]Factors!$B$3:$P$99</definedName>
    <definedName name="AvgFactors">[18]Factors!$B$3:$P$99</definedName>
    <definedName name="b" localSheetId="8" hidden="1">{#N/A,#N/A,FALSE,"Coversheet";#N/A,#N/A,FALSE,"QA"}</definedName>
    <definedName name="b" hidden="1">{#N/A,#N/A,FALSE,"Coversheet";#N/A,#N/A,FALSE,"QA"}</definedName>
    <definedName name="BACK1" localSheetId="3">#REF!</definedName>
    <definedName name="BACK1">#REF!</definedName>
    <definedName name="BACK2" localSheetId="3">#REF!</definedName>
    <definedName name="BACK2">#REF!</definedName>
    <definedName name="BACK3" localSheetId="3">#REF!</definedName>
    <definedName name="BACK3">#REF!</definedName>
    <definedName name="BACKUP1" localSheetId="3">#REF!</definedName>
    <definedName name="BACKUP1">#REF!</definedName>
    <definedName name="Base1_Billing2">'[22]Pres &amp; Prop Rev'!$N$8</definedName>
    <definedName name="BEm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8" hidden="1">#REF!</definedName>
    <definedName name="BExMBYPQDG9AYDQ5E8IECVFREPO6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8" hidden="1">#REF!</definedName>
    <definedName name="BExZZZEMIIFKMLLV4DJKX5TB9R5V" hidden="1">#REF!</definedName>
    <definedName name="BOOKADJ" localSheetId="3">#REF!</definedName>
    <definedName name="BOOKADJ">#REF!</definedName>
    <definedName name="Bum" hidden="1">#REF!</definedName>
    <definedName name="Button_1">"TradeSummary_Ken_Finicle_List"</definedName>
    <definedName name="C_C_input">[10]ASSIGN!$BC$36:$BC$48,[10]ASSIGN!$BD$50:$BD$51,[10]ASSIGN!$BG$50:$BQ$51,[10]ASSIGN!$BD$54:$BD$60,[10]ASSIGN!$BG$54:$BR$60</definedName>
    <definedName name="C_D_input">[10]ASSIGN!$BC$18:$BD$28,[10]ASSIGN!$BG$18:$BR$28</definedName>
    <definedName name="C_E_input">[10]ASSIGN!$BC$11:$BD$15,[10]ASSIGN!$BG$11:$BR$15</definedName>
    <definedName name="C_R_input">[10]ASSIGN!$BD$63:$BD$87,[10]ASSIGN!$BG$63:$BR$87</definedName>
    <definedName name="C_S_input">[10]ASSIGN!$BC$95:$BD$147,[10]ASSIGN!$BG$95:$BR$147</definedName>
    <definedName name="cap">[23]Readings!$B$2</definedName>
    <definedName name="CASE">[24]INPUTS!$C$11</definedName>
    <definedName name="CaseDescription">'[19]Dispatch Cases'!$C$11</definedName>
    <definedName name="CBWorkbookPriority" hidden="1">-2060790043</definedName>
    <definedName name="CCGT_HeatRate">[19]Assumptions!$H$23</definedName>
    <definedName name="CCGTPrice">[19]Assumptions!$H$22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3">#REF!</definedName>
    <definedName name="Check">#REF!</definedName>
    <definedName name="CL_RT2">'[25]Transp Data'!$A$6:$C$81</definedName>
    <definedName name="class">[10]ASSIGN!$BC$165:$BR$216</definedName>
    <definedName name="Classification">'[13]Func Study'!$AB$251</definedName>
    <definedName name="columnheader">SUBSTITUTE(ADDRESS(1,COLUMN(),4),1,"")</definedName>
    <definedName name="COMADJ" localSheetId="3">#REF!</definedName>
    <definedName name="COMADJ">#REF!</definedName>
    <definedName name="combined1" hidden="1">{"YTD-Total",#N/A,TRUE,"Provision";"YTD-Utility",#N/A,TRUE,"Prov Utility";"YTD-NonUtility",#N/A,TRUE,"Prov NonUtility"}</definedName>
    <definedName name="COMP" localSheetId="3">#REF!</definedName>
    <definedName name="COMP">#REF!</definedName>
    <definedName name="COMPACTUAL" localSheetId="3">#REF!</definedName>
    <definedName name="COMPACTUAL">#REF!</definedName>
    <definedName name="COMPT" localSheetId="3">#REF!</definedName>
    <definedName name="COMPT">#REF!</definedName>
    <definedName name="COMPWEATHER" localSheetId="3">#REF!</definedName>
    <definedName name="COMPWEATHER">#REF!</definedName>
    <definedName name="ConversionFactor">[19]Assumptions!$I$65</definedName>
    <definedName name="COSFacVal">[13]Inputs!$R$5</definedName>
    <definedName name="Crit10A">[10]SUMCOST!$AD$261:$AF$262</definedName>
    <definedName name="Crit10B">[10]SUMCOST!$AD$263:$AF$264</definedName>
    <definedName name="Crit10C">[10]SUMCOST!$AD$265:$AF$266</definedName>
    <definedName name="Crit10D">[10]SUMCOST!$AD$267:$AF$268</definedName>
    <definedName name="Crit11A">[10]SUMCOST!$AD$285:$AF$286</definedName>
    <definedName name="Crit11B">[10]SUMCOST!$AD$287:$AF$288</definedName>
    <definedName name="Crit11C">[10]SUMCOST!$AD$289:$AF$290</definedName>
    <definedName name="Crit11D">[10]SUMCOST!$AD$291:$AF$292</definedName>
    <definedName name="Crit12A">[10]SUMCOST!$AD$308:$AF$309</definedName>
    <definedName name="Crit12B">[10]SUMCOST!$AD$310:$AF$311</definedName>
    <definedName name="Crit12C">[10]SUMCOST!$AD$312:$AF$313</definedName>
    <definedName name="Crit12D">[10]SUMCOST!$AD$314:$AF$315</definedName>
    <definedName name="Crit13A">[10]SUMCOST!$AD$330:$AF$331</definedName>
    <definedName name="Crit13B">[10]SUMCOST!$AD$332:$AF$333</definedName>
    <definedName name="Crit13C">[10]SUMCOST!$AD$334:$AF$335</definedName>
    <definedName name="Crit13D">[10]SUMCOST!$AD$336:$AF$337</definedName>
    <definedName name="Crit14A">[10]SUMCOST!$AD$350:$AF$351</definedName>
    <definedName name="Crit14B">[10]SUMCOST!$AD$352:$AF$353</definedName>
    <definedName name="Crit14C">[10]SUMCOST!$AD$354:$AF$355</definedName>
    <definedName name="Crit14D">[10]SUMCOST!$AD$356:$AF$357</definedName>
    <definedName name="Crit14E">[10]SUMCOST!$AD$358:$AF$359</definedName>
    <definedName name="Crit14F">[10]SUMCOST!$AD$360:$AF$361</definedName>
    <definedName name="Crit14G">[10]SUMCOST!$AD$362:$AF$363</definedName>
    <definedName name="Crit14H">[10]SUMCOST!$AD$364:$AF$365</definedName>
    <definedName name="Crit14I">[10]SUMCOST!$AD$366:$AF$367</definedName>
    <definedName name="Crit14J">[10]SUMCOST!$AD$368:$AF$369</definedName>
    <definedName name="Crit14K">[10]SUMCOST!$AD$370:$AF$371</definedName>
    <definedName name="Crit14L">[10]SUMCOST!$AD$372:$AF$373</definedName>
    <definedName name="Crit14M">[10]SUMCOST!$AD$374:$AF$375</definedName>
    <definedName name="Crit15A">[10]SUMCOST!$AD$380:$AF$381</definedName>
    <definedName name="Crit15B">[10]SUMCOST!$AD$382:$AF$383</definedName>
    <definedName name="Crit15C">[10]SUMCOST!$AD$384:$AF$385</definedName>
    <definedName name="Crit15D">[10]SUMCOST!$AD$386:$AF$387</definedName>
    <definedName name="Crit17A">[10]SUMCOST!$AD$40:$AF$41</definedName>
    <definedName name="Crit17B">[10]SUMCOST!$AD$42:$AF$43</definedName>
    <definedName name="Crit17C">[10]SUMCOST!$AD$44:$AF$45</definedName>
    <definedName name="Crit17D">[10]SUMCOST!$AD$46:$AF$47</definedName>
    <definedName name="Crit17E">[10]SUMCOST!$AD$48:$AF$49</definedName>
    <definedName name="Crit17F">[10]SUMCOST!$AD$50:$AF$51</definedName>
    <definedName name="Crit17G">[10]SUMCOST!$AD$52:$AF$53</definedName>
    <definedName name="Crit17H">[10]SUMCOST!$AD$54:$AF$55</definedName>
    <definedName name="Crit18A">[10]SUMCOST!$AD$76:$AF$77</definedName>
    <definedName name="Crit18B">[10]SUMCOST!$AD$78:$AF$79</definedName>
    <definedName name="Crit18C">[10]SUMCOST!$AD$80:$AF$81</definedName>
    <definedName name="Crit18D">[10]SUMCOST!$AD$82:$AF$83</definedName>
    <definedName name="Crit18E">[10]SUMCOST!$AD$84:$AF$85</definedName>
    <definedName name="Crit18F">[10]SUMCOST!$AD$86:$AF$87</definedName>
    <definedName name="Crit18G">[10]SUMCOST!$AD$88:$AF$89</definedName>
    <definedName name="Crit18H">[10]SUMCOST!$AD$90:$AF$91</definedName>
    <definedName name="Crit19A">[10]SUMCOST!$AD$201:$AF$202</definedName>
    <definedName name="Crit19B">[10]SUMCOST!$AD$203:$AF$204</definedName>
    <definedName name="Crit19C">[10]SUMCOST!$AD$205:$AF$206</definedName>
    <definedName name="Crit1A">[10]SUMCOST!$AD$4:$AF$5</definedName>
    <definedName name="Crit1B">[10]SUMCOST!$AD$6:$AF$7</definedName>
    <definedName name="Crit1C">[10]SUMCOST!$AD$8:$AF$9</definedName>
    <definedName name="Crit1D">[10]SUMCOST!$AD$10:$AF$11</definedName>
    <definedName name="Crit20A">[10]SUMCOST!$S$124:$V$125</definedName>
    <definedName name="Crit20AA">[10]SUMCOST!$S$176:$V$177</definedName>
    <definedName name="Crit20AB">[10]SUMCOST!$S$178:$V$179</definedName>
    <definedName name="Crit20AC">[10]SUMCOST!$S$180:$V$181</definedName>
    <definedName name="Crit20AD">[10]SUMCOST!$S$182:$V$183</definedName>
    <definedName name="Crit20AE">[10]SUMCOST!$S$184:$V$185</definedName>
    <definedName name="Crit20B">[10]SUMCOST!$S$126:$V$127</definedName>
    <definedName name="Crit20C">[10]SUMCOST!$S$128:$V$129</definedName>
    <definedName name="crit20D">[10]SUMCOST!$S$130:$V$131</definedName>
    <definedName name="crit20E">[10]SUMCOST!$S$132:$V$133</definedName>
    <definedName name="crit20F">[10]SUMCOST!$S$134:$V$135</definedName>
    <definedName name="crit20G">[10]SUMCOST!$S$136:$V$137</definedName>
    <definedName name="crit20H">[10]SUMCOST!$S$138:$V$139</definedName>
    <definedName name="crit20I">[10]SUMCOST!$S$140:$V$141</definedName>
    <definedName name="crit20J">[10]SUMCOST!$S$142:$V$143</definedName>
    <definedName name="crit20K">[10]SUMCOST!$S$144:$V$145</definedName>
    <definedName name="crit20L">[10]SUMCOST!$S$146:$V$147</definedName>
    <definedName name="crit20M">[10]SUMCOST!$S$148:$V$149</definedName>
    <definedName name="crit20N">[10]SUMCOST!$S$150:$V$151</definedName>
    <definedName name="crit20O">[10]SUMCOST!$S$152:$V$153</definedName>
    <definedName name="crit20P">[10]SUMCOST!$S$154:$V$155</definedName>
    <definedName name="crit20Q">[10]SUMCOST!$S$156:$V$157</definedName>
    <definedName name="crit20R">[10]SUMCOST!$S$158:$V$159</definedName>
    <definedName name="Crit20S">[10]SUMCOST!$S$160:$V$161</definedName>
    <definedName name="crit20T">[10]SUMCOST!$S$162:$V$163</definedName>
    <definedName name="crit20U">[10]SUMCOST!$S$164:$V$165</definedName>
    <definedName name="crit20V">[10]SUMCOST!$S$166:$V$167</definedName>
    <definedName name="crit20W">[10]SUMCOST!$S$168:$V$169</definedName>
    <definedName name="crit20X">[10]SUMCOST!$S$170:$V$171</definedName>
    <definedName name="crit20Y">[10]SUMCOST!$S$172:$V$173</definedName>
    <definedName name="crit20Z">[10]SUMCOST!$S$174:$V$175</definedName>
    <definedName name="Crit21A">[10]SUMCOST!$AD$110:$AF$111</definedName>
    <definedName name="Crit21B">[10]SUMCOST!$AD$112:$AF$113</definedName>
    <definedName name="Crit21C">[10]SUMCOST!$AD$114:$AF$115</definedName>
    <definedName name="Crit22A">[10]SUMCOST!$AD$233:$AF$234</definedName>
    <definedName name="Crit22B">[10]SUMCOST!$AD$235:$AF$236</definedName>
    <definedName name="Crit22C">[10]SUMCOST!$AD$237:$AF$238</definedName>
    <definedName name="Crit22D">[10]SUMCOST!$AD$239:$AF$240</definedName>
    <definedName name="Crit23A">[10]SUMCOST!$AD$390:$AF$391</definedName>
    <definedName name="Crit23B">[10]SUMCOST!$AD$392:$AF$393</definedName>
    <definedName name="Crit23C">[10]SUMCOST!$AD$394:$AF$395</definedName>
    <definedName name="Crit23D">[10]SUMCOST!$AD$396:$AF$397</definedName>
    <definedName name="Crit23E">[10]SUMCOST!$AD$398:$AF$399</definedName>
    <definedName name="Crit23F">[10]SUMCOST!$AD$400:$AF$401</definedName>
    <definedName name="Crit23G">[10]SUMCOST!$AD$402:$AF$403</definedName>
    <definedName name="Crit23H">[10]SUMCOST!$AD$404:$AF$405</definedName>
    <definedName name="Crit23I">[10]SUMCOST!$AD$406:$AF$407</definedName>
    <definedName name="Crit23J">[10]SUMCOST!$AD$408:$AF$409</definedName>
    <definedName name="Crit23K">[10]SUMCOST!$AD$410:$AF$411</definedName>
    <definedName name="Crit23L">[10]SUMCOST!$AD$412:$AF$413</definedName>
    <definedName name="Crit23M">[10]SUMCOST!$AD$414:$AF$415</definedName>
    <definedName name="Crit23N">[10]SUMCOST!$AD$416:$AF$417</definedName>
    <definedName name="Crit23O">[10]SUMCOST!$AD$418:$AF$419</definedName>
    <definedName name="Crit23P">[10]SUMCOST!$AD$420:$AF$421</definedName>
    <definedName name="Crit23Q">[10]SUMCOST!$AD$422:$AF$423</definedName>
    <definedName name="Crit23R">[10]SUMCOST!$AD$424:$AF$425</definedName>
    <definedName name="Crit23S">[10]SUMCOST!$AD$426:$AF$427</definedName>
    <definedName name="Crit23T">[10]SUMCOST!$AD$428:$AF$429</definedName>
    <definedName name="Crit23U">[10]SUMCOST!$AD$430:$AF$431</definedName>
    <definedName name="Crit23V">[10]SUMCOST!$AD$432:$AF$433</definedName>
    <definedName name="Crit24A">[10]SUMCOST!$AD$452:$AF$457</definedName>
    <definedName name="Crit24B">[10]SUMCOST!$AD$458:$AF$463</definedName>
    <definedName name="Crit24C">[10]SUMCOST!$AD$464:$AF$469</definedName>
    <definedName name="Crit24D">[10]SUMCOST!$AD$470:$AF$475</definedName>
    <definedName name="Crit24E">[10]SUMCOST!$AD$476:$AF$481</definedName>
    <definedName name="Crit2A">[10]SUMCOST!$AD$22:$AF$23</definedName>
    <definedName name="Crit2B">[10]SUMCOST!$AD$24:$AF$25</definedName>
    <definedName name="Crit2C">[10]SUMCOST!$AD$26:$AF$27</definedName>
    <definedName name="Crit2D">[10]SUMCOST!$AD$28:$AF$29</definedName>
    <definedName name="Crit3A">[10]SUMCOST!$AD$58:$AF$59</definedName>
    <definedName name="Crit3B">[10]SUMCOST!$AD$60:$AF$61</definedName>
    <definedName name="Crit3C">[10]SUMCOST!$AD$62:$AF$63</definedName>
    <definedName name="Crit3D">[10]SUMCOST!$AD$64:$AF$65</definedName>
    <definedName name="Crit4A">[10]SUMCOST!$AD$94:$AF$95</definedName>
    <definedName name="Crit4B">[10]SUMCOST!$AD$96:$AF$97</definedName>
    <definedName name="Crit4C">[10]SUMCOST!$AD$98:$AF$99</definedName>
    <definedName name="Crit4D">[10]SUMCOST!$AD$100:$AF$101</definedName>
    <definedName name="Crit5A">[10]SUMCOST!$AD$128:$AF$129</definedName>
    <definedName name="Crit5B">[10]SUMCOST!$AD$130:$AF$131</definedName>
    <definedName name="Crit5C">[10]SUMCOST!$AD$132:$AF$133</definedName>
    <definedName name="Crit5D">[10]SUMCOST!$AD$134:$AF$135</definedName>
    <definedName name="Crit6A">[10]SUMCOST!$AD$144:$AF$145</definedName>
    <definedName name="Crit6B">[10]SUMCOST!$AD$146:$AF$147</definedName>
    <definedName name="Crit6C">[10]SUMCOST!$AD$148:$AF$149</definedName>
    <definedName name="Crit6D">[10]SUMCOST!$AD$150:$AF$151</definedName>
    <definedName name="Crit7A">[10]SUMCOST!$AD$160:$AF$161</definedName>
    <definedName name="Crit7B">[10]SUMCOST!$AD$162:$AF$163</definedName>
    <definedName name="Crit7C">[10]SUMCOST!$AD$164:$AF$165</definedName>
    <definedName name="Crit7D">[10]SUMCOST!$AD$166:$AF$167</definedName>
    <definedName name="Crit8A">[10]SUMCOST!$AD$183:$AF$184</definedName>
    <definedName name="Crit8B">[10]SUMCOST!$AD$185:$AF$186</definedName>
    <definedName name="Crit8C">[10]SUMCOST!$AD$187:$AF$188</definedName>
    <definedName name="Crit8D">[10]SUMCOST!$AD$189:$AF$190</definedName>
    <definedName name="Crit9A">[10]SUMCOST!$AD$215:$AF$216</definedName>
    <definedName name="Crit9B">[10]SUMCOST!$AD$217:$AF$218</definedName>
    <definedName name="Crit9C">[10]SUMCOST!$AD$219:$AF$220</definedName>
    <definedName name="Crit9D">[10]SUMCOST!$AD$221:$AF$222</definedName>
    <definedName name="CurrQtr">'[26]Inc Stmt'!$AJ$222</definedName>
    <definedName name="Data.Avg">'[26]Avg Amts'!$A$5:$BP$34</definedName>
    <definedName name="Data.Qtrs.Avg">'[26]Avg Amts'!$5:$5</definedName>
    <definedName name="_xlnm.Database" localSheetId="3">[27]Invoice!#REF!</definedName>
    <definedName name="_xlnm.Database">[27]Invoice!#REF!</definedName>
    <definedName name="DatabaseA">[10]ASSIGN!$J$5:$AC$1501</definedName>
    <definedName name="DATE" localSheetId="3">[28]Jan!#REF!</definedName>
    <definedName name="DATE">[28]Jan!#REF!</definedName>
    <definedName name="Debt" localSheetId="8">[16]Variables!$AQ$25</definedName>
    <definedName name="Debt">[17]Variables!$AQ$25</definedName>
    <definedName name="DebtCost" localSheetId="8">[16]Variables!$AT$25</definedName>
    <definedName name="DebtCost">[17]Variables!$AT$25</definedName>
    <definedName name="DebtPerc">[19]Assumptions!$I$58</definedName>
    <definedName name="DEC" localSheetId="3">[21]Backup!#REF!</definedName>
    <definedName name="DEC">[21]Backup!#REF!</definedName>
    <definedName name="Dec03AMA">[9]BS!$AJ$7:$AJ$3582</definedName>
    <definedName name="Dec04AMA">[6]BS!$AO$7:$AO$3582</definedName>
    <definedName name="Dec08AMA">[7]BS!$AJ$7:$AJ$1726</definedName>
    <definedName name="Dec09AMA">[7]BS!$AV$7:$AV$1726</definedName>
    <definedName name="DECT" localSheetId="3">#REF!</definedName>
    <definedName name="DECT">#REF!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8" hidden="1">{#N/A,#N/A,FALSE,"Coversheet";#N/A,#N/A,FALSE,"QA"}</definedName>
    <definedName name="Delete21" hidden="1">{#N/A,#N/A,FALSE,"Coversheet";#N/A,#N/A,FALSE,"QA"}</definedName>
    <definedName name="Demand">[12]Inputs!$D$8</definedName>
    <definedName name="Demand2">[29]Inputs!$D$11</definedName>
    <definedName name="Depr_D">[10]SUMCOST!$S$981:$U$982</definedName>
    <definedName name="Depr_O">[10]SUMCOST!$S$983:$U$984</definedName>
    <definedName name="Depr_P">[10]SUMCOST!$S$977:$U$978</definedName>
    <definedName name="Depr_T">[10]SUMCOST!$S$979:$U$980</definedName>
    <definedName name="DeprO_S04">[10]SUMCOST!$S$1296:$V$1297</definedName>
    <definedName name="DeprO_S05">[10]SUMCOST!$S$1298:$V$1299</definedName>
    <definedName name="DeprO_S06">[10]SUMCOST!$S$1300:$V$1301</definedName>
    <definedName name="DeprO_S21">[10]SUMCOST!$S$1302:$V$1303</definedName>
    <definedName name="DeprO_S22">[10]SUMCOST!$S$1304:$V$1305</definedName>
    <definedName name="DeprO_S23">[10]SUMCOST!$S$1306:$V$1307</definedName>
    <definedName name="DF_HeatRate">[19]Assumptions!$L$23</definedName>
    <definedName name="dfactor">[10]ASSIGN!$AI$25:$AY$36</definedName>
    <definedName name="DFIT" localSheetId="8" hidden="1">{#N/A,#N/A,FALSE,"Coversheet";#N/A,#N/A,FALSE,"QA"}</definedName>
    <definedName name="DFIT" hidden="1">{#N/A,#N/A,FALSE,"Coversheet";#N/A,#N/A,FALSE,"QA"}</definedName>
    <definedName name="Dis">'[13]Func Study'!$AB$250</definedName>
    <definedName name="DisFac">'[13]Func Dist Factor Table'!$A$11:$G$25</definedName>
    <definedName name="Dist_factor" localSheetId="3">#REF!</definedName>
    <definedName name="Dist_factor">#REF!</definedName>
    <definedName name="DistNE_DPlt">[10]SUMCOST!$S$1834:$V$1835</definedName>
    <definedName name="DistNE_S16">[10]SUMCOST!$S$1837:$V$1838</definedName>
    <definedName name="DistNE_S17">[10]SUMCOST!$S$1840:$V$1841</definedName>
    <definedName name="DistPeakMethod" localSheetId="3">[15]Inputs!#REF!</definedName>
    <definedName name="DistPeakMethod">[15]Inputs!#REF!</definedName>
    <definedName name="DistRB_DPlt">[10]SUMCOST!$S$1831:$V$1832</definedName>
    <definedName name="DocketNumber">'[30]JHS-4'!$AP$2</definedName>
    <definedName name="DUDE" localSheetId="8" hidden="1">#REF!</definedName>
    <definedName name="DUDE" localSheetId="1" hidden="1">#REF!</definedName>
    <definedName name="DUDE" localSheetId="3" hidden="1">#REF!</definedName>
    <definedName name="DUDE" hidden="1">#REF!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ffTax">[24]INPUTS!$F$36</definedName>
    <definedName name="Electric_Prices">'[31]Monthly Price Summary'!$B$4:$E$27</definedName>
    <definedName name="ElRBLine">[6]BS!$AQ$7:$AQ$3303</definedName>
    <definedName name="EndDate">[19]Assumptions!$C$11</definedName>
    <definedName name="energy">[23]Readings!$B$3</definedName>
    <definedName name="Engy">[12]Inputs!$D$9</definedName>
    <definedName name="Engy2">[29]Inputs!$D$12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M">'[22]Rate Design'!$D$45</definedName>
    <definedName name="F_a_input">[10]ASSIGN!$AI$41:$AI$44,[10]ASSIGN!$AK$41:$AN$44,[10]ASSIGN!$AK$39:$AN$39</definedName>
    <definedName name="F_d_input">[10]ASSIGN!$AI$27:$AI$36,[10]ASSIGN!$AK$27:$AY$36,[10]ASSIGN!$AK$25:$AY$25</definedName>
    <definedName name="F_i_input">[10]ASSIGN!$AI$49:$AI$51,[10]ASSIGN!$AK$49:$AN$51,[10]ASSIGN!$AK$47:$AN$47</definedName>
    <definedName name="F_m_input">[10]ASSIGN!$AI$63:$AI$66,[10]ASSIGN!$AK$63:$AN$66,[10]ASSIGN!$AK$61:$AN$61</definedName>
    <definedName name="F_p_input">[10]ASSIGN!$AI$12:$AI$15,[10]ASSIGN!$AK$12:$AO$15,[10]ASSIGN!$AK$10:$AO$10</definedName>
    <definedName name="F_s_input">[10]ASSIGN!$AI$56:$AI$58,[10]ASSIGN!$AK$56:$AN$58,[10]ASSIGN!$AK$54:$AN$54</definedName>
    <definedName name="F_t_input">[10]ASSIGN!$AI$20:$AI$22,[10]ASSIGN!$AK$20:$AN$22,[10]ASSIGN!$AK$18:$AN$18</definedName>
    <definedName name="f101top" localSheetId="3">#REF!</definedName>
    <definedName name="f101top">#REF!</definedName>
    <definedName name="f104top" localSheetId="3">#REF!</definedName>
    <definedName name="f104top">#REF!</definedName>
    <definedName name="f138top" localSheetId="3">#REF!</definedName>
    <definedName name="f138top">#REF!</definedName>
    <definedName name="f140top" localSheetId="3">#REF!</definedName>
    <definedName name="f140top">#REF!</definedName>
    <definedName name="Factorck">'[13]COS Factor Table'!$O$15:$O$113</definedName>
    <definedName name="FactorType" localSheetId="8">[16]Variables!$AK$2:$AL$12</definedName>
    <definedName name="FactorType" localSheetId="7">[17]Variables!$AK$2:$AL$12</definedName>
    <definedName name="FactorType">[18]Variables!$AK$2:$AL$12</definedName>
    <definedName name="FACTP" localSheetId="3">#REF!</definedName>
    <definedName name="FACTP">#REF!</definedName>
    <definedName name="FactSum">'[13]COS Factor Table'!$A$14:$O$113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3">[21]Backup!#REF!</definedName>
    <definedName name="FEB">[21]Backup!#REF!</definedName>
    <definedName name="Feb04AMA">[6]BS!$AE$7:$AE$3582</definedName>
    <definedName name="Feb09AMA">[7]BS!$AL$7:$AL$1725</definedName>
    <definedName name="Feb10AMA">[7]BS!$AX$7:$AX$1726</definedName>
    <definedName name="FEBT" localSheetId="3">#REF!</definedName>
    <definedName name="FEBT">#REF!</definedName>
    <definedName name="Fed_Cap_Tax">[32]Inputs!$E$112</definedName>
    <definedName name="FedTaxRate">[19]Assumptions!$C$33</definedName>
    <definedName name="FIT">'[33]ROR &amp; CONV FACTOR'!$J$20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[20]Variables!$D$26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TAX">[24]INPUTS!$F$35</definedName>
    <definedName name="Func">'[13]Func Factor Table'!$A$10:$H$77</definedName>
    <definedName name="Func_Ftrs" localSheetId="3">#REF!</definedName>
    <definedName name="Func_Ftrs">#REF!</definedName>
    <definedName name="Func_GTD_Percents" localSheetId="3">#REF!</definedName>
    <definedName name="Func_GTD_Percents">#REF!</definedName>
    <definedName name="Func_MC" localSheetId="3">#REF!</definedName>
    <definedName name="Func_MC">#REF!</definedName>
    <definedName name="Func_Percents" localSheetId="3">#REF!</definedName>
    <definedName name="Func_Percents">#REF!</definedName>
    <definedName name="Func_Rev_Req1" localSheetId="3">#REF!</definedName>
    <definedName name="Func_Rev_Req1">#REF!</definedName>
    <definedName name="Func_Rev_Req2" localSheetId="3">#REF!</definedName>
    <definedName name="Func_Rev_Req2">#REF!</definedName>
    <definedName name="Func_Revenue" localSheetId="3">#REF!</definedName>
    <definedName name="Func_Revenue">#REF!</definedName>
    <definedName name="Function">'[13]Func Study'!$AB$250</definedName>
    <definedName name="GasRBLine">[6]BS!$AS$7:$AS$3631</definedName>
    <definedName name="GasWC_LineItem">[6]BS!$AR$7:$AR$3631</definedName>
    <definedName name="GREATER10MW" localSheetId="3">#REF!</definedName>
    <definedName name="GREATER10MW">#REF!</definedName>
    <definedName name="GTD_Percents" localSheetId="3">#REF!</definedName>
    <definedName name="GTD_Percents">#REF!</definedName>
    <definedName name="HEIGHT" localSheetId="3">#REF!</definedName>
    <definedName name="HEIGHT">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_ref">[10]ASSIGN!$AK$47:$AN$47</definedName>
    <definedName name="ID_0303_RVN_data" localSheetId="3">#REF!</definedName>
    <definedName name="ID_0303_RVN_data">#REF!</definedName>
    <definedName name="IDcontractsRVN" localSheetId="3">#REF!</definedName>
    <definedName name="IDcontractsRVN">#REF!</definedName>
    <definedName name="ifactor">[10]ASSIGN!$AI$47:$AN$51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3">#REF!</definedName>
    <definedName name="INDADJ">#REF!</definedName>
    <definedName name="INPUT" localSheetId="3">[34]Summary!#REF!</definedName>
    <definedName name="INPUT">[34]Summary!#REF!</definedName>
    <definedName name="InputDB">[10]SUMCOST!$AJ$2</definedName>
    <definedName name="Instructions" localSheetId="3">#REF!</definedName>
    <definedName name="Instructions">#REF!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3">[21]Backup!#REF!</definedName>
    <definedName name="JAN">[21]Backup!#REF!</definedName>
    <definedName name="Jan04AMA">[6]BS!$AD$7:$AD$3582</definedName>
    <definedName name="Jan09AMA">[7]BS!$AK$7:$AK$1743</definedName>
    <definedName name="Jan10AMA">[7]BS!$AW$7:$AW$1726</definedName>
    <definedName name="JANT" localSheetId="3">#REF!</definedName>
    <definedName name="JANT">#REF!</definedName>
    <definedName name="jjj">[35]Inputs!$N$18</definedName>
    <definedName name="JUL" localSheetId="3">[21]Backup!#REF!</definedName>
    <definedName name="JUL">[21]Backup!#REF!</definedName>
    <definedName name="Jul04AMA">[6]BS!$AJ$7:$AJ$3582</definedName>
    <definedName name="Jul09AMA">[7]BS!$AQ$7:$AQ$1726</definedName>
    <definedName name="JULT" localSheetId="3">#REF!</definedName>
    <definedName name="JULT">#REF!</definedName>
    <definedName name="JUN" localSheetId="3">[21]Backup!#REF!</definedName>
    <definedName name="JUN">[21]Backup!#REF!</definedName>
    <definedName name="Jun04AMA">[6]BS!$AI$7:$AI$3582</definedName>
    <definedName name="Jun09AMA">[7]BS!$AP$7:$AP$1726</definedName>
    <definedName name="Jun10AMA">[7]BS!$BB$7:$BB$1726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 localSheetId="3">#REF!</definedName>
    <definedName name="JUNT">#REF!</definedName>
    <definedName name="Jurisdiction" localSheetId="8">[16]Variables!$AK$15</definedName>
    <definedName name="Jurisdiction" localSheetId="7">[17]Variables!$AK$15</definedName>
    <definedName name="Jurisdiction">[18]Variables!$AK$15</definedName>
    <definedName name="JurisNumber" localSheetId="8">[16]Variables!$AL$15</definedName>
    <definedName name="JurisNumber" localSheetId="7">[17]Variables!$AL$15</definedName>
    <definedName name="JurisNumber">[18]Variables!$AL$15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ref">[10]ASSIGN!$AK$39:$AN$39</definedName>
    <definedName name="Keep" localSheetId="8" hidden="1">{"PRINT",#N/A,TRUE,"APPA";"PRINT",#N/A,TRUE,"APS";"PRINT",#N/A,TRUE,"BHPL";"PRINT",#N/A,TRUE,"BHPL2";"PRINT",#N/A,TRUE,"CDWR";"PRINT",#N/A,TRUE,"EWEB";"PRINT",#N/A,TRUE,"LADWP";"PRINT",#N/A,TRUE,"NEVBASE"}</definedName>
    <definedName name="Keep" localSheetId="7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8" hidden="1">{"PRINT",#N/A,TRUE,"APPA";"PRINT",#N/A,TRUE,"APS";"PRINT",#N/A,TRUE,"BHPL";"PRINT",#N/A,TRUE,"BHPL2";"PRINT",#N/A,TRUE,"CDWR";"PRINT",#N/A,TRUE,"EWEB";"PRINT",#N/A,TRUE,"LADWP";"PRINT",#N/A,TRUE,"NEVBASE"}</definedName>
    <definedName name="keep2" localSheetId="7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3">#REF!</definedName>
    <definedName name="LABORMOD">#REF!</definedName>
    <definedName name="LABORROLL" localSheetId="3">#REF!</definedName>
    <definedName name="LABORROLL">#REF!</definedName>
    <definedName name="Last_Row">IF([0]!Values_Entered,Header_Row+[0]!Number_of_Payments,Header_Row)</definedName>
    <definedName name="limcount" hidden="1">1</definedName>
    <definedName name="Line_Ext_Credit" localSheetId="3">#REF!</definedName>
    <definedName name="Line_Ext_Credit">#REF!</definedName>
    <definedName name="LinkCos">'[13]JAM Download'!$K$4</definedName>
    <definedName name="LoadArray">'[36]Load Source Data'!$C$78:$X$89</definedName>
    <definedName name="LOG" localSheetId="3">[21]Backup!#REF!</definedName>
    <definedName name="LOG">[21]Backup!#REF!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SS" localSheetId="3">[21]Backup!#REF!</definedName>
    <definedName name="LOSS">[21]Backup!#REF!</definedName>
    <definedName name="M_ref">[10]ASSIGN!$AK$61:$AN$61</definedName>
    <definedName name="MACTIT" localSheetId="3">#REF!</definedName>
    <definedName name="MACTIT">#REF!</definedName>
    <definedName name="MAR" localSheetId="3">[21]Backup!#REF!</definedName>
    <definedName name="MAR">[21]Backup!#REF!</definedName>
    <definedName name="Mar04AMA">[6]BS!$AF$7:$AF$3582</definedName>
    <definedName name="MAR09AMA">[7]BS!$AM$7:$AM$1725</definedName>
    <definedName name="Mar10AMA">[7]BS!$AY$7:$AY$1726</definedName>
    <definedName name="MART" localSheetId="3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Y" localSheetId="3">[21]Backup!#REF!</definedName>
    <definedName name="MAY">[21]Backup!#REF!</definedName>
    <definedName name="May04AMA">[6]BS!$AH$7:$AH$3582</definedName>
    <definedName name="MAY09AMA">[7]BS!$AO$7:$AO$1726</definedName>
    <definedName name="May10AMA">[7]BS!$BA$7:$BA$1726</definedName>
    <definedName name="MAYT" localSheetId="3">#REF!</definedName>
    <definedName name="MAYT">#REF!</definedName>
    <definedName name="MCtoREV" localSheetId="3">#REF!</definedName>
    <definedName name="MCtoREV">#REF!</definedName>
    <definedName name="MEN" localSheetId="3">[1]Jan!#REF!</definedName>
    <definedName name="MEN">[1]Jan!#REF!</definedName>
    <definedName name="Menu_Begin" localSheetId="3">#REF!</definedName>
    <definedName name="Menu_Begin">#REF!</definedName>
    <definedName name="Menu_Caption" localSheetId="3">#REF!</definedName>
    <definedName name="Menu_Caption">#REF!</definedName>
    <definedName name="Menu_Large" localSheetId="3">#REF!</definedName>
    <definedName name="Menu_Large">#REF!</definedName>
    <definedName name="Menu_Name" localSheetId="3">#REF!</definedName>
    <definedName name="Menu_Name">#REF!</definedName>
    <definedName name="Menu_OnAction" localSheetId="3">#REF!</definedName>
    <definedName name="Menu_OnAction">#REF!</definedName>
    <definedName name="Menu_Parent" localSheetId="3">#REF!</definedName>
    <definedName name="Menu_Parent">#REF!</definedName>
    <definedName name="Menu_Small" localSheetId="3">#REF!</definedName>
    <definedName name="Menu_Small">#REF!</definedName>
    <definedName name="menu1_Button5_Click">[37]!menu1_Button5_Click</definedName>
    <definedName name="menu1_Button6_Click">[37]!menu1_Button6_Click</definedName>
    <definedName name="MERGER_COST">[38]Sheet1!$AF$3:$AJ$28</definedName>
    <definedName name="Method">[12]Inputs!$C$6</definedName>
    <definedName name="mfactor">[10]ASSIGN!$AI$61:$AN$66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3">[21]Backup!#REF!</definedName>
    <definedName name="MONTH">[21]Backup!#REF!</definedName>
    <definedName name="monthlist">[39]Table!$R$2:$S$13</definedName>
    <definedName name="monthtotals">'[39]WA SBC'!$D$40:$O$40</definedName>
    <definedName name="MTD_Format">[40]Mthly!$B$11:$D$11,[40]Mthly!$B$35:$D$35</definedName>
    <definedName name="MTKWH" localSheetId="3">#REF!</definedName>
    <definedName name="MTKWH">#REF!</definedName>
    <definedName name="MTR_YR3">[41]Variables!$E$14</definedName>
    <definedName name="MTREV" localSheetId="3">#REF!</definedName>
    <definedName name="MTREV">#REF!</definedName>
    <definedName name="MULT" localSheetId="3">#REF!</definedName>
    <definedName name="MULT">#REF!</definedName>
    <definedName name="Net_to_Gross_Factor">[13]Inputs!$G$8</definedName>
    <definedName name="NetToGross">[20]Variables!$D$23</definedName>
    <definedName name="NEWMO1" localSheetId="3">[1]Jan!#REF!</definedName>
    <definedName name="NEWMO1">[1]Jan!#REF!</definedName>
    <definedName name="NEWMO2" localSheetId="3">[1]Jan!#REF!</definedName>
    <definedName name="NEWMO2">[1]Jan!#REF!</definedName>
    <definedName name="NEWMONTH" localSheetId="3">[1]Jan!#REF!</definedName>
    <definedName name="NEWMONTH">[1]Jan!#REF!</definedName>
    <definedName name="NORMALIZE" localSheetId="3">#REF!</definedName>
    <definedName name="NORMALIZE">#REF!</definedName>
    <definedName name="NOV" localSheetId="3">[21]Backup!#REF!</definedName>
    <definedName name="NOV">[21]Backup!#REF!</definedName>
    <definedName name="Nov03AMA">[9]BS!$AI$7:$AI$3582</definedName>
    <definedName name="Nov04AMA">[6]BS!$AN$7:$AN$3582</definedName>
    <definedName name="Nov09AMA">[7]BS!$AU$7:$AU$1726</definedName>
    <definedName name="NOVT" localSheetId="3">#REF!</definedName>
    <definedName name="NOVT">#REF!</definedName>
    <definedName name="NPC">[15]Inputs!$N$18</definedName>
    <definedName name="NUM" localSheetId="3">#REF!</definedName>
    <definedName name="NUM">#REF!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CT" localSheetId="3">[21]Backup!#REF!</definedName>
    <definedName name="OCT">[21]Backup!#REF!</definedName>
    <definedName name="Oct03AMA">[9]BS!$AH$7:$AH$3582</definedName>
    <definedName name="Oct04AMA">[6]BS!$AM$7:$AM$3582</definedName>
    <definedName name="Oct09AMA">[7]BS!$AT$7:$AT$1726</definedName>
    <definedName name="OCTT" localSheetId="3">#REF!</definedName>
    <definedName name="OCTT">#REF!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Exp_C">[10]SUMCOST!$S$961:$U$962</definedName>
    <definedName name="OMExp_D">[10]SUMCOST!$S$959:$U$960</definedName>
    <definedName name="OMExp_DSM">[10]SUMCOST!$S$963:$U$964</definedName>
    <definedName name="OMExp_O">[10]SUMCOST!$S$965:$U$966</definedName>
    <definedName name="OMExp_P">[10]SUMCOST!$S$955:$U$956</definedName>
    <definedName name="OMExp_T">[10]SUMCOST!$S$957:$U$958</definedName>
    <definedName name="OMExpO_S04">[10]SUMCOST!$S$1282:$V$1283</definedName>
    <definedName name="OMExpO_S05">[10]SUMCOST!$S$1284:$V$1285</definedName>
    <definedName name="OMExpO_S06">[10]SUMCOST!$S$1286:$V$1287</definedName>
    <definedName name="OMExpO_S19">[10]SUMCOST!$S$1288:$V$1289</definedName>
    <definedName name="OMExpO_S21">[10]SUMCOST!$S$1290:$V$1291</definedName>
    <definedName name="OMExpO_S22">[10]SUMCOST!$S$1292:$V$1293</definedName>
    <definedName name="OMExpO_S23">[10]SUMCOST!$S$1294:$V$1295</definedName>
    <definedName name="ONE" localSheetId="3">[1]Jan!#REF!</definedName>
    <definedName name="ONE">[1]Jan!#REF!</definedName>
    <definedName name="option">'[42]Dist Misc'!$F$120</definedName>
    <definedName name="OTax_D">[10]SUMCOST!$S$989:$U$990</definedName>
    <definedName name="OTax_O">[10]SUMCOST!$S$991:$U$992</definedName>
    <definedName name="OTax_P">[10]SUMCOST!$S$985:$U$986</definedName>
    <definedName name="OTax_T">[10]SUMCOST!$S$987:$U$988</definedName>
    <definedName name="OTaxO_S04">[10]SUMCOST!$S$1308:$V$1309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utlookdata">'[43]pivoted data'!$D$3:$Q$90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_ref">[10]ASSIGN!$AK$10:$AS$10</definedName>
    <definedName name="Page1" localSheetId="1">'Page 2, Summary Table (Target)'!$A$1:$L$4</definedName>
    <definedName name="Page1" localSheetId="3">'Summary Table Co.'!$A$1:$L$4</definedName>
    <definedName name="Page1">'Page 1, Summary Table (Earned)'!$A$1:$L$16</definedName>
    <definedName name="Page110" localSheetId="3">#REF!</definedName>
    <definedName name="Page110">#REF!</definedName>
    <definedName name="Page120" localSheetId="3">#REF!</definedName>
    <definedName name="Page120">#REF!</definedName>
    <definedName name="Page2" localSheetId="1">'Page 2, Summary Table (Target)'!$A$5:$L$16</definedName>
    <definedName name="Page2" localSheetId="3">'Summary Table Co.'!$A$5:$L$16</definedName>
    <definedName name="Page2">'Page 1, Summary Table (Earned)'!#REF!</definedName>
    <definedName name="PAGE3" localSheetId="3">#REF!</definedName>
    <definedName name="PAGE3">#REF!</definedName>
    <definedName name="Page4" localSheetId="3">#REF!</definedName>
    <definedName name="Page4">#REF!</definedName>
    <definedName name="Page5" localSheetId="3">#REF!</definedName>
    <definedName name="Page5">#REF!</definedName>
    <definedName name="Page6" localSheetId="3">#REF!</definedName>
    <definedName name="Page6">#REF!</definedName>
    <definedName name="Page62" localSheetId="3">[44]TransInvest!#REF!</definedName>
    <definedName name="Page62">[44]TransInvest!#REF!</definedName>
    <definedName name="page65" localSheetId="3">#REF!</definedName>
    <definedName name="page65">#REF!</definedName>
    <definedName name="page66" localSheetId="3">#REF!</definedName>
    <definedName name="page66">#REF!</definedName>
    <definedName name="page67" localSheetId="3">#REF!</definedName>
    <definedName name="page67">#REF!</definedName>
    <definedName name="page68" localSheetId="3">#REF!</definedName>
    <definedName name="page68">#REF!</definedName>
    <definedName name="page69" localSheetId="3">#REF!</definedName>
    <definedName name="page69">#REF!</definedName>
    <definedName name="Page7" localSheetId="3">#REF!</definedName>
    <definedName name="Page7">#REF!</definedName>
    <definedName name="page8" localSheetId="3">#REF!</definedName>
    <definedName name="page8">#REF!</definedName>
    <definedName name="PALL" localSheetId="3">#REF!</definedName>
    <definedName name="PALL">#REF!</definedName>
    <definedName name="PBLOCK" localSheetId="3">#REF!</definedName>
    <definedName name="PBLOCK">#REF!</definedName>
    <definedName name="PBLOCKWZ" localSheetId="3">#REF!</definedName>
    <definedName name="PBLOCKWZ">#REF!</definedName>
    <definedName name="PCOMP" localSheetId="3">#REF!</definedName>
    <definedName name="PCOMP">#REF!</definedName>
    <definedName name="PCOMPOSITES" localSheetId="3">#REF!</definedName>
    <definedName name="PCOMPOSITES">#REF!</definedName>
    <definedName name="PCOMPWZ" localSheetId="3">#REF!</definedName>
    <definedName name="PCOMPWZ">#REF!</definedName>
    <definedName name="PeakMethod">[12]Inputs!$T$5</definedName>
    <definedName name="Percent_debt">[32]Inputs!$E$129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actor">[10]ASSIGN!$AI$10:$AS$15</definedName>
    <definedName name="PMAC" localSheetId="3">[21]Backup!#REF!</definedName>
    <definedName name="PMAC">[21]Backup!#REF!</definedName>
    <definedName name="PnCAccDep">[10]SUMCOST!$S$1864:$T$1865</definedName>
    <definedName name="PnCDepr">[10]SUMCOST!$S$1869:$T$1870</definedName>
    <definedName name="PnCO_M">[10]SUMCOST!$S$1866:$T$1868</definedName>
    <definedName name="PRESENT" localSheetId="3">#REF!</definedName>
    <definedName name="PRESENT">#REF!</definedName>
    <definedName name="PreTaxDebtCost">[19]Assumptions!$I$56</definedName>
    <definedName name="PreTaxWACC">[19]Assumptions!$I$62</definedName>
    <definedName name="PRICCHNG" localSheetId="3">#REF!</definedName>
    <definedName name="PRICCHNG">#REF!</definedName>
    <definedName name="Prices_Aurora">'[31]Monthly Price Summary'!$C$4:$H$63</definedName>
    <definedName name="PricingInfo" hidden="1">[45]Inputs!#REF!</definedName>
    <definedName name="_xlnm.Print_Area" localSheetId="8">'Conversion Factor'!$A$1:$D$25</definedName>
    <definedName name="_xlnm.Print_Area" localSheetId="7">'Cost of Capital'!#REF!</definedName>
    <definedName name="_xlnm.Print_Area" localSheetId="2">'Page 3, Customer Cost Analysis'!$A$1:$J$50</definedName>
    <definedName name="_xlnm.Print_Area" localSheetId="6">'Retail Summary'!$A$1:$L$68</definedName>
    <definedName name="_xlnm.Print_Area" localSheetId="4">'Unit Costs-target'!$A$1:$J$150</definedName>
    <definedName name="_xlnm.Print_Titles" localSheetId="4">'Unit Costs-target'!$2:$11</definedName>
    <definedName name="Prior_Month">[46]Sch_120!$I$21</definedName>
    <definedName name="Prov_Cap_Tax">[32]Inputs!$E$111</definedName>
    <definedName name="PSE">'[47]4.04'!$A$6</definedName>
    <definedName name="PTABLES" localSheetId="3">#REF!</definedName>
    <definedName name="PTABLES">#REF!</definedName>
    <definedName name="PTDMOD" localSheetId="3">#REF!</definedName>
    <definedName name="PTDMOD">#REF!</definedName>
    <definedName name="PTDROLL" localSheetId="3">#REF!</definedName>
    <definedName name="PTDROLL">#REF!</definedName>
    <definedName name="PTMOD" localSheetId="3">#REF!</definedName>
    <definedName name="PTMOD">#REF!</definedName>
    <definedName name="PTROLL" localSheetId="3">#REF!</definedName>
    <definedName name="PTROLL">#REF!</definedName>
    <definedName name="PWORKBACK" localSheetId="3">#REF!</definedName>
    <definedName name="PWORKBACK">#REF!</definedName>
    <definedName name="Q_table">[10]MACROS!$W$3:$AB$21</definedName>
    <definedName name="QTD_Format">[40]QTD!$B$11:$D$11,[40]QTD!$B$35:$D$35</definedName>
    <definedName name="Query1" localSheetId="3">#REF!</definedName>
    <definedName name="Query1">#REF!</definedName>
    <definedName name="RATE2">'[25]Transp Data'!$A$8:$I$112</definedName>
    <definedName name="RB_D">[10]SUMCOST!$S$949:$U$950</definedName>
    <definedName name="RB_DSM">[10]SUMCOST!$S$951:$U$952</definedName>
    <definedName name="RB_O">[10]SUMCOST!$S$953:$U$954</definedName>
    <definedName name="RB_P">[10]SUMCOST!$S$945:$U$946</definedName>
    <definedName name="RB_T">[10]SUMCOST!$S$947:$U$948</definedName>
    <definedName name="RBO_S04">[10]SUMCOST!$S$1310:$V$1311</definedName>
    <definedName name="RBO_S05">[10]SUMCOST!$S$1312:$V$1313</definedName>
    <definedName name="RBO_S06">[10]SUMCOST!$S$1314:$V$1315</definedName>
    <definedName name="RBO_S21">[10]SUMCOST!$S$1316:$V$1317</definedName>
    <definedName name="RBO_S22">[10]SUMCOST!$S$1318:$V$1319</definedName>
    <definedName name="RBO_S23">[10]SUMCOST!$S$1320:$V$1321</definedName>
    <definedName name="RC_ADJ" localSheetId="3">#REF!</definedName>
    <definedName name="RC_ADJ">#REF!</definedName>
    <definedName name="ref">[10]ASSIGN!$BC$164:$BC$216</definedName>
    <definedName name="RESADJ" localSheetId="3">#REF!</definedName>
    <definedName name="RESADJ">#REF!</definedName>
    <definedName name="ResExchCrRate">[46]Sch_194!$M$31</definedName>
    <definedName name="resource_lookup">'[48]#REF'!$B$3:$C$112</definedName>
    <definedName name="ResourceSupplier">[20]Variables!$D$28</definedName>
    <definedName name="ResRCF">[24]INPUTS!$F$44</definedName>
    <definedName name="ResUnc">[24]INPUTS!$F$39</definedName>
    <definedName name="retail" hidden="1">{#N/A,#N/A,FALSE,"Loans";#N/A,#N/A,FALSE,"Program Costs";#N/A,#N/A,FALSE,"Measures";#N/A,#N/A,FALSE,"Net Lost Rev";#N/A,#N/A,FALSE,"Incentive"}</definedName>
    <definedName name="retail_CC" localSheetId="8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D">[10]SUMCOST!$S$999:$U$1000</definedName>
    <definedName name="Rev_DSM">[10]SUMCOST!$S$1001:$U$1002</definedName>
    <definedName name="Rev_P">[10]SUMCOST!$S$995:$U$996</definedName>
    <definedName name="REV_SCHD" localSheetId="3">#REF!</definedName>
    <definedName name="REV_SCHD">#REF!</definedName>
    <definedName name="Rev_T">[10]SUMCOST!$S$997:$U$998</definedName>
    <definedName name="Revenue_by_month_take_2" localSheetId="3">#REF!</definedName>
    <definedName name="Revenue_by_month_take_2">#REF!</definedName>
    <definedName name="RevenueCheck" localSheetId="3">#REF!</definedName>
    <definedName name="RevenueCheck">#REF!</definedName>
    <definedName name="RevReqSettle" localSheetId="3">#REF!</definedName>
    <definedName name="RevReqSettle">#REF!</definedName>
    <definedName name="REVVSTRS" localSheetId="3">#REF!</definedName>
    <definedName name="REVVSTRS">#REF!</definedName>
    <definedName name="RISFORM" localSheetId="3">#REF!</definedName>
    <definedName name="RISFORM">#REF!</definedName>
    <definedName name="ROD">[24]INPUTS!$F$30</definedName>
    <definedName name="ROR">[24]INPUTS!$F$29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01_">[10]SUMCOST!$F$977:$Q$977</definedName>
    <definedName name="S01C">[10]SUMCOST!$E$665:$Q$665</definedName>
    <definedName name="S01D">[10]SUMCOST!$E$664:$Q$664</definedName>
    <definedName name="S01E">[10]SUMCOST!$E$663:$Q$663</definedName>
    <definedName name="S01R">[10]SUMCOST!$E$666:$Q$666</definedName>
    <definedName name="S01T">[10]SUMCOST!$E$662:$Q$662</definedName>
    <definedName name="S02_">[10]SUMCOST!$F$978:$Q$978</definedName>
    <definedName name="S02C">[10]SUMCOST!$E$672:$Q$672</definedName>
    <definedName name="S02D">[10]SUMCOST!$E$671:$Q$671</definedName>
    <definedName name="S02E">[10]SUMCOST!$E$670:$Q$670</definedName>
    <definedName name="S02R">[10]SUMCOST!$E$673:$Q$673</definedName>
    <definedName name="S02T">[10]SUMCOST!$E$669:$Q$669</definedName>
    <definedName name="S03_">[10]SUMCOST!$F$979:$Q$979</definedName>
    <definedName name="S03C">[10]SUMCOST!$E$679:$Q$679</definedName>
    <definedName name="S03D">[10]SUMCOST!$E$678:$Q$678</definedName>
    <definedName name="S03E">[10]SUMCOST!$E$677:$Q$677</definedName>
    <definedName name="S03R">[10]SUMCOST!$E$680:$Q$680</definedName>
    <definedName name="S03T">[10]SUMCOST!$E$676:$Q$676</definedName>
    <definedName name="S04_">[10]SUMCOST!$F$980:$Q$980</definedName>
    <definedName name="S04C">[10]SUMCOST!$E$686:$Q$686</definedName>
    <definedName name="S04D">[10]SUMCOST!$E$685:$Q$685</definedName>
    <definedName name="S04E">[10]SUMCOST!$E$684:$Q$684</definedName>
    <definedName name="S04R">[10]SUMCOST!$E$687:$Q$687</definedName>
    <definedName name="S04T">[10]SUMCOST!$E$683:$Q$683</definedName>
    <definedName name="S05_">[10]SUMCOST!$F$981:$Q$981</definedName>
    <definedName name="S05C">[10]SUMCOST!$E$693:$Q$693</definedName>
    <definedName name="S05D">[10]SUMCOST!$E$692:$Q$692</definedName>
    <definedName name="S05E">[10]SUMCOST!$E$691:$Q$691</definedName>
    <definedName name="S05R">[10]SUMCOST!$E$694:$Q$694</definedName>
    <definedName name="S05T">[10]SUMCOST!$E$690:$Q$690</definedName>
    <definedName name="S06_">[10]SUMCOST!$F$982:$Q$982</definedName>
    <definedName name="S06C">[10]SUMCOST!$E$700:$Q$700</definedName>
    <definedName name="S06D">[10]SUMCOST!$E$699:$Q$699</definedName>
    <definedName name="S06E">[10]SUMCOST!$E$698:$Q$698</definedName>
    <definedName name="S06R">[10]SUMCOST!$E$701:$Q$701</definedName>
    <definedName name="S06T">[10]SUMCOST!$E$697:$Q$697</definedName>
    <definedName name="S07_">[10]SUMCOST!$F$983:$Q$983</definedName>
    <definedName name="S07C">[10]SUMCOST!$E$707:$Q$707</definedName>
    <definedName name="S07D">[10]SUMCOST!$E$706:$Q$706</definedName>
    <definedName name="S07E">[10]SUMCOST!$E$705:$Q$705</definedName>
    <definedName name="S07R">[10]SUMCOST!$E$708:$Q$708</definedName>
    <definedName name="S07T">[10]SUMCOST!$E$704:$Q$704</definedName>
    <definedName name="S08_">[10]SUMCOST!$F$984:$Q$984</definedName>
    <definedName name="S08C">[10]SUMCOST!$E$714:$Q$714</definedName>
    <definedName name="S08D">[10]SUMCOST!$E$713:$Q$713</definedName>
    <definedName name="S08E">[10]SUMCOST!$E$712:$Q$712</definedName>
    <definedName name="S08R">[10]SUMCOST!$E$715:$Q$715</definedName>
    <definedName name="S08T">[10]SUMCOST!$E$711:$Q$711</definedName>
    <definedName name="S09_">[10]SUMCOST!$F$985:$Q$985</definedName>
    <definedName name="S09C">[10]SUMCOST!$E$721:$Q$721</definedName>
    <definedName name="S09D">[10]SUMCOST!$E$720:$Q$720</definedName>
    <definedName name="S09E">[10]SUMCOST!$E$719:$Q$719</definedName>
    <definedName name="S09R">[10]SUMCOST!$E$722:$Q$722</definedName>
    <definedName name="S09T">[10]SUMCOST!$E$718:$Q$718</definedName>
    <definedName name="S10_">[10]SUMCOST!$F$986:$Q$986</definedName>
    <definedName name="S10C">[10]SUMCOST!$E$728:$Q$728</definedName>
    <definedName name="S10D">[10]SUMCOST!$E$727:$Q$727</definedName>
    <definedName name="S10E">[10]SUMCOST!$E$726:$Q$726</definedName>
    <definedName name="S10R">[10]SUMCOST!$E$729:$Q$729</definedName>
    <definedName name="S10T">[10]SUMCOST!$E$725:$Q$725</definedName>
    <definedName name="S11_">[10]SUMCOST!$F$987:$Q$987</definedName>
    <definedName name="S11C">[10]SUMCOST!$E$735:$Q$735</definedName>
    <definedName name="S11D">[10]SUMCOST!$E$734:$Q$734</definedName>
    <definedName name="S11E">[10]SUMCOST!$E$733:$Q$733</definedName>
    <definedName name="S11R">[10]SUMCOST!$E$736:$Q$736</definedName>
    <definedName name="S11T">[10]SUMCOST!$E$732:$Q$732</definedName>
    <definedName name="S12_">[10]SUMCOST!$F$988:$Q$988</definedName>
    <definedName name="S12C">[10]SUMCOST!$E$742:$Q$742</definedName>
    <definedName name="S12D">[10]SUMCOST!$E$741:$Q$741</definedName>
    <definedName name="S12E">[10]SUMCOST!$E$740:$Q$740</definedName>
    <definedName name="S12R">[10]SUMCOST!$E$743:$Q$743</definedName>
    <definedName name="S12T">[10]SUMCOST!$E$739:$Q$739</definedName>
    <definedName name="S13_">[10]SUMCOST!$F$989:$Q$989</definedName>
    <definedName name="S13C">[10]SUMCOST!$E$749:$Q$749</definedName>
    <definedName name="S13D">[10]SUMCOST!$E$748:$Q$748</definedName>
    <definedName name="S13E">[10]SUMCOST!$E$747:$Q$747</definedName>
    <definedName name="S13R">[10]SUMCOST!$E$750:$Q$750</definedName>
    <definedName name="S13T">[10]SUMCOST!$E$746:$Q$746</definedName>
    <definedName name="S14_">[10]SUMCOST!$F$990:$Q$990</definedName>
    <definedName name="S14C">[10]SUMCOST!$E$756:$Q$756</definedName>
    <definedName name="S14D">[10]SUMCOST!$E$755:$Q$755</definedName>
    <definedName name="S14E">[10]SUMCOST!$E$754:$Q$754</definedName>
    <definedName name="S14R">[10]SUMCOST!$E$757:$Q$757</definedName>
    <definedName name="S14T">[10]SUMCOST!$E$753:$Q$753</definedName>
    <definedName name="S15_">[10]SUMCOST!$F$991:$Q$991</definedName>
    <definedName name="S15C">[10]SUMCOST!$E$763:$Q$763</definedName>
    <definedName name="S15D">[10]SUMCOST!$E$762:$Q$762</definedName>
    <definedName name="S15E">[10]SUMCOST!$E$761:$Q$761</definedName>
    <definedName name="S15R">[10]SUMCOST!$E$764:$Q$764</definedName>
    <definedName name="S15T">[10]SUMCOST!$E$760:$Q$760</definedName>
    <definedName name="S16_">[10]SUMCOST!$F$992:$Q$992</definedName>
    <definedName name="S16C">[10]SUMCOST!$E$770:$Q$770</definedName>
    <definedName name="S16D">[10]SUMCOST!$E$769:$Q$769</definedName>
    <definedName name="S16E">[10]SUMCOST!$E$768:$Q$768</definedName>
    <definedName name="S16R">[10]SUMCOST!$E$771:$Q$771</definedName>
    <definedName name="S16T">[10]SUMCOST!$E$767:$Q$767</definedName>
    <definedName name="S17_">[10]SUMCOST!$F$993:$Q$993</definedName>
    <definedName name="S17C">[10]SUMCOST!$E$777:$Q$777</definedName>
    <definedName name="S17D">[10]SUMCOST!$E$776:$Q$776</definedName>
    <definedName name="S17E">[10]SUMCOST!$E$775:$Q$775</definedName>
    <definedName name="S17R">[10]SUMCOST!$E$778:$Q$778</definedName>
    <definedName name="S17T">[10]SUMCOST!$E$774:$Q$774</definedName>
    <definedName name="S18_">[10]SUMCOST!$F$994:$Q$994</definedName>
    <definedName name="S18C">[10]SUMCOST!$E$784:$Q$784</definedName>
    <definedName name="S18D">[10]SUMCOST!$E$783:$Q$783</definedName>
    <definedName name="S18E">[10]SUMCOST!$E$782:$Q$782</definedName>
    <definedName name="S18R">[10]SUMCOST!$E$785:$Q$785</definedName>
    <definedName name="S18T">[10]SUMCOST!$E$781:$Q$781</definedName>
    <definedName name="S19_">[10]SUMCOST!$F$995:$Q$995</definedName>
    <definedName name="S19C">[10]SUMCOST!$E$791:$Q$791</definedName>
    <definedName name="S19D">[10]SUMCOST!$E$790:$Q$790</definedName>
    <definedName name="S19E">[10]SUMCOST!$E$789:$Q$789</definedName>
    <definedName name="S19R">[10]SUMCOST!$E$792:$Q$792</definedName>
    <definedName name="S19T">[10]SUMCOST!$E$788:$Q$788</definedName>
    <definedName name="S20_">[10]SUMCOST!$F$996:$Q$996</definedName>
    <definedName name="S20C">[10]SUMCOST!$E$798:$Q$798</definedName>
    <definedName name="S20D">[10]SUMCOST!$E$797:$Q$797</definedName>
    <definedName name="S20E">[10]SUMCOST!$E$796:$Q$796</definedName>
    <definedName name="S20R">[10]SUMCOST!$E$799:$Q$799</definedName>
    <definedName name="S20T">[10]SUMCOST!$E$795:$Q$795</definedName>
    <definedName name="S21_">[10]SUMCOST!$F$997:$Q$997</definedName>
    <definedName name="S21C">[10]SUMCOST!$E$805:$Q$805</definedName>
    <definedName name="S21D">[10]SUMCOST!$E$804:$Q$804</definedName>
    <definedName name="S21E">[10]SUMCOST!$E$803:$Q$803</definedName>
    <definedName name="S21R">[10]SUMCOST!$E$806:$Q$806</definedName>
    <definedName name="S21T">[10]SUMCOST!$E$802:$Q$802</definedName>
    <definedName name="S22_">[10]SUMCOST!$F$998:$Q$998</definedName>
    <definedName name="S22C">[10]SUMCOST!$E$812:$Q$812</definedName>
    <definedName name="S22D">[10]SUMCOST!$E$811:$Q$811</definedName>
    <definedName name="S22E">[10]SUMCOST!$E$810:$Q$810</definedName>
    <definedName name="S22R">[10]SUMCOST!$E$813:$Q$813</definedName>
    <definedName name="S22T">[10]SUMCOST!$E$809:$Q$809</definedName>
    <definedName name="S23_">[10]SUMCOST!$F$999:$Q$999</definedName>
    <definedName name="S23C">[10]SUMCOST!$E$819:$Q$819</definedName>
    <definedName name="S23D">[10]SUMCOST!$E$818:$Q$818</definedName>
    <definedName name="S23E">[10]SUMCOST!$E$817:$Q$817</definedName>
    <definedName name="S23R">[10]SUMCOST!$E$820:$Q$820</definedName>
    <definedName name="S23T">[10]SUMCOST!$E$816:$Q$816</definedName>
    <definedName name="S24_">[10]SUMCOST!$F$1000:$Q$1000</definedName>
    <definedName name="S24C">[10]SUMCOST!$E$826:$Q$826</definedName>
    <definedName name="S24D">[10]SUMCOST!$E$825:$Q$825</definedName>
    <definedName name="S24E">[10]SUMCOST!$E$824:$Q$824</definedName>
    <definedName name="S24R">[10]SUMCOST!$E$827:$Q$827</definedName>
    <definedName name="S24T">[10]SUMCOST!$E$823:$Q$823</definedName>
    <definedName name="S25_">[10]SUMCOST!$F$1001:$Q$1001</definedName>
    <definedName name="S25C">[10]SUMCOST!$E$833:$Q$833</definedName>
    <definedName name="S25D">[10]SUMCOST!$E$832:$Q$832</definedName>
    <definedName name="S25E">[10]SUMCOST!$E$831:$Q$831</definedName>
    <definedName name="S25R">[10]SUMCOST!$E$834:$Q$834</definedName>
    <definedName name="S25T">[10]SUMCOST!$E$830:$Q$830</definedName>
    <definedName name="S26_">[10]SUMCOST!$F$1002:$Q$1002</definedName>
    <definedName name="S26C">[10]SUMCOST!$E$840:$Q$840</definedName>
    <definedName name="S26D">[10]SUMCOST!$E$839:$Q$839</definedName>
    <definedName name="S26E">[10]SUMCOST!$E$838:$Q$838</definedName>
    <definedName name="S26R">[10]SUMCOST!$E$841:$Q$841</definedName>
    <definedName name="S26T">[10]SUMCOST!$E$837:$Q$837</definedName>
    <definedName name="S27_">[10]SUMCOST!$F$1003:$Q$1003</definedName>
    <definedName name="S27C">[10]SUMCOST!$E$847:$Q$847</definedName>
    <definedName name="S27D">[10]SUMCOST!$E$846:$Q$846</definedName>
    <definedName name="S27E">[10]SUMCOST!$E$845:$Q$845</definedName>
    <definedName name="S27R">[10]SUMCOST!$E$848:$Q$848</definedName>
    <definedName name="S27T">[10]SUMCOST!$E$844:$Q$844</definedName>
    <definedName name="SAPBEXhrIndnt" hidden="1">"Wide"</definedName>
    <definedName name="SAPBEXrevision" hidden="1">1</definedName>
    <definedName name="SAPBEXsysID" hidden="1">"BWP"</definedName>
    <definedName name="SAPBEXwbID" hidden="1">"3YJQSC8Y0GI9RK3LY9DCN6EQ3"</definedName>
    <definedName name="SAPsysID" hidden="1">"708C5W7SBKP804JT78WJ0JNKI"</definedName>
    <definedName name="SAPwbID" hidden="1">"ARS"</definedName>
    <definedName name="Sch194Rlfwd">'[49]Sch94 Rlfwd'!$B$11</definedName>
    <definedName name="SCH33CUSTS" localSheetId="3">#REF!</definedName>
    <definedName name="SCH33CUSTS">#REF!</definedName>
    <definedName name="SCH48ADJ" localSheetId="3">#REF!</definedName>
    <definedName name="SCH48ADJ">#REF!</definedName>
    <definedName name="SCH98NOR" localSheetId="3">#REF!</definedName>
    <definedName name="SCH98NOR">#REF!</definedName>
    <definedName name="SCHED47" localSheetId="3">#REF!</definedName>
    <definedName name="SCHED47">#REF!</definedName>
    <definedName name="Schedule">[15]Inputs!$N$14</definedName>
    <definedName name="se" localSheetId="3">#REF!</definedName>
    <definedName name="se">#REF!</definedName>
    <definedName name="SECOND" localSheetId="3">[1]Jan!#REF!</definedName>
    <definedName name="SECOND">[1]Jan!#REF!</definedName>
    <definedName name="SEP" localSheetId="3">[21]Backup!#REF!</definedName>
    <definedName name="SEP">[21]Backup!#REF!</definedName>
    <definedName name="Sep03AMA">[9]BS!$AG$7:$AG$3582</definedName>
    <definedName name="Sep04AMA">[6]BS!$AL$7:$AL$3582</definedName>
    <definedName name="Sep09AMA">[7]BS!$AS$7:$AS$1726</definedName>
    <definedName name="SEPT" localSheetId="3">#REF!</definedName>
    <definedName name="SEPT">#REF!</definedName>
    <definedName name="SERVICES_3" localSheetId="3">#REF!</definedName>
    <definedName name="SERVICES_3">#REF!</definedName>
    <definedName name="sfactor">[10]ASSIGN!$AI$54:$AN$58</definedName>
    <definedName name="sg" localSheetId="3">#REF!</definedName>
    <definedName name="sg">#REF!</definedName>
    <definedName name="shit" localSheetId="8" hidden="1">{"PRINT",#N/A,TRUE,"APPA";"PRINT",#N/A,TRUE,"APS";"PRINT",#N/A,TRUE,"BHPL";"PRINT",#N/A,TRUE,"BHPL2";"PRINT",#N/A,TRUE,"CDWR";"PRINT",#N/A,TRUE,"EWEB";"PRINT",#N/A,TRUE,"LADWP";"PRINT",#N/A,TRUE,"NEVBASE"}</definedName>
    <definedName name="shit" localSheetId="7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us" localSheetId="8">[16]Variables!$AL$29</definedName>
    <definedName name="situs">[17]Variables!$AL$29</definedName>
    <definedName name="SL_RateIncr">'[22]St Lts'!$AD$1</definedName>
    <definedName name="spippw" hidden="1">{#N/A,#N/A,FALSE,"Actual";#N/A,#N/A,FALSE,"Normalized";#N/A,#N/A,FALSE,"Electric Actual";#N/A,#N/A,FALSE,"Electric Normalized"}</definedName>
    <definedName name="standard1" hidden="1">{"YTD-Total",#N/A,FALSE,"Provision"}</definedName>
    <definedName name="START" localSheetId="3">[1]Jan!#REF!</definedName>
    <definedName name="START">[1]Jan!#REF!</definedName>
    <definedName name="StartDate">[19]Assumptions!$C$9</definedName>
    <definedName name="STAX">[24]INPUTS!$F$34</definedName>
    <definedName name="SubAccDep">[10]SUMCOST!$S$1805:$T$1806</definedName>
    <definedName name="SubDepr">[10]SUMCOST!$S$1810:$T$1811</definedName>
    <definedName name="SubO_M">[10]SUMCOST!$S$1807:$T$1809</definedName>
    <definedName name="SUM_TAB1" localSheetId="3">#REF!</definedName>
    <definedName name="SUM_TAB1">#REF!</definedName>
    <definedName name="SUM_TAB2" localSheetId="3">#REF!</definedName>
    <definedName name="SUM_TAB2">#REF!</definedName>
    <definedName name="SUM_TAB3" localSheetId="3">#REF!</definedName>
    <definedName name="SUM_TAB3">#REF!</definedName>
    <definedName name="T_ref">[10]ASSIGN!$AK$18:$AN$18</definedName>
    <definedName name="TABLE_1" localSheetId="3">#REF!</definedName>
    <definedName name="TABLE_1">#REF!</definedName>
    <definedName name="TABLE_2" localSheetId="3">#REF!</definedName>
    <definedName name="TABLE_2">#REF!</definedName>
    <definedName name="TABLE_3" localSheetId="3">#REF!</definedName>
    <definedName name="TABLE_3">#REF!</definedName>
    <definedName name="TABLE_4" localSheetId="3">#REF!</definedName>
    <definedName name="TABLE_4">#REF!</definedName>
    <definedName name="TABLE_4_A" localSheetId="3">#REF!</definedName>
    <definedName name="TABLE_4_A">#REF!</definedName>
    <definedName name="TABLE_5" localSheetId="3">#REF!</definedName>
    <definedName name="TABLE_5">#REF!</definedName>
    <definedName name="TABLE_6" localSheetId="3">#REF!</definedName>
    <definedName name="TABLE_6">#REF!</definedName>
    <definedName name="TABLE_7" localSheetId="3">#REF!</definedName>
    <definedName name="TABLE_7">#REF!</definedName>
    <definedName name="TABLE1" localSheetId="3">#REF!</definedName>
    <definedName name="TABLE1">#REF!</definedName>
    <definedName name="TABLE2" localSheetId="3">#REF!</definedName>
    <definedName name="TABLE2">#REF!</definedName>
    <definedName name="TABLEA" localSheetId="3">#REF!</definedName>
    <definedName name="TABLEA">#REF!</definedName>
    <definedName name="TABLEONE" localSheetId="3">#REF!</definedName>
    <definedName name="TABLEONE">#REF!</definedName>
    <definedName name="TargetROR">[12]Inputs!$G$29</definedName>
    <definedName name="TDMOD" localSheetId="3">#REF!</definedName>
    <definedName name="TDMOD">#REF!</definedName>
    <definedName name="TDROLL" localSheetId="3">#REF!</definedName>
    <definedName name="TDROLL">#REF!</definedName>
    <definedName name="TEMPADJ" localSheetId="3">#REF!</definedName>
    <definedName name="TEMPADJ">#REF!</definedName>
    <definedName name="Test" localSheetId="3">#REF!</definedName>
    <definedName name="Test">#REF!</definedName>
    <definedName name="Test1" localSheetId="3">#REF!</definedName>
    <definedName name="Test1">#REF!</definedName>
    <definedName name="Test2" localSheetId="3">#REF!</definedName>
    <definedName name="Test2">#REF!</definedName>
    <definedName name="Test3" localSheetId="3">#REF!</definedName>
    <definedName name="Test3">#REF!</definedName>
    <definedName name="Test4" localSheetId="3">#REF!</definedName>
    <definedName name="Test4">#REF!</definedName>
    <definedName name="Test5" localSheetId="3">#REF!</definedName>
    <definedName name="Test5">#REF!</definedName>
    <definedName name="TestPeriod">[13]Inputs!$C$5</definedName>
    <definedName name="TESTYEAR">'[30]JHS-6'!$A$7</definedName>
    <definedName name="tfactor">[10]ASSIGN!$AI$18:$AN$22</definedName>
    <definedName name="ThermalBookLife">[19]Assumptions!$C$25</definedName>
    <definedName name="Title">[19]Assumptions!$A$1</definedName>
    <definedName name="Total_Interest">'[50]Amortization Table'!$F$18</definedName>
    <definedName name="TotalRateBase">'[13]G+T+D+R+M'!$H$58</definedName>
    <definedName name="TransferP1">[10]ASSIGN!$A$1</definedName>
    <definedName name="TransferP2">[10]ASSIGN!$F$1</definedName>
    <definedName name="TransferP3">[10]ASSIGN!$H$1</definedName>
    <definedName name="TRANSM_2">[51]Transm2!$A$1:$M$461:'[51]10 Yr FC'!$M$47</definedName>
    <definedName name="UAACT115S" localSheetId="3">'[15]Functional Study'!#REF!</definedName>
    <definedName name="UAACT115S">'[15]Functional Study'!#REF!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15" localSheetId="3">'[15]Functional Study'!#REF!</definedName>
    <definedName name="UACCT115">'[15]Functional Study'!#REF!</definedName>
    <definedName name="UACCT115DGP" localSheetId="3">'[15]Functional Study'!#REF!</definedName>
    <definedName name="UACCT115DGP">'[15]Functional Study'!#REF!</definedName>
    <definedName name="UACCT115SG" localSheetId="3">'[15]Functional Study'!#REF!</definedName>
    <definedName name="UACCT115SG">'[15]Functional Study'!#REF!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2842Trojd" localSheetId="3">'[12]Func Study'!#REF!</definedName>
    <definedName name="UAcct22842Trojd">'[12]Func Study'!#REF!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020" localSheetId="3">'[14]Functional Study'!#REF!</definedName>
    <definedName name="UACCT41020">'[14]Functional Study'!#REF!</definedName>
    <definedName name="UACCT41020BADDEBT" localSheetId="3">'[14]Functional Study'!#REF!</definedName>
    <definedName name="UACCT41020BADDEBT">'[14]Functional Study'!#REF!</definedName>
    <definedName name="UACCT41020DITEXP" localSheetId="3">'[14]Functional Study'!#REF!</definedName>
    <definedName name="UACCT41020DITEXP">'[14]Functional Study'!#REF!</definedName>
    <definedName name="UACCT41020DNPU" localSheetId="3">'[14]Functional Study'!#REF!</definedName>
    <definedName name="UACCT41020DNPU">'[14]Functional Study'!#REF!</definedName>
    <definedName name="UACCT41020S" localSheetId="3">'[14]Functional Study'!#REF!</definedName>
    <definedName name="UACCT41020S">'[14]Functional Study'!#REF!</definedName>
    <definedName name="UACCT41020SE" localSheetId="3">'[14]Functional Study'!#REF!</definedName>
    <definedName name="UACCT41020SE">'[14]Functional Study'!#REF!</definedName>
    <definedName name="UACCT41020SG" localSheetId="3">'[14]Functional Study'!#REF!</definedName>
    <definedName name="UACCT41020SG">'[14]Functional Study'!#REF!</definedName>
    <definedName name="UACCT41020SGCT" localSheetId="3">'[14]Functional Study'!#REF!</definedName>
    <definedName name="UACCT41020SGCT">'[14]Functional Study'!#REF!</definedName>
    <definedName name="UACCT41020SGPP" localSheetId="3">'[14]Functional Study'!#REF!</definedName>
    <definedName name="UACCT41020SGPP">'[14]Functional Study'!#REF!</definedName>
    <definedName name="UACCT41020SO" localSheetId="3">'[14]Functional Study'!#REF!</definedName>
    <definedName name="UACCT41020SO">'[14]Functional Study'!#REF!</definedName>
    <definedName name="UACCT41020TROJP" localSheetId="3">'[14]Functional Study'!#REF!</definedName>
    <definedName name="UACCT41020TROJP">'[14]Functional Study'!#REF!</definedName>
    <definedName name="UACCT4102SNPD" localSheetId="3">'[14]Functional Study'!#REF!</definedName>
    <definedName name="UACCT4102SNPD">'[14]Functional Study'!#REF!</definedName>
    <definedName name="UAcct41110">'[13]Func Study'!$AB$1325</definedName>
    <definedName name="UAcct41111" localSheetId="3">'[14]Functional Study'!#REF!</definedName>
    <definedName name="UAcct41111">'[14]Functional Study'!#REF!</definedName>
    <definedName name="UAcct41111Baddebt" localSheetId="3">'[14]Functional Study'!#REF!</definedName>
    <definedName name="UAcct41111Baddebt">'[14]Functional Study'!#REF!</definedName>
    <definedName name="UAcct41111Dgp" localSheetId="3">'[14]Functional Study'!#REF!</definedName>
    <definedName name="UAcct41111Dgp">'[14]Functional Study'!#REF!</definedName>
    <definedName name="UAcct41111Dgu" localSheetId="3">'[14]Functional Study'!#REF!</definedName>
    <definedName name="UAcct41111Dgu">'[14]Functional Study'!#REF!</definedName>
    <definedName name="UAcct41111Ditexp" localSheetId="3">'[14]Functional Study'!#REF!</definedName>
    <definedName name="UAcct41111Ditexp">'[14]Functional Study'!#REF!</definedName>
    <definedName name="UAcct41111Dnpp" localSheetId="3">'[14]Functional Study'!#REF!</definedName>
    <definedName name="UAcct41111Dnpp">'[14]Functional Study'!#REF!</definedName>
    <definedName name="UAcct41111Dnptp" localSheetId="3">'[14]Functional Study'!#REF!</definedName>
    <definedName name="UAcct41111Dnptp">'[14]Functional Study'!#REF!</definedName>
    <definedName name="UAcct41111S" localSheetId="3">'[14]Functional Study'!#REF!</definedName>
    <definedName name="UAcct41111S">'[14]Functional Study'!#REF!</definedName>
    <definedName name="UAcct41111Se" localSheetId="3">'[14]Functional Study'!#REF!</definedName>
    <definedName name="UAcct41111Se">'[14]Functional Study'!#REF!</definedName>
    <definedName name="UAcct41111Sg" localSheetId="3">'[14]Functional Study'!#REF!</definedName>
    <definedName name="UAcct41111Sg">'[14]Functional Study'!#REF!</definedName>
    <definedName name="UAcct41111Sgpp" localSheetId="3">'[14]Functional Study'!#REF!</definedName>
    <definedName name="UAcct41111Sgpp">'[14]Functional Study'!#REF!</definedName>
    <definedName name="UAcct41111So" localSheetId="3">'[14]Functional Study'!#REF!</definedName>
    <definedName name="UAcct41111So">'[14]Functional Study'!#REF!</definedName>
    <definedName name="UAcct41111Trojp" localSheetId="3">'[14]Functional Study'!#REF!</definedName>
    <definedName name="UAcct41111Trojp">'[14]Functional Study'!#REF!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CAEE" localSheetId="3">'[11]Func Study'!#REF!</definedName>
    <definedName name="UAcct447CAEE">'[11]Func Study'!#REF!</definedName>
    <definedName name="UAcct447CAGE" localSheetId="3">'[11]Func Study'!#REF!</definedName>
    <definedName name="UAcct447CAGE">'[11]Func Study'!#REF!</definedName>
    <definedName name="UAcct447Dgu" localSheetId="3">'[12]Func Study'!#REF!</definedName>
    <definedName name="UAcct447Dgu">'[12]Func Study'!#REF!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3CAGE" localSheetId="3">'[11]Func Study'!#REF!</definedName>
    <definedName name="UAcct453CAGE">'[11]Func Study'!#REF!</definedName>
    <definedName name="UAcct453CAGW" localSheetId="3">'[11]Func Study'!#REF!</definedName>
    <definedName name="UAcct453CAGW">'[11]Func Study'!#REF!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2JBG" localSheetId="3">'[11]Func Study'!#REF!</definedName>
    <definedName name="UAcct502JBG">'[11]Func Study'!#REF!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5JBG" localSheetId="3">'[11]Func Study'!#REF!</definedName>
    <definedName name="UAcct505JBG">'[11]Func Study'!#REF!</definedName>
    <definedName name="UAcct506">'[13]Func Study'!$AB$455</definedName>
    <definedName name="UAcct506CAGE">'[13]Func Study'!$AB$452</definedName>
    <definedName name="UAcct506JBG" localSheetId="3">'[11]Func Study'!#REF!</definedName>
    <definedName name="UAcct506JBG">'[11]Func Study'!#REF!</definedName>
    <definedName name="UAcct507">'[13]Func Study'!$AB$464</definedName>
    <definedName name="UAcct507CAGE">'[13]Func Study'!$AB$462</definedName>
    <definedName name="UAcct507JBG" localSheetId="3">'[11]Func Study'!#REF!</definedName>
    <definedName name="UAcct507JBG">'[11]Func Study'!#REF!</definedName>
    <definedName name="UAcct510">'[13]Func Study'!$AB$469</definedName>
    <definedName name="UAcct510CAGE">'[13]Func Study'!$AB$467</definedName>
    <definedName name="UAcct510JBG" localSheetId="3">'[11]Func Study'!#REF!</definedName>
    <definedName name="UAcct510JBG">'[11]Func Study'!#REF!</definedName>
    <definedName name="UAcct511">'[13]Func Study'!$AB$474</definedName>
    <definedName name="UAcct511CAGE">'[13]Func Study'!$AB$472</definedName>
    <definedName name="UAcct511JBG" localSheetId="3">'[11]Func Study'!#REF!</definedName>
    <definedName name="UAcct511JBG">'[11]Func Study'!#REF!</definedName>
    <definedName name="UAcct512">'[13]Func Study'!$AB$479</definedName>
    <definedName name="UAcct512CAGE">'[13]Func Study'!$AB$477</definedName>
    <definedName name="UAcct512JBG" localSheetId="3">'[11]Func Study'!#REF!</definedName>
    <definedName name="UAcct512JBG">'[11]Func Study'!#REF!</definedName>
    <definedName name="UAcct513">'[13]Func Study'!$AB$484</definedName>
    <definedName name="UAcct513CAGE">'[13]Func Study'!$AB$482</definedName>
    <definedName name="UAcct513JBG" localSheetId="3">'[11]Func Study'!#REF!</definedName>
    <definedName name="UAcct513JBG">'[11]Func Study'!#REF!</definedName>
    <definedName name="UAcct514">'[13]Func Study'!$AB$489</definedName>
    <definedName name="UAcct514CAGE">'[13]Func Study'!$AB$487</definedName>
    <definedName name="UAcct514JBG" localSheetId="3">'[11]Func Study'!#REF!</definedName>
    <definedName name="UAcct514JBG">'[11]Func Study'!#REF!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06SE" localSheetId="3">'[11]Func Study'!#REF!</definedName>
    <definedName name="UAcct5506SE">'[11]Func Study'!#REF!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E" localSheetId="3">'[11]Func Study'!#REF!</definedName>
    <definedName name="UAcct555CAEE">'[11]Func Study'!#REF!</definedName>
    <definedName name="UAcct555CAEW">'[13]Func Study'!$AB$665</definedName>
    <definedName name="UAcct555CAGE" localSheetId="3">'[11]Func Study'!#REF!</definedName>
    <definedName name="UAcct555CAGE">'[11]Func Study'!#REF!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4SG" localSheetId="3">'[15]Functional Study'!#REF!</definedName>
    <definedName name="Uacct904SG">'[15]Functional Study'!#REF!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fa" localSheetId="3">'[13]Func Study'!#REF!</definedName>
    <definedName name="UAcctdfa">'[13]Func Study'!#REF!</definedName>
    <definedName name="UAcctdfad" localSheetId="3">'[13]Func Study'!#REF!</definedName>
    <definedName name="UAcctdfad">'[13]Func Study'!#REF!</definedName>
    <definedName name="UAcctdfap" localSheetId="3">'[13]Func Study'!#REF!</definedName>
    <definedName name="UAcctdfap">'[13]Func Study'!#REF!</definedName>
    <definedName name="UAcctdfat" localSheetId="3">'[13]Func Study'!#REF!</definedName>
    <definedName name="UAcctdfat">'[13]Func Study'!#REF!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NBILREV" localSheetId="3">#REF!</definedName>
    <definedName name="UNBILREV">#REF!</definedName>
    <definedName name="UncollectibleAccounts">[20]Variables!$D$25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[20]Variables!$D$29</definedName>
    <definedName name="V_ref">[10]ASSIGN!$AK$54:$AN$54</definedName>
    <definedName name="ValidAccount" localSheetId="8">[52]Variables!$AK$43:$AK$367</definedName>
    <definedName name="ValidAccount" localSheetId="7">[52]Variables!$AK$43:$AK$367</definedName>
    <definedName name="ValidAccount">[18]Variables!$AK$43:$AK$369</definedName>
    <definedName name="ValidAccount1" localSheetId="8">[16]Variables!$AK$43:$AK$375</definedName>
    <definedName name="ValidAccount1">[17]Variables!$AK$43:$AK$375</definedName>
    <definedName name="Values_Entered">IF(Loan_Amount*Interest_Rate*Loan_Years*Loan_Start&gt;0,1,0)</definedName>
    <definedName name="VAR" localSheetId="3">[21]Backup!#REF!</definedName>
    <definedName name="VAR">[21]Backup!#REF!</definedName>
    <definedName name="VARIABLE" localSheetId="3">[34]Summary!#REF!</definedName>
    <definedName name="VARIABLE">[34]Summary!#REF!</definedName>
    <definedName name="VOMEsc">[19]Assumptions!$C$21</definedName>
    <definedName name="VOUCHER" localSheetId="3">#REF!</definedName>
    <definedName name="VOUCHER">#REF!</definedName>
    <definedName name="w" hidden="1">[53]Inputs!#REF!</definedName>
    <definedName name="WACC">[19]Assumptions!$I$61</definedName>
    <definedName name="WaRevenueTax">[20]Variables!$D$27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3">#REF!</definedName>
    <definedName name="WEATHER">#REF!</definedName>
    <definedName name="WEATHRNORM" localSheetId="3">#REF!</definedName>
    <definedName name="WEATHRNORM">#REF!</definedName>
    <definedName name="WIDTH" localSheetId="3">#REF!</definedName>
    <definedName name="WIDTH">#REF!</definedName>
    <definedName name="WinterPeak">'[54]Load Data'!$D$9:$H$12,'[54]Load Data'!$D$20:$H$22</definedName>
    <definedName name="WORK1" localSheetId="3">#REF!</definedName>
    <definedName name="WORK1">#REF!</definedName>
    <definedName name="WORK2" localSheetId="3">#REF!</definedName>
    <definedName name="WORK2">#REF!</definedName>
    <definedName name="WORK3" localSheetId="3">#REF!</definedName>
    <definedName name="WORK3">#REF!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8" hidden="1">{#N/A,#N/A,FALSE,"Cover";#N/A,#N/A,FALSE,"Lead Sheet";#N/A,#N/A,FALSE,"Interest Expense A ";#N/A,#N/A,FALSE,"Deposits 3 01";#N/A,#N/A,FALSE,"Deposits 3 02";#N/A,#N/A,FALSE,"T-Accounts";#N/A,#N/A,FALSE,"Interest Expense B";#N/A,#N/A,FALSE,"IntRate"}</definedName>
    <definedName name="wrn.All._.Pages." localSheetId="7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All._.Pages.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hidden="1">{"FullView",#N/A,FALSE,"Consltd-For contngcy"}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pen._.Issues._.Only." hidden="1">{"Open issues Only",#N/A,FALSE,"TIMELINE"}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localSheetId="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UK._.Conversion._.Only." hidden="1">{#N/A,#N/A,FALSE,"Dec 1999 UK Continuing Ops"}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x">'[55]Weather Present'!$K$7</definedName>
    <definedName name="X_ref">[10]ASSIGN!$AK$25:$AY$25</definedName>
    <definedName name="xcvs" localSheetId="8">[56]Variables!$AP$33</definedName>
    <definedName name="xcvs">[57]Variables!$AP$33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'[3]DSM Output'!$B$21:$B$23</definedName>
    <definedName name="Year" localSheetId="3">#REF!</definedName>
    <definedName name="Year">#REF!</definedName>
    <definedName name="Years_evaluated">'[58]Revison Inputs'!$B$6</definedName>
    <definedName name="YEFactors" localSheetId="8">[16]Factors!$S$3:$AG$99</definedName>
    <definedName name="YEFactors" localSheetId="7">[17]Factors!$S$3:$AG$99</definedName>
    <definedName name="YEFactors">[18]Factors!$S$3:$AG$99</definedName>
    <definedName name="YTD_Format">[40]YTD!$B$13:$D$13,[40]YTD!$B$36:$D$36</definedName>
    <definedName name="z" hidden="1">'[3]DSM Output'!$G$21:$G$23</definedName>
    <definedName name="Z_01844156_6462_4A28_9785_1A86F4D0C834_.wvu.PrintTitles" hidden="1">#REF!</definedName>
    <definedName name="ZA" localSheetId="3">'[59] annual balance '!#REF!</definedName>
    <definedName name="ZA">'[59] annual balance '!#REF!</definedName>
  </definedNames>
  <calcPr calcId="145621"/>
</workbook>
</file>

<file path=xl/calcChain.xml><?xml version="1.0" encoding="utf-8"?>
<calcChain xmlns="http://schemas.openxmlformats.org/spreadsheetml/2006/main">
  <c r="E28" i="2" l="1"/>
  <c r="C28" i="2" s="1"/>
  <c r="F28" i="2"/>
  <c r="G28" i="2"/>
  <c r="H28" i="2"/>
  <c r="I28" i="2"/>
  <c r="J28" i="2"/>
  <c r="E29" i="2"/>
  <c r="F29" i="2"/>
  <c r="G29" i="2"/>
  <c r="H29" i="2"/>
  <c r="I29" i="2"/>
  <c r="J29" i="2"/>
  <c r="D29" i="2"/>
  <c r="D28" i="2"/>
  <c r="O356" i="5"/>
  <c r="P356" i="5"/>
  <c r="Q356" i="5"/>
  <c r="R356" i="5"/>
  <c r="S356" i="5"/>
  <c r="T356" i="5"/>
  <c r="N356" i="5"/>
  <c r="O288" i="5"/>
  <c r="P288" i="5"/>
  <c r="Q288" i="5"/>
  <c r="R288" i="5"/>
  <c r="S288" i="5"/>
  <c r="T288" i="5"/>
  <c r="N288" i="5"/>
  <c r="O287" i="5"/>
  <c r="P287" i="5"/>
  <c r="Q287" i="5"/>
  <c r="R287" i="5"/>
  <c r="S287" i="5"/>
  <c r="T287" i="5"/>
  <c r="N287" i="5"/>
  <c r="T355" i="5"/>
  <c r="O355" i="5"/>
  <c r="P355" i="5"/>
  <c r="Q355" i="5"/>
  <c r="R355" i="5"/>
  <c r="S355" i="5"/>
  <c r="N355" i="5"/>
  <c r="C20" i="2"/>
  <c r="D30" i="2"/>
  <c r="E30" i="2"/>
  <c r="F30" i="2"/>
  <c r="G30" i="2"/>
  <c r="H30" i="2"/>
  <c r="I30" i="2"/>
  <c r="J30" i="2"/>
  <c r="C29" i="2" l="1"/>
  <c r="C30" i="2"/>
  <c r="K19" i="2" l="1"/>
  <c r="B19" i="2"/>
  <c r="E16" i="18" l="1"/>
  <c r="D17" i="18"/>
  <c r="D16" i="18"/>
  <c r="D15" i="18"/>
  <c r="C24" i="19"/>
  <c r="C10" i="19" s="1"/>
  <c r="C12" i="19" l="1"/>
  <c r="C14" i="19" s="1"/>
  <c r="F16" i="18"/>
  <c r="E18" i="18"/>
  <c r="D18" i="18"/>
  <c r="F18" i="18" s="1"/>
  <c r="E17" i="18"/>
  <c r="F17" i="18"/>
  <c r="E15" i="18"/>
  <c r="D19" i="18"/>
  <c r="F12" i="18"/>
  <c r="F11" i="18"/>
  <c r="F10" i="18"/>
  <c r="F9" i="18"/>
  <c r="F13" i="18" s="1"/>
  <c r="C15" i="19" l="1"/>
  <c r="C16" i="19" s="1"/>
  <c r="C32" i="2"/>
  <c r="F15" i="18"/>
  <c r="F19" i="18"/>
  <c r="C18" i="19" l="1"/>
  <c r="C17" i="19"/>
  <c r="D20" i="2" l="1"/>
  <c r="F20" i="2"/>
  <c r="I20" i="2"/>
  <c r="G20" i="2"/>
  <c r="E20" i="2"/>
  <c r="J20" i="2"/>
  <c r="H20" i="2"/>
  <c r="C9" i="2" l="1"/>
  <c r="M15" i="12" l="1"/>
  <c r="M8" i="12"/>
  <c r="M9" i="12"/>
  <c r="M14" i="12"/>
  <c r="L8" i="12"/>
  <c r="O8" i="12"/>
  <c r="F15" i="12"/>
  <c r="G15" i="12"/>
  <c r="H15" i="12"/>
  <c r="I15" i="12"/>
  <c r="J15" i="12"/>
  <c r="N15" i="12"/>
  <c r="D15" i="12"/>
  <c r="O14" i="12"/>
  <c r="E14" i="12"/>
  <c r="O13" i="12"/>
  <c r="E13" i="12"/>
  <c r="T12" i="12"/>
  <c r="O12" i="12"/>
  <c r="E12" i="12"/>
  <c r="P12" i="12" s="1"/>
  <c r="O11" i="12"/>
  <c r="T13" i="12" s="1"/>
  <c r="E11" i="12"/>
  <c r="M11" i="12" s="1"/>
  <c r="O10" i="12"/>
  <c r="T10" i="12" s="1"/>
  <c r="M10" i="12"/>
  <c r="E10" i="12"/>
  <c r="P10" i="12" s="1"/>
  <c r="A10" i="12"/>
  <c r="A11" i="12" s="1"/>
  <c r="T9" i="12"/>
  <c r="O9" i="12"/>
  <c r="E9" i="12"/>
  <c r="P9" i="12" s="1"/>
  <c r="A9" i="12"/>
  <c r="T8" i="12"/>
  <c r="E8" i="12"/>
  <c r="T11" i="12" l="1"/>
  <c r="L14" i="12"/>
  <c r="L13" i="12"/>
  <c r="E15" i="12"/>
  <c r="N16" i="12" s="1"/>
  <c r="M12" i="12"/>
  <c r="M13" i="12"/>
  <c r="L12" i="12"/>
  <c r="L11" i="12"/>
  <c r="P11" i="12"/>
  <c r="P14" i="12"/>
  <c r="P8" i="12"/>
  <c r="L9" i="12"/>
  <c r="L10" i="12"/>
  <c r="P13" i="12"/>
  <c r="O15" i="12"/>
  <c r="N18" i="12"/>
  <c r="P15" i="12" l="1"/>
  <c r="K15" i="12"/>
  <c r="L15" i="12" s="1"/>
  <c r="P19" i="12" l="1"/>
  <c r="P18" i="12"/>
  <c r="P20" i="12"/>
  <c r="P17" i="12"/>
  <c r="A10" i="2"/>
  <c r="A11" i="2" s="1"/>
  <c r="A12" i="2" l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l="1"/>
  <c r="A43" i="2" s="1"/>
  <c r="A44" i="2" s="1"/>
  <c r="A45" i="2" s="1"/>
  <c r="A46" i="2" s="1"/>
  <c r="A47" i="2" s="1"/>
  <c r="A48" i="2" l="1"/>
  <c r="A49" i="2" s="1"/>
  <c r="A50" i="2" s="1"/>
  <c r="O8" i="10"/>
  <c r="O13" i="10"/>
  <c r="O9" i="10"/>
  <c r="J15" i="10"/>
  <c r="I15" i="10"/>
  <c r="H15" i="10"/>
  <c r="G15" i="10"/>
  <c r="F15" i="10"/>
  <c r="D15" i="10"/>
  <c r="O14" i="10"/>
  <c r="E14" i="10"/>
  <c r="E13" i="10"/>
  <c r="P13" i="10" s="1"/>
  <c r="E12" i="10"/>
  <c r="P12" i="10" s="1"/>
  <c r="E11" i="10"/>
  <c r="P11" i="10" s="1"/>
  <c r="E10" i="10"/>
  <c r="E9" i="10"/>
  <c r="A9" i="10"/>
  <c r="A10" i="10" s="1"/>
  <c r="A11" i="10" s="1"/>
  <c r="E8" i="10"/>
  <c r="K8" i="10" l="1"/>
  <c r="P8" i="10"/>
  <c r="K9" i="10"/>
  <c r="P9" i="10"/>
  <c r="K10" i="10"/>
  <c r="P10" i="10"/>
  <c r="M14" i="10"/>
  <c r="P14" i="10"/>
  <c r="K14" i="10"/>
  <c r="L14" i="10" s="1"/>
  <c r="M13" i="10"/>
  <c r="M11" i="10"/>
  <c r="K11" i="10"/>
  <c r="L11" i="10" s="1"/>
  <c r="M12" i="10"/>
  <c r="K12" i="10"/>
  <c r="L12" i="10" s="1"/>
  <c r="K13" i="10"/>
  <c r="L13" i="10" s="1"/>
  <c r="L9" i="10"/>
  <c r="M9" i="10"/>
  <c r="M8" i="10"/>
  <c r="L10" i="10"/>
  <c r="O10" i="10"/>
  <c r="M10" i="10"/>
  <c r="E15" i="10"/>
  <c r="M15" i="10" l="1"/>
  <c r="L8" i="10"/>
  <c r="K15" i="10"/>
  <c r="L15" i="10" s="1"/>
  <c r="O11" i="10"/>
  <c r="C27" i="2" l="1"/>
  <c r="E25" i="2" l="1"/>
  <c r="F25" i="2"/>
  <c r="G25" i="2"/>
  <c r="H25" i="2"/>
  <c r="I25" i="2"/>
  <c r="J25" i="2"/>
  <c r="D25" i="2"/>
  <c r="D31" i="2" s="1"/>
  <c r="C26" i="2" l="1"/>
  <c r="C25" i="2"/>
  <c r="J37" i="2" l="1"/>
  <c r="H37" i="2"/>
  <c r="F37" i="2"/>
  <c r="D37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D15" i="3"/>
  <c r="E14" i="3"/>
  <c r="M14" i="3" s="1"/>
  <c r="E12" i="3"/>
  <c r="M12" i="3" s="1"/>
  <c r="E10" i="3"/>
  <c r="M10" i="3" s="1"/>
  <c r="E9" i="3"/>
  <c r="M9" i="3" s="1"/>
  <c r="A9" i="3"/>
  <c r="A10" i="3" s="1"/>
  <c r="A11" i="3" s="1"/>
  <c r="K12" i="3" l="1"/>
  <c r="L12" i="3" s="1"/>
  <c r="K10" i="3"/>
  <c r="L10" i="3" s="1"/>
  <c r="K9" i="3"/>
  <c r="L9" i="3" s="1"/>
  <c r="I15" i="3"/>
  <c r="J15" i="3"/>
  <c r="H15" i="3"/>
  <c r="E8" i="3"/>
  <c r="E11" i="3"/>
  <c r="M11" i="3" s="1"/>
  <c r="K14" i="3"/>
  <c r="L14" i="3" s="1"/>
  <c r="E37" i="2"/>
  <c r="I37" i="2"/>
  <c r="E13" i="3"/>
  <c r="M13" i="3" s="1"/>
  <c r="G15" i="3"/>
  <c r="F15" i="3"/>
  <c r="G37" i="2"/>
  <c r="J32" i="2"/>
  <c r="I32" i="2"/>
  <c r="H32" i="2"/>
  <c r="G32" i="2"/>
  <c r="F32" i="2"/>
  <c r="E32" i="2"/>
  <c r="D32" i="2"/>
  <c r="D33" i="2" s="1"/>
  <c r="J31" i="2"/>
  <c r="I31" i="2"/>
  <c r="H31" i="2"/>
  <c r="G31" i="2"/>
  <c r="F31" i="2"/>
  <c r="E31" i="2"/>
  <c r="C24" i="2"/>
  <c r="C23" i="2"/>
  <c r="J15" i="2"/>
  <c r="I15" i="2"/>
  <c r="H15" i="2"/>
  <c r="G15" i="2"/>
  <c r="F15" i="2"/>
  <c r="E15" i="2"/>
  <c r="D15" i="2"/>
  <c r="C14" i="2"/>
  <c r="C13" i="2"/>
  <c r="J11" i="2"/>
  <c r="I11" i="2"/>
  <c r="H11" i="2"/>
  <c r="G11" i="2"/>
  <c r="F11" i="2"/>
  <c r="E11" i="2"/>
  <c r="D11" i="2"/>
  <c r="C10" i="2"/>
  <c r="D45" i="2" l="1"/>
  <c r="K8" i="3"/>
  <c r="M8" i="3"/>
  <c r="C31" i="2"/>
  <c r="C33" i="2" s="1"/>
  <c r="K13" i="3"/>
  <c r="K11" i="3"/>
  <c r="L11" i="3" s="1"/>
  <c r="L13" i="3"/>
  <c r="D17" i="2"/>
  <c r="D19" i="2" s="1"/>
  <c r="D21" i="2" s="1"/>
  <c r="D35" i="2" s="1"/>
  <c r="E33" i="2"/>
  <c r="I33" i="2"/>
  <c r="G33" i="2"/>
  <c r="D46" i="2"/>
  <c r="F17" i="2"/>
  <c r="F19" i="2" s="1"/>
  <c r="F21" i="2" s="1"/>
  <c r="J17" i="2"/>
  <c r="J19" i="2" s="1"/>
  <c r="J21" i="2" s="1"/>
  <c r="H33" i="2"/>
  <c r="F33" i="2"/>
  <c r="J33" i="2"/>
  <c r="G17" i="2"/>
  <c r="G19" i="2" s="1"/>
  <c r="G21" i="2" s="1"/>
  <c r="C37" i="2"/>
  <c r="H17" i="2"/>
  <c r="H19" i="2" s="1"/>
  <c r="H21" i="2" s="1"/>
  <c r="E17" i="2"/>
  <c r="E19" i="2" s="1"/>
  <c r="E21" i="2" s="1"/>
  <c r="I17" i="2"/>
  <c r="I19" i="2" s="1"/>
  <c r="I21" i="2" s="1"/>
  <c r="C15" i="2"/>
  <c r="C11" i="2"/>
  <c r="L8" i="3"/>
  <c r="E15" i="3"/>
  <c r="M15" i="3" s="1"/>
  <c r="C17" i="2" l="1"/>
  <c r="J35" i="2"/>
  <c r="J42" i="2" s="1"/>
  <c r="G35" i="2"/>
  <c r="G42" i="2" s="1"/>
  <c r="G43" i="2" s="1"/>
  <c r="F35" i="2"/>
  <c r="F42" i="2" s="1"/>
  <c r="D47" i="2"/>
  <c r="C19" i="2"/>
  <c r="C21" i="2" s="1"/>
  <c r="K15" i="3"/>
  <c r="L15" i="3" s="1"/>
  <c r="H46" i="2" l="1"/>
  <c r="H45" i="2"/>
  <c r="I46" i="2"/>
  <c r="I45" i="2"/>
  <c r="F45" i="2"/>
  <c r="F46" i="2"/>
  <c r="G45" i="2"/>
  <c r="G46" i="2"/>
  <c r="J46" i="2"/>
  <c r="J45" i="2"/>
  <c r="E46" i="2"/>
  <c r="E45" i="2"/>
  <c r="E35" i="2"/>
  <c r="E42" i="2" s="1"/>
  <c r="E43" i="2" s="1"/>
  <c r="H35" i="2"/>
  <c r="H42" i="2" s="1"/>
  <c r="H43" i="2" s="1"/>
  <c r="I35" i="2"/>
  <c r="I42" i="2" s="1"/>
  <c r="I43" i="2" s="1"/>
  <c r="D39" i="2"/>
  <c r="G39" i="2"/>
  <c r="J43" i="2"/>
  <c r="J39" i="2"/>
  <c r="D48" i="2"/>
  <c r="F39" i="2"/>
  <c r="H50" i="2" l="1"/>
  <c r="J47" i="2"/>
  <c r="J48" i="2" s="1"/>
  <c r="H47" i="2"/>
  <c r="H48" i="2" s="1"/>
  <c r="J50" i="2"/>
  <c r="E39" i="2"/>
  <c r="H39" i="2"/>
  <c r="I39" i="2"/>
  <c r="I47" i="2"/>
  <c r="I48" i="2" s="1"/>
  <c r="I50" i="2" s="1"/>
  <c r="G47" i="2"/>
  <c r="G48" i="2" s="1"/>
  <c r="G50" i="2" s="1"/>
  <c r="E47" i="2"/>
  <c r="E48" i="2" s="1"/>
  <c r="E50" i="2" s="1"/>
  <c r="C45" i="2"/>
  <c r="C46" i="2"/>
  <c r="F47" i="2"/>
  <c r="F48" i="2" s="1"/>
  <c r="D42" i="2"/>
  <c r="D43" i="2" s="1"/>
  <c r="D50" i="2" s="1"/>
  <c r="C35" i="2"/>
  <c r="C39" i="2" s="1"/>
  <c r="F43" i="2"/>
  <c r="C47" i="2" l="1"/>
  <c r="C48" i="2" s="1"/>
  <c r="F50" i="2"/>
  <c r="C42" i="2"/>
  <c r="C43" i="2" s="1"/>
  <c r="O12" i="10"/>
  <c r="N15" i="10"/>
  <c r="O15" i="10" s="1"/>
  <c r="C50" i="2" l="1"/>
  <c r="P15" i="10"/>
  <c r="N16" i="10"/>
</calcChain>
</file>

<file path=xl/comments1.xml><?xml version="1.0" encoding="utf-8"?>
<comments xmlns="http://schemas.openxmlformats.org/spreadsheetml/2006/main">
  <authors>
    <author>Author</author>
  </authors>
  <commentList>
    <comment ref="N28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Func Study cell "Z1213"</t>
        </r>
      </text>
    </comment>
    <comment ref="N35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Func  Study cell "AA1213"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1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0.725%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3.873%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61.8810%</t>
        </r>
      </text>
    </comment>
  </commentList>
</comments>
</file>

<file path=xl/sharedStrings.xml><?xml version="1.0" encoding="utf-8"?>
<sst xmlns="http://schemas.openxmlformats.org/spreadsheetml/2006/main" count="961" uniqueCount="252">
  <si>
    <t>PACIFICORP</t>
  </si>
  <si>
    <t>FOR THE TWELVE MONTHS ENDED JUNE 30, 2012</t>
  </si>
  <si>
    <t>Line No.</t>
  </si>
  <si>
    <t>Large General</t>
  </si>
  <si>
    <t>Residential</t>
  </si>
  <si>
    <t>Small General</t>
  </si>
  <si>
    <t>Service &lt;1,000 kW</t>
  </si>
  <si>
    <t>Service &gt;1,000 kW</t>
  </si>
  <si>
    <t>Dedicated Facilities</t>
  </si>
  <si>
    <t>Pumping</t>
  </si>
  <si>
    <t>Lighting</t>
  </si>
  <si>
    <t>Total</t>
  </si>
  <si>
    <t>Schedule 16</t>
  </si>
  <si>
    <t>Schedule 24</t>
  </si>
  <si>
    <t>Schedule 36</t>
  </si>
  <si>
    <t>Schedule 48T</t>
  </si>
  <si>
    <t>Schedule 40</t>
  </si>
  <si>
    <t>Sch. 15,51-54,57</t>
  </si>
  <si>
    <t>Services</t>
  </si>
  <si>
    <t>Total Services</t>
  </si>
  <si>
    <t>Meters</t>
  </si>
  <si>
    <t>Total Meters</t>
  </si>
  <si>
    <t>Total Rate Base</t>
  </si>
  <si>
    <t>Services Taxes</t>
  </si>
  <si>
    <t>Meters Taxes</t>
  </si>
  <si>
    <t>Total Revenue Requirement</t>
  </si>
  <si>
    <t>Total Customers Bills (Annual)</t>
  </si>
  <si>
    <t>Cost Of Service By Rate 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</si>
  <si>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</si>
  <si>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</si>
  <si>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</si>
  <si>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</si>
  <si>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</si>
  <si>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</si>
  <si>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</si>
  <si>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</si>
  <si>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</si>
  <si>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</si>
  <si>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</si>
  <si>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</si>
  <si>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</si>
  <si>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Description</t>
  </si>
  <si>
    <t>Service</t>
  </si>
  <si>
    <t>24</t>
  </si>
  <si>
    <t xml:space="preserve">Small General Service </t>
  </si>
  <si>
    <t>36</t>
  </si>
  <si>
    <t>Large General Service &lt;1,000 kW</t>
  </si>
  <si>
    <t>48T</t>
  </si>
  <si>
    <t>Large General Service &gt;1,000 kW</t>
  </si>
  <si>
    <t>40</t>
  </si>
  <si>
    <t>Agricultural Pumping Service</t>
  </si>
  <si>
    <t>Street Lighting</t>
  </si>
  <si>
    <t>Total Washington Jurisdiction</t>
  </si>
  <si>
    <t>Unit Costs @ Target ROR</t>
  </si>
  <si>
    <t>UNITS</t>
  </si>
  <si>
    <t>NCP KW</t>
  </si>
  <si>
    <t>Annual KWH</t>
  </si>
  <si>
    <t>Average Customers</t>
  </si>
  <si>
    <t>GTDRM TOTAL</t>
  </si>
  <si>
    <t>Revenue Requirement</t>
  </si>
  <si>
    <t>Per KWH</t>
  </si>
  <si>
    <t>Per Customer</t>
  </si>
  <si>
    <t>GENERATION-TOTAL</t>
  </si>
  <si>
    <t>GENERATION-DEMAND</t>
  </si>
  <si>
    <t>GENERATION-ENERGY</t>
  </si>
  <si>
    <t>TRANSMISSION-TOTAL</t>
  </si>
  <si>
    <t>TRANSMISSION-DEMAND</t>
  </si>
  <si>
    <t>TRANSMISSION-ENERGY</t>
  </si>
  <si>
    <t>DISTRIBUTION-TOTAL</t>
  </si>
  <si>
    <t>DISTRIBUTION-SUBSTATION</t>
  </si>
  <si>
    <t>DISTRIBUTION- P &amp; C</t>
  </si>
  <si>
    <t>DISTRIBUTION-TRANSFORMER</t>
  </si>
  <si>
    <t>DISTRIBUTION-METER</t>
  </si>
  <si>
    <t>DISTRIBUTION-SERVICE</t>
  </si>
  <si>
    <t>RETAIL-TOTAL</t>
  </si>
  <si>
    <t>MISC - Total</t>
  </si>
  <si>
    <t>Classification Revenue Requirement</t>
  </si>
  <si>
    <t>Generation - Demand</t>
  </si>
  <si>
    <t>Transmission - Demand</t>
  </si>
  <si>
    <t>Distribution - Substation</t>
  </si>
  <si>
    <t>Demand - TOTAL Revenue Requirement</t>
  </si>
  <si>
    <t>Generation - Energy</t>
  </si>
  <si>
    <t>Transmission - Energy</t>
  </si>
  <si>
    <t>Misc - Total</t>
  </si>
  <si>
    <t>Energy - TOTAL Revenue Requirement</t>
  </si>
  <si>
    <t>Distribution - Meter</t>
  </si>
  <si>
    <t>Distribution - Service</t>
  </si>
  <si>
    <t>Retail Total</t>
  </si>
  <si>
    <t>Customer - TOTAL Revenue Requirement</t>
  </si>
  <si>
    <t>Distribution - P&amp;C</t>
  </si>
  <si>
    <t>Distribution - Transformer</t>
  </si>
  <si>
    <t>Load Size - TOTAL Revenue Requirement</t>
  </si>
  <si>
    <t>Total Classification Revenue Requirement</t>
  </si>
  <si>
    <t>GTDRM Revenue Requirement</t>
  </si>
  <si>
    <t>Check</t>
  </si>
  <si>
    <t>Load Factor</t>
  </si>
  <si>
    <t>100% Cost Based Rates</t>
  </si>
  <si>
    <t>Demand Charge</t>
  </si>
  <si>
    <t>Energy Charge</t>
  </si>
  <si>
    <t>Customer Charge</t>
  </si>
  <si>
    <t>Load Size Charge</t>
  </si>
  <si>
    <t>Demand Revenue Requirement</t>
  </si>
  <si>
    <t>Energy Revenue Requirement</t>
  </si>
  <si>
    <t>Customer Revenue Requirement</t>
  </si>
  <si>
    <t>Load Size Revenue Requirement</t>
  </si>
  <si>
    <t xml:space="preserve">DESCRIPTION </t>
  </si>
  <si>
    <t>Operating Expenses</t>
  </si>
  <si>
    <t>Operation &amp; Maintenance Expenses</t>
  </si>
  <si>
    <t>Depreciation Expense</t>
  </si>
  <si>
    <t>Amortization Expense</t>
  </si>
  <si>
    <t>Taxes Other Than Income</t>
  </si>
  <si>
    <t>Income Taxes - Federal</t>
  </si>
  <si>
    <t>Income Taxes - State</t>
  </si>
  <si>
    <t>Income Taxes Deferred</t>
  </si>
  <si>
    <t>Investment Tax Credit Adj</t>
  </si>
  <si>
    <t>Misc Revenues &amp; Expense</t>
  </si>
  <si>
    <t>Total Operating Expenses</t>
  </si>
  <si>
    <t>Rate Base :</t>
  </si>
  <si>
    <t>Electric Plant In Service</t>
  </si>
  <si>
    <t xml:space="preserve">Plant Held For Future Use </t>
  </si>
  <si>
    <t>Electric Plant Acquisition Adj</t>
  </si>
  <si>
    <t>Nuclear Fuel</t>
  </si>
  <si>
    <t>Prepayments</t>
  </si>
  <si>
    <t>Fuel Stock</t>
  </si>
  <si>
    <t>Materials &amp; Supplies</t>
  </si>
  <si>
    <t>Misc Deferred Debits</t>
  </si>
  <si>
    <t>Cash Working Capital</t>
  </si>
  <si>
    <t>Weatherization Loans</t>
  </si>
  <si>
    <t>Miscellaneous Rate Base</t>
  </si>
  <si>
    <t>Total Rate Base Additions</t>
  </si>
  <si>
    <t>Rate Base Deductions :</t>
  </si>
  <si>
    <t>Accum Provision For Depreciation</t>
  </si>
  <si>
    <t>Accum Provision For Amortization</t>
  </si>
  <si>
    <t>Accum Deferred Income Taxes</t>
  </si>
  <si>
    <t>Unamortized ITC</t>
  </si>
  <si>
    <t>Customer Advance For Construction</t>
  </si>
  <si>
    <t>Customer Service Deposits</t>
  </si>
  <si>
    <t>Misc Rate Base Deductions</t>
  </si>
  <si>
    <t>Total Rate Base Deductions</t>
  </si>
  <si>
    <t>Return On Rate Base</t>
  </si>
  <si>
    <t>Revenue Credits</t>
  </si>
  <si>
    <t>Total Revenue Requirements</t>
  </si>
  <si>
    <t>Return On Rate Base @ Target ROR</t>
  </si>
  <si>
    <t>Total Operating Expenses Adjusted for Taxes</t>
  </si>
  <si>
    <t>Total Target Revenue Requirements</t>
  </si>
  <si>
    <t>Cost Of Service By Rate Schedule - Distribution Poles &amp; Wires</t>
  </si>
  <si>
    <t>Cost Of Service By Rate Schedule - Distribution Transformers</t>
  </si>
  <si>
    <t>Cost Of Service By Rate Schedule - Distribution Meters</t>
  </si>
  <si>
    <t>Cost Of Service By Rate Schedule - Distribution Services</t>
  </si>
  <si>
    <t>Retail Summary</t>
  </si>
  <si>
    <t>Cost Of Service By Rate Schedule - Retail Services Function</t>
  </si>
  <si>
    <t>PacifiCorp</t>
  </si>
  <si>
    <t>State of Washington - Wind separate</t>
  </si>
  <si>
    <t>12 Months Ending June 2012</t>
  </si>
  <si>
    <t>Washington</t>
  </si>
  <si>
    <t>Agricultural</t>
  </si>
  <si>
    <t>Street &amp; Area</t>
  </si>
  <si>
    <t>Jurisdiction</t>
  </si>
  <si>
    <t>Normalized</t>
  </si>
  <si>
    <t>Includes Wind - (100 Summer, 100 Winter Hours) - 38%D / 62%E</t>
  </si>
  <si>
    <t>7.04% Target Return on Rate Base</t>
  </si>
  <si>
    <t>All Distribution Cost &amp; Return (Poles, Wires, Trans)</t>
  </si>
  <si>
    <t>All Distribution Cost &amp; Return (Substation)</t>
  </si>
  <si>
    <t>Total Distribution Related Cost &amp; Return</t>
  </si>
  <si>
    <t>Distribution Cost per Customer per Month</t>
  </si>
  <si>
    <t>Total Customer and Distribution Cost with Return per Customer per Month</t>
  </si>
  <si>
    <t>Proposed</t>
  </si>
  <si>
    <t>N</t>
  </si>
  <si>
    <t>Schedule No.</t>
  </si>
  <si>
    <t>Annual Revenue</t>
  </si>
  <si>
    <t>16-18</t>
  </si>
  <si>
    <t>15,51-54,57</t>
  </si>
  <si>
    <t>O</t>
  </si>
  <si>
    <t>Parity Ratio</t>
  </si>
  <si>
    <t>2013 GENERAL RATE CASE</t>
  </si>
  <si>
    <t>Generation Cost</t>
  </si>
  <si>
    <t>Transmission Cost</t>
  </si>
  <si>
    <t>Distribution Cost</t>
  </si>
  <si>
    <t>Retail Cost</t>
  </si>
  <si>
    <t>Misc. Cost</t>
  </si>
  <si>
    <t>Increase / (Decrease)</t>
  </si>
  <si>
    <t>Total Cost</t>
  </si>
  <si>
    <t>Percentage Change</t>
  </si>
  <si>
    <t>COST OF SERVICE BY RATE SCHEDULE (EARNED)</t>
  </si>
  <si>
    <t>COST OF SERVICE BY RATE SCHEDULE (TARGET)</t>
  </si>
  <si>
    <t>COST OF SERVICE BY RATE SCHEDULE - DISTRIBUTION FUNCTION</t>
  </si>
  <si>
    <t>COST OF SERVICE BY RATE SCHEDULE - DISTRIBUTION SUBSTATIONS</t>
  </si>
  <si>
    <t>MONTHLY CUSTOMER CHARGE</t>
  </si>
  <si>
    <t>Residential (Sch. 16-18)</t>
  </si>
  <si>
    <t>Small General (Sch. 24)</t>
  </si>
  <si>
    <t>Service &lt;1,000 kW (Sch. 36)</t>
  </si>
  <si>
    <t>Service &gt;1,000 kW (Sch. 48T)</t>
  </si>
  <si>
    <t>Dedicated Facilities (Sch. 48T)</t>
  </si>
  <si>
    <t>Pumping (Sch. 40)</t>
  </si>
  <si>
    <t>Lighting (Sch. 15,51-54,57)</t>
  </si>
  <si>
    <t>Customer Cost per Customer per Month</t>
  </si>
  <si>
    <t>Total Rate Base (Ln 3+7)</t>
  </si>
  <si>
    <t>Rate Base Revenue Requirement (Ln 11/12)</t>
  </si>
  <si>
    <t>Net Expenses (Sum Ln 15-22)</t>
  </si>
  <si>
    <t>Expense Revenue Requirement (Ln 23/24)</t>
  </si>
  <si>
    <t>Total Revenue Requirement (Ln 13+25)</t>
  </si>
  <si>
    <t>Services Accum. Depn.</t>
  </si>
  <si>
    <t>Meters Accum. Depn.</t>
  </si>
  <si>
    <t>Services Depn Exp.</t>
  </si>
  <si>
    <t>Meters Depn Exp.</t>
  </si>
  <si>
    <t>Services Op Exp.</t>
  </si>
  <si>
    <t>Meters Op Exp.</t>
  </si>
  <si>
    <t>Meter Reading/Billing Exp.</t>
  </si>
  <si>
    <t>Misc.</t>
  </si>
  <si>
    <t>Total Customer Cost &amp; Return</t>
  </si>
  <si>
    <t>Co. Proposed</t>
  </si>
  <si>
    <t>Monthly Customer Charge (Ln 27/29)</t>
  </si>
  <si>
    <t>(a)</t>
  </si>
  <si>
    <t>(b)</t>
  </si>
  <si>
    <t>Operating Revenue</t>
  </si>
  <si>
    <t>Operating Revenue Deductions:</t>
  </si>
  <si>
    <t>Uncollectible Accounts</t>
  </si>
  <si>
    <t>Franchise Tax</t>
  </si>
  <si>
    <t>WUTC Fee</t>
  </si>
  <si>
    <t>Sub-Total</t>
  </si>
  <si>
    <t>State Income Tax</t>
  </si>
  <si>
    <t>Federal Income Tax @ 35%</t>
  </si>
  <si>
    <t>Net Operating Income Conversion Factor</t>
  </si>
  <si>
    <t>b.  General Business Revenues</t>
  </si>
  <si>
    <t>a/b</t>
  </si>
  <si>
    <t>PRO FORMA COST OF CAPITAL</t>
  </si>
  <si>
    <t>LINE</t>
  </si>
  <si>
    <t>PRO FORMA</t>
  </si>
  <si>
    <t>COST OF</t>
  </si>
  <si>
    <t>NO.</t>
  </si>
  <si>
    <t>DESCRIPTION</t>
  </si>
  <si>
    <t>CAPITAL %</t>
  </si>
  <si>
    <t>COST %</t>
  </si>
  <si>
    <t>CAPITAL</t>
  </si>
  <si>
    <t>SHORT TERM DEBT</t>
  </si>
  <si>
    <t>LONG TERM DEBT</t>
  </si>
  <si>
    <t>PREFERRED</t>
  </si>
  <si>
    <t>EQUITY</t>
  </si>
  <si>
    <t>TOTAL</t>
  </si>
  <si>
    <t>CONVERSION FACTOR</t>
  </si>
  <si>
    <t>NET-TO-GROSS CONVERSION FACTOR</t>
  </si>
  <si>
    <t>PER COMPANY</t>
  </si>
  <si>
    <t>REFERENCE</t>
  </si>
  <si>
    <t>(c)</t>
  </si>
  <si>
    <t>State Utility Tax ((3.8734% - (LINE 3 * 3.8734%)</t>
  </si>
  <si>
    <t>a.  Uncollectible Accounts</t>
  </si>
  <si>
    <t>Uncollectible Accounts Percentage</t>
  </si>
  <si>
    <t>Revenue Sensitive Conversion Factor</t>
  </si>
  <si>
    <t>NET OF TAX COST OF CAPITAL</t>
  </si>
  <si>
    <t>NET OF TAX SHORT TERM DEBT ( (LINE 1)* 65%)</t>
  </si>
  <si>
    <t>NET OF TAX LONG TERM DEBT ( (LINE 2)* 65%)</t>
  </si>
  <si>
    <t>Exh. CTM-3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</si>
</sst>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00_);[Red]\(#,##0.00000\)"/>
    <numFmt numFmtId="166" formatCode="_(&quot;$&quot;* #,##0_);_(&quot;$&quot;* \(#,##0\);_(&quot;$&quot;* &quot;-&quot;?????_);_(@_)"/>
    <numFmt numFmtId="167" formatCode="#,##0.000000_);[Red]\(#,##0.000000\)"/>
    <numFmt numFmtId="168" formatCode="########\-###\-###"/>
    <numFmt numFmtId="169" formatCode="General_)"/>
    <numFmt numFmtId="170" formatCode="0_)"/>
    <numFmt numFmtId="171" formatCode="_(* #,##0.000_);_(* \(#,##0.000\);_(* &quot;-&quot;_);_(@_)"/>
    <numFmt numFmtId="172" formatCode="_(* #,##0.000_);_(* \(#,##0.000\);_(* &quot;-&quot;??_);_(@_)"/>
    <numFmt numFmtId="173" formatCode="_(&quot;$&quot;* #,##0.0000_);_(&quot;$&quot;* \(#,##0.0000\);_(&quot;$&quot;* &quot;-&quot;??_);_(@_)"/>
    <numFmt numFmtId="174" formatCode="_(&quot;$&quot;* #,##0_);_(&quot;$&quot;* \(#,##0\);_(&quot;$&quot;* &quot;-&quot;??_);_(@_)"/>
    <numFmt numFmtId="175" formatCode="_(* #,##0_);[Red]_(* \(#,##0\);_(* &quot;-&quot;??_);_(@_)"/>
    <numFmt numFmtId="176" formatCode="0.0000%"/>
    <numFmt numFmtId="177" formatCode="0.0%"/>
    <numFmt numFmtId="178" formatCode="dd\-mmm\-yy_)"/>
    <numFmt numFmtId="179" formatCode="0.000%"/>
    <numFmt numFmtId="180" formatCode="0.00000%"/>
    <numFmt numFmtId="181" formatCode="_(* #,##0.00000_);_(* \(#,##0.00000\);_(* &quot;-&quot;??_);_(@_)"/>
    <numFmt numFmtId="182" formatCode="0.000000"/>
    <numFmt numFmtId="183" formatCode="0.0000000"/>
    <numFmt numFmtId="184" formatCode="[$-409]mmm\-yy;@"/>
    <numFmt numFmtId="185" formatCode="d\.mmm\.yy"/>
    <numFmt numFmtId="186" formatCode="#,##0;\-#,##0;&quot;-&quot;"/>
    <numFmt numFmtId="187" formatCode="_(* #,##0.000000_);_(* \(#,##0.000000\);_(* &quot;-&quot;??_);_(@_)"/>
    <numFmt numFmtId="188" formatCode="_-* #,##0\ &quot;F&quot;_-;\-* #,##0\ &quot;F&quot;_-;_-* &quot;-&quot;\ &quot;F&quot;_-;_-@_-"/>
    <numFmt numFmtId="189" formatCode="_(* #,##0.00_);[Red]_(* \(#,##0.00\);_(* &quot;-&quot;??_);_(@_)"/>
    <numFmt numFmtId="190" formatCode="_-* #,##0.00_-;\-* #,##0.00_-;_-* &quot;-&quot;??_-;_-@_-"/>
    <numFmt numFmtId="191" formatCode="#."/>
    <numFmt numFmtId="192" formatCode="&quot;$&quot;###0;[Red]\(&quot;$&quot;###0\)"/>
    <numFmt numFmtId="193" formatCode="&quot;$&quot;#,##0\ ;\(&quot;$&quot;#,##0\)"/>
    <numFmt numFmtId="194" formatCode="_(* ###0_);_(* \(###0\);_(* &quot;-&quot;_);_(@_)"/>
    <numFmt numFmtId="195" formatCode="mmmm\ d\,\ yyyy"/>
    <numFmt numFmtId="196" formatCode="_([$€-2]* #,##0.00_);_([$€-2]* \(#,##0.00\);_([$€-2]* &quot;-&quot;??_)"/>
    <numFmt numFmtId="197" formatCode="&quot;$&quot;#,##0.0&quot;b&quot;_);&quot;$&quot;\(#,##0.0\)&quot;b&quot;"/>
    <numFmt numFmtId="198" formatCode="&quot;$&quot;#,##0.0&quot;m&quot;_);&quot;$&quot;\(#,##0.0\)&quot;m&quot;"/>
    <numFmt numFmtId="199" formatCode="0.0"/>
    <numFmt numFmtId="200" formatCode="_-* #,##0.000000_-;\-* #,##0.000000_-;_-* &quot;-&quot;??????_-;_-@_-"/>
    <numFmt numFmtId="201" formatCode="#,##0.000;[Red]\-#,##0.000"/>
    <numFmt numFmtId="202" formatCode="###0.0_);[Red]\(###0.0\)"/>
    <numFmt numFmtId="203" formatCode="0.00_)"/>
    <numFmt numFmtId="204" formatCode="0000000"/>
    <numFmt numFmtId="205" formatCode="_(* #,##0_);[Red]_(* \(#,##0\);_(* &quot;-&quot;_);_(@_)"/>
    <numFmt numFmtId="206" formatCode="#,##0.0_);\(#,##0.0\);\-\ ;"/>
    <numFmt numFmtId="207" formatCode="#,##0.0_);\(#,##0.0\)"/>
    <numFmt numFmtId="208" formatCode="_(&quot;$&quot;* #,##0.0000_);_(&quot;$&quot;* \(#,##0.0000\);_(&quot;$&quot;* &quot;-&quot;????_);_(@_)"/>
    <numFmt numFmtId="209" formatCode="mm/dd/yy"/>
    <numFmt numFmtId="210" formatCode="_(* #,##0.0_);_(* \(#,##0.0\);_(* &quot;-&quot;_);_(@_)"/>
    <numFmt numFmtId="211" formatCode="#,##0.0000"/>
    <numFmt numFmtId="212" formatCode="mmm\ dd\,\ yyyy"/>
    <numFmt numFmtId="213" formatCode="&quot;$&quot;#,##0.00"/>
    <numFmt numFmtId="214" formatCode="_-* #,##0_-;\-* #,##0_-;_-* &quot;-&quot;_-;_-@_-"/>
    <numFmt numFmtId="215" formatCode="_-&quot;$&quot;* #,##0_-;\-&quot;$&quot;* #,##0_-;_-&quot;$&quot;* &quot;-&quot;_-;_-@_-"/>
    <numFmt numFmtId="216" formatCode="_-&quot;$&quot;* #,##0.00_-;\-&quot;$&quot;* #,##0.00_-;_-&quot;$&quot;* &quot;-&quot;??_-;_-@_-"/>
    <numFmt numFmtId="217" formatCode="0000"/>
    <numFmt numFmtId="218" formatCode="000000"/>
    <numFmt numFmtId="219" formatCode="_-* #,##0.00\ &quot;DM&quot;_-;\-* #,##0.00\ &quot;DM&quot;_-;_-* &quot;-&quot;??\ &quot;DM&quot;_-;_-@_-"/>
    <numFmt numFmtId="220" formatCode="0.0000_);\(0.0000\)"/>
    <numFmt numFmtId="221" formatCode="&quot;$&quot;#,##0;\-&quot;$&quot;#,##0"/>
    <numFmt numFmtId="222" formatCode="mmm\-yyyy"/>
    <numFmt numFmtId="223" formatCode="_(&quot;$&quot;* #,##0.000_);_(&quot;$&quot;* \(#,##0.000\);_(&quot;$&quot;* &quot;-&quot;??_);_(@_)"/>
  </numFmts>
  <fonts count="2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2"/>
      <name val="Arial"/>
      <family val="2"/>
    </font>
    <font>
      <sz val="10"/>
      <name val="Times New Roman"/>
      <family val="1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SWISS"/>
    </font>
    <font>
      <sz val="11"/>
      <color indexed="8"/>
      <name val="Calibri"/>
      <family val="2"/>
    </font>
    <font>
      <sz val="10"/>
      <name val="Swiss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LinePrinter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theme="0"/>
      <name val="Times New Roman"/>
      <family val="1"/>
    </font>
    <font>
      <sz val="11"/>
      <color rgb="FFFF0000"/>
      <name val="Times New Roman"/>
      <family val="1"/>
    </font>
    <font>
      <b/>
      <sz val="10"/>
      <name val="Times New Roman"/>
      <family val="1"/>
    </font>
    <font>
      <sz val="10"/>
      <color rgb="FFFF000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name val="Times New Roman"/>
      <family val="1"/>
    </font>
    <font>
      <sz val="10"/>
      <name val="Calibri"/>
      <family val="2"/>
      <scheme val="minor"/>
    </font>
    <font>
      <sz val="13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Times New Roman"/>
      <family val="2"/>
    </font>
    <font>
      <sz val="8"/>
      <name val="Times New Roman"/>
      <family val="1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1"/>
      <color rgb="FF9C0006"/>
      <name val="Arial"/>
      <family val="2"/>
    </font>
    <font>
      <sz val="8"/>
      <color rgb="FF9C0006"/>
      <name val="Arial"/>
      <family val="2"/>
    </font>
    <font>
      <sz val="11"/>
      <color rgb="FF9C0006"/>
      <name val="Times New Roman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b/>
      <sz val="8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Arial"/>
      <family val="2"/>
    </font>
    <font>
      <b/>
      <sz val="8"/>
      <color rgb="FFFA7D00"/>
      <name val="Arial"/>
      <family val="2"/>
    </font>
    <font>
      <b/>
      <sz val="11"/>
      <color rgb="FFFA7D00"/>
      <name val="Times New Roman"/>
      <family val="2"/>
    </font>
    <font>
      <sz val="10"/>
      <name val="Tms Rmn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Times New Roman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Helv"/>
    </font>
    <font>
      <b/>
      <sz val="8"/>
      <name val="Times New Roman"/>
      <family val="1"/>
    </font>
    <font>
      <sz val="12"/>
      <color theme="1"/>
      <name val="Times New Roman"/>
      <family val="2"/>
    </font>
    <font>
      <sz val="12"/>
      <color indexed="24"/>
      <name val="Arial"/>
      <family val="2"/>
    </font>
    <font>
      <sz val="10"/>
      <name val="Tahoma"/>
      <family val="2"/>
    </font>
    <font>
      <sz val="10"/>
      <name val="Geneva"/>
      <family val="2"/>
    </font>
    <font>
      <sz val="10"/>
      <color theme="1"/>
      <name val="Times New Roman"/>
      <family val="2"/>
    </font>
    <font>
      <sz val="11"/>
      <name val="Arial"/>
      <family val="2"/>
    </font>
    <font>
      <sz val="10"/>
      <name val="Helv"/>
    </font>
    <font>
      <sz val="12"/>
      <name val="Times"/>
      <family val="1"/>
    </font>
    <font>
      <sz val="10"/>
      <color indexed="24"/>
      <name val="Courier New"/>
      <family val="3"/>
    </font>
    <font>
      <sz val="1"/>
      <color indexed="16"/>
      <name val="Courier"/>
      <family val="3"/>
    </font>
    <font>
      <sz val="10"/>
      <name val="MS Serif"/>
      <family val="1"/>
    </font>
    <font>
      <sz val="8"/>
      <name val="Helv"/>
    </font>
    <font>
      <sz val="12"/>
      <name val="Helv"/>
    </font>
    <font>
      <sz val="8"/>
      <color indexed="18"/>
      <name val="Times New Roman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Arial"/>
      <family val="2"/>
    </font>
    <font>
      <i/>
      <sz val="8"/>
      <color rgb="FF7F7F7F"/>
      <name val="Arial"/>
      <family val="2"/>
    </font>
    <font>
      <i/>
      <sz val="11"/>
      <color rgb="FF7F7F7F"/>
      <name val="Times New Roman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sz val="11"/>
      <color rgb="FF006100"/>
      <name val="Arial"/>
      <family val="2"/>
    </font>
    <font>
      <sz val="8"/>
      <color rgb="FF006100"/>
      <name val="Arial"/>
      <family val="2"/>
    </font>
    <font>
      <sz val="11"/>
      <color rgb="FF006100"/>
      <name val="Times New Roman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2"/>
      <color indexed="24"/>
      <name val="Times New Roman"/>
      <family val="1"/>
    </font>
    <font>
      <b/>
      <sz val="15"/>
      <color theme="3"/>
      <name val="Arial"/>
      <family val="2"/>
    </font>
    <font>
      <u/>
      <sz val="12"/>
      <color indexed="24"/>
      <name val="Arial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sz val="10"/>
      <color indexed="24"/>
      <name val="Times New Roman"/>
      <family val="1"/>
    </font>
    <font>
      <b/>
      <sz val="13"/>
      <color theme="3"/>
      <name val="Arial"/>
      <family val="2"/>
    </font>
    <font>
      <sz val="8"/>
      <color indexed="24"/>
      <name val="Arial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8"/>
      <name val="Arial"/>
      <family val="2"/>
    </font>
    <font>
      <b/>
      <sz val="8"/>
      <name val="MS Sans Serif"/>
      <family val="2"/>
    </font>
    <font>
      <u/>
      <sz val="10"/>
      <color indexed="12"/>
      <name val="Arial"/>
      <family val="2"/>
    </font>
    <font>
      <b/>
      <i/>
      <sz val="8"/>
      <color indexed="18"/>
      <name val="Helv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rgb="FF3F3F76"/>
      <name val="Arial"/>
      <family val="2"/>
    </font>
    <font>
      <sz val="8"/>
      <color rgb="FF3F3F76"/>
      <name val="Arial"/>
      <family val="2"/>
    </font>
    <font>
      <sz val="11"/>
      <color rgb="FF3F3F76"/>
      <name val="Times New Roman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Arial"/>
      <family val="2"/>
    </font>
    <font>
      <sz val="8"/>
      <color rgb="FFFA7D00"/>
      <name val="Arial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Arial"/>
      <family val="2"/>
    </font>
    <font>
      <sz val="8"/>
      <color rgb="FF9C6500"/>
      <name val="Arial"/>
      <family val="2"/>
    </font>
    <font>
      <sz val="11"/>
      <color rgb="FF9C6500"/>
      <name val="Times New Roman"/>
      <family val="2"/>
    </font>
    <font>
      <sz val="7"/>
      <name val="Small Fonts"/>
      <family val="2"/>
    </font>
    <font>
      <sz val="11"/>
      <color indexed="8"/>
      <name val="TimesNewRomanPS"/>
    </font>
    <font>
      <b/>
      <i/>
      <sz val="16"/>
      <name val="Helv"/>
    </font>
    <font>
      <sz val="10"/>
      <color indexed="8"/>
      <name val="Times New Roman"/>
      <family val="2"/>
    </font>
    <font>
      <sz val="12"/>
      <color theme="1"/>
      <name val="Calibri"/>
      <family val="2"/>
    </font>
    <font>
      <sz val="11"/>
      <name val="Times New Roman"/>
      <family val="1"/>
    </font>
    <font>
      <sz val="11"/>
      <name val="TimesNewRomanPS"/>
    </font>
    <font>
      <sz val="10"/>
      <color indexed="8"/>
      <name val="Verdana"/>
      <family val="2"/>
    </font>
    <font>
      <sz val="9"/>
      <name val="Helv"/>
    </font>
    <font>
      <sz val="12"/>
      <name val="Arial MT"/>
    </font>
    <font>
      <sz val="8"/>
      <name val="Helvetica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Arial"/>
      <family val="2"/>
    </font>
    <font>
      <b/>
      <sz val="8"/>
      <color rgb="FF3F3F3F"/>
      <name val="Arial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color indexed="11"/>
      <name val="Geneva"/>
    </font>
    <font>
      <sz val="10"/>
      <color indexed="11"/>
      <name val="Geneva"/>
      <family val="2"/>
    </font>
    <font>
      <sz val="10"/>
      <name val="Book Antiqua"/>
      <family val="1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8"/>
      <name val="Wingdings"/>
      <charset val="2"/>
    </font>
    <font>
      <i/>
      <sz val="10"/>
      <name val="Arial"/>
      <family val="2"/>
    </font>
    <font>
      <sz val="8"/>
      <color indexed="14"/>
      <name val="Helvetica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9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sz val="8"/>
      <color indexed="62"/>
      <name val="Arial"/>
      <family val="2"/>
    </font>
    <font>
      <sz val="9"/>
      <color indexed="8"/>
      <name val="Arial"/>
      <family val="2"/>
    </font>
    <font>
      <sz val="9"/>
      <color indexed="8"/>
      <name val="Times New Roman"/>
      <family val="1"/>
    </font>
    <font>
      <sz val="9"/>
      <color indexed="39"/>
      <name val="Times New Roman"/>
      <family val="1"/>
    </font>
    <font>
      <b/>
      <sz val="14"/>
      <name val="Arial"/>
      <family val="2"/>
    </font>
    <font>
      <sz val="9"/>
      <color indexed="48"/>
      <name val="Arial"/>
      <family val="2"/>
    </font>
    <font>
      <sz val="19"/>
      <color indexed="23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8"/>
      <name val="MS Sans Serif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b/>
      <sz val="8"/>
      <color indexed="8"/>
      <name val="Helv"/>
    </font>
    <font>
      <b/>
      <sz val="10"/>
      <name val="Helv"/>
    </font>
    <font>
      <b/>
      <sz val="9"/>
      <name val="Arial"/>
      <family val="2"/>
    </font>
    <font>
      <sz val="7"/>
      <name val="Times New Roman"/>
      <family val="1"/>
    </font>
    <font>
      <sz val="24"/>
      <color indexed="13"/>
      <name val="Helv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Times New Roman"/>
      <family val="2"/>
    </font>
    <font>
      <sz val="10"/>
      <name val="LinePrinter"/>
      <family val="3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1"/>
      <color rgb="FFFF0000"/>
      <name val="Arial"/>
      <family val="2"/>
    </font>
    <font>
      <sz val="8"/>
      <color rgb="FFFF0000"/>
      <name val="Arial"/>
      <family val="2"/>
    </font>
    <font>
      <sz val="11"/>
      <color rgb="FFFF0000"/>
      <name val="Times New Roman"/>
      <family val="2"/>
    </font>
    <font>
      <sz val="8"/>
      <color indexed="9"/>
      <name val="Arial"/>
      <family val="2"/>
    </font>
    <font>
      <sz val="11"/>
      <name val="univers (E1)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2"/>
      <name val="TIMES"/>
    </font>
    <font>
      <u/>
      <sz val="10"/>
      <color indexed="12"/>
      <name val="MS Sans Serif"/>
      <family val="2"/>
    </font>
    <font>
      <sz val="11"/>
      <color theme="1"/>
      <name val="Calibri"/>
      <family val="2"/>
    </font>
    <font>
      <sz val="12"/>
      <color indexed="10"/>
      <name val="TIMES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1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15"/>
      </patternFill>
    </fill>
    <fill>
      <patternFill patternType="lightGray"/>
    </fill>
    <fill>
      <patternFill patternType="gray0625">
        <fgColor indexed="8"/>
      </patternFill>
    </fill>
    <fill>
      <patternFill patternType="solid">
        <fgColor indexed="63"/>
        <bgColor indexed="64"/>
      </patternFill>
    </fill>
    <fill>
      <patternFill patternType="gray125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20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</borders>
  <cellStyleXfs count="52065">
    <xf numFmtId="0" fontId="0" fillId="0" borderId="0"/>
    <xf numFmtId="0" fontId="2" fillId="0" borderId="0"/>
    <xf numFmtId="0" fontId="2" fillId="0" borderId="0"/>
    <xf numFmtId="0" fontId="3" fillId="0" borderId="0"/>
    <xf numFmtId="0" fontId="4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left"/>
    </xf>
    <xf numFmtId="168" fontId="2" fillId="0" borderId="0"/>
    <xf numFmtId="164" fontId="8" fillId="0" borderId="0" applyFont="0" applyAlignment="0" applyProtection="0"/>
    <xf numFmtId="0" fontId="2" fillId="0" borderId="0"/>
    <xf numFmtId="41" fontId="9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2" fillId="0" borderId="0">
      <alignment wrapText="1"/>
    </xf>
    <xf numFmtId="0" fontId="4" fillId="0" borderId="0"/>
    <xf numFmtId="0" fontId="2" fillId="0" borderId="0"/>
    <xf numFmtId="0" fontId="5" fillId="0" borderId="0"/>
    <xf numFmtId="0" fontId="2" fillId="0" borderId="0"/>
    <xf numFmtId="0" fontId="4" fillId="0" borderId="0"/>
    <xf numFmtId="0" fontId="2" fillId="0" borderId="0">
      <alignment wrapText="1"/>
    </xf>
    <xf numFmtId="0" fontId="1" fillId="0" borderId="0"/>
    <xf numFmtId="0" fontId="1" fillId="0" borderId="0"/>
    <xf numFmtId="41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38" fontId="12" fillId="0" borderId="0" applyNumberFormat="0" applyFont="0" applyFill="0" applyBorder="0">
      <alignment horizontal="left" indent="4"/>
      <protection locked="0"/>
    </xf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4" fillId="0" borderId="2">
      <alignment horizontal="center"/>
    </xf>
    <xf numFmtId="3" fontId="13" fillId="0" borderId="0" applyFont="0" applyFill="0" applyBorder="0" applyAlignment="0" applyProtection="0"/>
    <xf numFmtId="0" fontId="13" fillId="3" borderId="0" applyNumberFormat="0" applyFont="0" applyBorder="0" applyAlignment="0" applyProtection="0"/>
    <xf numFmtId="169" fontId="15" fillId="0" borderId="0">
      <alignment horizontal="left"/>
    </xf>
    <xf numFmtId="164" fontId="5" fillId="4" borderId="0" applyFont="0" applyFill="0" applyBorder="0" applyAlignment="0" applyProtection="0">
      <alignment wrapText="1"/>
    </xf>
    <xf numFmtId="0" fontId="2" fillId="5" borderId="0" applyNumberFormat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3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3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4" fillId="0" borderId="0"/>
    <xf numFmtId="0" fontId="4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4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4" fillId="0" borderId="0"/>
    <xf numFmtId="0" fontId="4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4" fillId="0" borderId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0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7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8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9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8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0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7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8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9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0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0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8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0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8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9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0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2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8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0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7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8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9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0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4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84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0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9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5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6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4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0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8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9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7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0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50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4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0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7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8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9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50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1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0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7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8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9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0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5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7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4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0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7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8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9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0" fillId="44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50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44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4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0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7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8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9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0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5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39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0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8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9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7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0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50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" fillId="49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4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52" fillId="17" borderId="0" applyNumberFormat="0" applyBorder="0" applyAlignment="0" applyProtection="0"/>
    <xf numFmtId="0" fontId="53" fillId="17" borderId="0" applyNumberFormat="0" applyBorder="0" applyAlignment="0" applyProtection="0"/>
    <xf numFmtId="0" fontId="43" fillId="46" borderId="0" applyNumberFormat="0" applyBorder="0" applyAlignment="0" applyProtection="0"/>
    <xf numFmtId="0" fontId="43" fillId="17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184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3" fillId="17" borderId="0" applyNumberFormat="0" applyBorder="0" applyAlignment="0" applyProtection="0"/>
    <xf numFmtId="0" fontId="43" fillId="46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55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5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52" fillId="21" borderId="0" applyNumberFormat="0" applyBorder="0" applyAlignment="0" applyProtection="0"/>
    <xf numFmtId="0" fontId="53" fillId="21" borderId="0" applyNumberFormat="0" applyBorder="0" applyAlignment="0" applyProtection="0"/>
    <xf numFmtId="0" fontId="43" fillId="51" borderId="0" applyNumberFormat="0" applyBorder="0" applyAlignment="0" applyProtection="0"/>
    <xf numFmtId="0" fontId="43" fillId="2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184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3" fillId="21" borderId="0" applyNumberFormat="0" applyBorder="0" applyAlignment="0" applyProtection="0"/>
    <xf numFmtId="0" fontId="43" fillId="5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55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2" fillId="25" borderId="0" applyNumberFormat="0" applyBorder="0" applyAlignment="0" applyProtection="0"/>
    <xf numFmtId="0" fontId="53" fillId="25" borderId="0" applyNumberFormat="0" applyBorder="0" applyAlignment="0" applyProtection="0"/>
    <xf numFmtId="0" fontId="43" fillId="49" borderId="0" applyNumberFormat="0" applyBorder="0" applyAlignment="0" applyProtection="0"/>
    <xf numFmtId="0" fontId="43" fillId="25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184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3" fillId="25" borderId="0" applyNumberFormat="0" applyBorder="0" applyAlignment="0" applyProtection="0"/>
    <xf numFmtId="0" fontId="43" fillId="49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55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47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2" fillId="29" borderId="0" applyNumberFormat="0" applyBorder="0" applyAlignment="0" applyProtection="0"/>
    <xf numFmtId="0" fontId="53" fillId="29" borderId="0" applyNumberFormat="0" applyBorder="0" applyAlignment="0" applyProtection="0"/>
    <xf numFmtId="0" fontId="43" fillId="40" borderId="0" applyNumberFormat="0" applyBorder="0" applyAlignment="0" applyProtection="0"/>
    <xf numFmtId="0" fontId="43" fillId="29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184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3" fillId="29" borderId="0" applyNumberFormat="0" applyBorder="0" applyAlignment="0" applyProtection="0"/>
    <xf numFmtId="0" fontId="43" fillId="40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55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2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52" fillId="33" borderId="0" applyNumberFormat="0" applyBorder="0" applyAlignment="0" applyProtection="0"/>
    <xf numFmtId="0" fontId="53" fillId="33" borderId="0" applyNumberFormat="0" applyBorder="0" applyAlignment="0" applyProtection="0"/>
    <xf numFmtId="0" fontId="43" fillId="46" borderId="0" applyNumberFormat="0" applyBorder="0" applyAlignment="0" applyProtection="0"/>
    <xf numFmtId="0" fontId="43" fillId="33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184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3" fillId="33" borderId="0" applyNumberFormat="0" applyBorder="0" applyAlignment="0" applyProtection="0"/>
    <xf numFmtId="0" fontId="43" fillId="46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55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2" fillId="37" borderId="0" applyNumberFormat="0" applyBorder="0" applyAlignment="0" applyProtection="0"/>
    <xf numFmtId="0" fontId="5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184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55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4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52" fillId="14" borderId="0" applyNumberFormat="0" applyBorder="0" applyAlignment="0" applyProtection="0"/>
    <xf numFmtId="0" fontId="53" fillId="14" borderId="0" applyNumberFormat="0" applyBorder="0" applyAlignment="0" applyProtection="0"/>
    <xf numFmtId="0" fontId="43" fillId="56" borderId="0" applyNumberFormat="0" applyBorder="0" applyAlignment="0" applyProtection="0"/>
    <xf numFmtId="0" fontId="43" fillId="14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184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4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3" fillId="14" borderId="0" applyNumberFormat="0" applyBorder="0" applyAlignment="0" applyProtection="0"/>
    <xf numFmtId="0" fontId="43" fillId="56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55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5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52" fillId="18" borderId="0" applyNumberFormat="0" applyBorder="0" applyAlignment="0" applyProtection="0"/>
    <xf numFmtId="0" fontId="53" fillId="18" borderId="0" applyNumberFormat="0" applyBorder="0" applyAlignment="0" applyProtection="0"/>
    <xf numFmtId="0" fontId="43" fillId="51" borderId="0" applyNumberFormat="0" applyBorder="0" applyAlignment="0" applyProtection="0"/>
    <xf numFmtId="0" fontId="43" fillId="18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184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4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3" fillId="18" borderId="0" applyNumberFormat="0" applyBorder="0" applyAlignment="0" applyProtection="0"/>
    <xf numFmtId="0" fontId="43" fillId="51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55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2" fillId="22" borderId="0" applyNumberFormat="0" applyBorder="0" applyAlignment="0" applyProtection="0"/>
    <xf numFmtId="0" fontId="53" fillId="22" borderId="0" applyNumberFormat="0" applyBorder="0" applyAlignment="0" applyProtection="0"/>
    <xf numFmtId="0" fontId="43" fillId="49" borderId="0" applyNumberFormat="0" applyBorder="0" applyAlignment="0" applyProtection="0"/>
    <xf numFmtId="0" fontId="43" fillId="2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184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4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3" fillId="22" borderId="0" applyNumberFormat="0" applyBorder="0" applyAlignment="0" applyProtection="0"/>
    <xf numFmtId="0" fontId="43" fillId="49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55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8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52" fillId="26" borderId="0" applyNumberFormat="0" applyBorder="0" applyAlignment="0" applyProtection="0"/>
    <xf numFmtId="0" fontId="53" fillId="26" borderId="0" applyNumberFormat="0" applyBorder="0" applyAlignment="0" applyProtection="0"/>
    <xf numFmtId="0" fontId="43" fillId="59" borderId="0" applyNumberFormat="0" applyBorder="0" applyAlignment="0" applyProtection="0"/>
    <xf numFmtId="0" fontId="43" fillId="26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184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4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3" fillId="26" borderId="0" applyNumberFormat="0" applyBorder="0" applyAlignment="0" applyProtection="0"/>
    <xf numFmtId="0" fontId="43" fillId="59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55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184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55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3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52" fillId="34" borderId="0" applyNumberFormat="0" applyBorder="0" applyAlignment="0" applyProtection="0"/>
    <xf numFmtId="0" fontId="53" fillId="34" borderId="0" applyNumberFormat="0" applyBorder="0" applyAlignment="0" applyProtection="0"/>
    <xf numFmtId="0" fontId="43" fillId="57" borderId="0" applyNumberFormat="0" applyBorder="0" applyAlignment="0" applyProtection="0"/>
    <xf numFmtId="0" fontId="43" fillId="34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184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4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3" fillId="34" borderId="0" applyNumberFormat="0" applyBorder="0" applyAlignment="0" applyProtection="0"/>
    <xf numFmtId="0" fontId="43" fillId="57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55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1" fillId="51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56" fillId="0" borderId="0">
      <alignment horizontal="center" wrapText="1"/>
      <protection locked="0"/>
    </xf>
    <xf numFmtId="0" fontId="57" fillId="60" borderId="18" applyNumberFormat="0" applyBorder="0" applyAlignment="0" applyProtection="0"/>
    <xf numFmtId="184" fontId="57" fillId="60" borderId="18" applyNumberFormat="0" applyBorder="0" applyAlignment="0" applyProtection="0"/>
    <xf numFmtId="0" fontId="57" fillId="60" borderId="18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59" fillId="8" borderId="0" applyNumberFormat="0" applyBorder="0" applyAlignment="0" applyProtection="0"/>
    <xf numFmtId="0" fontId="60" fillId="8" borderId="0" applyNumberFormat="0" applyBorder="0" applyAlignment="0" applyProtection="0"/>
    <xf numFmtId="0" fontId="33" fillId="44" borderId="0" applyNumberFormat="0" applyBorder="0" applyAlignment="0" applyProtection="0"/>
    <xf numFmtId="0" fontId="33" fillId="8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184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61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60" fillId="8" borderId="0" applyNumberFormat="0" applyBorder="0" applyAlignment="0" applyProtection="0"/>
    <xf numFmtId="0" fontId="33" fillId="44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62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58" fillId="40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16" fillId="61" borderId="0" applyNumberFormat="0" applyBorder="0" applyAlignment="0" applyProtection="0"/>
    <xf numFmtId="184" fontId="16" fillId="61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62" borderId="0" applyNumberFormat="0" applyFill="0" applyBorder="0" applyAlignment="0" applyProtection="0">
      <protection locked="0"/>
    </xf>
    <xf numFmtId="0" fontId="65" fillId="0" borderId="0" applyNumberFormat="0" applyFill="0" applyBorder="0" applyAlignment="0" applyProtection="0"/>
    <xf numFmtId="0" fontId="66" fillId="62" borderId="19" applyNumberFormat="0" applyFill="0" applyBorder="0" applyAlignment="0" applyProtection="0">
      <protection locked="0"/>
    </xf>
    <xf numFmtId="0" fontId="56" fillId="0" borderId="2" applyNumberFormat="0" applyFont="0" applyFill="0" applyAlignment="0" applyProtection="0"/>
    <xf numFmtId="0" fontId="2" fillId="0" borderId="20" applyNumberFormat="0" applyFill="0" applyAlignment="0" applyProtection="0"/>
    <xf numFmtId="185" fontId="67" fillId="0" borderId="0" applyFill="0" applyBorder="0" applyAlignment="0"/>
    <xf numFmtId="186" fontId="68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6" fontId="68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187" fontId="2" fillId="0" borderId="0" applyFill="0" applyBorder="0" applyAlignment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69" fillId="63" borderId="21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71" fillId="11" borderId="12" applyNumberFormat="0" applyAlignment="0" applyProtection="0"/>
    <xf numFmtId="0" fontId="72" fillId="11" borderId="12" applyNumberFormat="0" applyAlignment="0" applyProtection="0"/>
    <xf numFmtId="0" fontId="70" fillId="64" borderId="12" applyNumberFormat="0" applyAlignment="0" applyProtection="0"/>
    <xf numFmtId="0" fontId="37" fillId="11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70" fillId="64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184" fontId="37" fillId="11" borderId="12" applyNumberFormat="0" applyAlignment="0" applyProtection="0"/>
    <xf numFmtId="0" fontId="37" fillId="11" borderId="12" applyNumberFormat="0" applyAlignment="0" applyProtection="0"/>
    <xf numFmtId="0" fontId="73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72" fillId="11" borderId="12" applyNumberFormat="0" applyAlignment="0" applyProtection="0"/>
    <xf numFmtId="0" fontId="70" fillId="64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74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69" fillId="63" borderId="21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37" fillId="11" borderId="12" applyNumberFormat="0" applyAlignment="0" applyProtection="0"/>
    <xf numFmtId="0" fontId="75" fillId="0" borderId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7" fillId="12" borderId="15" applyNumberFormat="0" applyAlignment="0" applyProtection="0"/>
    <xf numFmtId="0" fontId="78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184" fontId="39" fillId="12" borderId="15" applyNumberFormat="0" applyAlignment="0" applyProtection="0"/>
    <xf numFmtId="0" fontId="39" fillId="12" borderId="15" applyNumberFormat="0" applyAlignment="0" applyProtection="0"/>
    <xf numFmtId="0" fontId="7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8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80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76" fillId="65" borderId="22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0" fontId="39" fillId="12" borderId="15" applyNumberFormat="0" applyAlignment="0" applyProtection="0"/>
    <xf numFmtId="41" fontId="2" fillId="66" borderId="0"/>
    <xf numFmtId="0" fontId="81" fillId="0" borderId="0" applyNumberForma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4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" fontId="83" fillId="0" borderId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6" fillId="0" borderId="0" applyFont="0" applyFill="0" applyBorder="0" applyAlignment="0" applyProtection="0"/>
    <xf numFmtId="40" fontId="84" fillId="0" borderId="0" applyFont="0" applyFill="0" applyBorder="0" applyAlignment="0" applyProtection="0">
      <alignment horizontal="center"/>
    </xf>
    <xf numFmtId="0" fontId="84" fillId="0" borderId="0" applyFont="0" applyFill="0" applyBorder="0" applyAlignment="0" applyProtection="0">
      <alignment horizont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47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189" fontId="2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48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89" fontId="2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89" fontId="2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" fontId="8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" fillId="0" borderId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84" fontId="91" fillId="0" borderId="0"/>
    <xf numFmtId="0" fontId="91" fillId="0" borderId="0"/>
    <xf numFmtId="0" fontId="91" fillId="0" borderId="0"/>
    <xf numFmtId="184" fontId="91" fillId="0" borderId="0"/>
    <xf numFmtId="0" fontId="91" fillId="0" borderId="0"/>
    <xf numFmtId="0" fontId="92" fillId="0" borderId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" fontId="2" fillId="0" borderId="0" applyFill="0" applyBorder="0" applyAlignment="0" applyProtection="0"/>
    <xf numFmtId="37" fontId="2" fillId="0" borderId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7" fontId="2" fillId="0" borderId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3" fontId="93" fillId="0" borderId="0" applyFont="0" applyFill="0" applyBorder="0" applyAlignment="0" applyProtection="0"/>
    <xf numFmtId="191" fontId="94" fillId="0" borderId="0">
      <protection locked="0"/>
    </xf>
    <xf numFmtId="0" fontId="91" fillId="0" borderId="0"/>
    <xf numFmtId="0" fontId="92" fillId="0" borderId="0"/>
    <xf numFmtId="184" fontId="91" fillId="0" borderId="0"/>
    <xf numFmtId="0" fontId="91" fillId="0" borderId="0"/>
    <xf numFmtId="0" fontId="95" fillId="0" borderId="0" applyNumberFormat="0" applyAlignment="0">
      <alignment horizontal="left"/>
    </xf>
    <xf numFmtId="0" fontId="82" fillId="0" borderId="0" applyNumberFormat="0" applyAlignment="0"/>
    <xf numFmtId="0" fontId="91" fillId="0" borderId="0"/>
    <xf numFmtId="0" fontId="91" fillId="0" borderId="0"/>
    <xf numFmtId="0" fontId="9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2" fillId="0" borderId="0"/>
    <xf numFmtId="42" fontId="2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1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92" fontId="96" fillId="0" borderId="0" applyFont="0" applyFill="0" applyBorder="0" applyProtection="0">
      <alignment horizontal="right"/>
    </xf>
    <xf numFmtId="5" fontId="91" fillId="0" borderId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193" fontId="86" fillId="0" borderId="0" applyFont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193" fontId="93" fillId="0" borderId="0" applyFont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193" fontId="93" fillId="0" borderId="0" applyFont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194" fontId="2" fillId="0" borderId="0" applyFont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7" fontId="96" fillId="0" borderId="0" applyFill="0" applyBorder="0">
      <alignment horizontal="right"/>
    </xf>
    <xf numFmtId="0" fontId="97" fillId="0" borderId="0"/>
    <xf numFmtId="0" fontId="97" fillId="0" borderId="23"/>
    <xf numFmtId="0" fontId="97" fillId="0" borderId="23"/>
    <xf numFmtId="0" fontId="97" fillId="0" borderId="23"/>
    <xf numFmtId="0" fontId="97" fillId="0" borderId="23"/>
    <xf numFmtId="8" fontId="98" fillId="0" borderId="0" applyNumberFormat="0" applyFill="0" applyBorder="0" applyAlignment="0"/>
    <xf numFmtId="195" fontId="2" fillId="0" borderId="0" applyFill="0" applyBorder="0" applyAlignment="0" applyProtection="0"/>
    <xf numFmtId="0" fontId="91" fillId="0" borderId="0"/>
    <xf numFmtId="0" fontId="91" fillId="0" borderId="0"/>
    <xf numFmtId="0" fontId="91" fillId="0" borderId="0"/>
    <xf numFmtId="184" fontId="91" fillId="0" borderId="0"/>
    <xf numFmtId="0" fontId="9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" fontId="2" fillId="0" borderId="0" applyFont="0" applyFill="0" applyBorder="0" applyAlignment="0" applyProtection="0"/>
    <xf numFmtId="0" fontId="2" fillId="0" borderId="0"/>
    <xf numFmtId="0" fontId="2" fillId="0" borderId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84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84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84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84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84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5" fontId="2" fillId="0" borderId="0" applyFill="0" applyBorder="0" applyAlignment="0" applyProtection="0"/>
    <xf numFmtId="184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82" fontId="2" fillId="0" borderId="0"/>
    <xf numFmtId="0" fontId="99" fillId="0" borderId="0" applyNumberFormat="0" applyAlignment="0">
      <alignment horizontal="left"/>
    </xf>
    <xf numFmtId="196" fontId="2" fillId="0" borderId="0" applyFont="0" applyFill="0" applyBorder="0" applyAlignment="0" applyProtection="0">
      <alignment horizontal="left" wrapText="1"/>
    </xf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18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" fontId="105" fillId="0" borderId="0" applyFill="0" applyBorder="0" applyAlignment="0" applyProtection="0"/>
    <xf numFmtId="3" fontId="56" fillId="0" borderId="0" applyFill="0" applyBorder="0" applyAlignment="0" applyProtection="0"/>
    <xf numFmtId="3" fontId="106" fillId="0" borderId="0" applyFill="0" applyBorder="0" applyAlignment="0" applyProtection="0"/>
    <xf numFmtId="3" fontId="5" fillId="0" borderId="0" applyFill="0" applyBorder="0" applyAlignment="0" applyProtection="0"/>
    <xf numFmtId="3" fontId="107" fillId="0" borderId="0" applyFill="0" applyBorder="0" applyAlignment="0" applyProtection="0"/>
    <xf numFmtId="3" fontId="81" fillId="0" borderId="0" applyFill="0" applyBorder="0" applyAlignment="0" applyProtection="0"/>
    <xf numFmtId="3" fontId="108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93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93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6" fillId="0" borderId="0" applyFill="0" applyBorder="0">
      <alignment horizontal="right"/>
    </xf>
    <xf numFmtId="0" fontId="81" fillId="62" borderId="18" applyFont="0" applyBorder="0" applyAlignment="0" applyProtection="0">
      <alignment vertical="top"/>
    </xf>
    <xf numFmtId="0" fontId="7" fillId="0" borderId="0" applyFont="0" applyFill="0" applyBorder="0" applyAlignment="0" applyProtection="0">
      <alignment horizontal="left"/>
    </xf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10" fillId="7" borderId="0" applyNumberFormat="0" applyBorder="0" applyAlignment="0" applyProtection="0"/>
    <xf numFmtId="0" fontId="111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184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1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11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113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09" fillId="4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0" fontId="114" fillId="0" borderId="0"/>
    <xf numFmtId="184" fontId="114" fillId="0" borderId="0"/>
    <xf numFmtId="0" fontId="114" fillId="0" borderId="0"/>
    <xf numFmtId="0" fontId="115" fillId="0" borderId="24" applyNumberFormat="0" applyAlignment="0" applyProtection="0">
      <alignment horizontal="left" vertical="center"/>
    </xf>
    <xf numFmtId="0" fontId="115" fillId="0" borderId="24" applyNumberFormat="0" applyAlignment="0" applyProtection="0">
      <alignment horizontal="left"/>
    </xf>
    <xf numFmtId="184" fontId="115" fillId="0" borderId="24" applyNumberFormat="0" applyAlignment="0" applyProtection="0">
      <alignment horizontal="left" vertical="center"/>
    </xf>
    <xf numFmtId="0" fontId="115" fillId="0" borderId="24" applyNumberFormat="0" applyAlignment="0" applyProtection="0">
      <alignment horizontal="left" vertical="center"/>
    </xf>
    <xf numFmtId="0" fontId="115" fillId="0" borderId="6">
      <alignment horizontal="left" vertical="center"/>
    </xf>
    <xf numFmtId="0" fontId="115" fillId="0" borderId="6">
      <alignment horizontal="left"/>
    </xf>
    <xf numFmtId="184" fontId="115" fillId="0" borderId="6">
      <alignment horizontal="left" vertical="center"/>
    </xf>
    <xf numFmtId="0" fontId="115" fillId="0" borderId="6">
      <alignment horizontal="left" vertical="center"/>
    </xf>
    <xf numFmtId="0" fontId="115" fillId="0" borderId="6">
      <alignment horizontal="left" vertical="center"/>
    </xf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117" fillId="0" borderId="25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9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26" applyNumberFormat="0" applyFill="0" applyAlignment="0" applyProtection="0"/>
    <xf numFmtId="0" fontId="29" fillId="0" borderId="9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184" fontId="29" fillId="0" borderId="9" applyNumberFormat="0" applyFill="0" applyAlignment="0" applyProtection="0"/>
    <xf numFmtId="0" fontId="29" fillId="0" borderId="9" applyNumberFormat="0" applyFill="0" applyAlignment="0" applyProtection="0"/>
    <xf numFmtId="0" fontId="120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22" fillId="0" borderId="9" applyNumberFormat="0" applyFill="0" applyAlignment="0" applyProtection="0"/>
    <xf numFmtId="0" fontId="119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18" fillId="0" borderId="26" applyNumberFormat="0" applyFill="0" applyAlignment="0" applyProtection="0"/>
    <xf numFmtId="0" fontId="29" fillId="0" borderId="9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8" fillId="0" borderId="26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25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123" fillId="0" borderId="27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1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10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30" fillId="0" borderId="10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184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26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8" fillId="0" borderId="10" applyNumberFormat="0" applyFill="0" applyAlignment="0" applyProtection="0"/>
    <xf numFmtId="0" fontId="12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124" fillId="0" borderId="28" applyNumberFormat="0" applyFill="0" applyAlignment="0" applyProtection="0"/>
    <xf numFmtId="0" fontId="30" fillId="0" borderId="10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2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123" fillId="0" borderId="27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1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1" fillId="0" borderId="11" applyNumberFormat="0" applyFill="0" applyAlignment="0" applyProtection="0"/>
    <xf numFmtId="0" fontId="132" fillId="0" borderId="11" applyNumberFormat="0" applyFill="0" applyAlignment="0" applyProtection="0"/>
    <xf numFmtId="0" fontId="130" fillId="0" borderId="30" applyNumberFormat="0" applyFill="0" applyAlignment="0" applyProtection="0"/>
    <xf numFmtId="0" fontId="31" fillId="0" borderId="11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184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30" fillId="0" borderId="30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2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18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38" fontId="133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9" fontId="2" fillId="0" borderId="0">
      <protection locked="0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40" fontId="133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2" fillId="0" borderId="0"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0" fontId="134" fillId="0" borderId="2">
      <alignment horizontal="center"/>
    </xf>
    <xf numFmtId="0" fontId="134" fillId="0" borderId="0">
      <alignment horizontal="center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2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2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10" fontId="81" fillId="67" borderId="18" applyNumberFormat="0" applyBorder="0" applyAlignment="0" applyProtection="0"/>
    <xf numFmtId="0" fontId="136" fillId="0" borderId="0" applyNumberFormat="0" applyFill="0" applyBorder="0" applyAlignment="0">
      <protection locked="0"/>
    </xf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137" fillId="45" borderId="21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8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139" fillId="10" borderId="12" applyNumberFormat="0" applyAlignment="0" applyProtection="0"/>
    <xf numFmtId="0" fontId="35" fillId="48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48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184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9" fillId="10" borderId="12" applyNumberFormat="0" applyAlignment="0" applyProtection="0"/>
    <xf numFmtId="0" fontId="35" fillId="48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140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40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41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41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41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136" fillId="0" borderId="0" applyNumberFormat="0" applyFill="0" applyBorder="0" applyAlignment="0">
      <protection locked="0"/>
    </xf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137" fillId="45" borderId="21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0" fontId="35" fillId="10" borderId="12" applyNumberFormat="0" applyAlignment="0" applyProtection="0"/>
    <xf numFmtId="41" fontId="142" fillId="4" borderId="31">
      <alignment horizontal="left"/>
      <protection locked="0"/>
    </xf>
    <xf numFmtId="10" fontId="142" fillId="4" borderId="31">
      <alignment horizontal="right"/>
      <protection locked="0"/>
    </xf>
    <xf numFmtId="0" fontId="81" fillId="67" borderId="0" applyNumberFormat="0" applyFont="0" applyBorder="0" applyAlignment="0" applyProtection="0">
      <alignment horizontal="center"/>
      <protection locked="0"/>
    </xf>
    <xf numFmtId="0" fontId="81" fillId="67" borderId="1" applyNumberFormat="0" applyFont="0" applyAlignment="0" applyProtection="0">
      <alignment horizontal="center"/>
      <protection locked="0"/>
    </xf>
    <xf numFmtId="38" fontId="143" fillId="0" borderId="0">
      <alignment horizontal="left" wrapText="1"/>
    </xf>
    <xf numFmtId="38" fontId="144" fillId="0" borderId="0">
      <alignment horizontal="left" wrapText="1"/>
    </xf>
    <xf numFmtId="197" fontId="4" fillId="68" borderId="18"/>
    <xf numFmtId="198" fontId="4" fillId="68" borderId="18"/>
    <xf numFmtId="0" fontId="145" fillId="69" borderId="23"/>
    <xf numFmtId="0" fontId="145" fillId="69" borderId="23"/>
    <xf numFmtId="0" fontId="145" fillId="69" borderId="23"/>
    <xf numFmtId="0" fontId="145" fillId="69" borderId="23"/>
    <xf numFmtId="0" fontId="81" fillId="66" borderId="0"/>
    <xf numFmtId="3" fontId="146" fillId="0" borderId="0" applyFill="0" applyBorder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9" fillId="0" borderId="14" applyNumberFormat="0" applyFill="0" applyAlignment="0" applyProtection="0"/>
    <xf numFmtId="0" fontId="150" fillId="0" borderId="14" applyNumberFormat="0" applyFill="0" applyAlignment="0" applyProtection="0"/>
    <xf numFmtId="0" fontId="148" fillId="0" borderId="33" applyNumberFormat="0" applyFill="0" applyAlignment="0" applyProtection="0"/>
    <xf numFmtId="0" fontId="38" fillId="0" borderId="14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184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51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50" fillId="0" borderId="14" applyNumberFormat="0" applyFill="0" applyAlignment="0" applyProtection="0"/>
    <xf numFmtId="0" fontId="148" fillId="0" borderId="33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152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47" fillId="0" borderId="32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56" fillId="70" borderId="0"/>
    <xf numFmtId="184" fontId="56" fillId="70" borderId="0"/>
    <xf numFmtId="0" fontId="56" fillId="71" borderId="0"/>
    <xf numFmtId="184" fontId="56" fillId="71" borderId="0"/>
    <xf numFmtId="0" fontId="16" fillId="72" borderId="19" applyBorder="0"/>
    <xf numFmtId="0" fontId="2" fillId="73" borderId="34" applyNumberFormat="0" applyFont="0" applyBorder="0" applyAlignment="0" applyProtection="0"/>
    <xf numFmtId="184" fontId="2" fillId="73" borderId="34" applyNumberFormat="0" applyFont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99" fontId="133" fillId="0" borderId="0" applyNumberFormat="0" applyFill="0" applyBorder="0" applyAlignment="0" applyProtection="0"/>
    <xf numFmtId="44" fontId="16" fillId="0" borderId="35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0" fontId="2" fillId="0" borderId="0" applyFill="0" applyBorder="0" applyProtection="0">
      <alignment horizontal="right"/>
    </xf>
    <xf numFmtId="0" fontId="2" fillId="0" borderId="0" applyFill="0" applyBorder="0" applyProtection="0">
      <alignment horizontal="right"/>
    </xf>
    <xf numFmtId="200" fontId="2" fillId="0" borderId="0" applyFill="0" applyBorder="0" applyProtection="0">
      <alignment horizontal="right"/>
    </xf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5" fillId="9" borderId="0" applyNumberFormat="0" applyBorder="0" applyAlignment="0" applyProtection="0"/>
    <xf numFmtId="0" fontId="156" fillId="9" borderId="0" applyNumberFormat="0" applyBorder="0" applyAlignment="0" applyProtection="0"/>
    <xf numFmtId="0" fontId="154" fillId="9" borderId="0" applyNumberFormat="0" applyBorder="0" applyAlignment="0" applyProtection="0"/>
    <xf numFmtId="0" fontId="3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15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184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7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6" fillId="9" borderId="0" applyNumberFormat="0" applyBorder="0" applyAlignment="0" applyProtection="0"/>
    <xf numFmtId="0" fontId="15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158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3" fillId="4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37" fontId="159" fillId="0" borderId="0"/>
    <xf numFmtId="164" fontId="8" fillId="0" borderId="0" applyFont="0" applyAlignment="0" applyProtection="0"/>
    <xf numFmtId="37" fontId="160" fillId="0" borderId="0" applyNumberFormat="0" applyFill="0" applyBorder="0"/>
    <xf numFmtId="37" fontId="160" fillId="0" borderId="0" applyNumberFormat="0" applyFill="0" applyBorder="0"/>
    <xf numFmtId="37" fontId="160" fillId="0" borderId="0" applyNumberFormat="0" applyFill="0" applyBorder="0"/>
    <xf numFmtId="37" fontId="160" fillId="0" borderId="0" applyNumberFormat="0" applyFill="0" applyBorder="0"/>
    <xf numFmtId="37" fontId="160" fillId="0" borderId="0" applyNumberFormat="0" applyFill="0" applyBorder="0"/>
    <xf numFmtId="37" fontId="160" fillId="0" borderId="0" applyNumberFormat="0" applyFill="0" applyBorder="0"/>
    <xf numFmtId="37" fontId="160" fillId="0" borderId="0" applyNumberFormat="0" applyFill="0" applyBorder="0"/>
    <xf numFmtId="0" fontId="81" fillId="0" borderId="37" applyNumberFormat="0" applyBorder="0" applyAlignment="0"/>
    <xf numFmtId="0" fontId="81" fillId="0" borderId="37" applyNumberFormat="0" applyBorder="0" applyAlignment="0"/>
    <xf numFmtId="184" fontId="81" fillId="0" borderId="37" applyNumberFormat="0" applyBorder="0" applyAlignment="0"/>
    <xf numFmtId="0" fontId="81" fillId="0" borderId="37" applyNumberFormat="0" applyBorder="0" applyAlignment="0"/>
    <xf numFmtId="201" fontId="2" fillId="0" borderId="0"/>
    <xf numFmtId="0" fontId="97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201" fontId="2" fillId="0" borderId="0"/>
    <xf numFmtId="202" fontId="2" fillId="0" borderId="0"/>
    <xf numFmtId="203" fontId="161" fillId="0" borderId="0"/>
    <xf numFmtId="201" fontId="2" fillId="0" borderId="0"/>
    <xf numFmtId="201" fontId="2" fillId="0" borderId="0"/>
    <xf numFmtId="202" fontId="2" fillId="0" borderId="0"/>
    <xf numFmtId="204" fontId="3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1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4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47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2" fontId="2" fillId="0" borderId="0">
      <alignment horizontal="left" wrapText="1"/>
    </xf>
    <xf numFmtId="0" fontId="162" fillId="0" borderId="0"/>
    <xf numFmtId="0" fontId="2" fillId="0" borderId="0">
      <alignment wrapText="1"/>
    </xf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184" fontId="1" fillId="0" borderId="0"/>
    <xf numFmtId="0" fontId="163" fillId="0" borderId="0"/>
    <xf numFmtId="0" fontId="163" fillId="0" borderId="0"/>
    <xf numFmtId="0" fontId="1" fillId="0" borderId="0"/>
    <xf numFmtId="0" fontId="5" fillId="0" borderId="0"/>
    <xf numFmtId="0" fontId="163" fillId="0" borderId="0"/>
    <xf numFmtId="0" fontId="16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3" fillId="0" borderId="0"/>
    <xf numFmtId="0" fontId="86" fillId="0" borderId="0"/>
    <xf numFmtId="0" fontId="68" fillId="0" borderId="0"/>
    <xf numFmtId="0" fontId="1" fillId="0" borderId="0"/>
    <xf numFmtId="0" fontId="86" fillId="0" borderId="0"/>
    <xf numFmtId="0" fontId="1" fillId="0" borderId="0"/>
    <xf numFmtId="0" fontId="2" fillId="0" borderId="0"/>
    <xf numFmtId="0" fontId="165" fillId="0" borderId="0"/>
    <xf numFmtId="0" fontId="4" fillId="0" borderId="0"/>
    <xf numFmtId="41" fontId="2" fillId="0" borderId="0"/>
    <xf numFmtId="0" fontId="86" fillId="0" borderId="0"/>
    <xf numFmtId="0" fontId="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4" fontId="6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0" borderId="0"/>
    <xf numFmtId="0" fontId="4" fillId="0" borderId="0" applyFill="0" applyBorder="0" applyProtection="0"/>
    <xf numFmtId="0" fontId="4" fillId="0" borderId="0"/>
    <xf numFmtId="0" fontId="48" fillId="0" borderId="0"/>
    <xf numFmtId="0" fontId="1" fillId="0" borderId="0"/>
    <xf numFmtId="0" fontId="86" fillId="0" borderId="0"/>
    <xf numFmtId="0" fontId="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" fillId="0" borderId="0"/>
    <xf numFmtId="0" fontId="86" fillId="0" borderId="0"/>
    <xf numFmtId="0" fontId="2" fillId="0" borderId="0"/>
    <xf numFmtId="0" fontId="2" fillId="0" borderId="0"/>
    <xf numFmtId="0" fontId="4" fillId="0" borderId="0"/>
    <xf numFmtId="0" fontId="50" fillId="0" borderId="0"/>
    <xf numFmtId="0" fontId="1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2" fillId="0" borderId="0"/>
    <xf numFmtId="0" fontId="47" fillId="0" borderId="0"/>
    <xf numFmtId="41" fontId="167" fillId="0" borderId="0"/>
    <xf numFmtId="0" fontId="8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1" fillId="0" borderId="0"/>
    <xf numFmtId="0" fontId="2" fillId="0" borderId="0"/>
    <xf numFmtId="0" fontId="1" fillId="0" borderId="0"/>
    <xf numFmtId="184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8" fillId="0" borderId="0"/>
    <xf numFmtId="0" fontId="1" fillId="0" borderId="0"/>
    <xf numFmtId="184" fontId="1" fillId="0" borderId="0"/>
    <xf numFmtId="0" fontId="48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41" fontId="6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6" fillId="0" borderId="0"/>
    <xf numFmtId="0" fontId="1" fillId="0" borderId="0"/>
    <xf numFmtId="41" fontId="6" fillId="0" borderId="0"/>
    <xf numFmtId="0" fontId="1" fillId="0" borderId="0"/>
    <xf numFmtId="41" fontId="6" fillId="0" borderId="0"/>
    <xf numFmtId="0" fontId="1" fillId="0" borderId="0"/>
    <xf numFmtId="0" fontId="47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41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1" fillId="0" borderId="0"/>
    <xf numFmtId="184" fontId="1" fillId="0" borderId="0"/>
    <xf numFmtId="0" fontId="89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7" fillId="0" borderId="0"/>
    <xf numFmtId="0" fontId="47" fillId="0" borderId="0"/>
    <xf numFmtId="0" fontId="4" fillId="0" borderId="0"/>
    <xf numFmtId="0" fontId="1" fillId="0" borderId="0"/>
    <xf numFmtId="184" fontId="1" fillId="0" borderId="0"/>
    <xf numFmtId="0" fontId="1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4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184" fontId="1" fillId="0" borderId="0"/>
    <xf numFmtId="0" fontId="1" fillId="0" borderId="0"/>
    <xf numFmtId="0" fontId="4" fillId="0" borderId="0" applyFill="0" applyBorder="0" applyProtection="0"/>
    <xf numFmtId="0" fontId="1" fillId="0" borderId="0"/>
    <xf numFmtId="184" fontId="1" fillId="0" borderId="0"/>
    <xf numFmtId="0" fontId="1" fillId="0" borderId="0"/>
    <xf numFmtId="0" fontId="4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6" fillId="0" borderId="0"/>
    <xf numFmtId="0" fontId="48" fillId="0" borderId="0"/>
    <xf numFmtId="0" fontId="48" fillId="0" borderId="0"/>
    <xf numFmtId="0" fontId="6" fillId="0" borderId="0"/>
    <xf numFmtId="0" fontId="48" fillId="0" borderId="0"/>
    <xf numFmtId="0" fontId="6" fillId="0" borderId="0"/>
    <xf numFmtId="0" fontId="48" fillId="0" borderId="0"/>
    <xf numFmtId="0" fontId="13" fillId="0" borderId="0"/>
    <xf numFmtId="0" fontId="168" fillId="0" borderId="0"/>
    <xf numFmtId="0" fontId="48" fillId="0" borderId="0"/>
    <xf numFmtId="0" fontId="48" fillId="0" borderId="0"/>
    <xf numFmtId="0" fontId="48" fillId="0" borderId="0"/>
    <xf numFmtId="0" fontId="2" fillId="0" borderId="0">
      <alignment wrapText="1"/>
    </xf>
    <xf numFmtId="0" fontId="6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7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13" fillId="0" borderId="0"/>
    <xf numFmtId="0" fontId="48" fillId="0" borderId="0"/>
    <xf numFmtId="0" fontId="47" fillId="0" borderId="0"/>
    <xf numFmtId="0" fontId="6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6" fillId="0" borderId="0"/>
    <xf numFmtId="0" fontId="48" fillId="0" borderId="0"/>
    <xf numFmtId="0" fontId="1" fillId="0" borderId="0"/>
    <xf numFmtId="0" fontId="48" fillId="0" borderId="0"/>
    <xf numFmtId="0" fontId="2" fillId="0" borderId="0"/>
    <xf numFmtId="0" fontId="48" fillId="0" borderId="0"/>
    <xf numFmtId="41" fontId="167" fillId="0" borderId="0"/>
    <xf numFmtId="0" fontId="6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" fillId="0" borderId="0"/>
    <xf numFmtId="0" fontId="6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6" fillId="0" borderId="0"/>
    <xf numFmtId="0" fontId="48" fillId="0" borderId="0"/>
    <xf numFmtId="0" fontId="48" fillId="0" borderId="0"/>
    <xf numFmtId="0" fontId="48" fillId="0" borderId="0"/>
    <xf numFmtId="0" fontId="6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1" fillId="0" borderId="0"/>
    <xf numFmtId="184" fontId="1" fillId="0" borderId="0"/>
    <xf numFmtId="0" fontId="1" fillId="0" borderId="0"/>
    <xf numFmtId="0" fontId="4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0" fontId="4" fillId="0" borderId="0"/>
    <xf numFmtId="0" fontId="1" fillId="0" borderId="0"/>
    <xf numFmtId="184" fontId="1" fillId="0" borderId="0"/>
    <xf numFmtId="0" fontId="1" fillId="0" borderId="0"/>
    <xf numFmtId="0" fontId="4" fillId="0" borderId="0"/>
    <xf numFmtId="0" fontId="1" fillId="0" borderId="0"/>
    <xf numFmtId="184" fontId="1" fillId="0" borderId="0"/>
    <xf numFmtId="0" fontId="1" fillId="0" borderId="0"/>
    <xf numFmtId="0" fontId="4" fillId="0" borderId="0"/>
    <xf numFmtId="184" fontId="1" fillId="0" borderId="0"/>
    <xf numFmtId="0" fontId="1" fillId="0" borderId="0"/>
    <xf numFmtId="0" fontId="1" fillId="0" borderId="0"/>
    <xf numFmtId="0" fontId="4" fillId="0" borderId="0"/>
    <xf numFmtId="184" fontId="1" fillId="0" borderId="0"/>
    <xf numFmtId="0" fontId="1" fillId="0" borderId="0"/>
    <xf numFmtId="0" fontId="1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84" fontId="1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4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1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48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69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205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4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4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2" fillId="0" borderId="0"/>
    <xf numFmtId="0" fontId="2" fillId="0" borderId="0"/>
    <xf numFmtId="0" fontId="85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84" fontId="1" fillId="0" borderId="0"/>
    <xf numFmtId="205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205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48" fillId="0" borderId="0"/>
    <xf numFmtId="0" fontId="85" fillId="0" borderId="0"/>
    <xf numFmtId="0" fontId="85" fillId="0" borderId="0"/>
    <xf numFmtId="0" fontId="85" fillId="0" borderId="0"/>
    <xf numFmtId="195" fontId="2" fillId="0" borderId="0">
      <alignment horizontal="left" wrapText="1"/>
    </xf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84" fontId="1" fillId="0" borderId="0"/>
    <xf numFmtId="0" fontId="2" fillId="0" borderId="0">
      <alignment wrapText="1"/>
    </xf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1" fillId="0" borderId="0"/>
    <xf numFmtId="0" fontId="85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9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184" fontId="1" fillId="0" borderId="0"/>
    <xf numFmtId="0" fontId="1" fillId="0" borderId="0"/>
    <xf numFmtId="0" fontId="1" fillId="0" borderId="0"/>
    <xf numFmtId="0" fontId="2" fillId="0" borderId="0"/>
    <xf numFmtId="184" fontId="1" fillId="0" borderId="0"/>
    <xf numFmtId="0" fontId="2" fillId="0" borderId="0"/>
    <xf numFmtId="0" fontId="2" fillId="0" borderId="0"/>
    <xf numFmtId="184" fontId="1" fillId="0" borderId="0"/>
    <xf numFmtId="0" fontId="2" fillId="0" borderId="0"/>
    <xf numFmtId="0" fontId="2" fillId="0" borderId="0"/>
    <xf numFmtId="184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184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3" fillId="0" borderId="0"/>
    <xf numFmtId="0" fontId="1" fillId="0" borderId="0"/>
    <xf numFmtId="0" fontId="13" fillId="0" borderId="0"/>
    <xf numFmtId="0" fontId="85" fillId="0" borderId="0"/>
    <xf numFmtId="0" fontId="2" fillId="0" borderId="0"/>
    <xf numFmtId="0" fontId="85" fillId="0" borderId="0"/>
    <xf numFmtId="0" fontId="68" fillId="0" borderId="0"/>
    <xf numFmtId="184" fontId="1" fillId="0" borderId="0"/>
    <xf numFmtId="41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48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2" fillId="0" borderId="0"/>
    <xf numFmtId="0" fontId="2" fillId="0" borderId="0">
      <alignment wrapText="1"/>
    </xf>
    <xf numFmtId="0" fontId="1" fillId="0" borderId="0"/>
    <xf numFmtId="0" fontId="48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2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0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184" fontId="1" fillId="0" borderId="0"/>
    <xf numFmtId="0" fontId="4" fillId="0" borderId="0"/>
    <xf numFmtId="184" fontId="1" fillId="0" borderId="0"/>
    <xf numFmtId="184" fontId="1" fillId="0" borderId="0"/>
    <xf numFmtId="37" fontId="91" fillId="0" borderId="0"/>
    <xf numFmtId="0" fontId="169" fillId="0" borderId="0" applyFill="0" applyBorder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2" fillId="43" borderId="38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2" fillId="43" borderId="38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47" fillId="13" borderId="16" applyNumberFormat="0" applyFont="0" applyAlignment="0" applyProtection="0"/>
    <xf numFmtId="0" fontId="10" fillId="13" borderId="16" applyNumberFormat="0" applyFont="0" applyAlignment="0" applyProtection="0"/>
    <xf numFmtId="0" fontId="1" fillId="13" borderId="16" applyNumberFormat="0" applyFont="0" applyAlignment="0" applyProtection="0"/>
    <xf numFmtId="0" fontId="2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48" fillId="13" borderId="16" applyNumberFormat="0" applyFont="0" applyAlignment="0" applyProtection="0"/>
    <xf numFmtId="0" fontId="2" fillId="43" borderId="38" applyNumberFormat="0" applyFont="0" applyAlignment="0" applyProtection="0"/>
    <xf numFmtId="0" fontId="10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49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2" fillId="43" borderId="38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50" fillId="13" borderId="16" applyNumberFormat="0" applyFont="0" applyAlignment="0" applyProtection="0"/>
    <xf numFmtId="0" fontId="2" fillId="43" borderId="38" applyNumberFormat="0" applyFont="0" applyAlignment="0" applyProtection="0"/>
    <xf numFmtId="0" fontId="1" fillId="13" borderId="16" applyNumberFormat="0" applyFont="0" applyAlignment="0" applyProtection="0"/>
    <xf numFmtId="0" fontId="10" fillId="13" borderId="16" applyNumberFormat="0" applyFont="0" applyAlignment="0" applyProtection="0"/>
    <xf numFmtId="0" fontId="2" fillId="43" borderId="38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0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2" fillId="43" borderId="38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2" fillId="43" borderId="38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67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2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67" fillId="43" borderId="38" applyNumberFormat="0" applyFont="0" applyAlignment="0" applyProtection="0"/>
    <xf numFmtId="0" fontId="2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2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0" fontId="10" fillId="43" borderId="38" applyNumberFormat="0" applyFont="0" applyAlignment="0" applyProtection="0"/>
    <xf numFmtId="184" fontId="1" fillId="13" borderId="16" applyNumberFormat="0" applyFont="0" applyAlignment="0" applyProtection="0"/>
    <xf numFmtId="0" fontId="10" fillId="43" borderId="38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184" fontId="1" fillId="13" borderId="16" applyNumberFormat="0" applyFont="0" applyAlignment="0" applyProtection="0"/>
    <xf numFmtId="0" fontId="1" fillId="13" borderId="16" applyNumberFormat="0" applyFont="0" applyAlignment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1" fontId="133" fillId="0" borderId="0" applyFont="0" applyFill="0" applyBorder="0" applyAlignment="0" applyProtection="0">
      <protection locked="0"/>
    </xf>
    <xf numFmtId="206" fontId="4" fillId="0" borderId="0" applyFont="0" applyFill="0" applyBorder="0" applyProtection="0"/>
    <xf numFmtId="1" fontId="133" fillId="0" borderId="0" applyFont="0" applyFill="0" applyBorder="0" applyAlignment="0" applyProtection="0">
      <protection locked="0"/>
    </xf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206" fontId="4" fillId="0" borderId="0" applyFont="0" applyFill="0" applyBorder="0" applyProtection="0"/>
    <xf numFmtId="0" fontId="8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170" fillId="63" borderId="39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1" fillId="11" borderId="13" applyNumberFormat="0" applyAlignment="0" applyProtection="0"/>
    <xf numFmtId="0" fontId="172" fillId="11" borderId="13" applyNumberFormat="0" applyAlignment="0" applyProtection="0"/>
    <xf numFmtId="0" fontId="36" fillId="64" borderId="13" applyNumberFormat="0" applyAlignment="0" applyProtection="0"/>
    <xf numFmtId="0" fontId="36" fillId="11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64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184" fontId="36" fillId="11" borderId="13" applyNumberFormat="0" applyAlignment="0" applyProtection="0"/>
    <xf numFmtId="0" fontId="36" fillId="11" borderId="13" applyNumberFormat="0" applyAlignment="0" applyProtection="0"/>
    <xf numFmtId="0" fontId="173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2" fillId="11" borderId="13" applyNumberFormat="0" applyAlignment="0" applyProtection="0"/>
    <xf numFmtId="0" fontId="36" fillId="64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4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170" fillId="63" borderId="39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0" fontId="36" fillId="11" borderId="13" applyNumberFormat="0" applyAlignment="0" applyProtection="0"/>
    <xf numFmtId="40" fontId="68" fillId="62" borderId="0">
      <alignment horizontal="right"/>
    </xf>
    <xf numFmtId="40" fontId="68" fillId="62" borderId="0">
      <alignment horizontal="right"/>
    </xf>
    <xf numFmtId="0" fontId="175" fillId="66" borderId="0">
      <alignment horizontal="right"/>
    </xf>
    <xf numFmtId="0" fontId="176" fillId="62" borderId="0">
      <alignment horizontal="left"/>
    </xf>
    <xf numFmtId="0" fontId="176" fillId="62" borderId="0">
      <alignment horizontal="left"/>
    </xf>
    <xf numFmtId="0" fontId="57" fillId="74" borderId="19"/>
    <xf numFmtId="0" fontId="177" fillId="0" borderId="0" applyBorder="0">
      <alignment horizontal="centerContinuous"/>
    </xf>
    <xf numFmtId="0" fontId="178" fillId="0" borderId="0" applyBorder="0">
      <alignment horizontal="centerContinuous"/>
    </xf>
    <xf numFmtId="0" fontId="179" fillId="0" borderId="0" applyFill="0" applyBorder="0" applyProtection="0">
      <alignment horizontal="left"/>
    </xf>
    <xf numFmtId="0" fontId="180" fillId="0" borderId="0" applyFill="0" applyBorder="0" applyProtection="0">
      <alignment horizontal="left"/>
    </xf>
    <xf numFmtId="12" fontId="115" fillId="75" borderId="2">
      <alignment horizontal="left"/>
    </xf>
    <xf numFmtId="12" fontId="115" fillId="75" borderId="2">
      <alignment horizontal="left"/>
    </xf>
    <xf numFmtId="0" fontId="2" fillId="0" borderId="0" applyFont="0" applyFill="0" applyBorder="0" applyAlignment="0" applyProtection="0"/>
    <xf numFmtId="14" fontId="56" fillId="0" borderId="0">
      <alignment horizontal="center" wrapText="1"/>
      <protection locked="0"/>
    </xf>
    <xf numFmtId="0" fontId="91" fillId="0" borderId="0"/>
    <xf numFmtId="184" fontId="91" fillId="0" borderId="0"/>
    <xf numFmtId="0" fontId="91" fillId="0" borderId="0"/>
    <xf numFmtId="0" fontId="91" fillId="0" borderId="0"/>
    <xf numFmtId="184" fontId="91" fillId="0" borderId="0"/>
    <xf numFmtId="0" fontId="91" fillId="0" borderId="0"/>
    <xf numFmtId="0" fontId="92" fillId="0" borderId="0"/>
    <xf numFmtId="0" fontId="2" fillId="0" borderId="0" applyFont="0" applyFill="0" applyBorder="0" applyAlignment="0" applyProtection="0"/>
    <xf numFmtId="0" fontId="18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6" fillId="0" borderId="0" applyFont="0" applyFill="0" applyBorder="0" applyProtection="0">
      <alignment horizontal="right"/>
    </xf>
    <xf numFmtId="9" fontId="182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9" fontId="183" fillId="0" borderId="0"/>
    <xf numFmtId="0" fontId="184" fillId="0" borderId="0"/>
    <xf numFmtId="0" fontId="96" fillId="0" borderId="0" applyFill="0" applyBorder="0">
      <alignment horizontal="right"/>
    </xf>
    <xf numFmtId="0" fontId="133" fillId="66" borderId="18" applyNumberFormat="0" applyFont="0" applyAlignment="0" applyProtection="0"/>
    <xf numFmtId="0" fontId="81" fillId="66" borderId="0" applyNumberFormat="0" applyFont="0" applyBorder="0" applyAlignment="0" applyProtection="0">
      <alignment horizontal="center"/>
      <protection locked="0"/>
    </xf>
    <xf numFmtId="41" fontId="2" fillId="76" borderId="31"/>
    <xf numFmtId="0" fontId="92" fillId="0" borderId="0"/>
    <xf numFmtId="0" fontId="6" fillId="0" borderId="0">
      <alignment vertical="top"/>
    </xf>
    <xf numFmtId="207" fontId="6" fillId="0" borderId="0">
      <alignment vertical="top"/>
    </xf>
    <xf numFmtId="207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7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7" fontId="6" fillId="0" borderId="0">
      <alignment vertical="top"/>
    </xf>
    <xf numFmtId="207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7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7" fontId="6" fillId="0" borderId="0">
      <alignment vertical="top"/>
    </xf>
    <xf numFmtId="207" fontId="6" fillId="0" borderId="0">
      <alignment vertical="top"/>
    </xf>
    <xf numFmtId="3" fontId="185" fillId="0" borderId="0" applyFill="0" applyBorder="0" applyAlignment="0" applyProtection="0"/>
    <xf numFmtId="0" fontId="186" fillId="0" borderId="0"/>
    <xf numFmtId="3" fontId="185" fillId="0" borderId="0" applyFill="0" applyBorder="0" applyAlignment="0" applyProtection="0"/>
    <xf numFmtId="0" fontId="187" fillId="77" borderId="0" applyNumberFormat="0" applyFont="0" applyBorder="0" applyAlignment="0">
      <alignment horizontal="center"/>
    </xf>
    <xf numFmtId="42" fontId="2" fillId="62" borderId="0"/>
    <xf numFmtId="42" fontId="2" fillId="62" borderId="7">
      <alignment vertical="center"/>
    </xf>
    <xf numFmtId="0" fontId="16" fillId="62" borderId="1" applyNumberFormat="0">
      <alignment horizontal="center" vertical="center" wrapText="1"/>
    </xf>
    <xf numFmtId="10" fontId="2" fillId="62" borderId="0"/>
    <xf numFmtId="208" fontId="2" fillId="62" borderId="0"/>
    <xf numFmtId="164" fontId="133" fillId="0" borderId="0" applyBorder="0" applyAlignment="0"/>
    <xf numFmtId="42" fontId="2" fillId="62" borderId="3">
      <alignment horizontal="left"/>
    </xf>
    <xf numFmtId="208" fontId="188" fillId="62" borderId="3">
      <alignment horizontal="left"/>
    </xf>
    <xf numFmtId="0" fontId="97" fillId="0" borderId="0"/>
    <xf numFmtId="14" fontId="96" fillId="0" borderId="0" applyNumberFormat="0" applyFill="0" applyBorder="0" applyAlignment="0" applyProtection="0">
      <alignment horizontal="left"/>
    </xf>
    <xf numFmtId="209" fontId="96" fillId="0" borderId="0" applyNumberFormat="0" applyFill="0" applyBorder="0" applyAlignment="0" applyProtection="0">
      <alignment horizontal="left"/>
    </xf>
    <xf numFmtId="37" fontId="189" fillId="0" borderId="0" applyNumberFormat="0" applyFill="0" applyBorder="0" applyAlignment="0" applyProtection="0"/>
    <xf numFmtId="210" fontId="2" fillId="0" borderId="0" applyFont="0" applyFill="0" applyAlignment="0">
      <alignment horizontal="right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68" fillId="4" borderId="39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76" fillId="48" borderId="40" applyNumberFormat="0" applyProtection="0">
      <alignment vertical="center"/>
    </xf>
    <xf numFmtId="4" fontId="190" fillId="4" borderId="40" applyNumberFormat="0" applyProtection="0">
      <alignment vertical="center"/>
    </xf>
    <xf numFmtId="4" fontId="190" fillId="4" borderId="40" applyNumberFormat="0" applyProtection="0">
      <alignment vertical="center"/>
    </xf>
    <xf numFmtId="4" fontId="190" fillId="4" borderId="40" applyNumberFormat="0" applyProtection="0">
      <alignment vertical="center"/>
    </xf>
    <xf numFmtId="4" fontId="190" fillId="4" borderId="40" applyNumberFormat="0" applyProtection="0">
      <alignment vertical="center"/>
    </xf>
    <xf numFmtId="4" fontId="190" fillId="4" borderId="40" applyNumberFormat="0" applyProtection="0">
      <alignment vertical="center"/>
    </xf>
    <xf numFmtId="4" fontId="190" fillId="4" borderId="40" applyNumberFormat="0" applyProtection="0">
      <alignment vertical="center"/>
    </xf>
    <xf numFmtId="4" fontId="191" fillId="4" borderId="39" applyNumberFormat="0" applyProtection="0">
      <alignment vertical="center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68" fillId="4" borderId="39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vertical="center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4" fontId="176" fillId="4" borderId="40" applyNumberFormat="0" applyProtection="0">
      <alignment horizontal="left" vertical="center" indent="1"/>
    </xf>
    <xf numFmtId="0" fontId="176" fillId="4" borderId="40" applyNumberFormat="0" applyProtection="0">
      <alignment horizontal="left" vertical="top" indent="1"/>
    </xf>
    <xf numFmtId="0" fontId="176" fillId="4" borderId="40" applyNumberFormat="0" applyProtection="0">
      <alignment horizontal="left" vertical="top" indent="1"/>
    </xf>
    <xf numFmtId="0" fontId="176" fillId="4" borderId="40" applyNumberFormat="0" applyProtection="0">
      <alignment horizontal="left" vertical="top" indent="1"/>
    </xf>
    <xf numFmtId="0" fontId="176" fillId="4" borderId="40" applyNumberFormat="0" applyProtection="0">
      <alignment horizontal="left" vertical="top" indent="1"/>
    </xf>
    <xf numFmtId="0" fontId="176" fillId="4" borderId="40" applyNumberFormat="0" applyProtection="0">
      <alignment horizontal="left" vertical="top" indent="1"/>
    </xf>
    <xf numFmtId="0" fontId="176" fillId="4" borderId="40" applyNumberFormat="0" applyProtection="0">
      <alignment horizontal="left" vertical="top" indent="1"/>
    </xf>
    <xf numFmtId="4" fontId="68" fillId="4" borderId="39" applyNumberFormat="0" applyProtection="0">
      <alignment horizontal="left" vertical="center" indent="1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0" applyNumberFormat="0" applyProtection="0">
      <alignment horizontal="left" vertical="center" indent="1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0" applyNumberFormat="0" applyProtection="0">
      <alignment horizontal="left" vertical="center" indent="1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63" borderId="0" applyNumberFormat="0" applyProtection="0">
      <alignment horizontal="center" vertical="center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63" borderId="0" applyNumberFormat="0" applyProtection="0">
      <alignment horizontal="center" vertical="center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0" fontId="2" fillId="79" borderId="39" applyNumberFormat="0" applyProtection="0">
      <alignment horizontal="left" vertical="center" indent="1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0" fontId="2" fillId="79" borderId="39" applyNumberFormat="0" applyProtection="0">
      <alignment horizontal="left" vertical="center" indent="1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0" fontId="2" fillId="79" borderId="39" applyNumberFormat="0" applyProtection="0">
      <alignment horizontal="left" vertical="center" indent="1"/>
    </xf>
    <xf numFmtId="4" fontId="176" fillId="78" borderId="0" applyNumberFormat="0" applyProtection="0">
      <alignment horizontal="left" vertical="center" indent="1"/>
    </xf>
    <xf numFmtId="4" fontId="176" fillId="78" borderId="41" applyNumberFormat="0" applyProtection="0">
      <alignment vertical="center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1" applyNumberFormat="0" applyProtection="0">
      <alignment vertical="center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1" applyNumberFormat="0" applyProtection="0">
      <alignment vertical="center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2" applyNumberFormat="0" applyProtection="0">
      <alignment vertical="center"/>
    </xf>
    <xf numFmtId="4" fontId="192" fillId="78" borderId="0" applyNumberFormat="0" applyProtection="0">
      <alignment horizontal="left" vertical="center" indent="1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1" applyNumberFormat="0" applyProtection="0">
      <alignment vertical="center"/>
    </xf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76" fillId="78" borderId="40" applyNumberFormat="0" applyProtection="0"/>
    <xf numFmtId="4" fontId="192" fillId="78" borderId="0" applyNumberFormat="0" applyProtection="0">
      <alignment horizontal="left" vertical="center" indent="1"/>
    </xf>
    <xf numFmtId="4" fontId="176" fillId="78" borderId="40" applyNumberFormat="0" applyProtection="0"/>
    <xf numFmtId="4" fontId="68" fillId="40" borderId="40" applyNumberFormat="0" applyProtection="0">
      <alignment horizontal="right" vertical="center"/>
    </xf>
    <xf numFmtId="4" fontId="68" fillId="40" borderId="40" applyNumberFormat="0" applyProtection="0">
      <alignment horizontal="right" vertical="center"/>
    </xf>
    <xf numFmtId="4" fontId="68" fillId="40" borderId="40" applyNumberFormat="0" applyProtection="0">
      <alignment horizontal="right" vertical="center"/>
    </xf>
    <xf numFmtId="4" fontId="68" fillId="40" borderId="40" applyNumberFormat="0" applyProtection="0">
      <alignment horizontal="right" vertical="center"/>
    </xf>
    <xf numFmtId="4" fontId="68" fillId="40" borderId="40" applyNumberFormat="0" applyProtection="0">
      <alignment horizontal="right" vertical="center"/>
    </xf>
    <xf numFmtId="4" fontId="68" fillId="40" borderId="40" applyNumberFormat="0" applyProtection="0">
      <alignment horizontal="right" vertical="center"/>
    </xf>
    <xf numFmtId="4" fontId="68" fillId="80" borderId="39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4" fontId="68" fillId="81" borderId="39" applyNumberFormat="0" applyProtection="0">
      <alignment horizontal="right" vertical="center"/>
    </xf>
    <xf numFmtId="4" fontId="68" fillId="57" borderId="40" applyNumberFormat="0" applyProtection="0">
      <alignment horizontal="right" vertical="center"/>
    </xf>
    <xf numFmtId="4" fontId="68" fillId="57" borderId="40" applyNumberFormat="0" applyProtection="0">
      <alignment horizontal="right" vertical="center"/>
    </xf>
    <xf numFmtId="4" fontId="68" fillId="57" borderId="40" applyNumberFormat="0" applyProtection="0">
      <alignment horizontal="right" vertical="center"/>
    </xf>
    <xf numFmtId="4" fontId="68" fillId="57" borderId="40" applyNumberFormat="0" applyProtection="0">
      <alignment horizontal="right" vertical="center"/>
    </xf>
    <xf numFmtId="4" fontId="68" fillId="57" borderId="40" applyNumberFormat="0" applyProtection="0">
      <alignment horizontal="right" vertical="center"/>
    </xf>
    <xf numFmtId="4" fontId="68" fillId="57" borderId="40" applyNumberFormat="0" applyProtection="0">
      <alignment horizontal="right" vertical="center"/>
    </xf>
    <xf numFmtId="4" fontId="68" fillId="82" borderId="39" applyNumberFormat="0" applyProtection="0">
      <alignment horizontal="right" vertical="center"/>
    </xf>
    <xf numFmtId="4" fontId="68" fillId="49" borderId="40" applyNumberFormat="0" applyProtection="0">
      <alignment horizontal="right" vertical="center"/>
    </xf>
    <xf numFmtId="4" fontId="68" fillId="49" borderId="40" applyNumberFormat="0" applyProtection="0">
      <alignment horizontal="right" vertical="center"/>
    </xf>
    <xf numFmtId="4" fontId="68" fillId="49" borderId="40" applyNumberFormat="0" applyProtection="0">
      <alignment horizontal="right" vertical="center"/>
    </xf>
    <xf numFmtId="4" fontId="68" fillId="49" borderId="40" applyNumberFormat="0" applyProtection="0">
      <alignment horizontal="right" vertical="center"/>
    </xf>
    <xf numFmtId="4" fontId="68" fillId="49" borderId="40" applyNumberFormat="0" applyProtection="0">
      <alignment horizontal="right" vertical="center"/>
    </xf>
    <xf numFmtId="4" fontId="68" fillId="49" borderId="40" applyNumberFormat="0" applyProtection="0">
      <alignment horizontal="right" vertical="center"/>
    </xf>
    <xf numFmtId="4" fontId="68" fillId="83" borderId="39" applyNumberFormat="0" applyProtection="0">
      <alignment horizontal="right" vertical="center"/>
    </xf>
    <xf numFmtId="4" fontId="68" fillId="54" borderId="40" applyNumberFormat="0" applyProtection="0">
      <alignment horizontal="right" vertical="center"/>
    </xf>
    <xf numFmtId="4" fontId="68" fillId="54" borderId="40" applyNumberFormat="0" applyProtection="0">
      <alignment horizontal="right" vertical="center"/>
    </xf>
    <xf numFmtId="4" fontId="68" fillId="54" borderId="40" applyNumberFormat="0" applyProtection="0">
      <alignment horizontal="right" vertical="center"/>
    </xf>
    <xf numFmtId="4" fontId="68" fillId="54" borderId="40" applyNumberFormat="0" applyProtection="0">
      <alignment horizontal="right" vertical="center"/>
    </xf>
    <xf numFmtId="4" fontId="68" fillId="54" borderId="40" applyNumberFormat="0" applyProtection="0">
      <alignment horizontal="right" vertical="center"/>
    </xf>
    <xf numFmtId="4" fontId="68" fillId="54" borderId="40" applyNumberFormat="0" applyProtection="0">
      <alignment horizontal="right" vertical="center"/>
    </xf>
    <xf numFmtId="4" fontId="68" fillId="84" borderId="39" applyNumberFormat="0" applyProtection="0">
      <alignment horizontal="right" vertical="center"/>
    </xf>
    <xf numFmtId="4" fontId="68" fillId="51" borderId="40" applyNumberFormat="0" applyProtection="0">
      <alignment horizontal="right" vertical="center"/>
    </xf>
    <xf numFmtId="4" fontId="68" fillId="51" borderId="40" applyNumberFormat="0" applyProtection="0">
      <alignment horizontal="right" vertical="center"/>
    </xf>
    <xf numFmtId="4" fontId="68" fillId="51" borderId="40" applyNumberFormat="0" applyProtection="0">
      <alignment horizontal="right" vertical="center"/>
    </xf>
    <xf numFmtId="4" fontId="68" fillId="51" borderId="40" applyNumberFormat="0" applyProtection="0">
      <alignment horizontal="right" vertical="center"/>
    </xf>
    <xf numFmtId="4" fontId="68" fillId="51" borderId="40" applyNumberFormat="0" applyProtection="0">
      <alignment horizontal="right" vertical="center"/>
    </xf>
    <xf numFmtId="4" fontId="68" fillId="51" borderId="40" applyNumberFormat="0" applyProtection="0">
      <alignment horizontal="right" vertical="center"/>
    </xf>
    <xf numFmtId="4" fontId="68" fillId="85" borderId="39" applyNumberFormat="0" applyProtection="0">
      <alignment horizontal="right" vertical="center"/>
    </xf>
    <xf numFmtId="4" fontId="68" fillId="58" borderId="40" applyNumberFormat="0" applyProtection="0">
      <alignment horizontal="right" vertical="center"/>
    </xf>
    <xf numFmtId="4" fontId="68" fillId="58" borderId="40" applyNumberFormat="0" applyProtection="0">
      <alignment horizontal="right" vertical="center"/>
    </xf>
    <xf numFmtId="4" fontId="68" fillId="58" borderId="40" applyNumberFormat="0" applyProtection="0">
      <alignment horizontal="right" vertical="center"/>
    </xf>
    <xf numFmtId="4" fontId="68" fillId="58" borderId="40" applyNumberFormat="0" applyProtection="0">
      <alignment horizontal="right" vertical="center"/>
    </xf>
    <xf numFmtId="4" fontId="68" fillId="58" borderId="40" applyNumberFormat="0" applyProtection="0">
      <alignment horizontal="right" vertical="center"/>
    </xf>
    <xf numFmtId="4" fontId="68" fillId="58" borderId="40" applyNumberFormat="0" applyProtection="0">
      <alignment horizontal="right" vertical="center"/>
    </xf>
    <xf numFmtId="4" fontId="68" fillId="5" borderId="39" applyNumberFormat="0" applyProtection="0">
      <alignment horizontal="right" vertical="center"/>
    </xf>
    <xf numFmtId="4" fontId="68" fillId="86" borderId="40" applyNumberFormat="0" applyProtection="0">
      <alignment horizontal="right" vertical="center"/>
    </xf>
    <xf numFmtId="4" fontId="68" fillId="86" borderId="40" applyNumberFormat="0" applyProtection="0">
      <alignment horizontal="right" vertical="center"/>
    </xf>
    <xf numFmtId="4" fontId="68" fillId="86" borderId="40" applyNumberFormat="0" applyProtection="0">
      <alignment horizontal="right" vertical="center"/>
    </xf>
    <xf numFmtId="4" fontId="68" fillId="86" borderId="40" applyNumberFormat="0" applyProtection="0">
      <alignment horizontal="right" vertical="center"/>
    </xf>
    <xf numFmtId="4" fontId="68" fillId="86" borderId="40" applyNumberFormat="0" applyProtection="0">
      <alignment horizontal="right" vertical="center"/>
    </xf>
    <xf numFmtId="4" fontId="68" fillId="86" borderId="40" applyNumberFormat="0" applyProtection="0">
      <alignment horizontal="right" vertical="center"/>
    </xf>
    <xf numFmtId="4" fontId="68" fillId="87" borderId="39" applyNumberFormat="0" applyProtection="0">
      <alignment horizontal="right" vertical="center"/>
    </xf>
    <xf numFmtId="4" fontId="68" fillId="47" borderId="40" applyNumberFormat="0" applyProtection="0">
      <alignment horizontal="right" vertical="center"/>
    </xf>
    <xf numFmtId="4" fontId="68" fillId="47" borderId="40" applyNumberFormat="0" applyProtection="0">
      <alignment horizontal="right" vertical="center"/>
    </xf>
    <xf numFmtId="4" fontId="68" fillId="47" borderId="40" applyNumberFormat="0" applyProtection="0">
      <alignment horizontal="right" vertical="center"/>
    </xf>
    <xf numFmtId="4" fontId="68" fillId="47" borderId="40" applyNumberFormat="0" applyProtection="0">
      <alignment horizontal="right" vertical="center"/>
    </xf>
    <xf numFmtId="4" fontId="68" fillId="47" borderId="40" applyNumberFormat="0" applyProtection="0">
      <alignment horizontal="right" vertical="center"/>
    </xf>
    <xf numFmtId="4" fontId="68" fillId="47" borderId="40" applyNumberFormat="0" applyProtection="0">
      <alignment horizontal="right" vertical="center"/>
    </xf>
    <xf numFmtId="4" fontId="68" fillId="88" borderId="39" applyNumberFormat="0" applyProtection="0">
      <alignment horizontal="right" vertical="center"/>
    </xf>
    <xf numFmtId="4" fontId="176" fillId="89" borderId="43" applyNumberFormat="0" applyProtection="0">
      <alignment horizontal="left" vertical="center" indent="1"/>
    </xf>
    <xf numFmtId="4" fontId="176" fillId="89" borderId="43" applyNumberFormat="0" applyProtection="0">
      <alignment horizontal="left" vertical="center" indent="1"/>
    </xf>
    <xf numFmtId="4" fontId="176" fillId="89" borderId="43" applyNumberFormat="0" applyProtection="0">
      <alignment horizontal="left" vertical="center" indent="1"/>
    </xf>
    <xf numFmtId="4" fontId="176" fillId="89" borderId="43" applyNumberFormat="0" applyProtection="0">
      <alignment horizontal="left" vertical="center" indent="1"/>
    </xf>
    <xf numFmtId="4" fontId="176" fillId="90" borderId="39" applyNumberFormat="0" applyProtection="0">
      <alignment horizontal="left" vertical="center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68" fillId="63" borderId="0" applyNumberFormat="0" applyProtection="0">
      <alignment horizontal="left" vertical="center" indent="1"/>
    </xf>
    <xf numFmtId="4" fontId="68" fillId="91" borderId="0" applyNumberFormat="0" applyProtection="0">
      <alignment horizontal="left" vertical="center" indent="1"/>
    </xf>
    <xf numFmtId="4" fontId="68" fillId="91" borderId="0" applyNumberFormat="0" applyProtection="0">
      <alignment horizontal="left" indent="1"/>
    </xf>
    <xf numFmtId="4" fontId="68" fillId="92" borderId="44" applyNumberFormat="0" applyProtection="0">
      <alignment horizontal="left" vertical="center" indent="1"/>
    </xf>
    <xf numFmtId="4" fontId="68" fillId="91" borderId="0" applyNumberFormat="0" applyProtection="0">
      <alignment horizontal="left" vertical="center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68" fillId="91" borderId="0" applyNumberFormat="0" applyProtection="0">
      <alignment horizontal="left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193" fillId="93" borderId="0" applyNumberFormat="0" applyProtection="0">
      <alignment horizontal="left" vertical="center" indent="1"/>
    </xf>
    <xf numFmtId="4" fontId="68" fillId="94" borderId="40" applyNumberFormat="0" applyProtection="0">
      <alignment horizontal="right" vertical="center"/>
    </xf>
    <xf numFmtId="4" fontId="68" fillId="94" borderId="40" applyNumberFormat="0" applyProtection="0">
      <alignment horizontal="right" vertical="center"/>
    </xf>
    <xf numFmtId="4" fontId="68" fillId="94" borderId="40" applyNumberFormat="0" applyProtection="0">
      <alignment horizontal="right" vertical="center"/>
    </xf>
    <xf numFmtId="0" fontId="2" fillId="79" borderId="39" applyNumberFormat="0" applyProtection="0">
      <alignment horizontal="left" vertical="center" indent="1"/>
    </xf>
    <xf numFmtId="4" fontId="68" fillId="94" borderId="40" applyNumberFormat="0" applyProtection="0">
      <alignment horizontal="right" vertical="center"/>
    </xf>
    <xf numFmtId="4" fontId="68" fillId="94" borderId="40" applyNumberFormat="0" applyProtection="0">
      <alignment horizontal="right" vertical="center"/>
    </xf>
    <xf numFmtId="4" fontId="68" fillId="94" borderId="40" applyNumberFormat="0" applyProtection="0">
      <alignment horizontal="right" vertical="center"/>
    </xf>
    <xf numFmtId="0" fontId="2" fillId="79" borderId="39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5" fillId="0" borderId="0" applyNumberFormat="0" applyProtection="0">
      <alignment horizontal="left" vertical="center" indent="1"/>
    </xf>
    <xf numFmtId="4" fontId="195" fillId="0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2" borderId="39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5" fillId="0" borderId="0" applyNumberFormat="0" applyProtection="0">
      <alignment horizontal="left" vertical="center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5" fillId="0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194" fillId="95" borderId="0" applyNumberFormat="0" applyProtection="0">
      <alignment horizontal="left" indent="1"/>
    </xf>
    <xf numFmtId="4" fontId="68" fillId="91" borderId="0" applyNumberFormat="0" applyProtection="0">
      <alignment horizontal="left" vertical="center" indent="1"/>
    </xf>
    <xf numFmtId="4" fontId="194" fillId="95" borderId="0" applyNumberFormat="0" applyProtection="0">
      <alignment horizontal="left" indent="1"/>
    </xf>
    <xf numFmtId="4" fontId="66" fillId="96" borderId="0" applyNumberFormat="0" applyProtection="0"/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68" fillId="78" borderId="0" applyNumberFormat="0" applyProtection="0">
      <alignment horizontal="left" vertical="center" indent="1"/>
    </xf>
    <xf numFmtId="4" fontId="196" fillId="78" borderId="0" applyNumberFormat="0" applyProtection="0">
      <alignment horizontal="left" vertical="center" indent="1"/>
    </xf>
    <xf numFmtId="4" fontId="68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0" borderId="0" applyNumberFormat="0" applyProtection="0">
      <alignment horizontal="left" vertical="center" indent="1"/>
    </xf>
    <xf numFmtId="4" fontId="66" fillId="0" borderId="0" applyNumberFormat="0" applyProtection="0">
      <alignment horizontal="left" vertical="center" indent="1"/>
    </xf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68" fillId="97" borderId="39" applyNumberFormat="0" applyProtection="0">
      <alignment horizontal="left" vertical="center" indent="1"/>
    </xf>
    <xf numFmtId="4" fontId="66" fillId="96" borderId="0" applyNumberFormat="0" applyProtection="0"/>
    <xf numFmtId="4" fontId="66" fillId="0" borderId="0" applyNumberFormat="0" applyProtection="0">
      <alignment horizontal="left" vertical="center" indent="1"/>
    </xf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0" borderId="0" applyNumberFormat="0" applyProtection="0">
      <alignment horizontal="left" vertical="center" indent="1"/>
    </xf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4" fontId="66" fillId="96" borderId="0" applyNumberFormat="0" applyProtection="0"/>
    <xf numFmtId="4" fontId="196" fillId="78" borderId="0" applyNumberFormat="0" applyProtection="0">
      <alignment horizontal="left" vertical="center" indent="1"/>
    </xf>
    <xf numFmtId="4" fontId="66" fillId="96" borderId="0" applyNumberFormat="0" applyProtection="0"/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8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7" borderId="39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7" borderId="39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center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7" borderId="39" applyNumberFormat="0" applyProtection="0">
      <alignment horizontal="left" vertical="center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7" borderId="39" applyNumberFormat="0" applyProtection="0">
      <alignment horizontal="left" vertical="center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93" borderId="40" applyNumberFormat="0" applyProtection="0">
      <alignment horizontal="left" vertical="top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5" borderId="39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5" borderId="39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center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5" borderId="39" applyNumberFormat="0" applyProtection="0">
      <alignment horizontal="left" vertical="center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5" borderId="39" applyNumberFormat="0" applyProtection="0">
      <alignment horizontal="left" vertical="center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78" borderId="40" applyNumberFormat="0" applyProtection="0">
      <alignment horizontal="left" vertical="top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66" borderId="39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66" borderId="39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center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66" borderId="39" applyNumberFormat="0" applyProtection="0">
      <alignment horizontal="left" vertical="center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66" borderId="39" applyNumberFormat="0" applyProtection="0">
      <alignment horizontal="left" vertical="center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99" borderId="40" applyNumberFormat="0" applyProtection="0">
      <alignment horizontal="left" vertical="top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9" borderId="39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9" borderId="39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center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9" borderId="39" applyNumberFormat="0" applyProtection="0">
      <alignment horizontal="left" vertical="center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9" borderId="39" applyNumberFormat="0" applyProtection="0">
      <alignment horizontal="left" vertical="center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0" fontId="2" fillId="76" borderId="40" applyNumberFormat="0" applyProtection="0">
      <alignment horizontal="left" vertical="top" indent="1"/>
    </xf>
    <xf numFmtId="4" fontId="68" fillId="67" borderId="40" applyNumberFormat="0" applyProtection="0">
      <alignment vertical="center"/>
    </xf>
    <xf numFmtId="4" fontId="68" fillId="67" borderId="40" applyNumberFormat="0" applyProtection="0">
      <alignment vertical="center"/>
    </xf>
    <xf numFmtId="4" fontId="68" fillId="67" borderId="40" applyNumberFormat="0" applyProtection="0">
      <alignment vertical="center"/>
    </xf>
    <xf numFmtId="4" fontId="68" fillId="67" borderId="40" applyNumberFormat="0" applyProtection="0">
      <alignment vertical="center"/>
    </xf>
    <xf numFmtId="4" fontId="68" fillId="67" borderId="40" applyNumberFormat="0" applyProtection="0">
      <alignment vertical="center"/>
    </xf>
    <xf numFmtId="4" fontId="68" fillId="67" borderId="40" applyNumberFormat="0" applyProtection="0">
      <alignment vertical="center"/>
    </xf>
    <xf numFmtId="4" fontId="68" fillId="67" borderId="39" applyNumberFormat="0" applyProtection="0">
      <alignment vertical="center"/>
    </xf>
    <xf numFmtId="4" fontId="191" fillId="67" borderId="40" applyNumberFormat="0" applyProtection="0">
      <alignment vertical="center"/>
    </xf>
    <xf numFmtId="4" fontId="191" fillId="67" borderId="40" applyNumberFormat="0" applyProtection="0">
      <alignment vertical="center"/>
    </xf>
    <xf numFmtId="4" fontId="191" fillId="67" borderId="40" applyNumberFormat="0" applyProtection="0">
      <alignment vertical="center"/>
    </xf>
    <xf numFmtId="4" fontId="191" fillId="67" borderId="40" applyNumberFormat="0" applyProtection="0">
      <alignment vertical="center"/>
    </xf>
    <xf numFmtId="4" fontId="191" fillId="67" borderId="40" applyNumberFormat="0" applyProtection="0">
      <alignment vertical="center"/>
    </xf>
    <xf numFmtId="4" fontId="191" fillId="67" borderId="40" applyNumberFormat="0" applyProtection="0">
      <alignment vertical="center"/>
    </xf>
    <xf numFmtId="4" fontId="191" fillId="67" borderId="39" applyNumberFormat="0" applyProtection="0">
      <alignment vertical="center"/>
    </xf>
    <xf numFmtId="4" fontId="68" fillId="67" borderId="40" applyNumberFormat="0" applyProtection="0">
      <alignment horizontal="left" vertical="center" indent="1"/>
    </xf>
    <xf numFmtId="4" fontId="68" fillId="67" borderId="40" applyNumberFormat="0" applyProtection="0">
      <alignment horizontal="left" vertical="center" indent="1"/>
    </xf>
    <xf numFmtId="4" fontId="68" fillId="67" borderId="40" applyNumberFormat="0" applyProtection="0">
      <alignment horizontal="left" vertical="center" indent="1"/>
    </xf>
    <xf numFmtId="4" fontId="68" fillId="67" borderId="40" applyNumberFormat="0" applyProtection="0">
      <alignment horizontal="left" vertical="center" indent="1"/>
    </xf>
    <xf numFmtId="4" fontId="68" fillId="67" borderId="40" applyNumberFormat="0" applyProtection="0">
      <alignment horizontal="left" vertical="center" indent="1"/>
    </xf>
    <xf numFmtId="4" fontId="68" fillId="67" borderId="40" applyNumberFormat="0" applyProtection="0">
      <alignment horizontal="left" vertical="center" indent="1"/>
    </xf>
    <xf numFmtId="4" fontId="68" fillId="67" borderId="39" applyNumberFormat="0" applyProtection="0">
      <alignment horizontal="left" vertical="center" indent="1"/>
    </xf>
    <xf numFmtId="0" fontId="68" fillId="67" borderId="40" applyNumberFormat="0" applyProtection="0">
      <alignment horizontal="left" vertical="top" indent="1"/>
    </xf>
    <xf numFmtId="0" fontId="68" fillId="67" borderId="40" applyNumberFormat="0" applyProtection="0">
      <alignment horizontal="left" vertical="top" indent="1"/>
    </xf>
    <xf numFmtId="0" fontId="68" fillId="67" borderId="40" applyNumberFormat="0" applyProtection="0">
      <alignment horizontal="left" vertical="top" indent="1"/>
    </xf>
    <xf numFmtId="184" fontId="68" fillId="67" borderId="40" applyNumberFormat="0" applyProtection="0">
      <alignment horizontal="left" vertical="top" indent="1"/>
    </xf>
    <xf numFmtId="0" fontId="68" fillId="67" borderId="40" applyNumberFormat="0" applyProtection="0">
      <alignment horizontal="left" vertical="top" indent="1"/>
    </xf>
    <xf numFmtId="0" fontId="68" fillId="67" borderId="40" applyNumberFormat="0" applyProtection="0">
      <alignment horizontal="left" vertical="top" indent="1"/>
    </xf>
    <xf numFmtId="0" fontId="68" fillId="67" borderId="40" applyNumberFormat="0" applyProtection="0">
      <alignment horizontal="left" vertical="top" indent="1"/>
    </xf>
    <xf numFmtId="4" fontId="68" fillId="67" borderId="39" applyNumberFormat="0" applyProtection="0">
      <alignment horizontal="left" vertical="center" indent="1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92" borderId="39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91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92" borderId="39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197" fillId="91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62" borderId="45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197" fillId="91" borderId="40" applyNumberFormat="0" applyProtection="0">
      <alignment horizontal="right" vertical="center"/>
    </xf>
    <xf numFmtId="4" fontId="68" fillId="0" borderId="40" applyNumberFormat="0" applyProtection="0">
      <alignment horizontal="right" vertical="center"/>
    </xf>
    <xf numFmtId="4" fontId="191" fillId="91" borderId="40" applyNumberFormat="0" applyProtection="0">
      <alignment horizontal="right" vertical="center"/>
    </xf>
    <xf numFmtId="4" fontId="191" fillId="91" borderId="40" applyNumberFormat="0" applyProtection="0">
      <alignment horizontal="right" vertical="center"/>
    </xf>
    <xf numFmtId="4" fontId="191" fillId="91" borderId="40" applyNumberFormat="0" applyProtection="0">
      <alignment horizontal="right" vertical="center"/>
    </xf>
    <xf numFmtId="4" fontId="198" fillId="91" borderId="40" applyNumberFormat="0" applyProtection="0">
      <alignment horizontal="right" vertical="center"/>
    </xf>
    <xf numFmtId="4" fontId="191" fillId="91" borderId="40" applyNumberFormat="0" applyProtection="0">
      <alignment horizontal="right" vertical="center"/>
    </xf>
    <xf numFmtId="4" fontId="198" fillId="91" borderId="40" applyNumberFormat="0" applyProtection="0">
      <alignment horizontal="right" vertical="center"/>
    </xf>
    <xf numFmtId="4" fontId="191" fillId="91" borderId="40" applyNumberFormat="0" applyProtection="0">
      <alignment horizontal="right" vertical="center"/>
    </xf>
    <xf numFmtId="4" fontId="191" fillId="91" borderId="40" applyNumberFormat="0" applyProtection="0">
      <alignment horizontal="right" vertical="center"/>
    </xf>
    <xf numFmtId="4" fontId="191" fillId="92" borderId="39" applyNumberFormat="0" applyProtection="0">
      <alignment horizontal="right" vertical="center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94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0" fontId="2" fillId="79" borderId="39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0" fontId="2" fillId="79" borderId="39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0" fontId="2" fillId="79" borderId="39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94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94" borderId="40" applyNumberFormat="0" applyProtection="0">
      <alignment horizontal="left" vertical="center" indent="1"/>
    </xf>
    <xf numFmtId="4" fontId="68" fillId="94" borderId="40" applyNumberFormat="0" applyProtection="0">
      <alignment horizontal="left" vertical="center" indent="1"/>
    </xf>
    <xf numFmtId="4" fontId="68" fillId="94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0" fontId="2" fillId="79" borderId="39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197" fillId="94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62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197" fillId="94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4" fontId="68" fillId="0" borderId="40" applyNumberFormat="0" applyProtection="0">
      <alignment horizontal="left" vertical="center" indent="1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center" vertical="top"/>
    </xf>
    <xf numFmtId="184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center" vertical="center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2" fillId="79" borderId="39" applyNumberFormat="0" applyProtection="0">
      <alignment horizontal="left" vertical="center" indent="1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2" fillId="79" borderId="39" applyNumberFormat="0" applyProtection="0">
      <alignment horizontal="left" vertical="center" indent="1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2" fillId="79" borderId="39" applyNumberFormat="0" applyProtection="0">
      <alignment horizontal="left" vertical="center" indent="1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center" vertical="top"/>
    </xf>
    <xf numFmtId="0" fontId="197" fillId="78" borderId="40" applyNumberFormat="0" applyProtection="0">
      <alignment horizontal="left" vertical="top" indent="1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center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68" fillId="78" borderId="40" applyNumberFormat="0" applyProtection="0">
      <alignment horizontal="left" vertical="top"/>
    </xf>
    <xf numFmtId="0" fontId="197" fillId="78" borderId="40" applyNumberFormat="0" applyProtection="0">
      <alignment horizontal="left" vertical="top" indent="1"/>
    </xf>
    <xf numFmtId="0" fontId="68" fillId="78" borderId="40" applyNumberFormat="0" applyProtection="0">
      <alignment horizontal="left" vertical="top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200" fillId="101" borderId="0" applyNumberFormat="0" applyProtection="0">
      <alignment horizontal="left" vertical="center" indent="1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201" fillId="0" borderId="0" applyNumberFormat="0" applyProtection="0">
      <alignment horizontal="left" vertical="center" indent="1"/>
    </xf>
    <xf numFmtId="4" fontId="199" fillId="100" borderId="0" applyNumberFormat="0" applyProtection="0">
      <alignment horizontal="left"/>
    </xf>
    <xf numFmtId="4" fontId="116" fillId="0" borderId="0" applyNumberFormat="0" applyProtection="0">
      <alignment horizontal="left" vertical="center"/>
    </xf>
    <xf numFmtId="4" fontId="199" fillId="100" borderId="0" applyNumberFormat="0" applyProtection="0">
      <alignment horizontal="left"/>
    </xf>
    <xf numFmtId="0" fontId="202" fillId="0" borderId="0"/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16" fillId="0" borderId="0" applyNumberFormat="0" applyProtection="0">
      <alignment horizontal="left" vertical="center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16" fillId="0" borderId="0" applyNumberFormat="0" applyProtection="0">
      <alignment horizontal="left" vertical="center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200" fillId="101" borderId="0" applyNumberFormat="0" applyProtection="0">
      <alignment horizontal="left" vertical="center" indent="1"/>
    </xf>
    <xf numFmtId="4" fontId="199" fillId="100" borderId="0" applyNumberFormat="0" applyProtection="0">
      <alignment horizontal="left"/>
    </xf>
    <xf numFmtId="4" fontId="199" fillId="100" borderId="0" applyNumberFormat="0" applyProtection="0">
      <alignment horizontal="left"/>
    </xf>
    <xf numFmtId="4" fontId="116" fillId="0" borderId="0" applyNumberFormat="0" applyProtection="0">
      <alignment horizontal="left" vertical="center"/>
    </xf>
    <xf numFmtId="4" fontId="199" fillId="100" borderId="0" applyNumberFormat="0" applyProtection="0">
      <alignment horizontal="left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2" borderId="39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4" fontId="203" fillId="91" borderId="40" applyNumberFormat="0" applyProtection="0">
      <alignment horizontal="right" vertical="center"/>
    </xf>
    <xf numFmtId="37" fontId="168" fillId="102" borderId="0" applyNumberFormat="0" applyFont="0" applyBorder="0" applyAlignment="0" applyProtection="0"/>
    <xf numFmtId="39" fontId="2" fillId="103" borderId="0"/>
    <xf numFmtId="0" fontId="6" fillId="104" borderId="0" applyNumberFormat="0" applyFont="0" applyBorder="0" applyAlignment="0" applyProtection="0"/>
    <xf numFmtId="0" fontId="187" fillId="1" borderId="6" applyNumberFormat="0" applyFont="0" applyAlignment="0">
      <alignment horizontal="center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211" fontId="2" fillId="0" borderId="46">
      <alignment horizontal="justify" vertical="top" wrapText="1"/>
    </xf>
    <xf numFmtId="0" fontId="204" fillId="0" borderId="0" applyNumberFormat="0" applyFill="0" applyBorder="0" applyAlignment="0">
      <alignment horizontal="center"/>
    </xf>
    <xf numFmtId="38" fontId="81" fillId="0" borderId="47"/>
    <xf numFmtId="38" fontId="133" fillId="0" borderId="3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0" fontId="205" fillId="105" borderId="48"/>
    <xf numFmtId="39" fontId="96" fillId="105" borderId="0"/>
    <xf numFmtId="182" fontId="2" fillId="0" borderId="0">
      <alignment horizontal="left" wrapText="1"/>
    </xf>
    <xf numFmtId="0" fontId="2" fillId="0" borderId="0">
      <alignment horizontal="left" wrapText="1"/>
    </xf>
    <xf numFmtId="164" fontId="2" fillId="0" borderId="0">
      <alignment horizontal="left" wrapText="1"/>
    </xf>
    <xf numFmtId="0" fontId="2" fillId="0" borderId="0">
      <alignment horizontal="left" wrapText="1"/>
    </xf>
    <xf numFmtId="184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2" fontId="2" fillId="0" borderId="0" applyFill="0" applyBorder="0" applyProtection="0">
      <alignment horizontal="right"/>
    </xf>
    <xf numFmtId="14" fontId="206" fillId="106" borderId="49" applyProtection="0">
      <alignment horizontal="right"/>
    </xf>
    <xf numFmtId="0" fontId="206" fillId="0" borderId="0" applyNumberFormat="0" applyFill="0" applyBorder="0" applyProtection="0">
      <alignment horizontal="left"/>
    </xf>
    <xf numFmtId="212" fontId="2" fillId="0" borderId="0" applyFill="0" applyBorder="0" applyAlignment="0" applyProtection="0">
      <alignment wrapText="1"/>
    </xf>
    <xf numFmtId="212" fontId="2" fillId="0" borderId="0" applyFill="0" applyBorder="0" applyAlignment="0" applyProtection="0">
      <alignment wrapText="1"/>
    </xf>
    <xf numFmtId="0" fontId="16" fillId="0" borderId="0" applyNumberFormat="0" applyFill="0" applyBorder="0">
      <alignment horizontal="center" wrapText="1"/>
    </xf>
    <xf numFmtId="0" fontId="16" fillId="0" borderId="0" applyNumberFormat="0" applyFill="0" applyBorder="0">
      <alignment horizontal="center" wrapText="1"/>
    </xf>
    <xf numFmtId="0" fontId="16" fillId="0" borderId="0" applyNumberFormat="0" applyFill="0" applyBorder="0">
      <alignment horizontal="center" wrapText="1"/>
    </xf>
    <xf numFmtId="0" fontId="16" fillId="0" borderId="0" applyNumberFormat="0" applyFill="0" applyBorder="0">
      <alignment horizontal="center" wrapText="1"/>
    </xf>
    <xf numFmtId="40" fontId="207" fillId="0" borderId="0" applyBorder="0">
      <alignment horizontal="right"/>
    </xf>
    <xf numFmtId="41" fontId="143" fillId="62" borderId="0">
      <alignment horizontal="left"/>
    </xf>
    <xf numFmtId="0" fontId="133" fillId="66" borderId="0" applyNumberFormat="0" applyFont="0" applyBorder="0" applyAlignment="0" applyProtection="0"/>
    <xf numFmtId="169" fontId="208" fillId="0" borderId="0" applyNumberFormat="0" applyFill="0" applyBorder="0" applyAlignment="0">
      <alignment horizontal="left"/>
    </xf>
    <xf numFmtId="0" fontId="97" fillId="0" borderId="23"/>
    <xf numFmtId="0" fontId="97" fillId="0" borderId="23"/>
    <xf numFmtId="0" fontId="97" fillId="0" borderId="23"/>
    <xf numFmtId="0" fontId="97" fillId="0" borderId="23"/>
    <xf numFmtId="0" fontId="209" fillId="0" borderId="0" applyFill="0" applyBorder="0" applyProtection="0">
      <alignment horizontal="center" vertical="center"/>
    </xf>
    <xf numFmtId="0" fontId="209" fillId="0" borderId="0" applyFill="0" applyBorder="0" applyProtection="0"/>
    <xf numFmtId="0" fontId="16" fillId="0" borderId="0" applyFill="0" applyBorder="0" applyProtection="0">
      <alignment horizontal="left"/>
    </xf>
    <xf numFmtId="0" fontId="210" fillId="0" borderId="0" applyFill="0" applyBorder="0" applyProtection="0">
      <alignment horizontal="left" vertical="top"/>
    </xf>
    <xf numFmtId="0" fontId="64" fillId="62" borderId="3" applyNumberFormat="0" applyFont="0" applyFill="0" applyAlignment="0" applyProtection="0">
      <protection locked="0"/>
    </xf>
    <xf numFmtId="0" fontId="64" fillId="62" borderId="50" applyNumberFormat="0" applyFont="0" applyFill="0" applyAlignment="0" applyProtection="0">
      <protection locked="0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0" fontId="133" fillId="0" borderId="0" applyNumberFormat="0" applyFill="0" applyBorder="0" applyAlignment="0" applyProtection="0"/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38" fontId="2" fillId="0" borderId="0">
      <alignment horizontal="left" wrapText="1"/>
    </xf>
    <xf numFmtId="18" fontId="64" fillId="62" borderId="0" applyFont="0" applyFill="0" applyBorder="0" applyAlignment="0" applyProtection="0">
      <protection locked="0"/>
    </xf>
    <xf numFmtId="0" fontId="211" fillId="107" borderId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18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13" fontId="215" fillId="62" borderId="0">
      <alignment horizontal="left" vertical="center"/>
    </xf>
    <xf numFmtId="0" fontId="16" fillId="62" borderId="0">
      <alignment horizontal="left" wrapText="1"/>
    </xf>
    <xf numFmtId="0" fontId="216" fillId="0" borderId="0">
      <alignment horizontal="left" vertical="center"/>
    </xf>
    <xf numFmtId="0" fontId="16" fillId="0" borderId="18">
      <alignment horizontal="center" vertical="center" wrapText="1"/>
    </xf>
    <xf numFmtId="0" fontId="209" fillId="0" borderId="0" applyNumberFormat="0" applyFill="0" applyBorder="0" applyAlignment="0" applyProtection="0"/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184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16" fillId="0" borderId="18">
      <alignment horizontal="center" vertical="center" wrapText="1"/>
    </xf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217" fillId="0" borderId="52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2" fillId="0" borderId="51" applyNumberFormat="0" applyFill="0" applyAlignment="0" applyProtection="0"/>
    <xf numFmtId="0" fontId="218" fillId="0" borderId="17" applyNumberFormat="0" applyFill="0" applyAlignment="0" applyProtection="0"/>
    <xf numFmtId="0" fontId="93" fillId="0" borderId="51" applyNumberFormat="0" applyFont="0" applyFill="0" applyAlignment="0" applyProtection="0"/>
    <xf numFmtId="0" fontId="219" fillId="0" borderId="17" applyNumberForma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17" applyNumberForma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86" fillId="0" borderId="51" applyNumberFormat="0" applyFon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184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20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93" fillId="0" borderId="51" applyNumberFormat="0" applyFont="0" applyFill="0" applyAlignment="0" applyProtection="0"/>
    <xf numFmtId="0" fontId="42" fillId="0" borderId="17" applyNumberFormat="0" applyFill="0" applyAlignment="0" applyProtection="0"/>
    <xf numFmtId="0" fontId="219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21" fillId="0" borderId="17" applyNumberFormat="0" applyFill="0" applyAlignment="0" applyProtection="0"/>
    <xf numFmtId="0" fontId="93" fillId="0" borderId="51" applyNumberFormat="0" applyFon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93" fillId="0" borderId="51" applyNumberFormat="0" applyFon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17" fillId="0" borderId="52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93" fillId="0" borderId="51" applyNumberFormat="0" applyFon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2" fillId="0" borderId="51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91" fillId="0" borderId="5"/>
    <xf numFmtId="184" fontId="91" fillId="0" borderId="5"/>
    <xf numFmtId="0" fontId="91" fillId="0" borderId="5"/>
    <xf numFmtId="0" fontId="92" fillId="0" borderId="54"/>
    <xf numFmtId="0" fontId="145" fillId="0" borderId="55"/>
    <xf numFmtId="0" fontId="145" fillId="0" borderId="23"/>
    <xf numFmtId="0" fontId="145" fillId="0" borderId="23"/>
    <xf numFmtId="0" fontId="145" fillId="0" borderId="23"/>
    <xf numFmtId="0" fontId="145" fillId="0" borderId="23"/>
    <xf numFmtId="169" fontId="222" fillId="0" borderId="0">
      <alignment horizontal="left"/>
    </xf>
    <xf numFmtId="214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91" fillId="0" borderId="56"/>
    <xf numFmtId="0" fontId="91" fillId="0" borderId="56"/>
    <xf numFmtId="184" fontId="91" fillId="0" borderId="56"/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8" fontId="68" fillId="0" borderId="57" applyFill="0" applyBorder="0" applyAlignment="0" applyProtection="0">
      <protection locked="0"/>
    </xf>
    <xf numFmtId="37" fontId="81" fillId="4" borderId="0" applyNumberFormat="0" applyBorder="0" applyAlignment="0" applyProtection="0"/>
    <xf numFmtId="37" fontId="81" fillId="4" borderId="0" applyNumberFormat="0" applyBorder="0" applyAlignment="0" applyProtection="0"/>
    <xf numFmtId="37" fontId="81" fillId="4" borderId="0" applyNumberFormat="0" applyBorder="0" applyAlignment="0" applyProtection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4" borderId="0" applyNumberFormat="0" applyBorder="0" applyAlignment="0" applyProtection="0"/>
    <xf numFmtId="3" fontId="223" fillId="108" borderId="58" applyProtection="0"/>
    <xf numFmtId="215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33" fillId="62" borderId="0" applyNumberFormat="0" applyFont="0" applyAlignment="0" applyProtection="0"/>
    <xf numFmtId="0" fontId="133" fillId="62" borderId="3" applyNumberFormat="0" applyFont="0" applyAlignment="0" applyProtection="0">
      <protection locked="0"/>
    </xf>
    <xf numFmtId="0" fontId="228" fillId="0" borderId="0" applyNumberFormat="0" applyFill="0" applyBorder="0" applyAlignment="0" applyProtection="0"/>
    <xf numFmtId="0" fontId="56" fillId="0" borderId="0" applyFont="0" applyFill="0" applyBorder="0" applyProtection="0">
      <alignment horizontal="right"/>
    </xf>
    <xf numFmtId="182" fontId="96" fillId="0" borderId="0">
      <alignment horizontal="left" wrapText="1"/>
    </xf>
    <xf numFmtId="4" fontId="229" fillId="0" borderId="0" applyFont="0" applyFill="0" applyBorder="0" applyAlignment="0" applyProtection="0"/>
    <xf numFmtId="9" fontId="229" fillId="0" borderId="0" applyFont="0" applyFill="0" applyBorder="0" applyAlignment="0" applyProtection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0" fontId="2" fillId="0" borderId="0">
      <alignment horizontal="left" wrapText="1"/>
    </xf>
    <xf numFmtId="183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0" fontId="4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0" fontId="4" fillId="0" borderId="0"/>
    <xf numFmtId="0" fontId="4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4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4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0" fontId="4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4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4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3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4" fillId="0" borderId="0"/>
    <xf numFmtId="0" fontId="4" fillId="0" borderId="0"/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0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2" fontId="96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1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182" fontId="2" fillId="0" borderId="0">
      <alignment horizontal="left" wrapText="1"/>
    </xf>
    <xf numFmtId="182" fontId="96" fillId="0" borderId="0">
      <alignment horizontal="left" wrapText="1"/>
    </xf>
    <xf numFmtId="182" fontId="2" fillId="0" borderId="0">
      <alignment horizontal="left" wrapText="1"/>
    </xf>
    <xf numFmtId="0" fontId="4" fillId="0" borderId="0"/>
    <xf numFmtId="217" fontId="230" fillId="0" borderId="0">
      <alignment horizontal="left"/>
    </xf>
    <xf numFmtId="218" fontId="231" fillId="0" borderId="0">
      <alignment horizontal="left"/>
    </xf>
    <xf numFmtId="0" fontId="232" fillId="0" borderId="66"/>
    <xf numFmtId="0" fontId="233" fillId="0" borderId="0"/>
    <xf numFmtId="0" fontId="10" fillId="38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38" borderId="0" applyNumberFormat="0" applyBorder="0" applyAlignment="0" applyProtection="0"/>
    <xf numFmtId="0" fontId="10" fillId="40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0" borderId="0" applyNumberFormat="0" applyBorder="0" applyAlignment="0" applyProtection="0"/>
    <xf numFmtId="0" fontId="10" fillId="42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2" borderId="0" applyNumberFormat="0" applyBorder="0" applyAlignment="0" applyProtection="0"/>
    <xf numFmtId="0" fontId="10" fillId="44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4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5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5" borderId="0" applyNumberFormat="0" applyBorder="0" applyAlignment="0" applyProtection="0"/>
    <xf numFmtId="0" fontId="10" fillId="39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39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7" borderId="0" applyNumberFormat="0" applyBorder="0" applyAlignment="0" applyProtection="0"/>
    <xf numFmtId="0" fontId="10" fillId="44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4" borderId="0" applyNumberFormat="0" applyBorder="0" applyAlignment="0" applyProtection="0"/>
    <xf numFmtId="0" fontId="10" fillId="39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39" borderId="0" applyNumberFormat="0" applyBorder="0" applyAlignment="0" applyProtection="0"/>
    <xf numFmtId="0" fontId="10" fillId="49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49" borderId="0" applyNumberFormat="0" applyBorder="0" applyAlignment="0" applyProtection="0"/>
    <xf numFmtId="0" fontId="10" fillId="109" borderId="0" applyNumberFormat="0" applyBorder="0" applyAlignment="0" applyProtection="0"/>
    <xf numFmtId="0" fontId="10" fillId="10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51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2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51" fillId="114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51" fillId="117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51" fillId="117" borderId="0" applyNumberFormat="0" applyBorder="0" applyAlignment="0" applyProtection="0"/>
    <xf numFmtId="0" fontId="10" fillId="109" borderId="0" applyNumberFormat="0" applyBorder="0" applyAlignment="0" applyProtection="0"/>
    <xf numFmtId="0" fontId="10" fillId="10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51" fillId="110" borderId="0" applyNumberFormat="0" applyBorder="0" applyAlignment="0" applyProtection="0"/>
    <xf numFmtId="0" fontId="10" fillId="118" borderId="0" applyNumberFormat="0" applyBorder="0" applyAlignment="0" applyProtection="0"/>
    <xf numFmtId="0" fontId="10" fillId="118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51" fillId="119" borderId="0" applyNumberFormat="0" applyBorder="0" applyAlignment="0" applyProtection="0"/>
    <xf numFmtId="0" fontId="231" fillId="0" borderId="0" applyFont="0" applyFill="0" applyBorder="0" applyAlignment="0" applyProtection="0">
      <alignment horizontal="right"/>
    </xf>
    <xf numFmtId="0" fontId="233" fillId="0" borderId="66"/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65" borderId="22" applyNumberFormat="0" applyAlignment="0" applyProtection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41" fontId="2" fillId="66" borderId="0"/>
    <xf numFmtId="182" fontId="96" fillId="0" borderId="0">
      <alignment horizontal="left" wrapText="1"/>
    </xf>
    <xf numFmtId="43" fontId="2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43" fontId="2" fillId="0" borderId="0" applyFont="0" applyFill="0" applyBorder="0" applyAlignment="0" applyProtection="0"/>
    <xf numFmtId="4" fontId="229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43" fontId="2" fillId="0" borderId="0" applyFont="0" applyFill="0" applyBorder="0" applyAlignment="0" applyProtection="0"/>
    <xf numFmtId="182" fontId="96" fillId="0" borderId="0">
      <alignment horizontal="left" wrapText="1"/>
    </xf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43" fontId="2" fillId="0" borderId="0" applyFont="0" applyFill="0" applyBorder="0" applyAlignment="0" applyProtection="0"/>
    <xf numFmtId="0" fontId="97" fillId="0" borderId="0"/>
    <xf numFmtId="0" fontId="92" fillId="0" borderId="0"/>
    <xf numFmtId="0" fontId="92" fillId="0" borderId="0"/>
    <xf numFmtId="0" fontId="234" fillId="0" borderId="0"/>
    <xf numFmtId="0" fontId="92" fillId="0" borderId="0"/>
    <xf numFmtId="3" fontId="5" fillId="0" borderId="0" applyFill="0" applyBorder="0" applyAlignment="0" applyProtection="0"/>
    <xf numFmtId="0" fontId="234" fillId="0" borderId="0"/>
    <xf numFmtId="0" fontId="97" fillId="0" borderId="0"/>
    <xf numFmtId="0" fontId="9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95" fillId="0" borderId="0" applyNumberFormat="0" applyAlignment="0">
      <alignment horizontal="left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82" fillId="0" borderId="0" applyNumberFormat="0" applyAlignment="0"/>
    <xf numFmtId="0" fontId="91" fillId="0" borderId="0"/>
    <xf numFmtId="0" fontId="234" fillId="0" borderId="0"/>
    <xf numFmtId="0" fontId="97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234" fillId="0" borderId="0"/>
    <xf numFmtId="0" fontId="92" fillId="0" borderId="0"/>
    <xf numFmtId="182" fontId="96" fillId="0" borderId="0">
      <alignment horizontal="left" wrapText="1"/>
    </xf>
    <xf numFmtId="8" fontId="229" fillId="0" borderId="0" applyFont="0" applyFill="0" applyBorder="0" applyAlignment="0" applyProtection="0"/>
    <xf numFmtId="182" fontId="96" fillId="0" borderId="0">
      <alignment horizontal="left" wrapText="1"/>
    </xf>
    <xf numFmtId="0" fontId="10" fillId="0" borderId="0"/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219" fontId="2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96" fillId="0" borderId="0">
      <alignment horizontal="left" wrapText="1"/>
    </xf>
    <xf numFmtId="8" fontId="91" fillId="0" borderId="0" applyFont="0" applyFill="0" applyBorder="0" applyAlignment="0" applyProtection="0"/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2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8" fontId="2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8" fontId="2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44" fontId="2" fillId="0" borderId="0" applyFont="0" applyFill="0" applyBorder="0" applyAlignment="0" applyProtection="0"/>
    <xf numFmtId="5" fontId="5" fillId="0" borderId="0" applyFill="0" applyBorder="0" applyAlignment="0" applyProtection="0"/>
    <xf numFmtId="194" fontId="2" fillId="0" borderId="0" applyFont="0" applyFill="0" applyBorder="0" applyAlignment="0" applyProtection="0"/>
    <xf numFmtId="195" fontId="5" fillId="0" borderId="0" applyFill="0" applyBorder="0" applyAlignment="0" applyProtection="0"/>
    <xf numFmtId="0" fontId="233" fillId="0" borderId="0"/>
    <xf numFmtId="0" fontId="217" fillId="120" borderId="0" applyNumberFormat="0" applyBorder="0" applyAlignment="0" applyProtection="0"/>
    <xf numFmtId="0" fontId="217" fillId="120" borderId="0" applyNumberFormat="0" applyBorder="0" applyAlignment="0" applyProtection="0"/>
    <xf numFmtId="0" fontId="217" fillId="121" borderId="0" applyNumberFormat="0" applyBorder="0" applyAlignment="0" applyProtection="0"/>
    <xf numFmtId="0" fontId="217" fillId="121" borderId="0" applyNumberFormat="0" applyBorder="0" applyAlignment="0" applyProtection="0"/>
    <xf numFmtId="0" fontId="217" fillId="122" borderId="0" applyNumberFormat="0" applyBorder="0" applyAlignment="0" applyProtection="0"/>
    <xf numFmtId="0" fontId="217" fillId="122" borderId="0" applyNumberFormat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2" fillId="0" borderId="0"/>
    <xf numFmtId="0" fontId="10" fillId="0" borderId="0"/>
    <xf numFmtId="182" fontId="2" fillId="0" borderId="0"/>
    <xf numFmtId="0" fontId="10" fillId="0" borderId="0"/>
    <xf numFmtId="182" fontId="2" fillId="0" borderId="0"/>
    <xf numFmtId="196" fontId="2" fillId="0" borderId="0" applyFont="0" applyFill="0" applyBorder="0" applyAlignment="0" applyProtection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96" fontId="2" fillId="0" borderId="0" applyFont="0" applyFill="0" applyBorder="0" applyAlignment="0" applyProtection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0" borderId="0"/>
    <xf numFmtId="196" fontId="2" fillId="0" borderId="0" applyFont="0" applyFill="0" applyBorder="0" applyAlignment="0" applyProtection="0">
      <alignment horizontal="left"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" fontId="86" fillId="0" borderId="0" applyFont="0" applyFill="0" applyBorder="0" applyAlignment="0" applyProtection="0"/>
    <xf numFmtId="0" fontId="91" fillId="0" borderId="0"/>
    <xf numFmtId="38" fontId="81" fillId="66" borderId="0" applyNumberFormat="0" applyBorder="0" applyAlignment="0" applyProtection="0"/>
    <xf numFmtId="0" fontId="10" fillId="0" borderId="0"/>
    <xf numFmtId="182" fontId="96" fillId="0" borderId="0">
      <alignment horizontal="left" wrapText="1"/>
    </xf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0" fontId="10" fillId="0" borderId="0"/>
    <xf numFmtId="182" fontId="96" fillId="0" borderId="0">
      <alignment horizontal="left" wrapText="1"/>
    </xf>
    <xf numFmtId="38" fontId="81" fillId="66" borderId="0" applyNumberFormat="0" applyBorder="0" applyAlignment="0" applyProtection="0"/>
    <xf numFmtId="38" fontId="81" fillId="66" borderId="0" applyNumberFormat="0" applyBorder="0" applyAlignment="0" applyProtection="0"/>
    <xf numFmtId="182" fontId="96" fillId="0" borderId="0">
      <alignment horizontal="left" wrapText="1"/>
    </xf>
    <xf numFmtId="38" fontId="81" fillId="66" borderId="0" applyNumberFormat="0" applyBorder="0" applyAlignment="0" applyProtection="0"/>
    <xf numFmtId="182" fontId="96" fillId="0" borderId="0">
      <alignment horizontal="left" wrapText="1"/>
    </xf>
    <xf numFmtId="0" fontId="81" fillId="66" borderId="0" applyNumberFormat="0" applyBorder="0" applyAlignment="0" applyProtection="0"/>
    <xf numFmtId="38" fontId="81" fillId="66" borderId="0" applyNumberFormat="0" applyBorder="0" applyAlignment="0" applyProtection="0"/>
    <xf numFmtId="0" fontId="168" fillId="0" borderId="66"/>
    <xf numFmtId="182" fontId="96" fillId="0" borderId="0">
      <alignment horizontal="left" wrapText="1"/>
    </xf>
    <xf numFmtId="182" fontId="96" fillId="0" borderId="0">
      <alignment horizontal="left" wrapText="1"/>
    </xf>
    <xf numFmtId="0" fontId="115" fillId="0" borderId="24" applyNumberFormat="0" applyAlignment="0" applyProtection="0">
      <alignment horizontal="left"/>
    </xf>
    <xf numFmtId="182" fontId="96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15" fillId="0" borderId="6">
      <alignment horizontal="left"/>
    </xf>
    <xf numFmtId="0" fontId="115" fillId="0" borderId="6">
      <alignment horizontal="left"/>
    </xf>
    <xf numFmtId="182" fontId="96" fillId="0" borderId="0">
      <alignment horizontal="left" wrapText="1"/>
    </xf>
    <xf numFmtId="14" fontId="16" fillId="123" borderId="2">
      <alignment horizontal="center" vertical="center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8" fontId="133" fillId="0" borderId="0"/>
    <xf numFmtId="4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81" fillId="62" borderId="18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7" fillId="45" borderId="21" applyNumberFormat="0" applyAlignment="0" applyProtection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41" fontId="142" fillId="4" borderId="31">
      <alignment horizontal="left"/>
      <protection locked="0"/>
    </xf>
    <xf numFmtId="182" fontId="96" fillId="0" borderId="0">
      <alignment horizontal="left" wrapText="1"/>
    </xf>
    <xf numFmtId="10" fontId="142" fillId="4" borderId="31">
      <alignment horizontal="right"/>
      <protection locked="0"/>
    </xf>
    <xf numFmtId="182" fontId="96" fillId="0" borderId="0">
      <alignment horizontal="left" wrapText="1"/>
    </xf>
    <xf numFmtId="41" fontId="142" fillId="4" borderId="31">
      <alignment horizontal="left"/>
      <protection locked="0"/>
    </xf>
    <xf numFmtId="0" fontId="168" fillId="0" borderId="56"/>
    <xf numFmtId="0" fontId="81" fillId="66" borderId="0"/>
    <xf numFmtId="182" fontId="96" fillId="0" borderId="0">
      <alignment horizontal="left" wrapText="1"/>
    </xf>
    <xf numFmtId="0" fontId="81" fillId="66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" fontId="146" fillId="0" borderId="0" applyFill="0" applyBorder="0" applyAlignment="0" applyProtection="0"/>
    <xf numFmtId="3" fontId="146" fillId="0" borderId="0" applyFill="0" applyBorder="0" applyAlignment="0" applyProtection="0"/>
    <xf numFmtId="22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182" fontId="96" fillId="0" borderId="0">
      <alignment horizontal="left" wrapText="1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5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182" fontId="96" fillId="0" borderId="0">
      <alignment horizontal="left" wrapText="1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44" fontId="16" fillId="0" borderId="36" applyNumberFormat="0" applyFont="0" applyAlignment="0">
      <alignment horizont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7" fontId="159" fillId="0" borderId="0"/>
    <xf numFmtId="182" fontId="96" fillId="0" borderId="0">
      <alignment horizontal="left" wrapText="1"/>
    </xf>
    <xf numFmtId="0" fontId="1" fillId="0" borderId="0"/>
    <xf numFmtId="221" fontId="2" fillId="0" borderId="0"/>
    <xf numFmtId="182" fontId="96" fillId="0" borderId="0">
      <alignment horizontal="left" wrapText="1"/>
    </xf>
    <xf numFmtId="221" fontId="2" fillId="0" borderId="0"/>
    <xf numFmtId="182" fontId="96" fillId="0" borderId="0">
      <alignment horizontal="left" wrapText="1"/>
    </xf>
    <xf numFmtId="0" fontId="236" fillId="0" borderId="0"/>
    <xf numFmtId="0" fontId="1" fillId="0" borderId="0"/>
    <xf numFmtId="0" fontId="236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0" fontId="236" fillId="0" borderId="0"/>
    <xf numFmtId="0" fontId="236" fillId="0" borderId="0"/>
    <xf numFmtId="204" fontId="3" fillId="0" borderId="0"/>
    <xf numFmtId="181" fontId="2" fillId="0" borderId="0">
      <alignment horizontal="left" wrapText="1"/>
    </xf>
    <xf numFmtId="181" fontId="2" fillId="0" borderId="0">
      <alignment horizontal="left" wrapText="1"/>
    </xf>
    <xf numFmtId="0" fontId="236" fillId="0" borderId="0"/>
    <xf numFmtId="0" fontId="1" fillId="0" borderId="0"/>
    <xf numFmtId="0" fontId="236" fillId="0" borderId="0"/>
    <xf numFmtId="0" fontId="236" fillId="0" borderId="0"/>
    <xf numFmtId="182" fontId="96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7" fontId="2" fillId="0" borderId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0" borderId="0"/>
    <xf numFmtId="0" fontId="10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0" borderId="0"/>
    <xf numFmtId="182" fontId="96" fillId="0" borderId="0">
      <alignment horizontal="left" wrapText="1"/>
    </xf>
    <xf numFmtId="221" fontId="96" fillId="0" borderId="0">
      <alignment horizontal="left" wrapText="1"/>
    </xf>
    <xf numFmtId="0" fontId="236" fillId="0" borderId="0"/>
    <xf numFmtId="0" fontId="236" fillId="0" borderId="0"/>
    <xf numFmtId="0" fontId="236" fillId="0" borderId="0"/>
    <xf numFmtId="0" fontId="1" fillId="0" borderId="0"/>
    <xf numFmtId="0" fontId="236" fillId="0" borderId="0"/>
    <xf numFmtId="0" fontId="1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" fillId="0" borderId="0"/>
    <xf numFmtId="0" fontId="236" fillId="0" borderId="0"/>
    <xf numFmtId="0" fontId="236" fillId="0" borderId="0"/>
    <xf numFmtId="0" fontId="236" fillId="0" borderId="0"/>
    <xf numFmtId="0" fontId="2" fillId="0" borderId="0"/>
    <xf numFmtId="0" fontId="236" fillId="0" borderId="0"/>
    <xf numFmtId="0" fontId="236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96" fillId="0" borderId="0">
      <alignment horizontal="left" wrapText="1"/>
    </xf>
    <xf numFmtId="0" fontId="10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0" fontId="236" fillId="0" borderId="0"/>
    <xf numFmtId="222" fontId="96" fillId="0" borderId="0">
      <alignment horizontal="left" wrapText="1"/>
    </xf>
    <xf numFmtId="174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13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0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6" fillId="0" borderId="0"/>
    <xf numFmtId="0" fontId="2" fillId="0" borderId="0"/>
    <xf numFmtId="0" fontId="236" fillId="0" borderId="0"/>
    <xf numFmtId="0" fontId="2" fillId="0" borderId="0"/>
    <xf numFmtId="0" fontId="2" fillId="0" borderId="0"/>
    <xf numFmtId="0" fontId="10" fillId="43" borderId="3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36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6" fillId="0" borderId="0"/>
    <xf numFmtId="0" fontId="236" fillId="0" borderId="0"/>
    <xf numFmtId="0" fontId="2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97" fillId="0" borderId="0"/>
    <xf numFmtId="0" fontId="92" fillId="0" borderId="0"/>
    <xf numFmtId="0" fontId="92" fillId="0" borderId="0"/>
    <xf numFmtId="0" fontId="234" fillId="0" borderId="0"/>
    <xf numFmtId="0" fontId="97" fillId="0" borderId="0"/>
    <xf numFmtId="0" fontId="9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0" fontId="236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2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10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10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1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0" fontId="236" fillId="0" borderId="0"/>
    <xf numFmtId="0" fontId="236" fillId="0" borderId="0"/>
    <xf numFmtId="9" fontId="229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9" fontId="96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229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9" fontId="22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6" fillId="0" borderId="0"/>
    <xf numFmtId="182" fontId="96" fillId="0" borderId="0">
      <alignment horizontal="left" wrapText="1"/>
    </xf>
    <xf numFmtId="9" fontId="96" fillId="0" borderId="0" applyFont="0" applyFill="0" applyBorder="0" applyAlignment="0" applyProtection="0"/>
    <xf numFmtId="182" fontId="96" fillId="0" borderId="0">
      <alignment horizontal="left" wrapText="1"/>
    </xf>
    <xf numFmtId="9" fontId="96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96" fillId="0" borderId="0">
      <alignment horizontal="left" wrapText="1"/>
    </xf>
    <xf numFmtId="41" fontId="2" fillId="76" borderId="31"/>
    <xf numFmtId="0" fontId="236" fillId="0" borderId="0"/>
    <xf numFmtId="0" fontId="1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3" fillId="0" borderId="0" applyNumberFormat="0" applyFont="0" applyFill="0" applyBorder="0" applyAlignment="0" applyProtection="0">
      <alignment horizontal="left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5" fontId="13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4" fontId="13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4" fillId="0" borderId="2">
      <alignment horizontal="center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" fontId="13" fillId="0" borderId="0" applyFont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3" fillId="3" borderId="0" applyNumberFormat="0" applyFont="0" applyBorder="0" applyAlignment="0" applyProtection="0"/>
    <xf numFmtId="0" fontId="92" fillId="0" borderId="0"/>
    <xf numFmtId="0" fontId="92" fillId="0" borderId="0"/>
    <xf numFmtId="0" fontId="234" fillId="0" borderId="0"/>
    <xf numFmtId="0" fontId="92" fillId="0" borderId="0"/>
    <xf numFmtId="0" fontId="186" fillId="0" borderId="0"/>
    <xf numFmtId="0" fontId="186" fillId="0" borderId="0"/>
    <xf numFmtId="0" fontId="237" fillId="0" borderId="0"/>
    <xf numFmtId="0" fontId="186" fillId="0" borderId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0" fontId="236" fillId="0" borderId="0"/>
    <xf numFmtId="3" fontId="185" fillId="0" borderId="0" applyFill="0" applyBorder="0" applyAlignment="0" applyProtection="0"/>
    <xf numFmtId="0" fontId="236" fillId="0" borderId="0"/>
    <xf numFmtId="3" fontId="185" fillId="0" borderId="0" applyFill="0" applyBorder="0" applyAlignment="0" applyProtection="0"/>
    <xf numFmtId="0" fontId="236" fillId="0" borderId="0"/>
    <xf numFmtId="3" fontId="185" fillId="0" borderId="0" applyFill="0" applyBorder="0" applyAlignment="0" applyProtection="0"/>
    <xf numFmtId="0" fontId="236" fillId="0" borderId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3" fontId="185" fillId="0" borderId="0" applyFill="0" applyBorder="0" applyAlignment="0" applyProtection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42" fontId="2" fillId="62" borderId="0"/>
    <xf numFmtId="42" fontId="2" fillId="62" borderId="0"/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42" fontId="2" fillId="62" borderId="67">
      <alignment vertical="center"/>
    </xf>
    <xf numFmtId="182" fontId="96" fillId="0" borderId="0">
      <alignment horizontal="left" wrapText="1"/>
    </xf>
    <xf numFmtId="0" fontId="16" fillId="62" borderId="1" applyNumberFormat="0">
      <alignment horizontal="center" vertical="center" wrapText="1"/>
    </xf>
    <xf numFmtId="0" fontId="236" fillId="0" borderId="0"/>
    <xf numFmtId="0" fontId="16" fillId="62" borderId="1" applyNumberFormat="0">
      <alignment horizontal="center" vertical="center" wrapText="1"/>
    </xf>
    <xf numFmtId="182" fontId="96" fillId="0" borderId="0">
      <alignment horizontal="left" wrapText="1"/>
    </xf>
    <xf numFmtId="10" fontId="2" fillId="62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0" fontId="2" fillId="62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0" fontId="2" fillId="62" borderId="0"/>
    <xf numFmtId="0" fontId="236" fillId="0" borderId="0"/>
    <xf numFmtId="10" fontId="2" fillId="62" borderId="0"/>
    <xf numFmtId="0" fontId="236" fillId="0" borderId="0"/>
    <xf numFmtId="0" fontId="1" fillId="0" borderId="0"/>
    <xf numFmtId="10" fontId="2" fillId="62" borderId="0"/>
    <xf numFmtId="208" fontId="2" fillId="62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208" fontId="2" fillId="62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1" fillId="0" borderId="0"/>
    <xf numFmtId="208" fontId="2" fillId="62" borderId="0"/>
    <xf numFmtId="208" fontId="2" fillId="62" borderId="0"/>
    <xf numFmtId="0" fontId="236" fillId="0" borderId="0"/>
    <xf numFmtId="0" fontId="1" fillId="0" borderId="0"/>
    <xf numFmtId="0" fontId="236" fillId="0" borderId="0"/>
    <xf numFmtId="0" fontId="1" fillId="0" borderId="0"/>
    <xf numFmtId="208" fontId="2" fillId="62" borderId="0"/>
    <xf numFmtId="42" fontId="2" fillId="62" borderId="0"/>
    <xf numFmtId="164" fontId="133" fillId="0" borderId="0" applyBorder="0" applyAlignment="0"/>
    <xf numFmtId="0" fontId="236" fillId="0" borderId="0"/>
    <xf numFmtId="164" fontId="133" fillId="0" borderId="0" applyBorder="0" applyAlignment="0"/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42" fontId="2" fillId="62" borderId="68">
      <alignment horizontal="left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208" fontId="188" fillId="62" borderId="68">
      <alignment horizontal="left"/>
    </xf>
    <xf numFmtId="0" fontId="236" fillId="0" borderId="0"/>
    <xf numFmtId="0" fontId="1" fillId="0" borderId="0"/>
    <xf numFmtId="164" fontId="133" fillId="0" borderId="0" applyBorder="0" applyAlignment="0"/>
    <xf numFmtId="0" fontId="236" fillId="0" borderId="0"/>
    <xf numFmtId="0" fontId="1" fillId="0" borderId="0"/>
    <xf numFmtId="210" fontId="2" fillId="0" borderId="0" applyFont="0" applyFill="0" applyAlignment="0">
      <alignment horizontal="right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210" fontId="2" fillId="0" borderId="0" applyFont="0" applyFill="0" applyAlignment="0">
      <alignment horizontal="right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210" fontId="2" fillId="0" borderId="0" applyFont="0" applyFill="0" applyAlignment="0">
      <alignment horizontal="right"/>
    </xf>
    <xf numFmtId="0" fontId="236" fillId="0" borderId="0"/>
    <xf numFmtId="210" fontId="2" fillId="0" borderId="0" applyFont="0" applyFill="0" applyAlignment="0">
      <alignment horizontal="right"/>
    </xf>
    <xf numFmtId="0" fontId="23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4" borderId="69" applyNumberFormat="0">
      <protection locked="0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33" fillId="59" borderId="7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124" borderId="69"/>
    <xf numFmtId="0" fontId="2" fillId="0" borderId="0"/>
    <xf numFmtId="0" fontId="2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9" fontId="2" fillId="103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39" fontId="2" fillId="103" borderId="0"/>
    <xf numFmtId="0" fontId="236" fillId="0" borderId="0"/>
    <xf numFmtId="39" fontId="2" fillId="103" borderId="0"/>
    <xf numFmtId="0" fontId="236" fillId="0" borderId="0"/>
    <xf numFmtId="0" fontId="1" fillId="0" borderId="0"/>
    <xf numFmtId="39" fontId="2" fillId="103" borderId="0"/>
    <xf numFmtId="0" fontId="238" fillId="0" borderId="0" applyNumberFormat="0" applyFill="0" applyBorder="0" applyAlignment="0" applyProtection="0"/>
    <xf numFmtId="38" fontId="81" fillId="0" borderId="47"/>
    <xf numFmtId="38" fontId="81" fillId="0" borderId="47"/>
    <xf numFmtId="0" fontId="236" fillId="0" borderId="0"/>
    <xf numFmtId="182" fontId="96" fillId="0" borderId="0">
      <alignment horizontal="left" wrapText="1"/>
    </xf>
    <xf numFmtId="38" fontId="81" fillId="0" borderId="47"/>
    <xf numFmtId="38" fontId="81" fillId="0" borderId="47"/>
    <xf numFmtId="38" fontId="81" fillId="0" borderId="47"/>
    <xf numFmtId="0" fontId="236" fillId="0" borderId="0"/>
    <xf numFmtId="182" fontId="96" fillId="0" borderId="0">
      <alignment horizontal="left" wrapText="1"/>
    </xf>
    <xf numFmtId="38" fontId="81" fillId="0" borderId="47"/>
    <xf numFmtId="38" fontId="81" fillId="0" borderId="47"/>
    <xf numFmtId="38" fontId="81" fillId="0" borderId="47"/>
    <xf numFmtId="0" fontId="236" fillId="0" borderId="0"/>
    <xf numFmtId="182" fontId="96" fillId="0" borderId="0">
      <alignment horizontal="left" wrapText="1"/>
    </xf>
    <xf numFmtId="38" fontId="81" fillId="0" borderId="47"/>
    <xf numFmtId="38" fontId="81" fillId="0" borderId="47"/>
    <xf numFmtId="182" fontId="96" fillId="0" borderId="0">
      <alignment horizontal="left" wrapText="1"/>
    </xf>
    <xf numFmtId="38" fontId="81" fillId="0" borderId="47"/>
    <xf numFmtId="0" fontId="81" fillId="0" borderId="47"/>
    <xf numFmtId="38" fontId="81" fillId="0" borderId="47"/>
    <xf numFmtId="38" fontId="81" fillId="0" borderId="47"/>
    <xf numFmtId="38" fontId="81" fillId="0" borderId="47"/>
    <xf numFmtId="38" fontId="133" fillId="0" borderId="71"/>
    <xf numFmtId="38" fontId="133" fillId="0" borderId="71"/>
    <xf numFmtId="0" fontId="2" fillId="0" borderId="0"/>
    <xf numFmtId="0" fontId="2" fillId="0" borderId="0"/>
    <xf numFmtId="0" fontId="2" fillId="0" borderId="0"/>
    <xf numFmtId="38" fontId="133" fillId="0" borderId="71"/>
    <xf numFmtId="182" fontId="9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71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71"/>
    <xf numFmtId="0" fontId="133" fillId="0" borderId="71"/>
    <xf numFmtId="38" fontId="133" fillId="0" borderId="71"/>
    <xf numFmtId="38" fontId="133" fillId="0" borderId="71"/>
    <xf numFmtId="38" fontId="133" fillId="0" borderId="71"/>
    <xf numFmtId="38" fontId="133" fillId="0" borderId="71"/>
    <xf numFmtId="179" fontId="2" fillId="0" borderId="0">
      <alignment horizontal="left" wrapText="1"/>
    </xf>
    <xf numFmtId="0" fontId="1" fillId="0" borderId="0"/>
    <xf numFmtId="176" fontId="2" fillId="0" borderId="0">
      <alignment horizontal="left" wrapText="1"/>
    </xf>
    <xf numFmtId="0" fontId="1" fillId="0" borderId="0"/>
    <xf numFmtId="0" fontId="236" fillId="0" borderId="0"/>
    <xf numFmtId="0" fontId="1" fillId="0" borderId="0"/>
    <xf numFmtId="0" fontId="236" fillId="0" borderId="0"/>
    <xf numFmtId="182" fontId="2" fillId="0" borderId="0">
      <alignment horizontal="left" wrapText="1"/>
    </xf>
    <xf numFmtId="0" fontId="236" fillId="0" borderId="0"/>
    <xf numFmtId="0" fontId="1" fillId="0" borderId="0"/>
    <xf numFmtId="0" fontId="236" fillId="0" borderId="0"/>
    <xf numFmtId="181" fontId="2" fillId="0" borderId="0">
      <alignment horizontal="left" wrapText="1"/>
    </xf>
    <xf numFmtId="0" fontId="236" fillId="0" borderId="0"/>
    <xf numFmtId="0" fontId="236" fillId="0" borderId="0"/>
    <xf numFmtId="182" fontId="2" fillId="0" borderId="0">
      <alignment horizontal="left" wrapText="1"/>
    </xf>
    <xf numFmtId="0" fontId="236" fillId="0" borderId="0"/>
    <xf numFmtId="181" fontId="2" fillId="0" borderId="0">
      <alignment horizontal="left" wrapText="1"/>
    </xf>
    <xf numFmtId="0" fontId="236" fillId="0" borderId="0"/>
    <xf numFmtId="0" fontId="1" fillId="0" borderId="0"/>
    <xf numFmtId="180" fontId="2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208" fontId="2" fillId="0" borderId="0">
      <alignment horizontal="left" wrapText="1"/>
    </xf>
    <xf numFmtId="177" fontId="2" fillId="0" borderId="0">
      <alignment horizontal="left" wrapText="1"/>
    </xf>
    <xf numFmtId="177" fontId="2" fillId="0" borderId="0">
      <alignment horizontal="left" wrapText="1"/>
    </xf>
    <xf numFmtId="0" fontId="236" fillId="0" borderId="0"/>
    <xf numFmtId="182" fontId="96" fillId="0" borderId="0">
      <alignment horizontal="left" wrapText="1"/>
    </xf>
    <xf numFmtId="0" fontId="236" fillId="0" borderId="0"/>
    <xf numFmtId="208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182" fontId="2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223" fontId="2" fillId="0" borderId="0">
      <alignment horizontal="left" wrapText="1"/>
    </xf>
    <xf numFmtId="0" fontId="236" fillId="0" borderId="0"/>
    <xf numFmtId="180" fontId="2" fillId="0" borderId="0">
      <alignment horizontal="left" wrapText="1"/>
    </xf>
    <xf numFmtId="180" fontId="2" fillId="0" borderId="0">
      <alignment horizontal="left" wrapText="1"/>
    </xf>
    <xf numFmtId="182" fontId="96" fillId="0" borderId="0">
      <alignment horizontal="left" wrapText="1"/>
    </xf>
    <xf numFmtId="0" fontId="236" fillId="0" borderId="0"/>
    <xf numFmtId="180" fontId="2" fillId="0" borderId="0">
      <alignment horizontal="left" wrapText="1"/>
    </xf>
    <xf numFmtId="180" fontId="2" fillId="0" borderId="0">
      <alignment horizontal="left" wrapText="1"/>
    </xf>
    <xf numFmtId="180" fontId="2" fillId="0" borderId="0">
      <alignment horizontal="left" wrapText="1"/>
    </xf>
    <xf numFmtId="0" fontId="236" fillId="0" borderId="0"/>
    <xf numFmtId="180" fontId="2" fillId="0" borderId="0">
      <alignment horizontal="left" wrapText="1"/>
    </xf>
    <xf numFmtId="180" fontId="2" fillId="0" borderId="0">
      <alignment horizontal="left" wrapText="1"/>
    </xf>
    <xf numFmtId="0" fontId="236" fillId="0" borderId="0"/>
    <xf numFmtId="177" fontId="2" fillId="0" borderId="0">
      <alignment horizontal="left" wrapText="1"/>
    </xf>
    <xf numFmtId="177" fontId="2" fillId="0" borderId="0">
      <alignment horizontal="left" wrapText="1"/>
    </xf>
    <xf numFmtId="0" fontId="236" fillId="0" borderId="0"/>
    <xf numFmtId="180" fontId="2" fillId="0" borderId="0">
      <alignment horizontal="left" wrapText="1"/>
    </xf>
    <xf numFmtId="0" fontId="236" fillId="0" borderId="0"/>
    <xf numFmtId="0" fontId="236" fillId="0" borderId="0"/>
    <xf numFmtId="182" fontId="2" fillId="0" borderId="0">
      <alignment horizontal="left" wrapText="1"/>
    </xf>
    <xf numFmtId="0" fontId="1" fillId="0" borderId="0"/>
    <xf numFmtId="0" fontId="236" fillId="0" borderId="0"/>
    <xf numFmtId="177" fontId="2" fillId="0" borderId="0">
      <alignment horizontal="left" wrapText="1"/>
    </xf>
    <xf numFmtId="0" fontId="1" fillId="0" borderId="0"/>
    <xf numFmtId="182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 applyNumberFormat="0" applyBorder="0" applyAlignment="0"/>
    <xf numFmtId="0" fontId="239" fillId="0" borderId="0" applyNumberFormat="0" applyBorder="0" applyAlignment="0"/>
    <xf numFmtId="0" fontId="176" fillId="0" borderId="0" applyNumberFormat="0" applyBorder="0" applyAlignment="0"/>
    <xf numFmtId="0" fontId="240" fillId="0" borderId="0"/>
    <xf numFmtId="0" fontId="168" fillId="0" borderId="72"/>
    <xf numFmtId="40" fontId="207" fillId="0" borderId="0" applyBorder="0">
      <alignment horizontal="right"/>
    </xf>
    <xf numFmtId="41" fontId="143" fillId="62" borderId="0">
      <alignment horizontal="left"/>
    </xf>
    <xf numFmtId="0" fontId="236" fillId="0" borderId="0"/>
    <xf numFmtId="0" fontId="236" fillId="0" borderId="0"/>
    <xf numFmtId="0" fontId="236" fillId="0" borderId="0"/>
    <xf numFmtId="0" fontId="236" fillId="0" borderId="0"/>
    <xf numFmtId="40" fontId="207" fillId="0" borderId="0" applyBorder="0">
      <alignment horizontal="right"/>
    </xf>
    <xf numFmtId="41" fontId="143" fillId="62" borderId="0">
      <alignment horizontal="left"/>
    </xf>
    <xf numFmtId="0" fontId="236" fillId="0" borderId="0"/>
    <xf numFmtId="0" fontId="236" fillId="0" borderId="0"/>
    <xf numFmtId="0" fontId="236" fillId="0" borderId="0"/>
    <xf numFmtId="0" fontId="236" fillId="0" borderId="0"/>
    <xf numFmtId="0" fontId="1" fillId="0" borderId="0"/>
    <xf numFmtId="0" fontId="1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" fillId="0" borderId="0"/>
    <xf numFmtId="0" fontId="1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" fillId="0" borderId="0"/>
    <xf numFmtId="0" fontId="1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" fillId="0" borderId="0"/>
    <xf numFmtId="0" fontId="1" fillId="0" borderId="0"/>
    <xf numFmtId="0" fontId="84" fillId="0" borderId="0"/>
    <xf numFmtId="182" fontId="96" fillId="0" borderId="0">
      <alignment horizontal="left" wrapText="1"/>
    </xf>
    <xf numFmtId="0" fontId="241" fillId="0" borderId="0" applyFill="0" applyBorder="0" applyProtection="0">
      <alignment horizontal="left" vertical="top"/>
    </xf>
    <xf numFmtId="0" fontId="1" fillId="0" borderId="0"/>
    <xf numFmtId="0" fontId="236" fillId="0" borderId="0"/>
    <xf numFmtId="0" fontId="236" fillId="0" borderId="0"/>
    <xf numFmtId="0" fontId="236" fillId="0" borderId="0"/>
    <xf numFmtId="182" fontId="96" fillId="0" borderId="0">
      <alignment horizontal="left" wrapText="1"/>
    </xf>
    <xf numFmtId="182" fontId="96" fillId="0" borderId="0">
      <alignment horizontal="left" wrapText="1"/>
    </xf>
    <xf numFmtId="182" fontId="96" fillId="0" borderId="0">
      <alignment horizontal="left" wrapText="1"/>
    </xf>
    <xf numFmtId="213" fontId="242" fillId="0" borderId="0">
      <alignment horizontal="left" vertical="center"/>
    </xf>
    <xf numFmtId="213" fontId="242" fillId="0" borderId="0">
      <alignment horizontal="left" vertical="center"/>
    </xf>
    <xf numFmtId="0" fontId="236" fillId="0" borderId="0"/>
    <xf numFmtId="0" fontId="1" fillId="0" borderId="0"/>
    <xf numFmtId="0" fontId="16" fillId="62" borderId="0">
      <alignment horizontal="left" wrapText="1"/>
    </xf>
    <xf numFmtId="0" fontId="236" fillId="0" borderId="0"/>
    <xf numFmtId="0" fontId="16" fillId="62" borderId="0">
      <alignment horizontal="left" wrapText="1"/>
    </xf>
    <xf numFmtId="182" fontId="96" fillId="0" borderId="0">
      <alignment horizontal="left" wrapText="1"/>
    </xf>
    <xf numFmtId="0" fontId="216" fillId="0" borderId="0">
      <alignment horizontal="left" vertical="center"/>
    </xf>
    <xf numFmtId="0" fontId="23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54"/>
    <xf numFmtId="0" fontId="92" fillId="0" borderId="5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4" fillId="0" borderId="54"/>
    <xf numFmtId="0" fontId="92" fillId="0" borderId="54"/>
    <xf numFmtId="0" fontId="1" fillId="0" borderId="0"/>
    <xf numFmtId="0" fontId="236" fillId="0" borderId="0"/>
    <xf numFmtId="0" fontId="236" fillId="0" borderId="0"/>
    <xf numFmtId="0" fontId="236" fillId="0" borderId="0"/>
    <xf numFmtId="0" fontId="1" fillId="0" borderId="0"/>
    <xf numFmtId="208" fontId="2" fillId="0" borderId="0">
      <alignment horizontal="left" wrapText="1"/>
    </xf>
    <xf numFmtId="0" fontId="5" fillId="0" borderId="0"/>
  </cellStyleXfs>
  <cellXfs count="263">
    <xf numFmtId="0" fontId="0" fillId="0" borderId="0" xfId="0"/>
    <xf numFmtId="1" fontId="16" fillId="0" borderId="0" xfId="23" applyNumberFormat="1" applyFont="1" applyFill="1"/>
    <xf numFmtId="41" fontId="16" fillId="0" borderId="0" xfId="23" applyFont="1" applyFill="1" applyAlignment="1">
      <alignment horizontal="left"/>
    </xf>
    <xf numFmtId="41" fontId="2" fillId="0" borderId="0" xfId="23" applyFont="1" applyFill="1"/>
    <xf numFmtId="1" fontId="16" fillId="0" borderId="0" xfId="23" applyNumberFormat="1" applyFont="1" applyFill="1" applyAlignment="1">
      <alignment horizontal="centerContinuous"/>
    </xf>
    <xf numFmtId="1" fontId="16" fillId="0" borderId="0" xfId="23" applyNumberFormat="1" applyFont="1" applyFill="1" applyAlignment="1"/>
    <xf numFmtId="41" fontId="16" fillId="0" borderId="0" xfId="23" applyFont="1" applyFill="1" applyAlignment="1">
      <alignment horizontal="center"/>
    </xf>
    <xf numFmtId="37" fontId="16" fillId="0" borderId="0" xfId="23" applyNumberFormat="1" applyFont="1" applyFill="1" applyProtection="1"/>
    <xf numFmtId="37" fontId="16" fillId="0" borderId="0" xfId="23" applyNumberFormat="1" applyFont="1" applyFill="1" applyAlignment="1" applyProtection="1">
      <alignment horizontal="center"/>
    </xf>
    <xf numFmtId="41" fontId="2" fillId="0" borderId="2" xfId="23" applyFont="1" applyFill="1" applyBorder="1"/>
    <xf numFmtId="41" fontId="16" fillId="0" borderId="2" xfId="23" applyFont="1" applyFill="1" applyBorder="1" applyAlignment="1">
      <alignment horizontal="center"/>
    </xf>
    <xf numFmtId="37" fontId="16" fillId="0" borderId="2" xfId="23" applyNumberFormat="1" applyFont="1" applyFill="1" applyBorder="1" applyAlignment="1" applyProtection="1">
      <alignment horizontal="center"/>
    </xf>
    <xf numFmtId="164" fontId="16" fillId="0" borderId="0" xfId="9" applyNumberFormat="1" applyFont="1" applyFill="1" applyBorder="1"/>
    <xf numFmtId="1" fontId="2" fillId="0" borderId="0" xfId="23" applyNumberFormat="1" applyFont="1" applyFill="1" applyAlignment="1">
      <alignment horizontal="centerContinuous"/>
    </xf>
    <xf numFmtId="1" fontId="17" fillId="0" borderId="0" xfId="23" applyNumberFormat="1" applyFont="1" applyFill="1" applyBorder="1"/>
    <xf numFmtId="10" fontId="2" fillId="0" borderId="0" xfId="37" applyNumberFormat="1" applyFont="1" applyFill="1" applyAlignment="1">
      <alignment horizontal="right"/>
    </xf>
    <xf numFmtId="1" fontId="2" fillId="0" borderId="0" xfId="23" applyNumberFormat="1" applyFont="1" applyFill="1" applyAlignment="1">
      <alignment horizontal="left"/>
    </xf>
    <xf numFmtId="1" fontId="2" fillId="0" borderId="0" xfId="23" applyNumberFormat="1" applyFont="1" applyFill="1"/>
    <xf numFmtId="164" fontId="2" fillId="0" borderId="0" xfId="9" applyNumberFormat="1" applyFont="1" applyFill="1"/>
    <xf numFmtId="1" fontId="2" fillId="0" borderId="0" xfId="23" quotePrefix="1" applyNumberFormat="1" applyFont="1" applyFill="1" applyAlignment="1">
      <alignment horizontal="left"/>
    </xf>
    <xf numFmtId="9" fontId="2" fillId="0" borderId="0" xfId="37" applyFont="1" applyFill="1"/>
    <xf numFmtId="1" fontId="17" fillId="0" borderId="0" xfId="23" applyNumberFormat="1" applyFont="1" applyFill="1"/>
    <xf numFmtId="43" fontId="2" fillId="0" borderId="0" xfId="9" applyNumberFormat="1" applyFont="1" applyFill="1"/>
    <xf numFmtId="172" fontId="2" fillId="0" borderId="0" xfId="9" applyNumberFormat="1" applyFont="1" applyFill="1"/>
    <xf numFmtId="1" fontId="2" fillId="0" borderId="0" xfId="23" applyNumberFormat="1" applyFont="1" applyFill="1" applyBorder="1"/>
    <xf numFmtId="164" fontId="2" fillId="0" borderId="0" xfId="9" applyNumberFormat="1" applyFont="1" applyFill="1" applyBorder="1" applyAlignment="1">
      <alignment horizontal="center"/>
    </xf>
    <xf numFmtId="164" fontId="16" fillId="0" borderId="0" xfId="37" applyNumberFormat="1" applyFont="1" applyFill="1"/>
    <xf numFmtId="9" fontId="16" fillId="0" borderId="0" xfId="37" applyFont="1" applyFill="1"/>
    <xf numFmtId="1" fontId="16" fillId="0" borderId="0" xfId="23" applyNumberFormat="1" applyFont="1" applyFill="1" applyAlignment="1">
      <alignment horizontal="right"/>
    </xf>
    <xf numFmtId="44" fontId="2" fillId="0" borderId="0" xfId="13" applyFont="1" applyFill="1"/>
    <xf numFmtId="173" fontId="2" fillId="0" borderId="0" xfId="13" applyNumberFormat="1" applyFont="1" applyFill="1"/>
    <xf numFmtId="174" fontId="2" fillId="0" borderId="0" xfId="13" applyNumberFormat="1" applyFont="1" applyFill="1"/>
    <xf numFmtId="164" fontId="16" fillId="0" borderId="0" xfId="9" applyNumberFormat="1" applyFont="1" applyFill="1"/>
    <xf numFmtId="41" fontId="16" fillId="0" borderId="0" xfId="23" applyFont="1" applyFill="1"/>
    <xf numFmtId="1" fontId="16" fillId="0" borderId="0" xfId="23" applyNumberFormat="1" applyFont="1" applyFill="1" applyAlignment="1" applyProtection="1">
      <alignment horizontal="center"/>
    </xf>
    <xf numFmtId="37" fontId="16" fillId="0" borderId="0" xfId="23" applyNumberFormat="1" applyFont="1" applyFill="1" applyAlignment="1" applyProtection="1">
      <alignment horizontal="centerContinuous"/>
    </xf>
    <xf numFmtId="41" fontId="16" fillId="0" borderId="0" xfId="23" applyFont="1" applyFill="1" applyAlignment="1">
      <alignment horizontal="centerContinuous"/>
    </xf>
    <xf numFmtId="3" fontId="16" fillId="0" borderId="0" xfId="23" applyNumberFormat="1" applyFont="1" applyFill="1" applyAlignment="1">
      <alignment horizontal="centerContinuous"/>
    </xf>
    <xf numFmtId="164" fontId="16" fillId="0" borderId="0" xfId="23" applyNumberFormat="1" applyFont="1" applyFill="1" applyAlignment="1" applyProtection="1">
      <alignment horizontal="centerContinuous"/>
    </xf>
    <xf numFmtId="41" fontId="2" fillId="0" borderId="0" xfId="23" applyFont="1" applyFill="1" applyAlignment="1">
      <alignment horizontal="centerContinuous"/>
    </xf>
    <xf numFmtId="3" fontId="2" fillId="0" borderId="0" xfId="23" applyNumberFormat="1" applyFont="1" applyFill="1"/>
    <xf numFmtId="37" fontId="2" fillId="0" borderId="0" xfId="23" applyNumberFormat="1" applyFont="1" applyFill="1" applyProtection="1"/>
    <xf numFmtId="3" fontId="16" fillId="0" borderId="0" xfId="23" applyNumberFormat="1" applyFont="1" applyFill="1" applyAlignment="1">
      <alignment horizontal="center"/>
    </xf>
    <xf numFmtId="41" fontId="17" fillId="0" borderId="0" xfId="23" applyFont="1" applyFill="1"/>
    <xf numFmtId="41" fontId="17" fillId="0" borderId="0" xfId="23" applyFont="1" applyFill="1" applyAlignment="1">
      <alignment horizontal="center"/>
    </xf>
    <xf numFmtId="37" fontId="17" fillId="0" borderId="0" xfId="23" applyNumberFormat="1" applyFont="1" applyFill="1" applyAlignment="1" applyProtection="1">
      <alignment horizontal="center"/>
    </xf>
    <xf numFmtId="3" fontId="16" fillId="0" borderId="0" xfId="23" applyNumberFormat="1" applyFont="1" applyFill="1" applyProtection="1"/>
    <xf numFmtId="164" fontId="16" fillId="0" borderId="0" xfId="23" applyNumberFormat="1" applyFont="1" applyFill="1" applyProtection="1"/>
    <xf numFmtId="164" fontId="2" fillId="0" borderId="0" xfId="23" applyNumberFormat="1" applyFont="1" applyFill="1"/>
    <xf numFmtId="37" fontId="2" fillId="0" borderId="0" xfId="23" applyNumberFormat="1" applyFont="1" applyFill="1"/>
    <xf numFmtId="164" fontId="16" fillId="0" borderId="4" xfId="23" applyNumberFormat="1" applyFont="1" applyFill="1" applyBorder="1" applyProtection="1"/>
    <xf numFmtId="164" fontId="16" fillId="0" borderId="5" xfId="23" applyNumberFormat="1" applyFont="1" applyFill="1" applyBorder="1" applyProtection="1"/>
    <xf numFmtId="41" fontId="2" fillId="0" borderId="0" xfId="23" applyFont="1" applyFill="1" applyAlignment="1">
      <alignment horizontal="center"/>
    </xf>
    <xf numFmtId="10" fontId="16" fillId="0" borderId="0" xfId="37" applyNumberFormat="1" applyFont="1" applyFill="1" applyAlignment="1">
      <alignment horizontal="center"/>
    </xf>
    <xf numFmtId="164" fontId="16" fillId="0" borderId="0" xfId="9" applyNumberFormat="1" applyFont="1" applyFill="1" applyBorder="1" applyProtection="1"/>
    <xf numFmtId="175" fontId="16" fillId="0" borderId="1" xfId="9" applyNumberFormat="1" applyFont="1" applyFill="1" applyBorder="1" applyProtection="1"/>
    <xf numFmtId="175" fontId="16" fillId="0" borderId="1" xfId="23" applyNumberFormat="1" applyFont="1" applyFill="1" applyBorder="1" applyProtection="1"/>
    <xf numFmtId="10" fontId="2" fillId="0" borderId="0" xfId="37" applyNumberFormat="1" applyFont="1" applyFill="1" applyAlignment="1">
      <alignment horizontal="center"/>
    </xf>
    <xf numFmtId="10" fontId="16" fillId="0" borderId="0" xfId="37" applyNumberFormat="1" applyFont="1" applyFill="1"/>
    <xf numFmtId="10" fontId="2" fillId="0" borderId="0" xfId="37" applyNumberFormat="1" applyFont="1" applyFill="1"/>
    <xf numFmtId="10" fontId="16" fillId="0" borderId="0" xfId="23" applyNumberFormat="1" applyFont="1" applyFill="1" applyAlignment="1">
      <alignment horizontal="center"/>
    </xf>
    <xf numFmtId="164" fontId="16" fillId="0" borderId="1" xfId="9" applyNumberFormat="1" applyFont="1" applyFill="1" applyBorder="1" applyProtection="1"/>
    <xf numFmtId="164" fontId="16" fillId="0" borderId="1" xfId="23" applyNumberFormat="1" applyFont="1" applyFill="1" applyBorder="1" applyProtection="1"/>
    <xf numFmtId="1" fontId="16" fillId="0" borderId="0" xfId="23" quotePrefix="1" applyNumberFormat="1" applyFont="1" applyFill="1" applyAlignment="1">
      <alignment horizontal="center"/>
    </xf>
    <xf numFmtId="1" fontId="16" fillId="0" borderId="0" xfId="23" applyNumberFormat="1" applyFont="1" applyFill="1" applyAlignment="1">
      <alignment horizontal="center"/>
    </xf>
    <xf numFmtId="1" fontId="18" fillId="2" borderId="0" xfId="23" applyNumberFormat="1" applyFont="1" applyFill="1"/>
    <xf numFmtId="44" fontId="18" fillId="2" borderId="0" xfId="13" applyFont="1" applyFill="1"/>
    <xf numFmtId="41" fontId="19" fillId="2" borderId="0" xfId="23" applyFont="1" applyFill="1"/>
    <xf numFmtId="41" fontId="18" fillId="2" borderId="0" xfId="23" applyFont="1" applyFill="1"/>
    <xf numFmtId="164" fontId="19" fillId="2" borderId="0" xfId="23" applyNumberFormat="1" applyFont="1" applyFill="1" applyProtection="1"/>
    <xf numFmtId="41" fontId="20" fillId="0" borderId="0" xfId="23" applyFont="1" applyFill="1" applyAlignment="1">
      <alignment horizontal="centerContinuous"/>
    </xf>
    <xf numFmtId="41" fontId="21" fillId="0" borderId="0" xfId="23" applyFont="1" applyFill="1"/>
    <xf numFmtId="1" fontId="20" fillId="0" borderId="0" xfId="23" applyNumberFormat="1" applyFont="1" applyFill="1" applyAlignment="1">
      <alignment horizontal="centerContinuous"/>
    </xf>
    <xf numFmtId="164" fontId="20" fillId="0" borderId="0" xfId="23" applyNumberFormat="1" applyFont="1" applyFill="1" applyAlignment="1" applyProtection="1">
      <alignment horizontal="centerContinuous"/>
    </xf>
    <xf numFmtId="41" fontId="20" fillId="0" borderId="0" xfId="23" applyFont="1" applyFill="1" applyAlignment="1" applyProtection="1">
      <alignment horizontal="centerContinuous"/>
      <protection locked="0"/>
    </xf>
    <xf numFmtId="41" fontId="21" fillId="0" borderId="0" xfId="36" applyFont="1" applyFill="1"/>
    <xf numFmtId="10" fontId="21" fillId="0" borderId="0" xfId="36" quotePrefix="1" applyNumberFormat="1" applyFont="1" applyFill="1" applyBorder="1" applyAlignment="1" applyProtection="1">
      <alignment horizontal="center"/>
      <protection locked="0"/>
    </xf>
    <xf numFmtId="10" fontId="21" fillId="0" borderId="0" xfId="37" applyNumberFormat="1" applyFont="1" applyFill="1" applyBorder="1" applyProtection="1">
      <protection locked="0"/>
    </xf>
    <xf numFmtId="10" fontId="21" fillId="0" borderId="0" xfId="36" applyNumberFormat="1" applyFont="1" applyFill="1" applyBorder="1" applyProtection="1">
      <protection locked="0"/>
    </xf>
    <xf numFmtId="171" fontId="21" fillId="0" borderId="0" xfId="36" applyNumberFormat="1" applyFont="1" applyFill="1" applyBorder="1"/>
    <xf numFmtId="10" fontId="21" fillId="0" borderId="0" xfId="23" applyNumberFormat="1" applyFont="1" applyFill="1"/>
    <xf numFmtId="41" fontId="21" fillId="0" borderId="0" xfId="36" applyFont="1" applyFill="1" applyBorder="1" applyAlignment="1" applyProtection="1">
      <alignment horizontal="center"/>
      <protection locked="0"/>
    </xf>
    <xf numFmtId="170" fontId="21" fillId="0" borderId="0" xfId="36" applyNumberFormat="1" applyFont="1" applyFill="1" applyBorder="1" applyAlignment="1" applyProtection="1">
      <alignment horizontal="center"/>
      <protection locked="0"/>
    </xf>
    <xf numFmtId="41" fontId="21" fillId="0" borderId="0" xfId="36" quotePrefix="1" applyFont="1" applyFill="1" applyBorder="1" applyAlignment="1" applyProtection="1">
      <alignment horizontal="center"/>
      <protection locked="0"/>
    </xf>
    <xf numFmtId="41" fontId="21" fillId="0" borderId="0" xfId="36" applyFont="1" applyFill="1" applyBorder="1" applyProtection="1">
      <protection locked="0"/>
    </xf>
    <xf numFmtId="37" fontId="21" fillId="0" borderId="0" xfId="36" applyNumberFormat="1" applyFont="1" applyFill="1" applyBorder="1" applyProtection="1">
      <protection locked="0"/>
    </xf>
    <xf numFmtId="37" fontId="21" fillId="0" borderId="0" xfId="36" applyNumberFormat="1" applyFont="1" applyFill="1" applyBorder="1" applyAlignment="1" applyProtection="1">
      <alignment horizontal="center"/>
      <protection locked="0"/>
    </xf>
    <xf numFmtId="5" fontId="21" fillId="0" borderId="0" xfId="36" applyNumberFormat="1" applyFont="1" applyFill="1" applyBorder="1" applyProtection="1">
      <protection locked="0"/>
    </xf>
    <xf numFmtId="37" fontId="21" fillId="0" borderId="1" xfId="36" applyNumberFormat="1" applyFont="1" applyFill="1" applyBorder="1" applyAlignment="1" applyProtection="1">
      <alignment horizontal="center"/>
      <protection locked="0"/>
    </xf>
    <xf numFmtId="41" fontId="21" fillId="0" borderId="1" xfId="36" quotePrefix="1" applyFont="1" applyFill="1" applyBorder="1" applyAlignment="1" applyProtection="1">
      <alignment horizontal="center"/>
      <protection locked="0"/>
    </xf>
    <xf numFmtId="41" fontId="21" fillId="0" borderId="1" xfId="36" applyFont="1" applyFill="1" applyBorder="1" applyProtection="1">
      <protection locked="0"/>
    </xf>
    <xf numFmtId="10" fontId="21" fillId="0" borderId="1" xfId="36" applyNumberFormat="1" applyFont="1" applyFill="1" applyBorder="1" applyProtection="1">
      <protection locked="0"/>
    </xf>
    <xf numFmtId="41" fontId="21" fillId="0" borderId="1" xfId="36" applyFont="1" applyFill="1" applyBorder="1" applyAlignment="1" applyProtection="1">
      <alignment horizontal="center" wrapText="1"/>
      <protection locked="0"/>
    </xf>
    <xf numFmtId="41" fontId="20" fillId="0" borderId="0" xfId="23" applyFont="1" applyFill="1" applyAlignment="1" applyProtection="1">
      <alignment horizontal="center"/>
      <protection locked="0"/>
    </xf>
    <xf numFmtId="41" fontId="21" fillId="0" borderId="6" xfId="36" applyFont="1" applyFill="1" applyBorder="1" applyAlignment="1" applyProtection="1">
      <alignment horizontal="center" wrapText="1"/>
      <protection locked="0"/>
    </xf>
    <xf numFmtId="41" fontId="21" fillId="0" borderId="6" xfId="23" applyFont="1" applyFill="1" applyBorder="1" applyAlignment="1" applyProtection="1">
      <alignment horizontal="center"/>
      <protection locked="0"/>
    </xf>
    <xf numFmtId="174" fontId="21" fillId="0" borderId="0" xfId="54" applyNumberFormat="1" applyFont="1" applyFill="1" applyBorder="1" applyProtection="1">
      <protection locked="0"/>
    </xf>
    <xf numFmtId="174" fontId="21" fillId="0" borderId="1" xfId="54" applyNumberFormat="1" applyFont="1" applyFill="1" applyBorder="1" applyProtection="1">
      <protection locked="0"/>
    </xf>
    <xf numFmtId="174" fontId="21" fillId="0" borderId="0" xfId="36" applyNumberFormat="1" applyFont="1" applyFill="1" applyBorder="1" applyProtection="1">
      <protection locked="0"/>
    </xf>
    <xf numFmtId="176" fontId="21" fillId="0" borderId="0" xfId="23" applyNumberFormat="1" applyFont="1" applyFill="1"/>
    <xf numFmtId="174" fontId="22" fillId="0" borderId="0" xfId="54" applyNumberFormat="1" applyFont="1" applyFill="1" applyBorder="1" applyProtection="1">
      <protection locked="0"/>
    </xf>
    <xf numFmtId="41" fontId="23" fillId="0" borderId="0" xfId="23" applyFont="1" applyFill="1" applyProtection="1">
      <protection locked="0"/>
    </xf>
    <xf numFmtId="174" fontId="21" fillId="6" borderId="0" xfId="54" applyNumberFormat="1" applyFont="1" applyFill="1" applyBorder="1" applyProtection="1">
      <protection locked="0"/>
    </xf>
    <xf numFmtId="10" fontId="21" fillId="6" borderId="0" xfId="36" applyNumberFormat="1" applyFont="1" applyFill="1" applyBorder="1" applyProtection="1">
      <protection locked="0"/>
    </xf>
    <xf numFmtId="174" fontId="21" fillId="6" borderId="1" xfId="54" applyNumberFormat="1" applyFont="1" applyFill="1" applyBorder="1" applyProtection="1">
      <protection locked="0"/>
    </xf>
    <xf numFmtId="10" fontId="21" fillId="6" borderId="1" xfId="36" applyNumberFormat="1" applyFont="1" applyFill="1" applyBorder="1" applyProtection="1">
      <protection locked="0"/>
    </xf>
    <xf numFmtId="9" fontId="0" fillId="0" borderId="0" xfId="0" applyNumberFormat="1"/>
    <xf numFmtId="0" fontId="6" fillId="0" borderId="0" xfId="3" applyFont="1"/>
    <xf numFmtId="0" fontId="6" fillId="0" borderId="0" xfId="3" applyFont="1" applyAlignment="1">
      <alignment horizontal="center" vertical="center"/>
    </xf>
    <xf numFmtId="0" fontId="24" fillId="0" borderId="0" xfId="3" applyFont="1" applyAlignment="1">
      <alignment horizontal="left" vertical="center"/>
    </xf>
    <xf numFmtId="0" fontId="24" fillId="0" borderId="0" xfId="4" applyFont="1" applyFill="1" applyAlignment="1">
      <alignment horizontal="left" vertical="center"/>
    </xf>
    <xf numFmtId="37" fontId="24" fillId="0" borderId="0" xfId="4" applyNumberFormat="1" applyFont="1" applyFill="1" applyAlignment="1" applyProtection="1">
      <alignment horizontal="left" vertical="center"/>
    </xf>
    <xf numFmtId="0" fontId="6" fillId="0" borderId="0" xfId="3" applyFont="1" applyAlignment="1">
      <alignment horizontal="left" vertical="center"/>
    </xf>
    <xf numFmtId="37" fontId="6" fillId="0" borderId="0" xfId="4" applyNumberFormat="1" applyFont="1" applyFill="1" applyAlignment="1" applyProtection="1">
      <alignment horizontal="center" wrapText="1"/>
    </xf>
    <xf numFmtId="37" fontId="24" fillId="0" borderId="0" xfId="4" applyNumberFormat="1" applyFont="1" applyFill="1" applyAlignment="1" applyProtection="1">
      <alignment horizontal="center" wrapText="1"/>
    </xf>
    <xf numFmtId="0" fontId="6" fillId="0" borderId="0" xfId="3" applyFont="1" applyAlignment="1">
      <alignment wrapText="1"/>
    </xf>
    <xf numFmtId="0" fontId="6" fillId="0" borderId="0" xfId="3" applyFont="1" applyAlignment="1">
      <alignment horizontal="center" wrapText="1"/>
    </xf>
    <xf numFmtId="0" fontId="6" fillId="0" borderId="0" xfId="3" applyFont="1" applyAlignment="1">
      <alignment horizontal="center"/>
    </xf>
    <xf numFmtId="0" fontId="6" fillId="0" borderId="0" xfId="3" applyFont="1" applyAlignment="1">
      <alignment horizontal="left" indent="1"/>
    </xf>
    <xf numFmtId="42" fontId="6" fillId="0" borderId="0" xfId="3" applyNumberFormat="1" applyFont="1"/>
    <xf numFmtId="0" fontId="6" fillId="0" borderId="1" xfId="3" applyFont="1" applyBorder="1" applyAlignment="1">
      <alignment horizontal="left" indent="1"/>
    </xf>
    <xf numFmtId="42" fontId="6" fillId="0" borderId="3" xfId="3" applyNumberFormat="1" applyFont="1" applyBorder="1"/>
    <xf numFmtId="10" fontId="25" fillId="6" borderId="0" xfId="3" applyNumberFormat="1" applyFont="1" applyFill="1" applyAlignment="1">
      <alignment horizontal="center"/>
    </xf>
    <xf numFmtId="165" fontId="6" fillId="0" borderId="0" xfId="5" applyNumberFormat="1" applyFont="1"/>
    <xf numFmtId="0" fontId="6" fillId="0" borderId="0" xfId="3" applyFont="1" applyAlignment="1">
      <alignment horizontal="left"/>
    </xf>
    <xf numFmtId="42" fontId="6" fillId="0" borderId="1" xfId="3" applyNumberFormat="1" applyFont="1" applyBorder="1"/>
    <xf numFmtId="167" fontId="6" fillId="0" borderId="0" xfId="5" applyNumberFormat="1" applyFont="1"/>
    <xf numFmtId="42" fontId="6" fillId="0" borderId="7" xfId="3" applyNumberFormat="1" applyFont="1" applyBorder="1"/>
    <xf numFmtId="3" fontId="6" fillId="0" borderId="0" xfId="3" applyNumberFormat="1" applyFont="1"/>
    <xf numFmtId="8" fontId="6" fillId="0" borderId="8" xfId="6" applyFont="1" applyBorder="1"/>
    <xf numFmtId="0" fontId="6" fillId="6" borderId="0" xfId="3" applyFont="1" applyFill="1" applyAlignment="1" applyProtection="1">
      <alignment horizontal="center"/>
      <protection locked="0"/>
    </xf>
    <xf numFmtId="37" fontId="6" fillId="6" borderId="0" xfId="3" applyNumberFormat="1" applyFont="1" applyFill="1"/>
    <xf numFmtId="44" fontId="6" fillId="6" borderId="0" xfId="54" applyFont="1" applyFill="1"/>
    <xf numFmtId="8" fontId="6" fillId="0" borderId="0" xfId="6" applyFont="1"/>
    <xf numFmtId="0" fontId="6" fillId="0" borderId="1" xfId="3" applyFont="1" applyBorder="1"/>
    <xf numFmtId="44" fontId="6" fillId="0" borderId="0" xfId="3" applyNumberFormat="1" applyFont="1"/>
    <xf numFmtId="6" fontId="6" fillId="0" borderId="0" xfId="3" applyNumberFormat="1" applyFont="1"/>
    <xf numFmtId="41" fontId="26" fillId="0" borderId="0" xfId="23" applyFont="1" applyFill="1" applyAlignment="1">
      <alignment horizontal="centerContinuous"/>
    </xf>
    <xf numFmtId="41" fontId="26" fillId="0" borderId="0" xfId="23" applyFont="1" applyFill="1" applyAlignment="1"/>
    <xf numFmtId="1" fontId="26" fillId="0" borderId="0" xfId="23" applyNumberFormat="1" applyFont="1" applyFill="1" applyAlignment="1">
      <alignment horizontal="centerContinuous"/>
    </xf>
    <xf numFmtId="164" fontId="26" fillId="0" borderId="0" xfId="23" applyNumberFormat="1" applyFont="1" applyFill="1" applyAlignment="1" applyProtection="1">
      <alignment horizontal="centerContinuous"/>
    </xf>
    <xf numFmtId="41" fontId="27" fillId="0" borderId="6" xfId="23" applyFont="1" applyFill="1" applyBorder="1" applyAlignment="1" applyProtection="1">
      <alignment horizontal="center"/>
      <protection locked="0"/>
    </xf>
    <xf numFmtId="42" fontId="6" fillId="0" borderId="6" xfId="3" applyNumberFormat="1" applyFont="1" applyBorder="1"/>
    <xf numFmtId="166" fontId="6" fillId="0" borderId="1" xfId="3" applyNumberFormat="1" applyFont="1" applyBorder="1"/>
    <xf numFmtId="0" fontId="6" fillId="0" borderId="1" xfId="3" applyFont="1" applyBorder="1" applyAlignment="1">
      <alignment horizontal="left"/>
    </xf>
    <xf numFmtId="10" fontId="6" fillId="0" borderId="0" xfId="55" applyNumberFormat="1" applyFont="1"/>
    <xf numFmtId="44" fontId="6" fillId="0" borderId="1" xfId="3" applyNumberFormat="1" applyFont="1" applyBorder="1"/>
    <xf numFmtId="177" fontId="21" fillId="6" borderId="0" xfId="36" applyNumberFormat="1" applyFont="1" applyFill="1" applyBorder="1" applyProtection="1">
      <protection locked="0"/>
    </xf>
    <xf numFmtId="177" fontId="21" fillId="6" borderId="1" xfId="36" applyNumberFormat="1" applyFont="1" applyFill="1" applyBorder="1" applyProtection="1">
      <protection locked="0"/>
    </xf>
    <xf numFmtId="42" fontId="44" fillId="0" borderId="0" xfId="3" applyNumberFormat="1" applyFont="1"/>
    <xf numFmtId="0" fontId="45" fillId="0" borderId="0" xfId="22" applyFont="1"/>
    <xf numFmtId="0" fontId="46" fillId="0" borderId="0" xfId="22" applyFont="1"/>
    <xf numFmtId="0" fontId="6" fillId="0" borderId="0" xfId="42976" applyNumberFormat="1" applyFont="1" applyFill="1" applyBorder="1" applyAlignment="1"/>
    <xf numFmtId="0" fontId="6" fillId="0" borderId="59" xfId="42976" applyNumberFormat="1" applyFont="1" applyFill="1" applyBorder="1" applyAlignment="1"/>
    <xf numFmtId="0" fontId="6" fillId="0" borderId="60" xfId="42976" applyNumberFormat="1" applyFont="1" applyFill="1" applyBorder="1" applyAlignment="1"/>
    <xf numFmtId="0" fontId="24" fillId="0" borderId="59" xfId="42976" applyNumberFormat="1" applyFont="1" applyFill="1" applyBorder="1" applyAlignment="1" applyProtection="1">
      <alignment horizontal="centerContinuous"/>
      <protection locked="0"/>
    </xf>
    <xf numFmtId="0" fontId="6" fillId="0" borderId="0" xfId="42976" applyNumberFormat="1" applyFont="1" applyFill="1" applyBorder="1" applyAlignment="1">
      <alignment horizontal="centerContinuous"/>
    </xf>
    <xf numFmtId="0" fontId="24" fillId="0" borderId="0" xfId="42976" applyNumberFormat="1" applyFont="1" applyFill="1" applyBorder="1" applyAlignment="1">
      <alignment horizontal="centerContinuous"/>
    </xf>
    <xf numFmtId="0" fontId="24" fillId="0" borderId="60" xfId="42976" applyNumberFormat="1" applyFont="1" applyFill="1" applyBorder="1" applyAlignment="1">
      <alignment horizontal="centerContinuous"/>
    </xf>
    <xf numFmtId="0" fontId="24" fillId="0" borderId="59" xfId="42976" applyNumberFormat="1" applyFont="1" applyFill="1" applyBorder="1" applyAlignment="1">
      <alignment horizontal="centerContinuous"/>
    </xf>
    <xf numFmtId="0" fontId="6" fillId="0" borderId="59" xfId="42976" applyNumberFormat="1" applyFont="1" applyFill="1" applyBorder="1" applyAlignment="1" applyProtection="1">
      <protection locked="0"/>
    </xf>
    <xf numFmtId="0" fontId="24" fillId="0" borderId="59" xfId="42976" applyNumberFormat="1" applyFont="1" applyFill="1" applyBorder="1" applyAlignment="1">
      <alignment horizontal="center"/>
    </xf>
    <xf numFmtId="0" fontId="6" fillId="0" borderId="0" xfId="42976" applyNumberFormat="1" applyFont="1" applyFill="1" applyBorder="1" applyAlignment="1">
      <alignment horizontal="center"/>
    </xf>
    <xf numFmtId="0" fontId="6" fillId="0" borderId="60" xfId="42976" applyNumberFormat="1" applyFont="1" applyFill="1" applyBorder="1" applyAlignment="1">
      <alignment horizontal="center"/>
    </xf>
    <xf numFmtId="0" fontId="24" fillId="0" borderId="61" xfId="42976" applyNumberFormat="1" applyFont="1" applyFill="1" applyBorder="1" applyAlignment="1">
      <alignment horizontal="center"/>
    </xf>
    <xf numFmtId="0" fontId="6" fillId="0" borderId="62" xfId="42976" applyNumberFormat="1" applyFont="1" applyFill="1" applyBorder="1" applyAlignment="1">
      <alignment horizontal="center"/>
    </xf>
    <xf numFmtId="0" fontId="6" fillId="0" borderId="59" xfId="42976" applyNumberFormat="1" applyFont="1" applyFill="1" applyBorder="1" applyAlignment="1">
      <alignment horizontal="fill"/>
    </xf>
    <xf numFmtId="0" fontId="6" fillId="0" borderId="0" xfId="42976" applyNumberFormat="1" applyFont="1" applyFill="1" applyBorder="1" applyAlignment="1">
      <alignment horizontal="fill"/>
    </xf>
    <xf numFmtId="0" fontId="6" fillId="0" borderId="60" xfId="42976" applyNumberFormat="1" applyFont="1" applyFill="1" applyBorder="1" applyAlignment="1">
      <alignment horizontal="fill"/>
    </xf>
    <xf numFmtId="0" fontId="6" fillId="0" borderId="59" xfId="42976" applyNumberFormat="1" applyFont="1" applyFill="1" applyBorder="1" applyAlignment="1">
      <alignment horizontal="center"/>
    </xf>
    <xf numFmtId="10" fontId="6" fillId="0" borderId="0" xfId="42976" applyNumberFormat="1" applyFont="1" applyFill="1" applyBorder="1" applyAlignment="1"/>
    <xf numFmtId="10" fontId="6" fillId="0" borderId="60" xfId="42976" applyNumberFormat="1" applyFont="1" applyFill="1" applyBorder="1" applyAlignment="1"/>
    <xf numFmtId="10" fontId="6" fillId="0" borderId="1" xfId="42976" applyNumberFormat="1" applyFont="1" applyFill="1" applyBorder="1" applyAlignment="1"/>
    <xf numFmtId="10" fontId="6" fillId="0" borderId="3" xfId="42976" applyNumberFormat="1" applyFont="1" applyFill="1" applyBorder="1" applyAlignment="1"/>
    <xf numFmtId="10" fontId="6" fillId="0" borderId="63" xfId="42976" applyNumberFormat="1" applyFont="1" applyFill="1" applyBorder="1" applyAlignment="1"/>
    <xf numFmtId="0" fontId="6" fillId="0" borderId="64" xfId="42976" applyNumberFormat="1" applyFont="1" applyFill="1" applyBorder="1" applyAlignment="1">
      <alignment horizontal="center"/>
    </xf>
    <xf numFmtId="0" fontId="6" fillId="0" borderId="2" xfId="42976" applyNumberFormat="1" applyFont="1" applyFill="1" applyBorder="1" applyAlignment="1"/>
    <xf numFmtId="10" fontId="6" fillId="0" borderId="2" xfId="42976" applyNumberFormat="1" applyFont="1" applyFill="1" applyBorder="1" applyAlignment="1"/>
    <xf numFmtId="10" fontId="6" fillId="0" borderId="65" xfId="42976" applyNumberFormat="1" applyFont="1" applyFill="1" applyBorder="1" applyAlignment="1"/>
    <xf numFmtId="0" fontId="24" fillId="0" borderId="1" xfId="42976" applyNumberFormat="1" applyFont="1" applyFill="1" applyBorder="1" applyAlignment="1">
      <alignment horizontal="left"/>
    </xf>
    <xf numFmtId="0" fontId="6" fillId="0" borderId="1" xfId="42976" applyNumberFormat="1" applyFont="1" applyFill="1" applyBorder="1" applyAlignment="1">
      <alignment horizontal="center"/>
    </xf>
    <xf numFmtId="10" fontId="6" fillId="0" borderId="0" xfId="42976" applyNumberFormat="1" applyFont="1" applyFill="1" applyAlignment="1" applyProtection="1">
      <protection locked="0"/>
    </xf>
    <xf numFmtId="10" fontId="6" fillId="0" borderId="0" xfId="42976" applyNumberFormat="1" applyFont="1" applyFill="1" applyAlignment="1"/>
    <xf numFmtId="0" fontId="6" fillId="0" borderId="0" xfId="52063" applyNumberFormat="1" applyFont="1" applyFill="1" applyAlignment="1"/>
    <xf numFmtId="0" fontId="6" fillId="0" borderId="0" xfId="52063" applyNumberFormat="1" applyFont="1" applyFill="1" applyAlignment="1">
      <alignment horizontal="left"/>
    </xf>
    <xf numFmtId="0" fontId="243" fillId="0" borderId="0" xfId="2" applyFont="1" applyFill="1" applyAlignment="1">
      <alignment horizontal="centerContinuous"/>
    </xf>
    <xf numFmtId="0" fontId="164" fillId="0" borderId="0" xfId="2" applyFont="1"/>
    <xf numFmtId="15" fontId="243" fillId="0" borderId="0" xfId="2" applyNumberFormat="1" applyFont="1" applyFill="1" applyAlignment="1">
      <alignment horizontal="centerContinuous"/>
    </xf>
    <xf numFmtId="0" fontId="164" fillId="0" borderId="0" xfId="1" applyFont="1" applyAlignment="1">
      <alignment horizontal="center"/>
    </xf>
    <xf numFmtId="0" fontId="20" fillId="0" borderId="0" xfId="1" applyFont="1" applyAlignment="1" applyProtection="1">
      <alignment horizontal="left"/>
    </xf>
    <xf numFmtId="0" fontId="164" fillId="0" borderId="0" xfId="1" applyFont="1"/>
    <xf numFmtId="0" fontId="243" fillId="0" borderId="1" xfId="1" applyFont="1" applyBorder="1" applyAlignment="1">
      <alignment horizontal="center" wrapText="1"/>
    </xf>
    <xf numFmtId="178" fontId="20" fillId="0" borderId="1" xfId="1" applyNumberFormat="1" applyFont="1" applyBorder="1" applyAlignment="1" applyProtection="1">
      <alignment horizontal="center" wrapText="1"/>
    </xf>
    <xf numFmtId="0" fontId="164" fillId="0" borderId="0" xfId="1" applyFont="1" applyAlignment="1">
      <alignment horizontal="center" wrapText="1"/>
    </xf>
    <xf numFmtId="0" fontId="21" fillId="0" borderId="0" xfId="1" applyFont="1" applyAlignment="1" applyProtection="1">
      <alignment horizontal="center" wrapText="1"/>
    </xf>
    <xf numFmtId="0" fontId="243" fillId="0" borderId="1" xfId="1" applyFont="1" applyBorder="1" applyAlignment="1">
      <alignment horizontal="center"/>
    </xf>
    <xf numFmtId="178" fontId="20" fillId="0" borderId="1" xfId="1" applyNumberFormat="1" applyFont="1" applyBorder="1" applyAlignment="1" applyProtection="1">
      <alignment horizontal="center"/>
    </xf>
    <xf numFmtId="0" fontId="243" fillId="0" borderId="0" xfId="1" applyFont="1" applyAlignment="1">
      <alignment horizontal="center"/>
    </xf>
    <xf numFmtId="0" fontId="20" fillId="0" borderId="0" xfId="1" applyFont="1" applyAlignment="1" applyProtection="1">
      <alignment horizontal="center"/>
    </xf>
    <xf numFmtId="0" fontId="21" fillId="0" borderId="0" xfId="1" applyFont="1" applyAlignment="1" applyProtection="1">
      <alignment horizontal="left"/>
    </xf>
    <xf numFmtId="176" fontId="21" fillId="0" borderId="0" xfId="37" applyNumberFormat="1" applyFont="1" applyAlignment="1" applyProtection="1">
      <alignment horizontal="right"/>
    </xf>
    <xf numFmtId="0" fontId="21" fillId="0" borderId="0" xfId="1" applyFont="1" applyProtection="1"/>
    <xf numFmtId="0" fontId="164" fillId="0" borderId="0" xfId="1" applyFont="1" applyProtection="1"/>
    <xf numFmtId="49" fontId="21" fillId="0" borderId="0" xfId="1" applyNumberFormat="1" applyFont="1" applyAlignment="1" applyProtection="1">
      <alignment horizontal="center"/>
    </xf>
    <xf numFmtId="0" fontId="21" fillId="0" borderId="0" xfId="1" applyFont="1" applyAlignment="1" applyProtection="1">
      <alignment horizontal="right"/>
    </xf>
    <xf numFmtId="179" fontId="164" fillId="0" borderId="0" xfId="37" applyNumberFormat="1" applyFont="1" applyFill="1"/>
    <xf numFmtId="0" fontId="21" fillId="0" borderId="0" xfId="1" quotePrefix="1" applyFont="1" applyAlignment="1" applyProtection="1">
      <alignment horizontal="center"/>
    </xf>
    <xf numFmtId="0" fontId="21" fillId="0" borderId="0" xfId="1" applyFont="1" applyAlignment="1" applyProtection="1">
      <alignment horizontal="center"/>
    </xf>
    <xf numFmtId="179" fontId="21" fillId="0" borderId="0" xfId="37" applyNumberFormat="1" applyFont="1" applyAlignment="1" applyProtection="1">
      <alignment horizontal="right"/>
    </xf>
    <xf numFmtId="176" fontId="164" fillId="0" borderId="0" xfId="34530" applyNumberFormat="1" applyFont="1"/>
    <xf numFmtId="0" fontId="164" fillId="0" borderId="1" xfId="1" applyFont="1" applyBorder="1" applyAlignment="1" applyProtection="1">
      <alignment horizontal="right"/>
    </xf>
    <xf numFmtId="179" fontId="164" fillId="0" borderId="1" xfId="37" applyNumberFormat="1" applyFont="1" applyBorder="1" applyAlignment="1" applyProtection="1">
      <alignment horizontal="right"/>
    </xf>
    <xf numFmtId="176" fontId="164" fillId="0" borderId="0" xfId="37" applyNumberFormat="1" applyFont="1" applyAlignment="1" applyProtection="1">
      <alignment horizontal="center"/>
    </xf>
    <xf numFmtId="37" fontId="164" fillId="0" borderId="0" xfId="1" applyNumberFormat="1" applyFont="1"/>
    <xf numFmtId="176" fontId="21" fillId="0" borderId="0" xfId="37" applyNumberFormat="1" applyFont="1" applyProtection="1"/>
    <xf numFmtId="0" fontId="164" fillId="0" borderId="0" xfId="1" applyFont="1" applyAlignment="1" applyProtection="1">
      <alignment horizontal="right"/>
    </xf>
    <xf numFmtId="37" fontId="21" fillId="0" borderId="0" xfId="1" applyNumberFormat="1" applyFont="1" applyProtection="1"/>
    <xf numFmtId="179" fontId="22" fillId="0" borderId="0" xfId="37" applyNumberFormat="1" applyFont="1"/>
    <xf numFmtId="0" fontId="164" fillId="0" borderId="1" xfId="1" applyFont="1" applyBorder="1" applyProtection="1"/>
    <xf numFmtId="176" fontId="21" fillId="0" borderId="0" xfId="37" applyNumberFormat="1" applyFont="1" applyBorder="1" applyAlignment="1" applyProtection="1">
      <alignment horizontal="right"/>
    </xf>
    <xf numFmtId="37" fontId="21" fillId="0" borderId="0" xfId="1" applyNumberFormat="1" applyFont="1" applyBorder="1" applyProtection="1"/>
    <xf numFmtId="0" fontId="22" fillId="0" borderId="0" xfId="1" applyFont="1"/>
    <xf numFmtId="37" fontId="164" fillId="0" borderId="0" xfId="1" applyNumberFormat="1" applyFont="1" applyBorder="1"/>
    <xf numFmtId="0" fontId="21" fillId="0" borderId="6" xfId="1" applyFont="1" applyBorder="1" applyAlignment="1" applyProtection="1">
      <alignment horizontal="right"/>
    </xf>
    <xf numFmtId="176" fontId="21" fillId="0" borderId="6" xfId="37" applyNumberFormat="1" applyFont="1" applyBorder="1" applyAlignment="1" applyProtection="1">
      <alignment horizontal="right"/>
    </xf>
    <xf numFmtId="9" fontId="22" fillId="0" borderId="0" xfId="37" applyFont="1"/>
    <xf numFmtId="0" fontId="243" fillId="0" borderId="0" xfId="1" applyFont="1" applyProtection="1"/>
    <xf numFmtId="176" fontId="20" fillId="0" borderId="7" xfId="37" applyNumberFormat="1" applyFont="1" applyFill="1" applyBorder="1" applyAlignment="1" applyProtection="1">
      <alignment horizontal="right"/>
    </xf>
    <xf numFmtId="176" fontId="22" fillId="0" borderId="0" xfId="1" applyNumberFormat="1" applyFont="1"/>
    <xf numFmtId="0" fontId="164" fillId="0" borderId="1" xfId="1" applyFont="1" applyBorder="1"/>
    <xf numFmtId="37" fontId="164" fillId="0" borderId="1" xfId="1" applyNumberFormat="1" applyFont="1" applyBorder="1"/>
    <xf numFmtId="0" fontId="243" fillId="0" borderId="0" xfId="1" applyFont="1"/>
    <xf numFmtId="176" fontId="243" fillId="0" borderId="7" xfId="1" applyNumberFormat="1" applyFont="1" applyBorder="1" applyAlignment="1">
      <alignment horizontal="center"/>
    </xf>
    <xf numFmtId="0" fontId="164" fillId="0" borderId="0" xfId="1" applyFont="1" applyBorder="1"/>
    <xf numFmtId="0" fontId="164" fillId="0" borderId="0" xfId="1" applyFont="1" applyFill="1" applyBorder="1" applyAlignment="1">
      <alignment horizontal="center"/>
    </xf>
    <xf numFmtId="0" fontId="164" fillId="0" borderId="0" xfId="1" applyFont="1" applyFill="1" applyBorder="1"/>
    <xf numFmtId="0" fontId="20" fillId="0" borderId="0" xfId="1" applyFont="1" applyFill="1" applyBorder="1" applyAlignment="1" applyProtection="1">
      <alignment horizontal="left"/>
    </xf>
    <xf numFmtId="0" fontId="21" fillId="0" borderId="0" xfId="1" applyFont="1" applyFill="1" applyBorder="1" applyProtection="1"/>
    <xf numFmtId="0" fontId="21" fillId="0" borderId="0" xfId="1" applyFont="1" applyFill="1" applyBorder="1" applyAlignment="1" applyProtection="1">
      <alignment horizontal="left"/>
    </xf>
    <xf numFmtId="176" fontId="21" fillId="0" borderId="0" xfId="37" applyNumberFormat="1" applyFont="1" applyFill="1" applyBorder="1" applyAlignment="1" applyProtection="1">
      <alignment horizontal="right"/>
    </xf>
    <xf numFmtId="0" fontId="164" fillId="0" borderId="0" xfId="1" applyFont="1" applyFill="1" applyBorder="1" applyProtection="1"/>
    <xf numFmtId="49" fontId="21" fillId="0" borderId="0" xfId="1" applyNumberFormat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>
      <alignment horizontal="right"/>
    </xf>
    <xf numFmtId="0" fontId="21" fillId="0" borderId="0" xfId="1" applyFont="1" applyFill="1" applyBorder="1" applyAlignment="1" applyProtection="1">
      <alignment horizontal="center"/>
    </xf>
    <xf numFmtId="9" fontId="164" fillId="0" borderId="0" xfId="37" applyFont="1" applyFill="1" applyBorder="1"/>
    <xf numFmtId="176" fontId="164" fillId="0" borderId="0" xfId="1" applyNumberFormat="1" applyFont="1" applyFill="1" applyBorder="1"/>
    <xf numFmtId="0" fontId="21" fillId="0" borderId="0" xfId="1" applyFont="1" applyFill="1" applyBorder="1"/>
    <xf numFmtId="0" fontId="164" fillId="0" borderId="0" xfId="1" applyFont="1" applyFill="1" applyBorder="1" applyAlignment="1" applyProtection="1">
      <alignment horizontal="right"/>
    </xf>
    <xf numFmtId="176" fontId="164" fillId="0" borderId="0" xfId="37" applyNumberFormat="1" applyFont="1" applyFill="1" applyBorder="1" applyAlignment="1" applyProtection="1">
      <alignment horizontal="right"/>
    </xf>
    <xf numFmtId="176" fontId="164" fillId="0" borderId="0" xfId="37" applyNumberFormat="1" applyFont="1" applyFill="1" applyBorder="1" applyAlignment="1" applyProtection="1">
      <alignment horizontal="center"/>
    </xf>
    <xf numFmtId="176" fontId="21" fillId="0" borderId="0" xfId="37" applyNumberFormat="1" applyFont="1" applyFill="1" applyBorder="1" applyProtection="1"/>
    <xf numFmtId="37" fontId="21" fillId="0" borderId="0" xfId="1" applyNumberFormat="1" applyFont="1" applyFill="1" applyBorder="1" applyProtection="1"/>
    <xf numFmtId="179" fontId="164" fillId="0" borderId="0" xfId="37" applyNumberFormat="1" applyFont="1" applyFill="1" applyBorder="1"/>
    <xf numFmtId="0" fontId="243" fillId="0" borderId="0" xfId="1" applyFont="1" applyFill="1" applyBorder="1" applyProtection="1"/>
    <xf numFmtId="176" fontId="20" fillId="0" borderId="0" xfId="37" applyNumberFormat="1" applyFont="1" applyFill="1" applyBorder="1" applyAlignment="1" applyProtection="1">
      <alignment horizontal="right"/>
    </xf>
    <xf numFmtId="177" fontId="2" fillId="0" borderId="0" xfId="55" applyNumberFormat="1" applyFont="1" applyFill="1"/>
    <xf numFmtId="41" fontId="20" fillId="0" borderId="0" xfId="23" applyFont="1" applyFill="1" applyAlignment="1" applyProtection="1">
      <alignment horizontal="center"/>
      <protection locked="0"/>
    </xf>
    <xf numFmtId="41" fontId="20" fillId="0" borderId="0" xfId="23" applyFont="1" applyFill="1" applyAlignment="1">
      <alignment horizontal="center"/>
    </xf>
    <xf numFmtId="41" fontId="21" fillId="0" borderId="1" xfId="23" applyFont="1" applyFill="1" applyBorder="1" applyAlignment="1">
      <alignment horizontal="center"/>
    </xf>
    <xf numFmtId="37" fontId="24" fillId="0" borderId="1" xfId="4" applyNumberFormat="1" applyFont="1" applyFill="1" applyBorder="1" applyAlignment="1" applyProtection="1">
      <alignment horizontal="center" vertical="center"/>
    </xf>
    <xf numFmtId="41" fontId="26" fillId="0" borderId="0" xfId="23" applyFont="1" applyFill="1" applyAlignment="1">
      <alignment horizontal="center"/>
    </xf>
    <xf numFmtId="37" fontId="16" fillId="0" borderId="0" xfId="23" applyNumberFormat="1" applyFont="1" applyFill="1" applyAlignment="1" applyProtection="1">
      <alignment horizontal="center"/>
    </xf>
    <xf numFmtId="0" fontId="243" fillId="0" borderId="0" xfId="2" applyFont="1" applyFill="1" applyAlignment="1" applyProtection="1">
      <alignment horizontal="center"/>
      <protection locked="0"/>
    </xf>
  </cellXfs>
  <cellStyles count="52065">
    <cellStyle name="_x0013_" xfId="56"/>
    <cellStyle name=" 1" xfId="42979"/>
    <cellStyle name=" 1 2" xfId="42980"/>
    <cellStyle name=" 1 2 2" xfId="42981"/>
    <cellStyle name=" 1 3" xfId="42982"/>
    <cellStyle name=" 1 4" xfId="42983"/>
    <cellStyle name="_x0013_ 10" xfId="42984"/>
    <cellStyle name="_x0013_ 11" xfId="42985"/>
    <cellStyle name="_x0013_ 2" xfId="42986"/>
    <cellStyle name="_x0013_ 2 2" xfId="42987"/>
    <cellStyle name="_x0013_ 3" xfId="42988"/>
    <cellStyle name="_x0013_ 3 2" xfId="42989"/>
    <cellStyle name="_x0013_ 4" xfId="42990"/>
    <cellStyle name="_x0013_ 4 2" xfId="42991"/>
    <cellStyle name="_x0013_ 5" xfId="42992"/>
    <cellStyle name="_x0013_ 6" xfId="42993"/>
    <cellStyle name="_x0013_ 7" xfId="42994"/>
    <cellStyle name="_x0013_ 8" xfId="42995"/>
    <cellStyle name="_x0013_ 9" xfId="42996"/>
    <cellStyle name="_(C) 2007 CB Weather Adjust" xfId="42997"/>
    <cellStyle name="_(C) 2007 CB Weather Adjust (2)" xfId="42998"/>
    <cellStyle name="_09GRC Gas Transport For Review" xfId="57"/>
    <cellStyle name="_09GRC Gas Transport For Review 2" xfId="42999"/>
    <cellStyle name="_09GRC Gas Transport For Review 2 2" xfId="43000"/>
    <cellStyle name="_09GRC Gas Transport For Review 3" xfId="43001"/>
    <cellStyle name="_09GRC Gas Transport For Review_Book4" xfId="43002"/>
    <cellStyle name="_09GRC Gas Transport For Review_Book4 2" xfId="43003"/>
    <cellStyle name="_09GRC Gas Transport For Review_Book4 2 2" xfId="43004"/>
    <cellStyle name="_09GRC Gas Transport For Review_Book4 3" xfId="43005"/>
    <cellStyle name="_09GRC Gas Transport For Review_Book4_DEM-WP(C) ENERG10C--ctn Mid-C_042010 2010GRC" xfId="43006"/>
    <cellStyle name="_09GRC Gas Transport For Review_DEM-WP(C) ENERG10C--ctn Mid-C_042010 2010GRC" xfId="43007"/>
    <cellStyle name="_x0013__16.07E Wild Horse Wind Expansionwrkingfile" xfId="43008"/>
    <cellStyle name="_x0013__16.07E Wild Horse Wind Expansionwrkingfile 2" xfId="43009"/>
    <cellStyle name="_x0013__16.07E Wild Horse Wind Expansionwrkingfile 2 2" xfId="43010"/>
    <cellStyle name="_x0013__16.07E Wild Horse Wind Expansionwrkingfile 3" xfId="43011"/>
    <cellStyle name="_x0013__16.07E Wild Horse Wind Expansionwrkingfile SF" xfId="43012"/>
    <cellStyle name="_x0013__16.07E Wild Horse Wind Expansionwrkingfile SF 2" xfId="43013"/>
    <cellStyle name="_x0013__16.07E Wild Horse Wind Expansionwrkingfile SF 2 2" xfId="43014"/>
    <cellStyle name="_x0013__16.07E Wild Horse Wind Expansionwrkingfile SF 3" xfId="43015"/>
    <cellStyle name="_x0013__16.07E Wild Horse Wind Expansionwrkingfile SF_DEM-WP(C) ENERG10C--ctn Mid-C_042010 2010GRC" xfId="43016"/>
    <cellStyle name="_x0013__16.07E Wild Horse Wind Expansionwrkingfile_DEM-WP(C) ENERG10C--ctn Mid-C_042010 2010GRC" xfId="43017"/>
    <cellStyle name="_x0013__16.37E Wild Horse Expansion DeferralRevwrkingfile SF" xfId="43018"/>
    <cellStyle name="_x0013__16.37E Wild Horse Expansion DeferralRevwrkingfile SF 2" xfId="43019"/>
    <cellStyle name="_x0013__16.37E Wild Horse Expansion DeferralRevwrkingfile SF 2 2" xfId="43020"/>
    <cellStyle name="_x0013__16.37E Wild Horse Expansion DeferralRevwrkingfile SF 3" xfId="43021"/>
    <cellStyle name="_x0013__16.37E Wild Horse Expansion DeferralRevwrkingfile SF_DEM-WP(C) ENERG10C--ctn Mid-C_042010 2010GRC" xfId="43022"/>
    <cellStyle name="_2.01G Temp Normalization(C)" xfId="43023"/>
    <cellStyle name="_2.05G Pass-Through Revenue and Expenses" xfId="43024"/>
    <cellStyle name="_2.11G Interest on Customer Deposits" xfId="43025"/>
    <cellStyle name="_2008 Strat Plan Power Costs Forecast V2 (2009 Update)" xfId="43026"/>
    <cellStyle name="_2008 Strat Plan Power Costs Forecast V2 (2009 Update) 2" xfId="43027"/>
    <cellStyle name="_2008 Strat Plan Power Costs Forecast V2 (2009 Update)_DEM-WP(C) ENERG10C--ctn Mid-C_042010 2010GRC" xfId="43028"/>
    <cellStyle name="_2008 Strat Plan Power Costs Forecast V2 (2009 Update)_NIM Summary" xfId="43029"/>
    <cellStyle name="_2008 Strat Plan Power Costs Forecast V2 (2009 Update)_NIM Summary 2" xfId="43030"/>
    <cellStyle name="_2008 Strat Plan Power Costs Forecast V2 (2009 Update)_NIM Summary_DEM-WP(C) ENERG10C--ctn Mid-C_042010 2010GRC" xfId="43031"/>
    <cellStyle name="_4.01E Temp Normalization" xfId="43032"/>
    <cellStyle name="_4.03G Lease Everett Delta" xfId="43033"/>
    <cellStyle name="_4.04G Pass-Through Revenue and ExpensesWFMI" xfId="43034"/>
    <cellStyle name="_4.06E Pass Throughs" xfId="58"/>
    <cellStyle name="_4.06E Pass Throughs 2" xfId="43035"/>
    <cellStyle name="_4.06E Pass Throughs 2 2" xfId="43036"/>
    <cellStyle name="_4.06E Pass Throughs 2 2 2" xfId="43037"/>
    <cellStyle name="_4.06E Pass Throughs 2 3" xfId="43038"/>
    <cellStyle name="_4.06E Pass Throughs 3" xfId="43039"/>
    <cellStyle name="_4.06E Pass Throughs 3 2" xfId="43040"/>
    <cellStyle name="_4.06E Pass Throughs 3 2 2" xfId="43041"/>
    <cellStyle name="_4.06E Pass Throughs 3 3" xfId="43042"/>
    <cellStyle name="_4.06E Pass Throughs 3 3 2" xfId="43043"/>
    <cellStyle name="_4.06E Pass Throughs 3 4" xfId="43044"/>
    <cellStyle name="_4.06E Pass Throughs 3 4 2" xfId="43045"/>
    <cellStyle name="_4.06E Pass Throughs 4" xfId="43046"/>
    <cellStyle name="_4.06E Pass Throughs 4 2" xfId="43047"/>
    <cellStyle name="_4.06E Pass Throughs 5" xfId="43048"/>
    <cellStyle name="_4.06E Pass Throughs 5 2" xfId="43049"/>
    <cellStyle name="_4.06E Pass Throughs 6" xfId="43050"/>
    <cellStyle name="_4.06E Pass Throughs 7" xfId="43051"/>
    <cellStyle name="_4.06E Pass Throughs 7 2" xfId="43052"/>
    <cellStyle name="_4.06E Pass Throughs 8" xfId="43053"/>
    <cellStyle name="_4.06E Pass Throughs 8 2" xfId="43054"/>
    <cellStyle name="_4.06E Pass Throughs_04 07E Wild Horse Wind Expansion (C) (2)" xfId="59"/>
    <cellStyle name="_4.06E Pass Throughs_04 07E Wild Horse Wind Expansion (C) (2) 2" xfId="43055"/>
    <cellStyle name="_4.06E Pass Throughs_04 07E Wild Horse Wind Expansion (C) (2) 2 2" xfId="43056"/>
    <cellStyle name="_4.06E Pass Throughs_04 07E Wild Horse Wind Expansion (C) (2) 3" xfId="43057"/>
    <cellStyle name="_4.06E Pass Throughs_04 07E Wild Horse Wind Expansion (C) (2)_Adj Bench DR 3 for Initial Briefs (Electric)" xfId="43058"/>
    <cellStyle name="_4.06E Pass Throughs_04 07E Wild Horse Wind Expansion (C) (2)_Adj Bench DR 3 for Initial Briefs (Electric) 2" xfId="43059"/>
    <cellStyle name="_4.06E Pass Throughs_04 07E Wild Horse Wind Expansion (C) (2)_Adj Bench DR 3 for Initial Briefs (Electric) 2 2" xfId="43060"/>
    <cellStyle name="_4.06E Pass Throughs_04 07E Wild Horse Wind Expansion (C) (2)_Adj Bench DR 3 for Initial Briefs (Electric) 3" xfId="43061"/>
    <cellStyle name="_4.06E Pass Throughs_04 07E Wild Horse Wind Expansion (C) (2)_Adj Bench DR 3 for Initial Briefs (Electric)_DEM-WP(C) ENERG10C--ctn Mid-C_042010 2010GRC" xfId="43062"/>
    <cellStyle name="_4.06E Pass Throughs_04 07E Wild Horse Wind Expansion (C) (2)_Book1" xfId="43063"/>
    <cellStyle name="_4.06E Pass Throughs_04 07E Wild Horse Wind Expansion (C) (2)_DEM-WP(C) ENERG10C--ctn Mid-C_042010 2010GRC" xfId="43064"/>
    <cellStyle name="_4.06E Pass Throughs_04 07E Wild Horse Wind Expansion (C) (2)_Electric Rev Req Model (2009 GRC) " xfId="43065"/>
    <cellStyle name="_4.06E Pass Throughs_04 07E Wild Horse Wind Expansion (C) (2)_Electric Rev Req Model (2009 GRC)  2" xfId="43066"/>
    <cellStyle name="_4.06E Pass Throughs_04 07E Wild Horse Wind Expansion (C) (2)_Electric Rev Req Model (2009 GRC)  2 2" xfId="43067"/>
    <cellStyle name="_4.06E Pass Throughs_04 07E Wild Horse Wind Expansion (C) (2)_Electric Rev Req Model (2009 GRC)  3" xfId="43068"/>
    <cellStyle name="_4.06E Pass Throughs_04 07E Wild Horse Wind Expansion (C) (2)_Electric Rev Req Model (2009 GRC) _DEM-WP(C) ENERG10C--ctn Mid-C_042010 2010GRC" xfId="43069"/>
    <cellStyle name="_4.06E Pass Throughs_04 07E Wild Horse Wind Expansion (C) (2)_Electric Rev Req Model (2009 GRC) Rebuttal" xfId="43070"/>
    <cellStyle name="_4.06E Pass Throughs_04 07E Wild Horse Wind Expansion (C) (2)_Electric Rev Req Model (2009 GRC) Rebuttal 2" xfId="43071"/>
    <cellStyle name="_4.06E Pass Throughs_04 07E Wild Horse Wind Expansion (C) (2)_Electric Rev Req Model (2009 GRC) Rebuttal 2 2" xfId="43072"/>
    <cellStyle name="_4.06E Pass Throughs_04 07E Wild Horse Wind Expansion (C) (2)_Electric Rev Req Model (2009 GRC) Rebuttal 3" xfId="43073"/>
    <cellStyle name="_4.06E Pass Throughs_04 07E Wild Horse Wind Expansion (C) (2)_Electric Rev Req Model (2009 GRC) Rebuttal REmoval of New  WH Solar AdjustMI" xfId="43074"/>
    <cellStyle name="_4.06E Pass Throughs_04 07E Wild Horse Wind Expansion (C) (2)_Electric Rev Req Model (2009 GRC) Rebuttal REmoval of New  WH Solar AdjustMI 2" xfId="43075"/>
    <cellStyle name="_4.06E Pass Throughs_04 07E Wild Horse Wind Expansion (C) (2)_Electric Rev Req Model (2009 GRC) Rebuttal REmoval of New  WH Solar AdjustMI 2 2" xfId="43076"/>
    <cellStyle name="_4.06E Pass Throughs_04 07E Wild Horse Wind Expansion (C) (2)_Electric Rev Req Model (2009 GRC) Rebuttal REmoval of New  WH Solar AdjustMI 3" xfId="43077"/>
    <cellStyle name="_4.06E Pass Throughs_04 07E Wild Horse Wind Expansion (C) (2)_Electric Rev Req Model (2009 GRC) Rebuttal REmoval of New  WH Solar AdjustMI_DEM-WP(C) ENERG10C--ctn Mid-C_042010 2010GRC" xfId="43078"/>
    <cellStyle name="_4.06E Pass Throughs_04 07E Wild Horse Wind Expansion (C) (2)_Electric Rev Req Model (2009 GRC) Revised 01-18-2010" xfId="43079"/>
    <cellStyle name="_4.06E Pass Throughs_04 07E Wild Horse Wind Expansion (C) (2)_Electric Rev Req Model (2009 GRC) Revised 01-18-2010 2" xfId="43080"/>
    <cellStyle name="_4.06E Pass Throughs_04 07E Wild Horse Wind Expansion (C) (2)_Electric Rev Req Model (2009 GRC) Revised 01-18-2010 2 2" xfId="43081"/>
    <cellStyle name="_4.06E Pass Throughs_04 07E Wild Horse Wind Expansion (C) (2)_Electric Rev Req Model (2009 GRC) Revised 01-18-2010 3" xfId="43082"/>
    <cellStyle name="_4.06E Pass Throughs_04 07E Wild Horse Wind Expansion (C) (2)_Electric Rev Req Model (2009 GRC) Revised 01-18-2010_DEM-WP(C) ENERG10C--ctn Mid-C_042010 2010GRC" xfId="43083"/>
    <cellStyle name="_4.06E Pass Throughs_04 07E Wild Horse Wind Expansion (C) (2)_Electric Rev Req Model (2010 GRC)" xfId="43084"/>
    <cellStyle name="_4.06E Pass Throughs_04 07E Wild Horse Wind Expansion (C) (2)_Electric Rev Req Model (2010 GRC) SF" xfId="43085"/>
    <cellStyle name="_4.06E Pass Throughs_04 07E Wild Horse Wind Expansion (C) (2)_Final Order Electric EXHIBIT A-1" xfId="43086"/>
    <cellStyle name="_4.06E Pass Throughs_04 07E Wild Horse Wind Expansion (C) (2)_Final Order Electric EXHIBIT A-1 2" xfId="43087"/>
    <cellStyle name="_4.06E Pass Throughs_04 07E Wild Horse Wind Expansion (C) (2)_Final Order Electric EXHIBIT A-1 2 2" xfId="43088"/>
    <cellStyle name="_4.06E Pass Throughs_04 07E Wild Horse Wind Expansion (C) (2)_Final Order Electric EXHIBIT A-1 3" xfId="43089"/>
    <cellStyle name="_4.06E Pass Throughs_04 07E Wild Horse Wind Expansion (C) (2)_TENASKA REGULATORY ASSET" xfId="43090"/>
    <cellStyle name="_4.06E Pass Throughs_04 07E Wild Horse Wind Expansion (C) (2)_TENASKA REGULATORY ASSET 2" xfId="43091"/>
    <cellStyle name="_4.06E Pass Throughs_04 07E Wild Horse Wind Expansion (C) (2)_TENASKA REGULATORY ASSET 2 2" xfId="43092"/>
    <cellStyle name="_4.06E Pass Throughs_04 07E Wild Horse Wind Expansion (C) (2)_TENASKA REGULATORY ASSET 3" xfId="43093"/>
    <cellStyle name="_4.06E Pass Throughs_16.37E Wild Horse Expansion DeferralRevwrkingfile SF" xfId="43094"/>
    <cellStyle name="_4.06E Pass Throughs_16.37E Wild Horse Expansion DeferralRevwrkingfile SF 2" xfId="43095"/>
    <cellStyle name="_4.06E Pass Throughs_16.37E Wild Horse Expansion DeferralRevwrkingfile SF 2 2" xfId="43096"/>
    <cellStyle name="_4.06E Pass Throughs_16.37E Wild Horse Expansion DeferralRevwrkingfile SF 3" xfId="43097"/>
    <cellStyle name="_4.06E Pass Throughs_16.37E Wild Horse Expansion DeferralRevwrkingfile SF_DEM-WP(C) ENERG10C--ctn Mid-C_042010 2010GRC" xfId="43098"/>
    <cellStyle name="_4.06E Pass Throughs_2009 Compliance Filing PCA Exhibits for GRC" xfId="43099"/>
    <cellStyle name="_4.06E Pass Throughs_2009 GRC Compl Filing - Exhibit D" xfId="43100"/>
    <cellStyle name="_4.06E Pass Throughs_2009 GRC Compl Filing - Exhibit D 2" xfId="43101"/>
    <cellStyle name="_4.06E Pass Throughs_2009 GRC Compl Filing - Exhibit D_DEM-WP(C) ENERG10C--ctn Mid-C_042010 2010GRC" xfId="43102"/>
    <cellStyle name="_4.06E Pass Throughs_3.01 Income Statement" xfId="43103"/>
    <cellStyle name="_4.06E Pass Throughs_4 31 Regulatory Assets and Liabilities  7 06- Exhibit D" xfId="43104"/>
    <cellStyle name="_4.06E Pass Throughs_4 31 Regulatory Assets and Liabilities  7 06- Exhibit D 2" xfId="43105"/>
    <cellStyle name="_4.06E Pass Throughs_4 31 Regulatory Assets and Liabilities  7 06- Exhibit D 2 2" xfId="43106"/>
    <cellStyle name="_4.06E Pass Throughs_4 31 Regulatory Assets and Liabilities  7 06- Exhibit D 3" xfId="43107"/>
    <cellStyle name="_4.06E Pass Throughs_4 31 Regulatory Assets and Liabilities  7 06- Exhibit D_DEM-WP(C) ENERG10C--ctn Mid-C_042010 2010GRC" xfId="43108"/>
    <cellStyle name="_4.06E Pass Throughs_4 31 Regulatory Assets and Liabilities  7 06- Exhibit D_NIM Summary" xfId="43109"/>
    <cellStyle name="_4.06E Pass Throughs_4 31 Regulatory Assets and Liabilities  7 06- Exhibit D_NIM Summary 2" xfId="43110"/>
    <cellStyle name="_4.06E Pass Throughs_4 31 Regulatory Assets and Liabilities  7 06- Exhibit D_NIM Summary_DEM-WP(C) ENERG10C--ctn Mid-C_042010 2010GRC" xfId="43111"/>
    <cellStyle name="_4.06E Pass Throughs_4 31 Regulatory Assets and Liabilities  7 06- Exhibit D_NIM+O&amp;M" xfId="43112"/>
    <cellStyle name="_4.06E Pass Throughs_4 31 Regulatory Assets and Liabilities  7 06- Exhibit D_NIM+O&amp;M Monthly" xfId="43113"/>
    <cellStyle name="_4.06E Pass Throughs_4 31E Reg Asset  Liab and EXH D" xfId="43114"/>
    <cellStyle name="_4.06E Pass Throughs_4 31E Reg Asset  Liab and EXH D _ Aug 10 Filing (2)" xfId="43115"/>
    <cellStyle name="_4.06E Pass Throughs_4 32 Regulatory Assets and Liabilities  7 06- Exhibit D" xfId="43116"/>
    <cellStyle name="_4.06E Pass Throughs_4 32 Regulatory Assets and Liabilities  7 06- Exhibit D 2" xfId="43117"/>
    <cellStyle name="_4.06E Pass Throughs_4 32 Regulatory Assets and Liabilities  7 06- Exhibit D 2 2" xfId="43118"/>
    <cellStyle name="_4.06E Pass Throughs_4 32 Regulatory Assets and Liabilities  7 06- Exhibit D 3" xfId="43119"/>
    <cellStyle name="_4.06E Pass Throughs_4 32 Regulatory Assets and Liabilities  7 06- Exhibit D_DEM-WP(C) ENERG10C--ctn Mid-C_042010 2010GRC" xfId="43120"/>
    <cellStyle name="_4.06E Pass Throughs_4 32 Regulatory Assets and Liabilities  7 06- Exhibit D_NIM Summary" xfId="43121"/>
    <cellStyle name="_4.06E Pass Throughs_4 32 Regulatory Assets and Liabilities  7 06- Exhibit D_NIM Summary 2" xfId="43122"/>
    <cellStyle name="_4.06E Pass Throughs_4 32 Regulatory Assets and Liabilities  7 06- Exhibit D_NIM Summary_DEM-WP(C) ENERG10C--ctn Mid-C_042010 2010GRC" xfId="43123"/>
    <cellStyle name="_4.06E Pass Throughs_4 32 Regulatory Assets and Liabilities  7 06- Exhibit D_NIM+O&amp;M" xfId="43124"/>
    <cellStyle name="_4.06E Pass Throughs_4 32 Regulatory Assets and Liabilities  7 06- Exhibit D_NIM+O&amp;M Monthly" xfId="43125"/>
    <cellStyle name="_4.06E Pass Throughs_AURORA Total New" xfId="43126"/>
    <cellStyle name="_4.06E Pass Throughs_AURORA Total New 2" xfId="43127"/>
    <cellStyle name="_4.06E Pass Throughs_Book2" xfId="43128"/>
    <cellStyle name="_4.06E Pass Throughs_Book2 2" xfId="43129"/>
    <cellStyle name="_4.06E Pass Throughs_Book2 2 2" xfId="43130"/>
    <cellStyle name="_4.06E Pass Throughs_Book2 3" xfId="43131"/>
    <cellStyle name="_4.06E Pass Throughs_Book2_Adj Bench DR 3 for Initial Briefs (Electric)" xfId="43132"/>
    <cellStyle name="_4.06E Pass Throughs_Book2_Adj Bench DR 3 for Initial Briefs (Electric) 2" xfId="43133"/>
    <cellStyle name="_4.06E Pass Throughs_Book2_Adj Bench DR 3 for Initial Briefs (Electric) 2 2" xfId="43134"/>
    <cellStyle name="_4.06E Pass Throughs_Book2_Adj Bench DR 3 for Initial Briefs (Electric) 3" xfId="43135"/>
    <cellStyle name="_4.06E Pass Throughs_Book2_Adj Bench DR 3 for Initial Briefs (Electric)_DEM-WP(C) ENERG10C--ctn Mid-C_042010 2010GRC" xfId="43136"/>
    <cellStyle name="_4.06E Pass Throughs_Book2_DEM-WP(C) ENERG10C--ctn Mid-C_042010 2010GRC" xfId="43137"/>
    <cellStyle name="_4.06E Pass Throughs_Book2_Electric Rev Req Model (2009 GRC) Rebuttal" xfId="43138"/>
    <cellStyle name="_4.06E Pass Throughs_Book2_Electric Rev Req Model (2009 GRC) Rebuttal 2" xfId="43139"/>
    <cellStyle name="_4.06E Pass Throughs_Book2_Electric Rev Req Model (2009 GRC) Rebuttal 2 2" xfId="43140"/>
    <cellStyle name="_4.06E Pass Throughs_Book2_Electric Rev Req Model (2009 GRC) Rebuttal 3" xfId="43141"/>
    <cellStyle name="_4.06E Pass Throughs_Book2_Electric Rev Req Model (2009 GRC) Rebuttal REmoval of New  WH Solar AdjustMI" xfId="43142"/>
    <cellStyle name="_4.06E Pass Throughs_Book2_Electric Rev Req Model (2009 GRC) Rebuttal REmoval of New  WH Solar AdjustMI 2" xfId="43143"/>
    <cellStyle name="_4.06E Pass Throughs_Book2_Electric Rev Req Model (2009 GRC) Rebuttal REmoval of New  WH Solar AdjustMI 2 2" xfId="43144"/>
    <cellStyle name="_4.06E Pass Throughs_Book2_Electric Rev Req Model (2009 GRC) Rebuttal REmoval of New  WH Solar AdjustMI 3" xfId="43145"/>
    <cellStyle name="_4.06E Pass Throughs_Book2_Electric Rev Req Model (2009 GRC) Rebuttal REmoval of New  WH Solar AdjustMI_DEM-WP(C) ENERG10C--ctn Mid-C_042010 2010GRC" xfId="43146"/>
    <cellStyle name="_4.06E Pass Throughs_Book2_Electric Rev Req Model (2009 GRC) Revised 01-18-2010" xfId="43147"/>
    <cellStyle name="_4.06E Pass Throughs_Book2_Electric Rev Req Model (2009 GRC) Revised 01-18-2010 2" xfId="43148"/>
    <cellStyle name="_4.06E Pass Throughs_Book2_Electric Rev Req Model (2009 GRC) Revised 01-18-2010 2 2" xfId="43149"/>
    <cellStyle name="_4.06E Pass Throughs_Book2_Electric Rev Req Model (2009 GRC) Revised 01-18-2010 3" xfId="43150"/>
    <cellStyle name="_4.06E Pass Throughs_Book2_Electric Rev Req Model (2009 GRC) Revised 01-18-2010_DEM-WP(C) ENERG10C--ctn Mid-C_042010 2010GRC" xfId="43151"/>
    <cellStyle name="_4.06E Pass Throughs_Book2_Final Order Electric EXHIBIT A-1" xfId="43152"/>
    <cellStyle name="_4.06E Pass Throughs_Book2_Final Order Electric EXHIBIT A-1 2" xfId="43153"/>
    <cellStyle name="_4.06E Pass Throughs_Book2_Final Order Electric EXHIBIT A-1 2 2" xfId="43154"/>
    <cellStyle name="_4.06E Pass Throughs_Book2_Final Order Electric EXHIBIT A-1 3" xfId="43155"/>
    <cellStyle name="_4.06E Pass Throughs_Book4" xfId="43156"/>
    <cellStyle name="_4.06E Pass Throughs_Book4 2" xfId="43157"/>
    <cellStyle name="_4.06E Pass Throughs_Book4 2 2" xfId="43158"/>
    <cellStyle name="_4.06E Pass Throughs_Book4 3" xfId="43159"/>
    <cellStyle name="_4.06E Pass Throughs_Book4_DEM-WP(C) ENERG10C--ctn Mid-C_042010 2010GRC" xfId="43160"/>
    <cellStyle name="_4.06E Pass Throughs_Book9" xfId="60"/>
    <cellStyle name="_4.06E Pass Throughs_Book9 2" xfId="43161"/>
    <cellStyle name="_4.06E Pass Throughs_Book9 2 2" xfId="43162"/>
    <cellStyle name="_4.06E Pass Throughs_Book9 3" xfId="43163"/>
    <cellStyle name="_4.06E Pass Throughs_Book9_DEM-WP(C) ENERG10C--ctn Mid-C_042010 2010GRC" xfId="43164"/>
    <cellStyle name="_4.06E Pass Throughs_Chelan PUD Power Costs (8-10)" xfId="43165"/>
    <cellStyle name="_4.06E Pass Throughs_DEM-WP(C) Chelan Power Costs" xfId="43166"/>
    <cellStyle name="_4.06E Pass Throughs_DEM-WP(C) ENERG10C--ctn Mid-C_042010 2010GRC" xfId="43167"/>
    <cellStyle name="_4.06E Pass Throughs_DEM-WP(C) Gas Transport 2010GRC" xfId="43168"/>
    <cellStyle name="_4.06E Pass Throughs_INPUTS" xfId="43169"/>
    <cellStyle name="_4.06E Pass Throughs_INPUTS 2" xfId="43170"/>
    <cellStyle name="_4.06E Pass Throughs_INPUTS 2 2" xfId="43171"/>
    <cellStyle name="_4.06E Pass Throughs_INPUTS 3" xfId="43172"/>
    <cellStyle name="_4.06E Pass Throughs_NIM Summary" xfId="43173"/>
    <cellStyle name="_4.06E Pass Throughs_NIM Summary 09GRC" xfId="43174"/>
    <cellStyle name="_4.06E Pass Throughs_NIM Summary 09GRC 2" xfId="43175"/>
    <cellStyle name="_4.06E Pass Throughs_NIM Summary 09GRC_DEM-WP(C) ENERG10C--ctn Mid-C_042010 2010GRC" xfId="43176"/>
    <cellStyle name="_4.06E Pass Throughs_NIM Summary 2" xfId="43177"/>
    <cellStyle name="_4.06E Pass Throughs_NIM Summary 3" xfId="43178"/>
    <cellStyle name="_4.06E Pass Throughs_NIM Summary 4" xfId="43179"/>
    <cellStyle name="_4.06E Pass Throughs_NIM Summary 5" xfId="43180"/>
    <cellStyle name="_4.06E Pass Throughs_NIM Summary 6" xfId="43181"/>
    <cellStyle name="_4.06E Pass Throughs_NIM Summary 7" xfId="43182"/>
    <cellStyle name="_4.06E Pass Throughs_NIM Summary 8" xfId="43183"/>
    <cellStyle name="_4.06E Pass Throughs_NIM Summary 9" xfId="43184"/>
    <cellStyle name="_4.06E Pass Throughs_NIM Summary_DEM-WP(C) ENERG10C--ctn Mid-C_042010 2010GRC" xfId="43185"/>
    <cellStyle name="_4.06E Pass Throughs_NIM+O&amp;M" xfId="43186"/>
    <cellStyle name="_4.06E Pass Throughs_NIM+O&amp;M 2" xfId="43187"/>
    <cellStyle name="_4.06E Pass Throughs_NIM+O&amp;M Monthly" xfId="43188"/>
    <cellStyle name="_4.06E Pass Throughs_NIM+O&amp;M Monthly 2" xfId="43189"/>
    <cellStyle name="_4.06E Pass Throughs_PCA 10 -  Exhibit D from A Kellogg Jan 2011" xfId="43190"/>
    <cellStyle name="_4.06E Pass Throughs_PCA 10 -  Exhibit D from A Kellogg July 2011" xfId="43191"/>
    <cellStyle name="_4.06E Pass Throughs_PCA 10 -  Exhibit D from S Free Rcv'd 12-11" xfId="43192"/>
    <cellStyle name="_4.06E Pass Throughs_PCA 9 -  Exhibit D April 2010" xfId="43193"/>
    <cellStyle name="_4.06E Pass Throughs_PCA 9 -  Exhibit D April 2010 (3)" xfId="43194"/>
    <cellStyle name="_4.06E Pass Throughs_PCA 9 -  Exhibit D April 2010 (3) 2" xfId="43195"/>
    <cellStyle name="_4.06E Pass Throughs_PCA 9 -  Exhibit D April 2010 (3)_DEM-WP(C) ENERG10C--ctn Mid-C_042010 2010GRC" xfId="43196"/>
    <cellStyle name="_4.06E Pass Throughs_PCA 9 -  Exhibit D Nov 2010" xfId="43197"/>
    <cellStyle name="_4.06E Pass Throughs_PCA 9 - Exhibit D at August 2010" xfId="43198"/>
    <cellStyle name="_4.06E Pass Throughs_PCA 9 - Exhibit D June 2010 GRC" xfId="43199"/>
    <cellStyle name="_4.06E Pass Throughs_Power Costs - Comparison bx Rbtl-Staff-Jt-PC" xfId="43200"/>
    <cellStyle name="_4.06E Pass Throughs_Power Costs - Comparison bx Rbtl-Staff-Jt-PC 2" xfId="43201"/>
    <cellStyle name="_4.06E Pass Throughs_Power Costs - Comparison bx Rbtl-Staff-Jt-PC 2 2" xfId="43202"/>
    <cellStyle name="_4.06E Pass Throughs_Power Costs - Comparison bx Rbtl-Staff-Jt-PC 3" xfId="43203"/>
    <cellStyle name="_4.06E Pass Throughs_Power Costs - Comparison bx Rbtl-Staff-Jt-PC_Adj Bench DR 3 for Initial Briefs (Electric)" xfId="43204"/>
    <cellStyle name="_4.06E Pass Throughs_Power Costs - Comparison bx Rbtl-Staff-Jt-PC_Adj Bench DR 3 for Initial Briefs (Electric) 2" xfId="43205"/>
    <cellStyle name="_4.06E Pass Throughs_Power Costs - Comparison bx Rbtl-Staff-Jt-PC_Adj Bench DR 3 for Initial Briefs (Electric) 2 2" xfId="43206"/>
    <cellStyle name="_4.06E Pass Throughs_Power Costs - Comparison bx Rbtl-Staff-Jt-PC_Adj Bench DR 3 for Initial Briefs (Electric) 3" xfId="43207"/>
    <cellStyle name="_4.06E Pass Throughs_Power Costs - Comparison bx Rbtl-Staff-Jt-PC_Adj Bench DR 3 for Initial Briefs (Electric)_DEM-WP(C) ENERG10C--ctn Mid-C_042010 2010GRC" xfId="43208"/>
    <cellStyle name="_4.06E Pass Throughs_Power Costs - Comparison bx Rbtl-Staff-Jt-PC_DEM-WP(C) ENERG10C--ctn Mid-C_042010 2010GRC" xfId="43209"/>
    <cellStyle name="_4.06E Pass Throughs_Power Costs - Comparison bx Rbtl-Staff-Jt-PC_Electric Rev Req Model (2009 GRC) Rebuttal" xfId="43210"/>
    <cellStyle name="_4.06E Pass Throughs_Power Costs - Comparison bx Rbtl-Staff-Jt-PC_Electric Rev Req Model (2009 GRC) Rebuttal 2" xfId="43211"/>
    <cellStyle name="_4.06E Pass Throughs_Power Costs - Comparison bx Rbtl-Staff-Jt-PC_Electric Rev Req Model (2009 GRC) Rebuttal 2 2" xfId="43212"/>
    <cellStyle name="_4.06E Pass Throughs_Power Costs - Comparison bx Rbtl-Staff-Jt-PC_Electric Rev Req Model (2009 GRC) Rebuttal 3" xfId="43213"/>
    <cellStyle name="_4.06E Pass Throughs_Power Costs - Comparison bx Rbtl-Staff-Jt-PC_Electric Rev Req Model (2009 GRC) Rebuttal REmoval of New  WH Solar AdjustMI" xfId="43214"/>
    <cellStyle name="_4.06E Pass Throughs_Power Costs - Comparison bx Rbtl-Staff-Jt-PC_Electric Rev Req Model (2009 GRC) Rebuttal REmoval of New  WH Solar AdjustMI 2" xfId="43215"/>
    <cellStyle name="_4.06E Pass Throughs_Power Costs - Comparison bx Rbtl-Staff-Jt-PC_Electric Rev Req Model (2009 GRC) Rebuttal REmoval of New  WH Solar AdjustMI 2 2" xfId="43216"/>
    <cellStyle name="_4.06E Pass Throughs_Power Costs - Comparison bx Rbtl-Staff-Jt-PC_Electric Rev Req Model (2009 GRC) Rebuttal REmoval of New  WH Solar AdjustMI 3" xfId="43217"/>
    <cellStyle name="_4.06E Pass Throughs_Power Costs - Comparison bx Rbtl-Staff-Jt-PC_Electric Rev Req Model (2009 GRC) Rebuttal REmoval of New  WH Solar AdjustMI_DEM-WP(C) ENERG10C--ctn Mid-C_042010 2010GRC" xfId="43218"/>
    <cellStyle name="_4.06E Pass Throughs_Power Costs - Comparison bx Rbtl-Staff-Jt-PC_Electric Rev Req Model (2009 GRC) Revised 01-18-2010" xfId="43219"/>
    <cellStyle name="_4.06E Pass Throughs_Power Costs - Comparison bx Rbtl-Staff-Jt-PC_Electric Rev Req Model (2009 GRC) Revised 01-18-2010 2" xfId="43220"/>
    <cellStyle name="_4.06E Pass Throughs_Power Costs - Comparison bx Rbtl-Staff-Jt-PC_Electric Rev Req Model (2009 GRC) Revised 01-18-2010 2 2" xfId="43221"/>
    <cellStyle name="_4.06E Pass Throughs_Power Costs - Comparison bx Rbtl-Staff-Jt-PC_Electric Rev Req Model (2009 GRC) Revised 01-18-2010 3" xfId="43222"/>
    <cellStyle name="_4.06E Pass Throughs_Power Costs - Comparison bx Rbtl-Staff-Jt-PC_Electric Rev Req Model (2009 GRC) Revised 01-18-2010_DEM-WP(C) ENERG10C--ctn Mid-C_042010 2010GRC" xfId="43223"/>
    <cellStyle name="_4.06E Pass Throughs_Power Costs - Comparison bx Rbtl-Staff-Jt-PC_Final Order Electric EXHIBIT A-1" xfId="43224"/>
    <cellStyle name="_4.06E Pass Throughs_Power Costs - Comparison bx Rbtl-Staff-Jt-PC_Final Order Electric EXHIBIT A-1 2" xfId="43225"/>
    <cellStyle name="_4.06E Pass Throughs_Power Costs - Comparison bx Rbtl-Staff-Jt-PC_Final Order Electric EXHIBIT A-1 2 2" xfId="43226"/>
    <cellStyle name="_4.06E Pass Throughs_Power Costs - Comparison bx Rbtl-Staff-Jt-PC_Final Order Electric EXHIBIT A-1 3" xfId="43227"/>
    <cellStyle name="_4.06E Pass Throughs_Production Adj 4.37" xfId="43228"/>
    <cellStyle name="_4.06E Pass Throughs_Production Adj 4.37 2" xfId="43229"/>
    <cellStyle name="_4.06E Pass Throughs_Production Adj 4.37 2 2" xfId="43230"/>
    <cellStyle name="_4.06E Pass Throughs_Production Adj 4.37 3" xfId="43231"/>
    <cellStyle name="_4.06E Pass Throughs_Purchased Power Adj 4.03" xfId="43232"/>
    <cellStyle name="_4.06E Pass Throughs_Purchased Power Adj 4.03 2" xfId="43233"/>
    <cellStyle name="_4.06E Pass Throughs_Purchased Power Adj 4.03 2 2" xfId="43234"/>
    <cellStyle name="_4.06E Pass Throughs_Purchased Power Adj 4.03 3" xfId="43235"/>
    <cellStyle name="_4.06E Pass Throughs_Rebuttal Power Costs" xfId="43236"/>
    <cellStyle name="_4.06E Pass Throughs_Rebuttal Power Costs 2" xfId="43237"/>
    <cellStyle name="_4.06E Pass Throughs_Rebuttal Power Costs 2 2" xfId="43238"/>
    <cellStyle name="_4.06E Pass Throughs_Rebuttal Power Costs 3" xfId="43239"/>
    <cellStyle name="_4.06E Pass Throughs_Rebuttal Power Costs_Adj Bench DR 3 for Initial Briefs (Electric)" xfId="43240"/>
    <cellStyle name="_4.06E Pass Throughs_Rebuttal Power Costs_Adj Bench DR 3 for Initial Briefs (Electric) 2" xfId="43241"/>
    <cellStyle name="_4.06E Pass Throughs_Rebuttal Power Costs_Adj Bench DR 3 for Initial Briefs (Electric) 2 2" xfId="43242"/>
    <cellStyle name="_4.06E Pass Throughs_Rebuttal Power Costs_Adj Bench DR 3 for Initial Briefs (Electric) 3" xfId="43243"/>
    <cellStyle name="_4.06E Pass Throughs_Rebuttal Power Costs_Adj Bench DR 3 for Initial Briefs (Electric)_DEM-WP(C) ENERG10C--ctn Mid-C_042010 2010GRC" xfId="43244"/>
    <cellStyle name="_4.06E Pass Throughs_Rebuttal Power Costs_DEM-WP(C) ENERG10C--ctn Mid-C_042010 2010GRC" xfId="43245"/>
    <cellStyle name="_4.06E Pass Throughs_Rebuttal Power Costs_Electric Rev Req Model (2009 GRC) Rebuttal" xfId="43246"/>
    <cellStyle name="_4.06E Pass Throughs_Rebuttal Power Costs_Electric Rev Req Model (2009 GRC) Rebuttal 2" xfId="43247"/>
    <cellStyle name="_4.06E Pass Throughs_Rebuttal Power Costs_Electric Rev Req Model (2009 GRC) Rebuttal 2 2" xfId="43248"/>
    <cellStyle name="_4.06E Pass Throughs_Rebuttal Power Costs_Electric Rev Req Model (2009 GRC) Rebuttal 3" xfId="43249"/>
    <cellStyle name="_4.06E Pass Throughs_Rebuttal Power Costs_Electric Rev Req Model (2009 GRC) Rebuttal REmoval of New  WH Solar AdjustMI" xfId="43250"/>
    <cellStyle name="_4.06E Pass Throughs_Rebuttal Power Costs_Electric Rev Req Model (2009 GRC) Rebuttal REmoval of New  WH Solar AdjustMI 2" xfId="43251"/>
    <cellStyle name="_4.06E Pass Throughs_Rebuttal Power Costs_Electric Rev Req Model (2009 GRC) Rebuttal REmoval of New  WH Solar AdjustMI 2 2" xfId="43252"/>
    <cellStyle name="_4.06E Pass Throughs_Rebuttal Power Costs_Electric Rev Req Model (2009 GRC) Rebuttal REmoval of New  WH Solar AdjustMI 3" xfId="43253"/>
    <cellStyle name="_4.06E Pass Throughs_Rebuttal Power Costs_Electric Rev Req Model (2009 GRC) Rebuttal REmoval of New  WH Solar AdjustMI_DEM-WP(C) ENERG10C--ctn Mid-C_042010 2010GRC" xfId="43254"/>
    <cellStyle name="_4.06E Pass Throughs_Rebuttal Power Costs_Electric Rev Req Model (2009 GRC) Revised 01-18-2010" xfId="43255"/>
    <cellStyle name="_4.06E Pass Throughs_Rebuttal Power Costs_Electric Rev Req Model (2009 GRC) Revised 01-18-2010 2" xfId="43256"/>
    <cellStyle name="_4.06E Pass Throughs_Rebuttal Power Costs_Electric Rev Req Model (2009 GRC) Revised 01-18-2010 2 2" xfId="43257"/>
    <cellStyle name="_4.06E Pass Throughs_Rebuttal Power Costs_Electric Rev Req Model (2009 GRC) Revised 01-18-2010 3" xfId="43258"/>
    <cellStyle name="_4.06E Pass Throughs_Rebuttal Power Costs_Electric Rev Req Model (2009 GRC) Revised 01-18-2010_DEM-WP(C) ENERG10C--ctn Mid-C_042010 2010GRC" xfId="43259"/>
    <cellStyle name="_4.06E Pass Throughs_Rebuttal Power Costs_Final Order Electric EXHIBIT A-1" xfId="43260"/>
    <cellStyle name="_4.06E Pass Throughs_Rebuttal Power Costs_Final Order Electric EXHIBIT A-1 2" xfId="43261"/>
    <cellStyle name="_4.06E Pass Throughs_Rebuttal Power Costs_Final Order Electric EXHIBIT A-1 2 2" xfId="43262"/>
    <cellStyle name="_4.06E Pass Throughs_Rebuttal Power Costs_Final Order Electric EXHIBIT A-1 3" xfId="43263"/>
    <cellStyle name="_4.06E Pass Throughs_ROR &amp; CONV FACTOR" xfId="43264"/>
    <cellStyle name="_4.06E Pass Throughs_ROR &amp; CONV FACTOR 2" xfId="43265"/>
    <cellStyle name="_4.06E Pass Throughs_ROR &amp; CONV FACTOR 2 2" xfId="43266"/>
    <cellStyle name="_4.06E Pass Throughs_ROR &amp; CONV FACTOR 3" xfId="43267"/>
    <cellStyle name="_4.06E Pass Throughs_ROR 5.02" xfId="43268"/>
    <cellStyle name="_4.06E Pass Throughs_ROR 5.02 2" xfId="43269"/>
    <cellStyle name="_4.06E Pass Throughs_ROR 5.02 2 2" xfId="43270"/>
    <cellStyle name="_4.06E Pass Throughs_ROR 5.02 3" xfId="43271"/>
    <cellStyle name="_4.06E Pass Throughs_Wind Integration 10GRC" xfId="43272"/>
    <cellStyle name="_4.06E Pass Throughs_Wind Integration 10GRC 2" xfId="43273"/>
    <cellStyle name="_4.06E Pass Throughs_Wind Integration 10GRC_DEM-WP(C) ENERG10C--ctn Mid-C_042010 2010GRC" xfId="43274"/>
    <cellStyle name="_4.13E Montana Energy Tax" xfId="61"/>
    <cellStyle name="_4.13E Montana Energy Tax 2" xfId="43275"/>
    <cellStyle name="_4.13E Montana Energy Tax 2 2" xfId="43276"/>
    <cellStyle name="_4.13E Montana Energy Tax 2 2 2" xfId="43277"/>
    <cellStyle name="_4.13E Montana Energy Tax 2 3" xfId="43278"/>
    <cellStyle name="_4.13E Montana Energy Tax 3" xfId="43279"/>
    <cellStyle name="_4.13E Montana Energy Tax 3 2" xfId="43280"/>
    <cellStyle name="_4.13E Montana Energy Tax 3 2 2" xfId="43281"/>
    <cellStyle name="_4.13E Montana Energy Tax 3 3" xfId="43282"/>
    <cellStyle name="_4.13E Montana Energy Tax 3 3 2" xfId="43283"/>
    <cellStyle name="_4.13E Montana Energy Tax 3 4" xfId="43284"/>
    <cellStyle name="_4.13E Montana Energy Tax 3 4 2" xfId="43285"/>
    <cellStyle name="_4.13E Montana Energy Tax 4" xfId="43286"/>
    <cellStyle name="_4.13E Montana Energy Tax 4 2" xfId="43287"/>
    <cellStyle name="_4.13E Montana Energy Tax 5" xfId="43288"/>
    <cellStyle name="_4.13E Montana Energy Tax 6" xfId="43289"/>
    <cellStyle name="_4.13E Montana Energy Tax 6 2" xfId="43290"/>
    <cellStyle name="_4.13E Montana Energy Tax 7" xfId="43291"/>
    <cellStyle name="_4.13E Montana Energy Tax 7 2" xfId="43292"/>
    <cellStyle name="_4.13E Montana Energy Tax_04 07E Wild Horse Wind Expansion (C) (2)" xfId="62"/>
    <cellStyle name="_4.13E Montana Energy Tax_04 07E Wild Horse Wind Expansion (C) (2) 2" xfId="43293"/>
    <cellStyle name="_4.13E Montana Energy Tax_04 07E Wild Horse Wind Expansion (C) (2) 2 2" xfId="43294"/>
    <cellStyle name="_4.13E Montana Energy Tax_04 07E Wild Horse Wind Expansion (C) (2) 3" xfId="43295"/>
    <cellStyle name="_4.13E Montana Energy Tax_04 07E Wild Horse Wind Expansion (C) (2)_Adj Bench DR 3 for Initial Briefs (Electric)" xfId="43296"/>
    <cellStyle name="_4.13E Montana Energy Tax_04 07E Wild Horse Wind Expansion (C) (2)_Adj Bench DR 3 for Initial Briefs (Electric) 2" xfId="43297"/>
    <cellStyle name="_4.13E Montana Energy Tax_04 07E Wild Horse Wind Expansion (C) (2)_Adj Bench DR 3 for Initial Briefs (Electric) 2 2" xfId="43298"/>
    <cellStyle name="_4.13E Montana Energy Tax_04 07E Wild Horse Wind Expansion (C) (2)_Adj Bench DR 3 for Initial Briefs (Electric) 3" xfId="43299"/>
    <cellStyle name="_4.13E Montana Energy Tax_04 07E Wild Horse Wind Expansion (C) (2)_Adj Bench DR 3 for Initial Briefs (Electric)_DEM-WP(C) ENERG10C--ctn Mid-C_042010 2010GRC" xfId="43300"/>
    <cellStyle name="_4.13E Montana Energy Tax_04 07E Wild Horse Wind Expansion (C) (2)_Book1" xfId="43301"/>
    <cellStyle name="_4.13E Montana Energy Tax_04 07E Wild Horse Wind Expansion (C) (2)_DEM-WP(C) ENERG10C--ctn Mid-C_042010 2010GRC" xfId="43302"/>
    <cellStyle name="_4.13E Montana Energy Tax_04 07E Wild Horse Wind Expansion (C) (2)_Electric Rev Req Model (2009 GRC) " xfId="43303"/>
    <cellStyle name="_4.13E Montana Energy Tax_04 07E Wild Horse Wind Expansion (C) (2)_Electric Rev Req Model (2009 GRC)  2" xfId="43304"/>
    <cellStyle name="_4.13E Montana Energy Tax_04 07E Wild Horse Wind Expansion (C) (2)_Electric Rev Req Model (2009 GRC)  2 2" xfId="43305"/>
    <cellStyle name="_4.13E Montana Energy Tax_04 07E Wild Horse Wind Expansion (C) (2)_Electric Rev Req Model (2009 GRC)  3" xfId="43306"/>
    <cellStyle name="_4.13E Montana Energy Tax_04 07E Wild Horse Wind Expansion (C) (2)_Electric Rev Req Model (2009 GRC) _DEM-WP(C) ENERG10C--ctn Mid-C_042010 2010GRC" xfId="43307"/>
    <cellStyle name="_4.13E Montana Energy Tax_04 07E Wild Horse Wind Expansion (C) (2)_Electric Rev Req Model (2009 GRC) Rebuttal" xfId="43308"/>
    <cellStyle name="_4.13E Montana Energy Tax_04 07E Wild Horse Wind Expansion (C) (2)_Electric Rev Req Model (2009 GRC) Rebuttal 2" xfId="43309"/>
    <cellStyle name="_4.13E Montana Energy Tax_04 07E Wild Horse Wind Expansion (C) (2)_Electric Rev Req Model (2009 GRC) Rebuttal 2 2" xfId="43310"/>
    <cellStyle name="_4.13E Montana Energy Tax_04 07E Wild Horse Wind Expansion (C) (2)_Electric Rev Req Model (2009 GRC) Rebuttal 3" xfId="43311"/>
    <cellStyle name="_4.13E Montana Energy Tax_04 07E Wild Horse Wind Expansion (C) (2)_Electric Rev Req Model (2009 GRC) Rebuttal REmoval of New  WH Solar AdjustMI" xfId="43312"/>
    <cellStyle name="_4.13E Montana Energy Tax_04 07E Wild Horse Wind Expansion (C) (2)_Electric Rev Req Model (2009 GRC) Rebuttal REmoval of New  WH Solar AdjustMI 2" xfId="43313"/>
    <cellStyle name="_4.13E Montana Energy Tax_04 07E Wild Horse Wind Expansion (C) (2)_Electric Rev Req Model (2009 GRC) Rebuttal REmoval of New  WH Solar AdjustMI 2 2" xfId="43314"/>
    <cellStyle name="_4.13E Montana Energy Tax_04 07E Wild Horse Wind Expansion (C) (2)_Electric Rev Req Model (2009 GRC) Rebuttal REmoval of New  WH Solar AdjustMI 3" xfId="43315"/>
    <cellStyle name="_4.13E Montana Energy Tax_04 07E Wild Horse Wind Expansion (C) (2)_Electric Rev Req Model (2009 GRC) Rebuttal REmoval of New  WH Solar AdjustMI_DEM-WP(C) ENERG10C--ctn Mid-C_042010 2010GRC" xfId="43316"/>
    <cellStyle name="_4.13E Montana Energy Tax_04 07E Wild Horse Wind Expansion (C) (2)_Electric Rev Req Model (2009 GRC) Revised 01-18-2010" xfId="43317"/>
    <cellStyle name="_4.13E Montana Energy Tax_04 07E Wild Horse Wind Expansion (C) (2)_Electric Rev Req Model (2009 GRC) Revised 01-18-2010 2" xfId="43318"/>
    <cellStyle name="_4.13E Montana Energy Tax_04 07E Wild Horse Wind Expansion (C) (2)_Electric Rev Req Model (2009 GRC) Revised 01-18-2010 2 2" xfId="43319"/>
    <cellStyle name="_4.13E Montana Energy Tax_04 07E Wild Horse Wind Expansion (C) (2)_Electric Rev Req Model (2009 GRC) Revised 01-18-2010 3" xfId="43320"/>
    <cellStyle name="_4.13E Montana Energy Tax_04 07E Wild Horse Wind Expansion (C) (2)_Electric Rev Req Model (2009 GRC) Revised 01-18-2010_DEM-WP(C) ENERG10C--ctn Mid-C_042010 2010GRC" xfId="43321"/>
    <cellStyle name="_4.13E Montana Energy Tax_04 07E Wild Horse Wind Expansion (C) (2)_Electric Rev Req Model (2010 GRC)" xfId="43322"/>
    <cellStyle name="_4.13E Montana Energy Tax_04 07E Wild Horse Wind Expansion (C) (2)_Electric Rev Req Model (2010 GRC) SF" xfId="43323"/>
    <cellStyle name="_4.13E Montana Energy Tax_04 07E Wild Horse Wind Expansion (C) (2)_Final Order Electric EXHIBIT A-1" xfId="43324"/>
    <cellStyle name="_4.13E Montana Energy Tax_04 07E Wild Horse Wind Expansion (C) (2)_Final Order Electric EXHIBIT A-1 2" xfId="43325"/>
    <cellStyle name="_4.13E Montana Energy Tax_04 07E Wild Horse Wind Expansion (C) (2)_Final Order Electric EXHIBIT A-1 2 2" xfId="43326"/>
    <cellStyle name="_4.13E Montana Energy Tax_04 07E Wild Horse Wind Expansion (C) (2)_Final Order Electric EXHIBIT A-1 3" xfId="43327"/>
    <cellStyle name="_4.13E Montana Energy Tax_04 07E Wild Horse Wind Expansion (C) (2)_TENASKA REGULATORY ASSET" xfId="43328"/>
    <cellStyle name="_4.13E Montana Energy Tax_04 07E Wild Horse Wind Expansion (C) (2)_TENASKA REGULATORY ASSET 2" xfId="43329"/>
    <cellStyle name="_4.13E Montana Energy Tax_04 07E Wild Horse Wind Expansion (C) (2)_TENASKA REGULATORY ASSET 2 2" xfId="43330"/>
    <cellStyle name="_4.13E Montana Energy Tax_04 07E Wild Horse Wind Expansion (C) (2)_TENASKA REGULATORY ASSET 3" xfId="43331"/>
    <cellStyle name="_4.13E Montana Energy Tax_16.37E Wild Horse Expansion DeferralRevwrkingfile SF" xfId="43332"/>
    <cellStyle name="_4.13E Montana Energy Tax_16.37E Wild Horse Expansion DeferralRevwrkingfile SF 2" xfId="43333"/>
    <cellStyle name="_4.13E Montana Energy Tax_16.37E Wild Horse Expansion DeferralRevwrkingfile SF 2 2" xfId="43334"/>
    <cellStyle name="_4.13E Montana Energy Tax_16.37E Wild Horse Expansion DeferralRevwrkingfile SF 3" xfId="43335"/>
    <cellStyle name="_4.13E Montana Energy Tax_16.37E Wild Horse Expansion DeferralRevwrkingfile SF_DEM-WP(C) ENERG10C--ctn Mid-C_042010 2010GRC" xfId="43336"/>
    <cellStyle name="_4.13E Montana Energy Tax_2009 Compliance Filing PCA Exhibits for GRC" xfId="43337"/>
    <cellStyle name="_4.13E Montana Energy Tax_2009 GRC Compl Filing - Exhibit D" xfId="43338"/>
    <cellStyle name="_4.13E Montana Energy Tax_2009 GRC Compl Filing - Exhibit D 2" xfId="43339"/>
    <cellStyle name="_4.13E Montana Energy Tax_2009 GRC Compl Filing - Exhibit D_DEM-WP(C) ENERG10C--ctn Mid-C_042010 2010GRC" xfId="43340"/>
    <cellStyle name="_4.13E Montana Energy Tax_3.01 Income Statement" xfId="43341"/>
    <cellStyle name="_4.13E Montana Energy Tax_4 31 Regulatory Assets and Liabilities  7 06- Exhibit D" xfId="43342"/>
    <cellStyle name="_4.13E Montana Energy Tax_4 31 Regulatory Assets and Liabilities  7 06- Exhibit D 2" xfId="43343"/>
    <cellStyle name="_4.13E Montana Energy Tax_4 31 Regulatory Assets and Liabilities  7 06- Exhibit D 2 2" xfId="43344"/>
    <cellStyle name="_4.13E Montana Energy Tax_4 31 Regulatory Assets and Liabilities  7 06- Exhibit D 3" xfId="43345"/>
    <cellStyle name="_4.13E Montana Energy Tax_4 31 Regulatory Assets and Liabilities  7 06- Exhibit D_DEM-WP(C) ENERG10C--ctn Mid-C_042010 2010GRC" xfId="43346"/>
    <cellStyle name="_4.13E Montana Energy Tax_4 31 Regulatory Assets and Liabilities  7 06- Exhibit D_NIM Summary" xfId="43347"/>
    <cellStyle name="_4.13E Montana Energy Tax_4 31 Regulatory Assets and Liabilities  7 06- Exhibit D_NIM Summary 2" xfId="43348"/>
    <cellStyle name="_4.13E Montana Energy Tax_4 31 Regulatory Assets and Liabilities  7 06- Exhibit D_NIM Summary_DEM-WP(C) ENERG10C--ctn Mid-C_042010 2010GRC" xfId="43349"/>
    <cellStyle name="_4.13E Montana Energy Tax_4 31E Reg Asset  Liab and EXH D" xfId="43350"/>
    <cellStyle name="_4.13E Montana Energy Tax_4 31E Reg Asset  Liab and EXH D _ Aug 10 Filing (2)" xfId="43351"/>
    <cellStyle name="_4.13E Montana Energy Tax_4 32 Regulatory Assets and Liabilities  7 06- Exhibit D" xfId="43352"/>
    <cellStyle name="_4.13E Montana Energy Tax_4 32 Regulatory Assets and Liabilities  7 06- Exhibit D 2" xfId="43353"/>
    <cellStyle name="_4.13E Montana Energy Tax_4 32 Regulatory Assets and Liabilities  7 06- Exhibit D 2 2" xfId="43354"/>
    <cellStyle name="_4.13E Montana Energy Tax_4 32 Regulatory Assets and Liabilities  7 06- Exhibit D 3" xfId="43355"/>
    <cellStyle name="_4.13E Montana Energy Tax_4 32 Regulatory Assets and Liabilities  7 06- Exhibit D_DEM-WP(C) ENERG10C--ctn Mid-C_042010 2010GRC" xfId="43356"/>
    <cellStyle name="_4.13E Montana Energy Tax_4 32 Regulatory Assets and Liabilities  7 06- Exhibit D_NIM Summary" xfId="43357"/>
    <cellStyle name="_4.13E Montana Energy Tax_4 32 Regulatory Assets and Liabilities  7 06- Exhibit D_NIM Summary 2" xfId="43358"/>
    <cellStyle name="_4.13E Montana Energy Tax_4 32 Regulatory Assets and Liabilities  7 06- Exhibit D_NIM Summary_DEM-WP(C) ENERG10C--ctn Mid-C_042010 2010GRC" xfId="43359"/>
    <cellStyle name="_4.13E Montana Energy Tax_AURORA Total New" xfId="43360"/>
    <cellStyle name="_4.13E Montana Energy Tax_AURORA Total New 2" xfId="43361"/>
    <cellStyle name="_4.13E Montana Energy Tax_Book2" xfId="43362"/>
    <cellStyle name="_4.13E Montana Energy Tax_Book2 2" xfId="43363"/>
    <cellStyle name="_4.13E Montana Energy Tax_Book2 2 2" xfId="43364"/>
    <cellStyle name="_4.13E Montana Energy Tax_Book2 3" xfId="43365"/>
    <cellStyle name="_4.13E Montana Energy Tax_Book2_Adj Bench DR 3 for Initial Briefs (Electric)" xfId="43366"/>
    <cellStyle name="_4.13E Montana Energy Tax_Book2_Adj Bench DR 3 for Initial Briefs (Electric) 2" xfId="43367"/>
    <cellStyle name="_4.13E Montana Energy Tax_Book2_Adj Bench DR 3 for Initial Briefs (Electric) 2 2" xfId="43368"/>
    <cellStyle name="_4.13E Montana Energy Tax_Book2_Adj Bench DR 3 for Initial Briefs (Electric) 3" xfId="43369"/>
    <cellStyle name="_4.13E Montana Energy Tax_Book2_Adj Bench DR 3 for Initial Briefs (Electric)_DEM-WP(C) ENERG10C--ctn Mid-C_042010 2010GRC" xfId="43370"/>
    <cellStyle name="_4.13E Montana Energy Tax_Book2_DEM-WP(C) ENERG10C--ctn Mid-C_042010 2010GRC" xfId="43371"/>
    <cellStyle name="_4.13E Montana Energy Tax_Book2_Electric Rev Req Model (2009 GRC) Rebuttal" xfId="43372"/>
    <cellStyle name="_4.13E Montana Energy Tax_Book2_Electric Rev Req Model (2009 GRC) Rebuttal 2" xfId="43373"/>
    <cellStyle name="_4.13E Montana Energy Tax_Book2_Electric Rev Req Model (2009 GRC) Rebuttal 2 2" xfId="43374"/>
    <cellStyle name="_4.13E Montana Energy Tax_Book2_Electric Rev Req Model (2009 GRC) Rebuttal 3" xfId="43375"/>
    <cellStyle name="_4.13E Montana Energy Tax_Book2_Electric Rev Req Model (2009 GRC) Rebuttal REmoval of New  WH Solar AdjustMI" xfId="43376"/>
    <cellStyle name="_4.13E Montana Energy Tax_Book2_Electric Rev Req Model (2009 GRC) Rebuttal REmoval of New  WH Solar AdjustMI 2" xfId="43377"/>
    <cellStyle name="_4.13E Montana Energy Tax_Book2_Electric Rev Req Model (2009 GRC) Rebuttal REmoval of New  WH Solar AdjustMI 2 2" xfId="43378"/>
    <cellStyle name="_4.13E Montana Energy Tax_Book2_Electric Rev Req Model (2009 GRC) Rebuttal REmoval of New  WH Solar AdjustMI 3" xfId="43379"/>
    <cellStyle name="_4.13E Montana Energy Tax_Book2_Electric Rev Req Model (2009 GRC) Rebuttal REmoval of New  WH Solar AdjustMI_DEM-WP(C) ENERG10C--ctn Mid-C_042010 2010GRC" xfId="43380"/>
    <cellStyle name="_4.13E Montana Energy Tax_Book2_Electric Rev Req Model (2009 GRC) Revised 01-18-2010" xfId="43381"/>
    <cellStyle name="_4.13E Montana Energy Tax_Book2_Electric Rev Req Model (2009 GRC) Revised 01-18-2010 2" xfId="43382"/>
    <cellStyle name="_4.13E Montana Energy Tax_Book2_Electric Rev Req Model (2009 GRC) Revised 01-18-2010 2 2" xfId="43383"/>
    <cellStyle name="_4.13E Montana Energy Tax_Book2_Electric Rev Req Model (2009 GRC) Revised 01-18-2010 3" xfId="43384"/>
    <cellStyle name="_4.13E Montana Energy Tax_Book2_Electric Rev Req Model (2009 GRC) Revised 01-18-2010_DEM-WP(C) ENERG10C--ctn Mid-C_042010 2010GRC" xfId="43385"/>
    <cellStyle name="_4.13E Montana Energy Tax_Book2_Final Order Electric EXHIBIT A-1" xfId="43386"/>
    <cellStyle name="_4.13E Montana Energy Tax_Book2_Final Order Electric EXHIBIT A-1 2" xfId="43387"/>
    <cellStyle name="_4.13E Montana Energy Tax_Book2_Final Order Electric EXHIBIT A-1 2 2" xfId="43388"/>
    <cellStyle name="_4.13E Montana Energy Tax_Book2_Final Order Electric EXHIBIT A-1 3" xfId="43389"/>
    <cellStyle name="_4.13E Montana Energy Tax_Book4" xfId="43390"/>
    <cellStyle name="_4.13E Montana Energy Tax_Book4 2" xfId="43391"/>
    <cellStyle name="_4.13E Montana Energy Tax_Book4 2 2" xfId="43392"/>
    <cellStyle name="_4.13E Montana Energy Tax_Book4 3" xfId="43393"/>
    <cellStyle name="_4.13E Montana Energy Tax_Book4_DEM-WP(C) ENERG10C--ctn Mid-C_042010 2010GRC" xfId="43394"/>
    <cellStyle name="_4.13E Montana Energy Tax_Book9" xfId="63"/>
    <cellStyle name="_4.13E Montana Energy Tax_Book9 2" xfId="43395"/>
    <cellStyle name="_4.13E Montana Energy Tax_Book9 2 2" xfId="43396"/>
    <cellStyle name="_4.13E Montana Energy Tax_Book9 3" xfId="43397"/>
    <cellStyle name="_4.13E Montana Energy Tax_Book9_DEM-WP(C) ENERG10C--ctn Mid-C_042010 2010GRC" xfId="43398"/>
    <cellStyle name="_4.13E Montana Energy Tax_Chelan PUD Power Costs (8-10)" xfId="43399"/>
    <cellStyle name="_4.13E Montana Energy Tax_DEM-WP(C) Chelan Power Costs" xfId="43400"/>
    <cellStyle name="_4.13E Montana Energy Tax_DEM-WP(C) ENERG10C--ctn Mid-C_042010 2010GRC" xfId="43401"/>
    <cellStyle name="_4.13E Montana Energy Tax_DEM-WP(C) Gas Transport 2010GRC" xfId="43402"/>
    <cellStyle name="_4.13E Montana Energy Tax_INPUTS" xfId="43403"/>
    <cellStyle name="_4.13E Montana Energy Tax_INPUTS 2" xfId="43404"/>
    <cellStyle name="_4.13E Montana Energy Tax_INPUTS 2 2" xfId="43405"/>
    <cellStyle name="_4.13E Montana Energy Tax_INPUTS 3" xfId="43406"/>
    <cellStyle name="_4.13E Montana Energy Tax_NIM Summary" xfId="43407"/>
    <cellStyle name="_4.13E Montana Energy Tax_NIM Summary 09GRC" xfId="43408"/>
    <cellStyle name="_4.13E Montana Energy Tax_NIM Summary 09GRC 2" xfId="43409"/>
    <cellStyle name="_4.13E Montana Energy Tax_NIM Summary 09GRC_DEM-WP(C) ENERG10C--ctn Mid-C_042010 2010GRC" xfId="43410"/>
    <cellStyle name="_4.13E Montana Energy Tax_NIM Summary 2" xfId="43411"/>
    <cellStyle name="_4.13E Montana Energy Tax_NIM Summary 3" xfId="43412"/>
    <cellStyle name="_4.13E Montana Energy Tax_NIM Summary 4" xfId="43413"/>
    <cellStyle name="_4.13E Montana Energy Tax_NIM Summary 5" xfId="43414"/>
    <cellStyle name="_4.13E Montana Energy Tax_NIM Summary 6" xfId="43415"/>
    <cellStyle name="_4.13E Montana Energy Tax_NIM Summary 7" xfId="43416"/>
    <cellStyle name="_4.13E Montana Energy Tax_NIM Summary 8" xfId="43417"/>
    <cellStyle name="_4.13E Montana Energy Tax_NIM Summary 9" xfId="43418"/>
    <cellStyle name="_4.13E Montana Energy Tax_NIM Summary_DEM-WP(C) ENERG10C--ctn Mid-C_042010 2010GRC" xfId="43419"/>
    <cellStyle name="_4.13E Montana Energy Tax_PCA 10 -  Exhibit D from A Kellogg Jan 2011" xfId="43420"/>
    <cellStyle name="_4.13E Montana Energy Tax_PCA 10 -  Exhibit D from A Kellogg July 2011" xfId="43421"/>
    <cellStyle name="_4.13E Montana Energy Tax_PCA 10 -  Exhibit D from S Free Rcv'd 12-11" xfId="43422"/>
    <cellStyle name="_4.13E Montana Energy Tax_PCA 9 -  Exhibit D April 2010" xfId="43423"/>
    <cellStyle name="_4.13E Montana Energy Tax_PCA 9 -  Exhibit D April 2010 (3)" xfId="43424"/>
    <cellStyle name="_4.13E Montana Energy Tax_PCA 9 -  Exhibit D April 2010 (3) 2" xfId="43425"/>
    <cellStyle name="_4.13E Montana Energy Tax_PCA 9 -  Exhibit D April 2010 (3)_DEM-WP(C) ENERG10C--ctn Mid-C_042010 2010GRC" xfId="43426"/>
    <cellStyle name="_4.13E Montana Energy Tax_PCA 9 -  Exhibit D Nov 2010" xfId="43427"/>
    <cellStyle name="_4.13E Montana Energy Tax_PCA 9 - Exhibit D at August 2010" xfId="43428"/>
    <cellStyle name="_4.13E Montana Energy Tax_PCA 9 - Exhibit D June 2010 GRC" xfId="43429"/>
    <cellStyle name="_4.13E Montana Energy Tax_Power Costs - Comparison bx Rbtl-Staff-Jt-PC" xfId="43430"/>
    <cellStyle name="_4.13E Montana Energy Tax_Power Costs - Comparison bx Rbtl-Staff-Jt-PC 2" xfId="43431"/>
    <cellStyle name="_4.13E Montana Energy Tax_Power Costs - Comparison bx Rbtl-Staff-Jt-PC 2 2" xfId="43432"/>
    <cellStyle name="_4.13E Montana Energy Tax_Power Costs - Comparison bx Rbtl-Staff-Jt-PC 3" xfId="43433"/>
    <cellStyle name="_4.13E Montana Energy Tax_Power Costs - Comparison bx Rbtl-Staff-Jt-PC_Adj Bench DR 3 for Initial Briefs (Electric)" xfId="43434"/>
    <cellStyle name="_4.13E Montana Energy Tax_Power Costs - Comparison bx Rbtl-Staff-Jt-PC_Adj Bench DR 3 for Initial Briefs (Electric) 2" xfId="43435"/>
    <cellStyle name="_4.13E Montana Energy Tax_Power Costs - Comparison bx Rbtl-Staff-Jt-PC_Adj Bench DR 3 for Initial Briefs (Electric) 2 2" xfId="43436"/>
    <cellStyle name="_4.13E Montana Energy Tax_Power Costs - Comparison bx Rbtl-Staff-Jt-PC_Adj Bench DR 3 for Initial Briefs (Electric) 3" xfId="43437"/>
    <cellStyle name="_4.13E Montana Energy Tax_Power Costs - Comparison bx Rbtl-Staff-Jt-PC_Adj Bench DR 3 for Initial Briefs (Electric)_DEM-WP(C) ENERG10C--ctn Mid-C_042010 2010GRC" xfId="43438"/>
    <cellStyle name="_4.13E Montana Energy Tax_Power Costs - Comparison bx Rbtl-Staff-Jt-PC_DEM-WP(C) ENERG10C--ctn Mid-C_042010 2010GRC" xfId="43439"/>
    <cellStyle name="_4.13E Montana Energy Tax_Power Costs - Comparison bx Rbtl-Staff-Jt-PC_Electric Rev Req Model (2009 GRC) Rebuttal" xfId="43440"/>
    <cellStyle name="_4.13E Montana Energy Tax_Power Costs - Comparison bx Rbtl-Staff-Jt-PC_Electric Rev Req Model (2009 GRC) Rebuttal 2" xfId="43441"/>
    <cellStyle name="_4.13E Montana Energy Tax_Power Costs - Comparison bx Rbtl-Staff-Jt-PC_Electric Rev Req Model (2009 GRC) Rebuttal 2 2" xfId="43442"/>
    <cellStyle name="_4.13E Montana Energy Tax_Power Costs - Comparison bx Rbtl-Staff-Jt-PC_Electric Rev Req Model (2009 GRC) Rebuttal 3" xfId="43443"/>
    <cellStyle name="_4.13E Montana Energy Tax_Power Costs - Comparison bx Rbtl-Staff-Jt-PC_Electric Rev Req Model (2009 GRC) Rebuttal REmoval of New  WH Solar AdjustMI" xfId="43444"/>
    <cellStyle name="_4.13E Montana Energy Tax_Power Costs - Comparison bx Rbtl-Staff-Jt-PC_Electric Rev Req Model (2009 GRC) Rebuttal REmoval of New  WH Solar AdjustMI 2" xfId="43445"/>
    <cellStyle name="_4.13E Montana Energy Tax_Power Costs - Comparison bx Rbtl-Staff-Jt-PC_Electric Rev Req Model (2009 GRC) Rebuttal REmoval of New  WH Solar AdjustMI 2 2" xfId="43446"/>
    <cellStyle name="_4.13E Montana Energy Tax_Power Costs - Comparison bx Rbtl-Staff-Jt-PC_Electric Rev Req Model (2009 GRC) Rebuttal REmoval of New  WH Solar AdjustMI 3" xfId="43447"/>
    <cellStyle name="_4.13E Montana Energy Tax_Power Costs - Comparison bx Rbtl-Staff-Jt-PC_Electric Rev Req Model (2009 GRC) Rebuttal REmoval of New  WH Solar AdjustMI_DEM-WP(C) ENERG10C--ctn Mid-C_042010 2010GRC" xfId="43448"/>
    <cellStyle name="_4.13E Montana Energy Tax_Power Costs - Comparison bx Rbtl-Staff-Jt-PC_Electric Rev Req Model (2009 GRC) Revised 01-18-2010" xfId="43449"/>
    <cellStyle name="_4.13E Montana Energy Tax_Power Costs - Comparison bx Rbtl-Staff-Jt-PC_Electric Rev Req Model (2009 GRC) Revised 01-18-2010 2" xfId="43450"/>
    <cellStyle name="_4.13E Montana Energy Tax_Power Costs - Comparison bx Rbtl-Staff-Jt-PC_Electric Rev Req Model (2009 GRC) Revised 01-18-2010 2 2" xfId="43451"/>
    <cellStyle name="_4.13E Montana Energy Tax_Power Costs - Comparison bx Rbtl-Staff-Jt-PC_Electric Rev Req Model (2009 GRC) Revised 01-18-2010 3" xfId="43452"/>
    <cellStyle name="_4.13E Montana Energy Tax_Power Costs - Comparison bx Rbtl-Staff-Jt-PC_Electric Rev Req Model (2009 GRC) Revised 01-18-2010_DEM-WP(C) ENERG10C--ctn Mid-C_042010 2010GRC" xfId="43453"/>
    <cellStyle name="_4.13E Montana Energy Tax_Power Costs - Comparison bx Rbtl-Staff-Jt-PC_Final Order Electric EXHIBIT A-1" xfId="43454"/>
    <cellStyle name="_4.13E Montana Energy Tax_Power Costs - Comparison bx Rbtl-Staff-Jt-PC_Final Order Electric EXHIBIT A-1 2" xfId="43455"/>
    <cellStyle name="_4.13E Montana Energy Tax_Power Costs - Comparison bx Rbtl-Staff-Jt-PC_Final Order Electric EXHIBIT A-1 2 2" xfId="43456"/>
    <cellStyle name="_4.13E Montana Energy Tax_Power Costs - Comparison bx Rbtl-Staff-Jt-PC_Final Order Electric EXHIBIT A-1 3" xfId="43457"/>
    <cellStyle name="_4.13E Montana Energy Tax_Production Adj 4.37" xfId="43458"/>
    <cellStyle name="_4.13E Montana Energy Tax_Production Adj 4.37 2" xfId="43459"/>
    <cellStyle name="_4.13E Montana Energy Tax_Production Adj 4.37 2 2" xfId="43460"/>
    <cellStyle name="_4.13E Montana Energy Tax_Production Adj 4.37 3" xfId="43461"/>
    <cellStyle name="_4.13E Montana Energy Tax_Purchased Power Adj 4.03" xfId="43462"/>
    <cellStyle name="_4.13E Montana Energy Tax_Purchased Power Adj 4.03 2" xfId="43463"/>
    <cellStyle name="_4.13E Montana Energy Tax_Purchased Power Adj 4.03 2 2" xfId="43464"/>
    <cellStyle name="_4.13E Montana Energy Tax_Purchased Power Adj 4.03 3" xfId="43465"/>
    <cellStyle name="_4.13E Montana Energy Tax_Rebuttal Power Costs" xfId="43466"/>
    <cellStyle name="_4.13E Montana Energy Tax_Rebuttal Power Costs 2" xfId="43467"/>
    <cellStyle name="_4.13E Montana Energy Tax_Rebuttal Power Costs 2 2" xfId="43468"/>
    <cellStyle name="_4.13E Montana Energy Tax_Rebuttal Power Costs 3" xfId="43469"/>
    <cellStyle name="_4.13E Montana Energy Tax_Rebuttal Power Costs_Adj Bench DR 3 for Initial Briefs (Electric)" xfId="43470"/>
    <cellStyle name="_4.13E Montana Energy Tax_Rebuttal Power Costs_Adj Bench DR 3 for Initial Briefs (Electric) 2" xfId="43471"/>
    <cellStyle name="_4.13E Montana Energy Tax_Rebuttal Power Costs_Adj Bench DR 3 for Initial Briefs (Electric) 2 2" xfId="43472"/>
    <cellStyle name="_4.13E Montana Energy Tax_Rebuttal Power Costs_Adj Bench DR 3 for Initial Briefs (Electric) 3" xfId="43473"/>
    <cellStyle name="_4.13E Montana Energy Tax_Rebuttal Power Costs_Adj Bench DR 3 for Initial Briefs (Electric)_DEM-WP(C) ENERG10C--ctn Mid-C_042010 2010GRC" xfId="43474"/>
    <cellStyle name="_4.13E Montana Energy Tax_Rebuttal Power Costs_DEM-WP(C) ENERG10C--ctn Mid-C_042010 2010GRC" xfId="43475"/>
    <cellStyle name="_4.13E Montana Energy Tax_Rebuttal Power Costs_Electric Rev Req Model (2009 GRC) Rebuttal" xfId="43476"/>
    <cellStyle name="_4.13E Montana Energy Tax_Rebuttal Power Costs_Electric Rev Req Model (2009 GRC) Rebuttal 2" xfId="43477"/>
    <cellStyle name="_4.13E Montana Energy Tax_Rebuttal Power Costs_Electric Rev Req Model (2009 GRC) Rebuttal 2 2" xfId="43478"/>
    <cellStyle name="_4.13E Montana Energy Tax_Rebuttal Power Costs_Electric Rev Req Model (2009 GRC) Rebuttal 3" xfId="43479"/>
    <cellStyle name="_4.13E Montana Energy Tax_Rebuttal Power Costs_Electric Rev Req Model (2009 GRC) Rebuttal REmoval of New  WH Solar AdjustMI" xfId="43480"/>
    <cellStyle name="_4.13E Montana Energy Tax_Rebuttal Power Costs_Electric Rev Req Model (2009 GRC) Rebuttal REmoval of New  WH Solar AdjustMI 2" xfId="43481"/>
    <cellStyle name="_4.13E Montana Energy Tax_Rebuttal Power Costs_Electric Rev Req Model (2009 GRC) Rebuttal REmoval of New  WH Solar AdjustMI 2 2" xfId="43482"/>
    <cellStyle name="_4.13E Montana Energy Tax_Rebuttal Power Costs_Electric Rev Req Model (2009 GRC) Rebuttal REmoval of New  WH Solar AdjustMI 3" xfId="43483"/>
    <cellStyle name="_4.13E Montana Energy Tax_Rebuttal Power Costs_Electric Rev Req Model (2009 GRC) Rebuttal REmoval of New  WH Solar AdjustMI_DEM-WP(C) ENERG10C--ctn Mid-C_042010 2010GRC" xfId="43484"/>
    <cellStyle name="_4.13E Montana Energy Tax_Rebuttal Power Costs_Electric Rev Req Model (2009 GRC) Revised 01-18-2010" xfId="43485"/>
    <cellStyle name="_4.13E Montana Energy Tax_Rebuttal Power Costs_Electric Rev Req Model (2009 GRC) Revised 01-18-2010 2" xfId="43486"/>
    <cellStyle name="_4.13E Montana Energy Tax_Rebuttal Power Costs_Electric Rev Req Model (2009 GRC) Revised 01-18-2010 2 2" xfId="43487"/>
    <cellStyle name="_4.13E Montana Energy Tax_Rebuttal Power Costs_Electric Rev Req Model (2009 GRC) Revised 01-18-2010 3" xfId="43488"/>
    <cellStyle name="_4.13E Montana Energy Tax_Rebuttal Power Costs_Electric Rev Req Model (2009 GRC) Revised 01-18-2010_DEM-WP(C) ENERG10C--ctn Mid-C_042010 2010GRC" xfId="43489"/>
    <cellStyle name="_4.13E Montana Energy Tax_Rebuttal Power Costs_Final Order Electric EXHIBIT A-1" xfId="43490"/>
    <cellStyle name="_4.13E Montana Energy Tax_Rebuttal Power Costs_Final Order Electric EXHIBIT A-1 2" xfId="43491"/>
    <cellStyle name="_4.13E Montana Energy Tax_Rebuttal Power Costs_Final Order Electric EXHIBIT A-1 2 2" xfId="43492"/>
    <cellStyle name="_4.13E Montana Energy Tax_Rebuttal Power Costs_Final Order Electric EXHIBIT A-1 3" xfId="43493"/>
    <cellStyle name="_4.13E Montana Energy Tax_ROR &amp; CONV FACTOR" xfId="43494"/>
    <cellStyle name="_4.13E Montana Energy Tax_ROR &amp; CONV FACTOR 2" xfId="43495"/>
    <cellStyle name="_4.13E Montana Energy Tax_ROR &amp; CONV FACTOR 2 2" xfId="43496"/>
    <cellStyle name="_4.13E Montana Energy Tax_ROR &amp; CONV FACTOR 3" xfId="43497"/>
    <cellStyle name="_4.13E Montana Energy Tax_ROR 5.02" xfId="43498"/>
    <cellStyle name="_4.13E Montana Energy Tax_ROR 5.02 2" xfId="43499"/>
    <cellStyle name="_4.13E Montana Energy Tax_ROR 5.02 2 2" xfId="43500"/>
    <cellStyle name="_4.13E Montana Energy Tax_ROR 5.02 3" xfId="43501"/>
    <cellStyle name="_4.13E Montana Energy Tax_Wind Integration 10GRC" xfId="43502"/>
    <cellStyle name="_4.13E Montana Energy Tax_Wind Integration 10GRC 2" xfId="43503"/>
    <cellStyle name="_4.13E Montana Energy Tax_Wind Integration 10GRC_DEM-WP(C) ENERG10C--ctn Mid-C_042010 2010GRC" xfId="43504"/>
    <cellStyle name="_4.17E Montana Energy Tax Working File" xfId="43505"/>
    <cellStyle name="_5 year summary (9-25-09)" xfId="43506"/>
    <cellStyle name="_5.03G-Conversion Factor Working FileMI" xfId="43507"/>
    <cellStyle name="_x0013__Adj Bench DR 3 for Initial Briefs (Electric)" xfId="43508"/>
    <cellStyle name="_x0013__Adj Bench DR 3 for Initial Briefs (Electric) 2" xfId="43509"/>
    <cellStyle name="_x0013__Adj Bench DR 3 for Initial Briefs (Electric) 2 2" xfId="43510"/>
    <cellStyle name="_x0013__Adj Bench DR 3 for Initial Briefs (Electric) 3" xfId="43511"/>
    <cellStyle name="_x0013__Adj Bench DR 3 for Initial Briefs (Electric)_DEM-WP(C) ENERG10C--ctn Mid-C_042010 2010GRC" xfId="43512"/>
    <cellStyle name="_AURORA WIP" xfId="64"/>
    <cellStyle name="_AURORA WIP 2" xfId="43513"/>
    <cellStyle name="_AURORA WIP 2 2" xfId="43514"/>
    <cellStyle name="_AURORA WIP 3" xfId="43515"/>
    <cellStyle name="_AURORA WIP 4" xfId="43516"/>
    <cellStyle name="_AURORA WIP 4 2" xfId="43517"/>
    <cellStyle name="_AURORA WIP 5" xfId="43518"/>
    <cellStyle name="_AURORA WIP 5 2" xfId="43519"/>
    <cellStyle name="_AURORA WIP_4 31E Reg Asset  Liab and EXH D" xfId="43520"/>
    <cellStyle name="_AURORA WIP_4 31E Reg Asset  Liab and EXH D _ Aug 10 Filing (2)" xfId="43521"/>
    <cellStyle name="_AURORA WIP_Chelan PUD Power Costs (8-10)" xfId="43522"/>
    <cellStyle name="_AURORA WIP_DEM-WP(C) Chelan Power Costs" xfId="43523"/>
    <cellStyle name="_AURORA WIP_DEM-WP(C) Costs Not In AURORA 2010GRC As Filed" xfId="43524"/>
    <cellStyle name="_AURORA WIP_DEM-WP(C) Costs Not In AURORA 2010GRC As Filed 2" xfId="43525"/>
    <cellStyle name="_AURORA WIP_DEM-WP(C) Costs Not In AURORA 2010GRC As Filed 3" xfId="43526"/>
    <cellStyle name="_AURORA WIP_DEM-WP(C) Costs Not In AURORA 2010GRC As Filed_DEM-WP(C) ENERG10C--ctn Mid-C_042010 2010GRC" xfId="43527"/>
    <cellStyle name="_AURORA WIP_DEM-WP(C) ENERG10C--ctn Mid-C_042010 2010GRC" xfId="43528"/>
    <cellStyle name="_AURORA WIP_DEM-WP(C) Gas Transport 2010GRC" xfId="43529"/>
    <cellStyle name="_AURORA WIP_NIM Summary" xfId="43530"/>
    <cellStyle name="_AURORA WIP_NIM Summary 09GRC" xfId="43531"/>
    <cellStyle name="_AURORA WIP_NIM Summary 09GRC 2" xfId="43532"/>
    <cellStyle name="_AURORA WIP_NIM Summary 09GRC_DEM-WP(C) ENERG10C--ctn Mid-C_042010 2010GRC" xfId="43533"/>
    <cellStyle name="_AURORA WIP_NIM Summary 2" xfId="43534"/>
    <cellStyle name="_AURORA WIP_NIM Summary 3" xfId="43535"/>
    <cellStyle name="_AURORA WIP_NIM Summary 4" xfId="43536"/>
    <cellStyle name="_AURORA WIP_NIM Summary 5" xfId="43537"/>
    <cellStyle name="_AURORA WIP_NIM Summary 6" xfId="43538"/>
    <cellStyle name="_AURORA WIP_NIM Summary 7" xfId="43539"/>
    <cellStyle name="_AURORA WIP_NIM Summary 8" xfId="43540"/>
    <cellStyle name="_AURORA WIP_NIM Summary 9" xfId="43541"/>
    <cellStyle name="_AURORA WIP_NIM Summary_DEM-WP(C) ENERG10C--ctn Mid-C_042010 2010GRC" xfId="43542"/>
    <cellStyle name="_AURORA WIP_NIM+O&amp;M" xfId="43543"/>
    <cellStyle name="_AURORA WIP_NIM+O&amp;M 2" xfId="43544"/>
    <cellStyle name="_AURORA WIP_NIM+O&amp;M Monthly" xfId="43545"/>
    <cellStyle name="_AURORA WIP_NIM+O&amp;M Monthly 2" xfId="43546"/>
    <cellStyle name="_AURORA WIP_PCA 9 -  Exhibit D April 2010 (3)" xfId="43547"/>
    <cellStyle name="_AURORA WIP_PCA 9 -  Exhibit D April 2010 (3) 2" xfId="43548"/>
    <cellStyle name="_AURORA WIP_PCA 9 -  Exhibit D April 2010 (3)_DEM-WP(C) ENERG10C--ctn Mid-C_042010 2010GRC" xfId="43549"/>
    <cellStyle name="_AURORA WIP_Reconciliation" xfId="43550"/>
    <cellStyle name="_AURORA WIP_Reconciliation 2" xfId="43551"/>
    <cellStyle name="_AURORA WIP_Reconciliation 3" xfId="43552"/>
    <cellStyle name="_AURORA WIP_Reconciliation_DEM-WP(C) ENERG10C--ctn Mid-C_042010 2010GRC" xfId="43553"/>
    <cellStyle name="_AURORA WIP_Wind Integration 10GRC" xfId="43554"/>
    <cellStyle name="_AURORA WIP_Wind Integration 10GRC 2" xfId="43555"/>
    <cellStyle name="_AURORA WIP_Wind Integration 10GRC_DEM-WP(C) ENERG10C--ctn Mid-C_042010 2010GRC" xfId="43556"/>
    <cellStyle name="_Book1" xfId="65"/>
    <cellStyle name="_x0013__Book1" xfId="43557"/>
    <cellStyle name="_Book1 (2)" xfId="66"/>
    <cellStyle name="_Book1 (2) 2" xfId="43558"/>
    <cellStyle name="_Book1 (2) 2 2" xfId="43559"/>
    <cellStyle name="_Book1 (2) 2 2 2" xfId="43560"/>
    <cellStyle name="_Book1 (2) 2 3" xfId="43561"/>
    <cellStyle name="_Book1 (2) 3" xfId="43562"/>
    <cellStyle name="_Book1 (2) 3 2" xfId="43563"/>
    <cellStyle name="_Book1 (2) 3 2 2" xfId="43564"/>
    <cellStyle name="_Book1 (2) 3 3" xfId="43565"/>
    <cellStyle name="_Book1 (2) 3 3 2" xfId="43566"/>
    <cellStyle name="_Book1 (2) 3 4" xfId="43567"/>
    <cellStyle name="_Book1 (2) 3 4 2" xfId="43568"/>
    <cellStyle name="_Book1 (2) 4" xfId="43569"/>
    <cellStyle name="_Book1 (2) 4 2" xfId="43570"/>
    <cellStyle name="_Book1 (2) 5" xfId="43571"/>
    <cellStyle name="_Book1 (2) 6" xfId="43572"/>
    <cellStyle name="_Book1 (2) 6 2" xfId="43573"/>
    <cellStyle name="_Book1 (2) 7" xfId="43574"/>
    <cellStyle name="_Book1 (2) 7 2" xfId="43575"/>
    <cellStyle name="_Book1 (2)_04 07E Wild Horse Wind Expansion (C) (2)" xfId="67"/>
    <cellStyle name="_Book1 (2)_04 07E Wild Horse Wind Expansion (C) (2) 2" xfId="43576"/>
    <cellStyle name="_Book1 (2)_04 07E Wild Horse Wind Expansion (C) (2) 2 2" xfId="43577"/>
    <cellStyle name="_Book1 (2)_04 07E Wild Horse Wind Expansion (C) (2) 3" xfId="43578"/>
    <cellStyle name="_Book1 (2)_04 07E Wild Horse Wind Expansion (C) (2)_Adj Bench DR 3 for Initial Briefs (Electric)" xfId="43579"/>
    <cellStyle name="_Book1 (2)_04 07E Wild Horse Wind Expansion (C) (2)_Adj Bench DR 3 for Initial Briefs (Electric) 2" xfId="43580"/>
    <cellStyle name="_Book1 (2)_04 07E Wild Horse Wind Expansion (C) (2)_Adj Bench DR 3 for Initial Briefs (Electric) 2 2" xfId="43581"/>
    <cellStyle name="_Book1 (2)_04 07E Wild Horse Wind Expansion (C) (2)_Adj Bench DR 3 for Initial Briefs (Electric) 3" xfId="43582"/>
    <cellStyle name="_Book1 (2)_04 07E Wild Horse Wind Expansion (C) (2)_Adj Bench DR 3 for Initial Briefs (Electric)_DEM-WP(C) ENERG10C--ctn Mid-C_042010 2010GRC" xfId="43583"/>
    <cellStyle name="_Book1 (2)_04 07E Wild Horse Wind Expansion (C) (2)_Book1" xfId="43584"/>
    <cellStyle name="_Book1 (2)_04 07E Wild Horse Wind Expansion (C) (2)_DEM-WP(C) ENERG10C--ctn Mid-C_042010 2010GRC" xfId="43585"/>
    <cellStyle name="_Book1 (2)_04 07E Wild Horse Wind Expansion (C) (2)_Electric Rev Req Model (2009 GRC) " xfId="43586"/>
    <cellStyle name="_Book1 (2)_04 07E Wild Horse Wind Expansion (C) (2)_Electric Rev Req Model (2009 GRC)  2" xfId="43587"/>
    <cellStyle name="_Book1 (2)_04 07E Wild Horse Wind Expansion (C) (2)_Electric Rev Req Model (2009 GRC)  2 2" xfId="43588"/>
    <cellStyle name="_Book1 (2)_04 07E Wild Horse Wind Expansion (C) (2)_Electric Rev Req Model (2009 GRC)  3" xfId="43589"/>
    <cellStyle name="_Book1 (2)_04 07E Wild Horse Wind Expansion (C) (2)_Electric Rev Req Model (2009 GRC) _DEM-WP(C) ENERG10C--ctn Mid-C_042010 2010GRC" xfId="43590"/>
    <cellStyle name="_Book1 (2)_04 07E Wild Horse Wind Expansion (C) (2)_Electric Rev Req Model (2009 GRC) Rebuttal" xfId="43591"/>
    <cellStyle name="_Book1 (2)_04 07E Wild Horse Wind Expansion (C) (2)_Electric Rev Req Model (2009 GRC) Rebuttal 2" xfId="43592"/>
    <cellStyle name="_Book1 (2)_04 07E Wild Horse Wind Expansion (C) (2)_Electric Rev Req Model (2009 GRC) Rebuttal 2 2" xfId="43593"/>
    <cellStyle name="_Book1 (2)_04 07E Wild Horse Wind Expansion (C) (2)_Electric Rev Req Model (2009 GRC) Rebuttal 3" xfId="43594"/>
    <cellStyle name="_Book1 (2)_04 07E Wild Horse Wind Expansion (C) (2)_Electric Rev Req Model (2009 GRC) Rebuttal REmoval of New  WH Solar AdjustMI" xfId="43595"/>
    <cellStyle name="_Book1 (2)_04 07E Wild Horse Wind Expansion (C) (2)_Electric Rev Req Model (2009 GRC) Rebuttal REmoval of New  WH Solar AdjustMI 2" xfId="43596"/>
    <cellStyle name="_Book1 (2)_04 07E Wild Horse Wind Expansion (C) (2)_Electric Rev Req Model (2009 GRC) Rebuttal REmoval of New  WH Solar AdjustMI 2 2" xfId="43597"/>
    <cellStyle name="_Book1 (2)_04 07E Wild Horse Wind Expansion (C) (2)_Electric Rev Req Model (2009 GRC) Rebuttal REmoval of New  WH Solar AdjustMI 3" xfId="43598"/>
    <cellStyle name="_Book1 (2)_04 07E Wild Horse Wind Expansion (C) (2)_Electric Rev Req Model (2009 GRC) Rebuttal REmoval of New  WH Solar AdjustMI_DEM-WP(C) ENERG10C--ctn Mid-C_042010 2010GRC" xfId="43599"/>
    <cellStyle name="_Book1 (2)_04 07E Wild Horse Wind Expansion (C) (2)_Electric Rev Req Model (2009 GRC) Revised 01-18-2010" xfId="43600"/>
    <cellStyle name="_Book1 (2)_04 07E Wild Horse Wind Expansion (C) (2)_Electric Rev Req Model (2009 GRC) Revised 01-18-2010 2" xfId="43601"/>
    <cellStyle name="_Book1 (2)_04 07E Wild Horse Wind Expansion (C) (2)_Electric Rev Req Model (2009 GRC) Revised 01-18-2010 2 2" xfId="43602"/>
    <cellStyle name="_Book1 (2)_04 07E Wild Horse Wind Expansion (C) (2)_Electric Rev Req Model (2009 GRC) Revised 01-18-2010 3" xfId="43603"/>
    <cellStyle name="_Book1 (2)_04 07E Wild Horse Wind Expansion (C) (2)_Electric Rev Req Model (2009 GRC) Revised 01-18-2010_DEM-WP(C) ENERG10C--ctn Mid-C_042010 2010GRC" xfId="43604"/>
    <cellStyle name="_Book1 (2)_04 07E Wild Horse Wind Expansion (C) (2)_Electric Rev Req Model (2010 GRC)" xfId="43605"/>
    <cellStyle name="_Book1 (2)_04 07E Wild Horse Wind Expansion (C) (2)_Electric Rev Req Model (2010 GRC) SF" xfId="43606"/>
    <cellStyle name="_Book1 (2)_04 07E Wild Horse Wind Expansion (C) (2)_Final Order Electric EXHIBIT A-1" xfId="43607"/>
    <cellStyle name="_Book1 (2)_04 07E Wild Horse Wind Expansion (C) (2)_Final Order Electric EXHIBIT A-1 2" xfId="43608"/>
    <cellStyle name="_Book1 (2)_04 07E Wild Horse Wind Expansion (C) (2)_Final Order Electric EXHIBIT A-1 2 2" xfId="43609"/>
    <cellStyle name="_Book1 (2)_04 07E Wild Horse Wind Expansion (C) (2)_Final Order Electric EXHIBIT A-1 3" xfId="43610"/>
    <cellStyle name="_Book1 (2)_04 07E Wild Horse Wind Expansion (C) (2)_TENASKA REGULATORY ASSET" xfId="43611"/>
    <cellStyle name="_Book1 (2)_04 07E Wild Horse Wind Expansion (C) (2)_TENASKA REGULATORY ASSET 2" xfId="43612"/>
    <cellStyle name="_Book1 (2)_04 07E Wild Horse Wind Expansion (C) (2)_TENASKA REGULATORY ASSET 2 2" xfId="43613"/>
    <cellStyle name="_Book1 (2)_04 07E Wild Horse Wind Expansion (C) (2)_TENASKA REGULATORY ASSET 3" xfId="43614"/>
    <cellStyle name="_Book1 (2)_16.37E Wild Horse Expansion DeferralRevwrkingfile SF" xfId="43615"/>
    <cellStyle name="_Book1 (2)_16.37E Wild Horse Expansion DeferralRevwrkingfile SF 2" xfId="43616"/>
    <cellStyle name="_Book1 (2)_16.37E Wild Horse Expansion DeferralRevwrkingfile SF 2 2" xfId="43617"/>
    <cellStyle name="_Book1 (2)_16.37E Wild Horse Expansion DeferralRevwrkingfile SF 3" xfId="43618"/>
    <cellStyle name="_Book1 (2)_16.37E Wild Horse Expansion DeferralRevwrkingfile SF_DEM-WP(C) ENERG10C--ctn Mid-C_042010 2010GRC" xfId="43619"/>
    <cellStyle name="_Book1 (2)_2009 Compliance Filing PCA Exhibits for GRC" xfId="43620"/>
    <cellStyle name="_Book1 (2)_2009 GRC Compl Filing - Exhibit D" xfId="43621"/>
    <cellStyle name="_Book1 (2)_2009 GRC Compl Filing - Exhibit D 2" xfId="43622"/>
    <cellStyle name="_Book1 (2)_2009 GRC Compl Filing - Exhibit D_DEM-WP(C) ENERG10C--ctn Mid-C_042010 2010GRC" xfId="43623"/>
    <cellStyle name="_Book1 (2)_3.01 Income Statement" xfId="43624"/>
    <cellStyle name="_Book1 (2)_4 31 Regulatory Assets and Liabilities  7 06- Exhibit D" xfId="43625"/>
    <cellStyle name="_Book1 (2)_4 31 Regulatory Assets and Liabilities  7 06- Exhibit D 2" xfId="43626"/>
    <cellStyle name="_Book1 (2)_4 31 Regulatory Assets and Liabilities  7 06- Exhibit D 2 2" xfId="43627"/>
    <cellStyle name="_Book1 (2)_4 31 Regulatory Assets and Liabilities  7 06- Exhibit D 3" xfId="43628"/>
    <cellStyle name="_Book1 (2)_4 31 Regulatory Assets and Liabilities  7 06- Exhibit D_DEM-WP(C) ENERG10C--ctn Mid-C_042010 2010GRC" xfId="43629"/>
    <cellStyle name="_Book1 (2)_4 31 Regulatory Assets and Liabilities  7 06- Exhibit D_NIM Summary" xfId="43630"/>
    <cellStyle name="_Book1 (2)_4 31 Regulatory Assets and Liabilities  7 06- Exhibit D_NIM Summary 2" xfId="43631"/>
    <cellStyle name="_Book1 (2)_4 31 Regulatory Assets and Liabilities  7 06- Exhibit D_NIM Summary_DEM-WP(C) ENERG10C--ctn Mid-C_042010 2010GRC" xfId="43632"/>
    <cellStyle name="_Book1 (2)_4 31E Reg Asset  Liab and EXH D" xfId="43633"/>
    <cellStyle name="_Book1 (2)_4 31E Reg Asset  Liab and EXH D _ Aug 10 Filing (2)" xfId="43634"/>
    <cellStyle name="_Book1 (2)_4 32 Regulatory Assets and Liabilities  7 06- Exhibit D" xfId="43635"/>
    <cellStyle name="_Book1 (2)_4 32 Regulatory Assets and Liabilities  7 06- Exhibit D 2" xfId="43636"/>
    <cellStyle name="_Book1 (2)_4 32 Regulatory Assets and Liabilities  7 06- Exhibit D 2 2" xfId="43637"/>
    <cellStyle name="_Book1 (2)_4 32 Regulatory Assets and Liabilities  7 06- Exhibit D 3" xfId="43638"/>
    <cellStyle name="_Book1 (2)_4 32 Regulatory Assets and Liabilities  7 06- Exhibit D_DEM-WP(C) ENERG10C--ctn Mid-C_042010 2010GRC" xfId="43639"/>
    <cellStyle name="_Book1 (2)_4 32 Regulatory Assets and Liabilities  7 06- Exhibit D_NIM Summary" xfId="43640"/>
    <cellStyle name="_Book1 (2)_4 32 Regulatory Assets and Liabilities  7 06- Exhibit D_NIM Summary 2" xfId="43641"/>
    <cellStyle name="_Book1 (2)_4 32 Regulatory Assets and Liabilities  7 06- Exhibit D_NIM Summary_DEM-WP(C) ENERG10C--ctn Mid-C_042010 2010GRC" xfId="43642"/>
    <cellStyle name="_Book1 (2)_ACCOUNTS" xfId="43643"/>
    <cellStyle name="_Book1 (2)_AURORA Total New" xfId="43644"/>
    <cellStyle name="_Book1 (2)_AURORA Total New 2" xfId="43645"/>
    <cellStyle name="_Book1 (2)_Book2" xfId="43646"/>
    <cellStyle name="_Book1 (2)_Book2 2" xfId="43647"/>
    <cellStyle name="_Book1 (2)_Book2 2 2" xfId="43648"/>
    <cellStyle name="_Book1 (2)_Book2 3" xfId="43649"/>
    <cellStyle name="_Book1 (2)_Book2_Adj Bench DR 3 for Initial Briefs (Electric)" xfId="43650"/>
    <cellStyle name="_Book1 (2)_Book2_Adj Bench DR 3 for Initial Briefs (Electric) 2" xfId="43651"/>
    <cellStyle name="_Book1 (2)_Book2_Adj Bench DR 3 for Initial Briefs (Electric) 2 2" xfId="43652"/>
    <cellStyle name="_Book1 (2)_Book2_Adj Bench DR 3 for Initial Briefs (Electric) 3" xfId="43653"/>
    <cellStyle name="_Book1 (2)_Book2_Adj Bench DR 3 for Initial Briefs (Electric)_DEM-WP(C) ENERG10C--ctn Mid-C_042010 2010GRC" xfId="43654"/>
    <cellStyle name="_Book1 (2)_Book2_DEM-WP(C) ENERG10C--ctn Mid-C_042010 2010GRC" xfId="43655"/>
    <cellStyle name="_Book1 (2)_Book2_Electric Rev Req Model (2009 GRC) Rebuttal" xfId="43656"/>
    <cellStyle name="_Book1 (2)_Book2_Electric Rev Req Model (2009 GRC) Rebuttal 2" xfId="43657"/>
    <cellStyle name="_Book1 (2)_Book2_Electric Rev Req Model (2009 GRC) Rebuttal 2 2" xfId="43658"/>
    <cellStyle name="_Book1 (2)_Book2_Electric Rev Req Model (2009 GRC) Rebuttal 3" xfId="43659"/>
    <cellStyle name="_Book1 (2)_Book2_Electric Rev Req Model (2009 GRC) Rebuttal REmoval of New  WH Solar AdjustMI" xfId="43660"/>
    <cellStyle name="_Book1 (2)_Book2_Electric Rev Req Model (2009 GRC) Rebuttal REmoval of New  WH Solar AdjustMI 2" xfId="43661"/>
    <cellStyle name="_Book1 (2)_Book2_Electric Rev Req Model (2009 GRC) Rebuttal REmoval of New  WH Solar AdjustMI 2 2" xfId="43662"/>
    <cellStyle name="_Book1 (2)_Book2_Electric Rev Req Model (2009 GRC) Rebuttal REmoval of New  WH Solar AdjustMI 3" xfId="43663"/>
    <cellStyle name="_Book1 (2)_Book2_Electric Rev Req Model (2009 GRC) Rebuttal REmoval of New  WH Solar AdjustMI_DEM-WP(C) ENERG10C--ctn Mid-C_042010 2010GRC" xfId="43664"/>
    <cellStyle name="_Book1 (2)_Book2_Electric Rev Req Model (2009 GRC) Revised 01-18-2010" xfId="43665"/>
    <cellStyle name="_Book1 (2)_Book2_Electric Rev Req Model (2009 GRC) Revised 01-18-2010 2" xfId="43666"/>
    <cellStyle name="_Book1 (2)_Book2_Electric Rev Req Model (2009 GRC) Revised 01-18-2010 2 2" xfId="43667"/>
    <cellStyle name="_Book1 (2)_Book2_Electric Rev Req Model (2009 GRC) Revised 01-18-2010 3" xfId="43668"/>
    <cellStyle name="_Book1 (2)_Book2_Electric Rev Req Model (2009 GRC) Revised 01-18-2010_DEM-WP(C) ENERG10C--ctn Mid-C_042010 2010GRC" xfId="43669"/>
    <cellStyle name="_Book1 (2)_Book2_Final Order Electric EXHIBIT A-1" xfId="43670"/>
    <cellStyle name="_Book1 (2)_Book2_Final Order Electric EXHIBIT A-1 2" xfId="43671"/>
    <cellStyle name="_Book1 (2)_Book2_Final Order Electric EXHIBIT A-1 2 2" xfId="43672"/>
    <cellStyle name="_Book1 (2)_Book2_Final Order Electric EXHIBIT A-1 3" xfId="43673"/>
    <cellStyle name="_Book1 (2)_Book4" xfId="43674"/>
    <cellStyle name="_Book1 (2)_Book4 2" xfId="43675"/>
    <cellStyle name="_Book1 (2)_Book4 2 2" xfId="43676"/>
    <cellStyle name="_Book1 (2)_Book4 3" xfId="43677"/>
    <cellStyle name="_Book1 (2)_Book4_DEM-WP(C) ENERG10C--ctn Mid-C_042010 2010GRC" xfId="43678"/>
    <cellStyle name="_Book1 (2)_Book9" xfId="68"/>
    <cellStyle name="_Book1 (2)_Book9 2" xfId="43679"/>
    <cellStyle name="_Book1 (2)_Book9 2 2" xfId="43680"/>
    <cellStyle name="_Book1 (2)_Book9 3" xfId="43681"/>
    <cellStyle name="_Book1 (2)_Book9_DEM-WP(C) ENERG10C--ctn Mid-C_042010 2010GRC" xfId="43682"/>
    <cellStyle name="_Book1 (2)_Chelan PUD Power Costs (8-10)" xfId="43683"/>
    <cellStyle name="_Book1 (2)_DEM-WP(C) Chelan Power Costs" xfId="43684"/>
    <cellStyle name="_Book1 (2)_DEM-WP(C) ENERG10C--ctn Mid-C_042010 2010GRC" xfId="43685"/>
    <cellStyle name="_Book1 (2)_DEM-WP(C) Gas Transport 2010GRC" xfId="43686"/>
    <cellStyle name="_Book1 (2)_Gas Rev Req Model (2010 GRC)" xfId="43687"/>
    <cellStyle name="_Book1 (2)_INPUTS" xfId="43688"/>
    <cellStyle name="_Book1 (2)_INPUTS 2" xfId="43689"/>
    <cellStyle name="_Book1 (2)_INPUTS 2 2" xfId="43690"/>
    <cellStyle name="_Book1 (2)_INPUTS 3" xfId="43691"/>
    <cellStyle name="_Book1 (2)_NIM Summary" xfId="43692"/>
    <cellStyle name="_Book1 (2)_NIM Summary 09GRC" xfId="43693"/>
    <cellStyle name="_Book1 (2)_NIM Summary 09GRC 2" xfId="43694"/>
    <cellStyle name="_Book1 (2)_NIM Summary 09GRC_DEM-WP(C) ENERG10C--ctn Mid-C_042010 2010GRC" xfId="43695"/>
    <cellStyle name="_Book1 (2)_NIM Summary 2" xfId="43696"/>
    <cellStyle name="_Book1 (2)_NIM Summary 3" xfId="43697"/>
    <cellStyle name="_Book1 (2)_NIM Summary 4" xfId="43698"/>
    <cellStyle name="_Book1 (2)_NIM Summary 5" xfId="43699"/>
    <cellStyle name="_Book1 (2)_NIM Summary 6" xfId="43700"/>
    <cellStyle name="_Book1 (2)_NIM Summary 7" xfId="43701"/>
    <cellStyle name="_Book1 (2)_NIM Summary 8" xfId="43702"/>
    <cellStyle name="_Book1 (2)_NIM Summary 9" xfId="43703"/>
    <cellStyle name="_Book1 (2)_NIM Summary_DEM-WP(C) ENERG10C--ctn Mid-C_042010 2010GRC" xfId="43704"/>
    <cellStyle name="_Book1 (2)_PCA 10 -  Exhibit D from A Kellogg Jan 2011" xfId="43705"/>
    <cellStyle name="_Book1 (2)_PCA 10 -  Exhibit D from A Kellogg July 2011" xfId="43706"/>
    <cellStyle name="_Book1 (2)_PCA 10 -  Exhibit D from S Free Rcv'd 12-11" xfId="43707"/>
    <cellStyle name="_Book1 (2)_PCA 9 -  Exhibit D April 2010" xfId="43708"/>
    <cellStyle name="_Book1 (2)_PCA 9 -  Exhibit D April 2010 (3)" xfId="43709"/>
    <cellStyle name="_Book1 (2)_PCA 9 -  Exhibit D April 2010 (3) 2" xfId="43710"/>
    <cellStyle name="_Book1 (2)_PCA 9 -  Exhibit D April 2010 (3)_DEM-WP(C) ENERG10C--ctn Mid-C_042010 2010GRC" xfId="43711"/>
    <cellStyle name="_Book1 (2)_PCA 9 -  Exhibit D Nov 2010" xfId="43712"/>
    <cellStyle name="_Book1 (2)_PCA 9 - Exhibit D at August 2010" xfId="43713"/>
    <cellStyle name="_Book1 (2)_PCA 9 - Exhibit D June 2010 GRC" xfId="43714"/>
    <cellStyle name="_Book1 (2)_Power Costs - Comparison bx Rbtl-Staff-Jt-PC" xfId="43715"/>
    <cellStyle name="_Book1 (2)_Power Costs - Comparison bx Rbtl-Staff-Jt-PC 2" xfId="43716"/>
    <cellStyle name="_Book1 (2)_Power Costs - Comparison bx Rbtl-Staff-Jt-PC 2 2" xfId="43717"/>
    <cellStyle name="_Book1 (2)_Power Costs - Comparison bx Rbtl-Staff-Jt-PC 3" xfId="43718"/>
    <cellStyle name="_Book1 (2)_Power Costs - Comparison bx Rbtl-Staff-Jt-PC_Adj Bench DR 3 for Initial Briefs (Electric)" xfId="43719"/>
    <cellStyle name="_Book1 (2)_Power Costs - Comparison bx Rbtl-Staff-Jt-PC_Adj Bench DR 3 for Initial Briefs (Electric) 2" xfId="43720"/>
    <cellStyle name="_Book1 (2)_Power Costs - Comparison bx Rbtl-Staff-Jt-PC_Adj Bench DR 3 for Initial Briefs (Electric) 2 2" xfId="43721"/>
    <cellStyle name="_Book1 (2)_Power Costs - Comparison bx Rbtl-Staff-Jt-PC_Adj Bench DR 3 for Initial Briefs (Electric) 3" xfId="43722"/>
    <cellStyle name="_Book1 (2)_Power Costs - Comparison bx Rbtl-Staff-Jt-PC_Adj Bench DR 3 for Initial Briefs (Electric)_DEM-WP(C) ENERG10C--ctn Mid-C_042010 2010GRC" xfId="43723"/>
    <cellStyle name="_Book1 (2)_Power Costs - Comparison bx Rbtl-Staff-Jt-PC_DEM-WP(C) ENERG10C--ctn Mid-C_042010 2010GRC" xfId="43724"/>
    <cellStyle name="_Book1 (2)_Power Costs - Comparison bx Rbtl-Staff-Jt-PC_Electric Rev Req Model (2009 GRC) Rebuttal" xfId="43725"/>
    <cellStyle name="_Book1 (2)_Power Costs - Comparison bx Rbtl-Staff-Jt-PC_Electric Rev Req Model (2009 GRC) Rebuttal 2" xfId="43726"/>
    <cellStyle name="_Book1 (2)_Power Costs - Comparison bx Rbtl-Staff-Jt-PC_Electric Rev Req Model (2009 GRC) Rebuttal 2 2" xfId="43727"/>
    <cellStyle name="_Book1 (2)_Power Costs - Comparison bx Rbtl-Staff-Jt-PC_Electric Rev Req Model (2009 GRC) Rebuttal 3" xfId="43728"/>
    <cellStyle name="_Book1 (2)_Power Costs - Comparison bx Rbtl-Staff-Jt-PC_Electric Rev Req Model (2009 GRC) Rebuttal REmoval of New  WH Solar AdjustMI" xfId="43729"/>
    <cellStyle name="_Book1 (2)_Power Costs - Comparison bx Rbtl-Staff-Jt-PC_Electric Rev Req Model (2009 GRC) Rebuttal REmoval of New  WH Solar AdjustMI 2" xfId="43730"/>
    <cellStyle name="_Book1 (2)_Power Costs - Comparison bx Rbtl-Staff-Jt-PC_Electric Rev Req Model (2009 GRC) Rebuttal REmoval of New  WH Solar AdjustMI 2 2" xfId="43731"/>
    <cellStyle name="_Book1 (2)_Power Costs - Comparison bx Rbtl-Staff-Jt-PC_Electric Rev Req Model (2009 GRC) Rebuttal REmoval of New  WH Solar AdjustMI 3" xfId="43732"/>
    <cellStyle name="_Book1 (2)_Power Costs - Comparison bx Rbtl-Staff-Jt-PC_Electric Rev Req Model (2009 GRC) Rebuttal REmoval of New  WH Solar AdjustMI_DEM-WP(C) ENERG10C--ctn Mid-C_042010 2010GRC" xfId="43733"/>
    <cellStyle name="_Book1 (2)_Power Costs - Comparison bx Rbtl-Staff-Jt-PC_Electric Rev Req Model (2009 GRC) Revised 01-18-2010" xfId="43734"/>
    <cellStyle name="_Book1 (2)_Power Costs - Comparison bx Rbtl-Staff-Jt-PC_Electric Rev Req Model (2009 GRC) Revised 01-18-2010 2" xfId="43735"/>
    <cellStyle name="_Book1 (2)_Power Costs - Comparison bx Rbtl-Staff-Jt-PC_Electric Rev Req Model (2009 GRC) Revised 01-18-2010 2 2" xfId="43736"/>
    <cellStyle name="_Book1 (2)_Power Costs - Comparison bx Rbtl-Staff-Jt-PC_Electric Rev Req Model (2009 GRC) Revised 01-18-2010 3" xfId="43737"/>
    <cellStyle name="_Book1 (2)_Power Costs - Comparison bx Rbtl-Staff-Jt-PC_Electric Rev Req Model (2009 GRC) Revised 01-18-2010_DEM-WP(C) ENERG10C--ctn Mid-C_042010 2010GRC" xfId="43738"/>
    <cellStyle name="_Book1 (2)_Power Costs - Comparison bx Rbtl-Staff-Jt-PC_Final Order Electric EXHIBIT A-1" xfId="43739"/>
    <cellStyle name="_Book1 (2)_Power Costs - Comparison bx Rbtl-Staff-Jt-PC_Final Order Electric EXHIBIT A-1 2" xfId="43740"/>
    <cellStyle name="_Book1 (2)_Power Costs - Comparison bx Rbtl-Staff-Jt-PC_Final Order Electric EXHIBIT A-1 2 2" xfId="43741"/>
    <cellStyle name="_Book1 (2)_Power Costs - Comparison bx Rbtl-Staff-Jt-PC_Final Order Electric EXHIBIT A-1 3" xfId="43742"/>
    <cellStyle name="_Book1 (2)_Production Adj 4.37" xfId="43743"/>
    <cellStyle name="_Book1 (2)_Production Adj 4.37 2" xfId="43744"/>
    <cellStyle name="_Book1 (2)_Production Adj 4.37 2 2" xfId="43745"/>
    <cellStyle name="_Book1 (2)_Production Adj 4.37 3" xfId="43746"/>
    <cellStyle name="_Book1 (2)_Purchased Power Adj 4.03" xfId="43747"/>
    <cellStyle name="_Book1 (2)_Purchased Power Adj 4.03 2" xfId="43748"/>
    <cellStyle name="_Book1 (2)_Purchased Power Adj 4.03 2 2" xfId="43749"/>
    <cellStyle name="_Book1 (2)_Purchased Power Adj 4.03 3" xfId="43750"/>
    <cellStyle name="_Book1 (2)_Rebuttal Power Costs" xfId="43751"/>
    <cellStyle name="_Book1 (2)_Rebuttal Power Costs 2" xfId="43752"/>
    <cellStyle name="_Book1 (2)_Rebuttal Power Costs 2 2" xfId="43753"/>
    <cellStyle name="_Book1 (2)_Rebuttal Power Costs 3" xfId="43754"/>
    <cellStyle name="_Book1 (2)_Rebuttal Power Costs_Adj Bench DR 3 for Initial Briefs (Electric)" xfId="43755"/>
    <cellStyle name="_Book1 (2)_Rebuttal Power Costs_Adj Bench DR 3 for Initial Briefs (Electric) 2" xfId="43756"/>
    <cellStyle name="_Book1 (2)_Rebuttal Power Costs_Adj Bench DR 3 for Initial Briefs (Electric) 2 2" xfId="43757"/>
    <cellStyle name="_Book1 (2)_Rebuttal Power Costs_Adj Bench DR 3 for Initial Briefs (Electric) 3" xfId="43758"/>
    <cellStyle name="_Book1 (2)_Rebuttal Power Costs_Adj Bench DR 3 for Initial Briefs (Electric)_DEM-WP(C) ENERG10C--ctn Mid-C_042010 2010GRC" xfId="43759"/>
    <cellStyle name="_Book1 (2)_Rebuttal Power Costs_DEM-WP(C) ENERG10C--ctn Mid-C_042010 2010GRC" xfId="43760"/>
    <cellStyle name="_Book1 (2)_Rebuttal Power Costs_Electric Rev Req Model (2009 GRC) Rebuttal" xfId="43761"/>
    <cellStyle name="_Book1 (2)_Rebuttal Power Costs_Electric Rev Req Model (2009 GRC) Rebuttal 2" xfId="43762"/>
    <cellStyle name="_Book1 (2)_Rebuttal Power Costs_Electric Rev Req Model (2009 GRC) Rebuttal 2 2" xfId="43763"/>
    <cellStyle name="_Book1 (2)_Rebuttal Power Costs_Electric Rev Req Model (2009 GRC) Rebuttal 3" xfId="43764"/>
    <cellStyle name="_Book1 (2)_Rebuttal Power Costs_Electric Rev Req Model (2009 GRC) Rebuttal REmoval of New  WH Solar AdjustMI" xfId="43765"/>
    <cellStyle name="_Book1 (2)_Rebuttal Power Costs_Electric Rev Req Model (2009 GRC) Rebuttal REmoval of New  WH Solar AdjustMI 2" xfId="43766"/>
    <cellStyle name="_Book1 (2)_Rebuttal Power Costs_Electric Rev Req Model (2009 GRC) Rebuttal REmoval of New  WH Solar AdjustMI 2 2" xfId="43767"/>
    <cellStyle name="_Book1 (2)_Rebuttal Power Costs_Electric Rev Req Model (2009 GRC) Rebuttal REmoval of New  WH Solar AdjustMI 3" xfId="43768"/>
    <cellStyle name="_Book1 (2)_Rebuttal Power Costs_Electric Rev Req Model (2009 GRC) Rebuttal REmoval of New  WH Solar AdjustMI_DEM-WP(C) ENERG10C--ctn Mid-C_042010 2010GRC" xfId="43769"/>
    <cellStyle name="_Book1 (2)_Rebuttal Power Costs_Electric Rev Req Model (2009 GRC) Revised 01-18-2010" xfId="43770"/>
    <cellStyle name="_Book1 (2)_Rebuttal Power Costs_Electric Rev Req Model (2009 GRC) Revised 01-18-2010 2" xfId="43771"/>
    <cellStyle name="_Book1 (2)_Rebuttal Power Costs_Electric Rev Req Model (2009 GRC) Revised 01-18-2010 2 2" xfId="43772"/>
    <cellStyle name="_Book1 (2)_Rebuttal Power Costs_Electric Rev Req Model (2009 GRC) Revised 01-18-2010 3" xfId="43773"/>
    <cellStyle name="_Book1 (2)_Rebuttal Power Costs_Electric Rev Req Model (2009 GRC) Revised 01-18-2010_DEM-WP(C) ENERG10C--ctn Mid-C_042010 2010GRC" xfId="43774"/>
    <cellStyle name="_Book1 (2)_Rebuttal Power Costs_Final Order Electric EXHIBIT A-1" xfId="43775"/>
    <cellStyle name="_Book1 (2)_Rebuttal Power Costs_Final Order Electric EXHIBIT A-1 2" xfId="43776"/>
    <cellStyle name="_Book1 (2)_Rebuttal Power Costs_Final Order Electric EXHIBIT A-1 2 2" xfId="43777"/>
    <cellStyle name="_Book1 (2)_Rebuttal Power Costs_Final Order Electric EXHIBIT A-1 3" xfId="43778"/>
    <cellStyle name="_Book1 (2)_ROR &amp; CONV FACTOR" xfId="43779"/>
    <cellStyle name="_Book1 (2)_ROR &amp; CONV FACTOR 2" xfId="43780"/>
    <cellStyle name="_Book1 (2)_ROR &amp; CONV FACTOR 2 2" xfId="43781"/>
    <cellStyle name="_Book1 (2)_ROR &amp; CONV FACTOR 3" xfId="43782"/>
    <cellStyle name="_Book1 (2)_ROR 5.02" xfId="43783"/>
    <cellStyle name="_Book1 (2)_ROR 5.02 2" xfId="43784"/>
    <cellStyle name="_Book1 (2)_ROR 5.02 2 2" xfId="43785"/>
    <cellStyle name="_Book1 (2)_ROR 5.02 3" xfId="43786"/>
    <cellStyle name="_Book1 (2)_Wind Integration 10GRC" xfId="43787"/>
    <cellStyle name="_Book1 (2)_Wind Integration 10GRC 2" xfId="43788"/>
    <cellStyle name="_Book1 (2)_Wind Integration 10GRC_DEM-WP(C) ENERG10C--ctn Mid-C_042010 2010GRC" xfId="43789"/>
    <cellStyle name="_Book1 10" xfId="43790"/>
    <cellStyle name="_Book1 10 2" xfId="43791"/>
    <cellStyle name="_Book1 11" xfId="43792"/>
    <cellStyle name="_Book1 11 2" xfId="43793"/>
    <cellStyle name="_Book1 12" xfId="43794"/>
    <cellStyle name="_Book1 12 2" xfId="43795"/>
    <cellStyle name="_Book1 13" xfId="43796"/>
    <cellStyle name="_Book1 13 2" xfId="43797"/>
    <cellStyle name="_Book1 14" xfId="43798"/>
    <cellStyle name="_Book1 14 2" xfId="43799"/>
    <cellStyle name="_Book1 15" xfId="43800"/>
    <cellStyle name="_Book1 16" xfId="43801"/>
    <cellStyle name="_Book1 17" xfId="43802"/>
    <cellStyle name="_Book1 17 2" xfId="43803"/>
    <cellStyle name="_Book1 18" xfId="43804"/>
    <cellStyle name="_Book1 18 2" xfId="43805"/>
    <cellStyle name="_Book1 19" xfId="43806"/>
    <cellStyle name="_Book1 19 2" xfId="43807"/>
    <cellStyle name="_Book1 2" xfId="43808"/>
    <cellStyle name="_Book1 2 2" xfId="43809"/>
    <cellStyle name="_Book1 2 2 2" xfId="43810"/>
    <cellStyle name="_Book1 2 3" xfId="43811"/>
    <cellStyle name="_Book1 20" xfId="43812"/>
    <cellStyle name="_Book1 20 2" xfId="43813"/>
    <cellStyle name="_Book1 21" xfId="43814"/>
    <cellStyle name="_Book1 21 2" xfId="43815"/>
    <cellStyle name="_Book1 3" xfId="43816"/>
    <cellStyle name="_Book1 3 2" xfId="43817"/>
    <cellStyle name="_Book1 4" xfId="43818"/>
    <cellStyle name="_Book1 4 2" xfId="43819"/>
    <cellStyle name="_Book1 5" xfId="43820"/>
    <cellStyle name="_Book1 5 2" xfId="43821"/>
    <cellStyle name="_Book1 6" xfId="43822"/>
    <cellStyle name="_Book1 6 2" xfId="43823"/>
    <cellStyle name="_Book1 7" xfId="43824"/>
    <cellStyle name="_Book1 7 2" xfId="43825"/>
    <cellStyle name="_Book1 8" xfId="43826"/>
    <cellStyle name="_Book1 8 2" xfId="43827"/>
    <cellStyle name="_Book1 9" xfId="43828"/>
    <cellStyle name="_Book1 9 2" xfId="43829"/>
    <cellStyle name="_Book1_(C) WHE Proforma with ITC cash grant 10 Yr Amort_for deferral_102809" xfId="43830"/>
    <cellStyle name="_Book1_(C) WHE Proforma with ITC cash grant 10 Yr Amort_for deferral_102809 2" xfId="43831"/>
    <cellStyle name="_Book1_(C) WHE Proforma with ITC cash grant 10 Yr Amort_for deferral_102809 2 2" xfId="43832"/>
    <cellStyle name="_Book1_(C) WHE Proforma with ITC cash grant 10 Yr Amort_for deferral_102809 3" xfId="43833"/>
    <cellStyle name="_Book1_(C) WHE Proforma with ITC cash grant 10 Yr Amort_for deferral_102809_16.07E Wild Horse Wind Expansionwrkingfile" xfId="43834"/>
    <cellStyle name="_Book1_(C) WHE Proforma with ITC cash grant 10 Yr Amort_for deferral_102809_16.07E Wild Horse Wind Expansionwrkingfile 2" xfId="43835"/>
    <cellStyle name="_Book1_(C) WHE Proforma with ITC cash grant 10 Yr Amort_for deferral_102809_16.07E Wild Horse Wind Expansionwrkingfile 2 2" xfId="43836"/>
    <cellStyle name="_Book1_(C) WHE Proforma with ITC cash grant 10 Yr Amort_for deferral_102809_16.07E Wild Horse Wind Expansionwrkingfile 3" xfId="43837"/>
    <cellStyle name="_Book1_(C) WHE Proforma with ITC cash grant 10 Yr Amort_for deferral_102809_16.07E Wild Horse Wind Expansionwrkingfile SF" xfId="43838"/>
    <cellStyle name="_Book1_(C) WHE Proforma with ITC cash grant 10 Yr Amort_for deferral_102809_16.07E Wild Horse Wind Expansionwrkingfile SF 2" xfId="43839"/>
    <cellStyle name="_Book1_(C) WHE Proforma with ITC cash grant 10 Yr Amort_for deferral_102809_16.07E Wild Horse Wind Expansionwrkingfile SF 2 2" xfId="43840"/>
    <cellStyle name="_Book1_(C) WHE Proforma with ITC cash grant 10 Yr Amort_for deferral_102809_16.07E Wild Horse Wind Expansionwrkingfile SF 3" xfId="43841"/>
    <cellStyle name="_Book1_(C) WHE Proforma with ITC cash grant 10 Yr Amort_for deferral_102809_16.07E Wild Horse Wind Expansionwrkingfile SF_DEM-WP(C) ENERG10C--ctn Mid-C_042010 2010GRC" xfId="43842"/>
    <cellStyle name="_Book1_(C) WHE Proforma with ITC cash grant 10 Yr Amort_for deferral_102809_16.07E Wild Horse Wind Expansionwrkingfile_DEM-WP(C) ENERG10C--ctn Mid-C_042010 2010GRC" xfId="43843"/>
    <cellStyle name="_Book1_(C) WHE Proforma with ITC cash grant 10 Yr Amort_for deferral_102809_16.37E Wild Horse Expansion DeferralRevwrkingfile SF" xfId="43844"/>
    <cellStyle name="_Book1_(C) WHE Proforma with ITC cash grant 10 Yr Amort_for deferral_102809_16.37E Wild Horse Expansion DeferralRevwrkingfile SF 2" xfId="43845"/>
    <cellStyle name="_Book1_(C) WHE Proforma with ITC cash grant 10 Yr Amort_for deferral_102809_16.37E Wild Horse Expansion DeferralRevwrkingfile SF 2 2" xfId="43846"/>
    <cellStyle name="_Book1_(C) WHE Proforma with ITC cash grant 10 Yr Amort_for deferral_102809_16.37E Wild Horse Expansion DeferralRevwrkingfile SF 3" xfId="43847"/>
    <cellStyle name="_Book1_(C) WHE Proforma with ITC cash grant 10 Yr Amort_for deferral_102809_16.37E Wild Horse Expansion DeferralRevwrkingfile SF_DEM-WP(C) ENERG10C--ctn Mid-C_042010 2010GRC" xfId="43848"/>
    <cellStyle name="_Book1_(C) WHE Proforma with ITC cash grant 10 Yr Amort_for deferral_102809_DEM-WP(C) ENERG10C--ctn Mid-C_042010 2010GRC" xfId="43849"/>
    <cellStyle name="_Book1_(C) WHE Proforma with ITC cash grant 10 Yr Amort_for rebuttal_120709" xfId="43850"/>
    <cellStyle name="_Book1_(C) WHE Proforma with ITC cash grant 10 Yr Amort_for rebuttal_120709 2" xfId="43851"/>
    <cellStyle name="_Book1_(C) WHE Proforma with ITC cash grant 10 Yr Amort_for rebuttal_120709 2 2" xfId="43852"/>
    <cellStyle name="_Book1_(C) WHE Proforma with ITC cash grant 10 Yr Amort_for rebuttal_120709 3" xfId="43853"/>
    <cellStyle name="_Book1_(C) WHE Proforma with ITC cash grant 10 Yr Amort_for rebuttal_120709_DEM-WP(C) ENERG10C--ctn Mid-C_042010 2010GRC" xfId="43854"/>
    <cellStyle name="_Book1_04.07E Wild Horse Wind Expansion" xfId="43855"/>
    <cellStyle name="_Book1_04.07E Wild Horse Wind Expansion 2" xfId="43856"/>
    <cellStyle name="_Book1_04.07E Wild Horse Wind Expansion 2 2" xfId="43857"/>
    <cellStyle name="_Book1_04.07E Wild Horse Wind Expansion 3" xfId="43858"/>
    <cellStyle name="_Book1_04.07E Wild Horse Wind Expansion_16.07E Wild Horse Wind Expansionwrkingfile" xfId="43859"/>
    <cellStyle name="_Book1_04.07E Wild Horse Wind Expansion_16.07E Wild Horse Wind Expansionwrkingfile 2" xfId="43860"/>
    <cellStyle name="_Book1_04.07E Wild Horse Wind Expansion_16.07E Wild Horse Wind Expansionwrkingfile 2 2" xfId="43861"/>
    <cellStyle name="_Book1_04.07E Wild Horse Wind Expansion_16.07E Wild Horse Wind Expansionwrkingfile 3" xfId="43862"/>
    <cellStyle name="_Book1_04.07E Wild Horse Wind Expansion_16.07E Wild Horse Wind Expansionwrkingfile SF" xfId="43863"/>
    <cellStyle name="_Book1_04.07E Wild Horse Wind Expansion_16.07E Wild Horse Wind Expansionwrkingfile SF 2" xfId="43864"/>
    <cellStyle name="_Book1_04.07E Wild Horse Wind Expansion_16.07E Wild Horse Wind Expansionwrkingfile SF 2 2" xfId="43865"/>
    <cellStyle name="_Book1_04.07E Wild Horse Wind Expansion_16.07E Wild Horse Wind Expansionwrkingfile SF 3" xfId="43866"/>
    <cellStyle name="_Book1_04.07E Wild Horse Wind Expansion_16.07E Wild Horse Wind Expansionwrkingfile SF_DEM-WP(C) ENERG10C--ctn Mid-C_042010 2010GRC" xfId="43867"/>
    <cellStyle name="_Book1_04.07E Wild Horse Wind Expansion_16.07E Wild Horse Wind Expansionwrkingfile_DEM-WP(C) ENERG10C--ctn Mid-C_042010 2010GRC" xfId="43868"/>
    <cellStyle name="_Book1_04.07E Wild Horse Wind Expansion_16.37E Wild Horse Expansion DeferralRevwrkingfile SF" xfId="43869"/>
    <cellStyle name="_Book1_04.07E Wild Horse Wind Expansion_16.37E Wild Horse Expansion DeferralRevwrkingfile SF 2" xfId="43870"/>
    <cellStyle name="_Book1_04.07E Wild Horse Wind Expansion_16.37E Wild Horse Expansion DeferralRevwrkingfile SF 2 2" xfId="43871"/>
    <cellStyle name="_Book1_04.07E Wild Horse Wind Expansion_16.37E Wild Horse Expansion DeferralRevwrkingfile SF 3" xfId="43872"/>
    <cellStyle name="_Book1_04.07E Wild Horse Wind Expansion_16.37E Wild Horse Expansion DeferralRevwrkingfile SF_DEM-WP(C) ENERG10C--ctn Mid-C_042010 2010GRC" xfId="43873"/>
    <cellStyle name="_Book1_04.07E Wild Horse Wind Expansion_DEM-WP(C) ENERG10C--ctn Mid-C_042010 2010GRC" xfId="43874"/>
    <cellStyle name="_Book1_16.07E Wild Horse Wind Expansionwrkingfile" xfId="43875"/>
    <cellStyle name="_Book1_16.07E Wild Horse Wind Expansionwrkingfile 2" xfId="43876"/>
    <cellStyle name="_Book1_16.07E Wild Horse Wind Expansionwrkingfile 2 2" xfId="43877"/>
    <cellStyle name="_Book1_16.07E Wild Horse Wind Expansionwrkingfile 3" xfId="43878"/>
    <cellStyle name="_Book1_16.07E Wild Horse Wind Expansionwrkingfile SF" xfId="43879"/>
    <cellStyle name="_Book1_16.07E Wild Horse Wind Expansionwrkingfile SF 2" xfId="43880"/>
    <cellStyle name="_Book1_16.07E Wild Horse Wind Expansionwrkingfile SF 2 2" xfId="43881"/>
    <cellStyle name="_Book1_16.07E Wild Horse Wind Expansionwrkingfile SF 3" xfId="43882"/>
    <cellStyle name="_Book1_16.07E Wild Horse Wind Expansionwrkingfile SF_DEM-WP(C) ENERG10C--ctn Mid-C_042010 2010GRC" xfId="43883"/>
    <cellStyle name="_Book1_16.07E Wild Horse Wind Expansionwrkingfile_DEM-WP(C) ENERG10C--ctn Mid-C_042010 2010GRC" xfId="43884"/>
    <cellStyle name="_Book1_16.37E Wild Horse Expansion DeferralRevwrkingfile SF" xfId="43885"/>
    <cellStyle name="_Book1_16.37E Wild Horse Expansion DeferralRevwrkingfile SF 2" xfId="43886"/>
    <cellStyle name="_Book1_16.37E Wild Horse Expansion DeferralRevwrkingfile SF 2 2" xfId="43887"/>
    <cellStyle name="_Book1_16.37E Wild Horse Expansion DeferralRevwrkingfile SF 3" xfId="43888"/>
    <cellStyle name="_Book1_16.37E Wild Horse Expansion DeferralRevwrkingfile SF_DEM-WP(C) ENERG10C--ctn Mid-C_042010 2010GRC" xfId="43889"/>
    <cellStyle name="_Book1_2009 Compliance Filing PCA Exhibits for GRC" xfId="43890"/>
    <cellStyle name="_Book1_2009 GRC Compl Filing - Exhibit D" xfId="43891"/>
    <cellStyle name="_Book1_2009 GRC Compl Filing - Exhibit D 2" xfId="43892"/>
    <cellStyle name="_Book1_2009 GRC Compl Filing - Exhibit D_DEM-WP(C) ENERG10C--ctn Mid-C_042010 2010GRC" xfId="43893"/>
    <cellStyle name="_Book1_3.01 Income Statement" xfId="43894"/>
    <cellStyle name="_Book1_4 31 Regulatory Assets and Liabilities  7 06- Exhibit D" xfId="43895"/>
    <cellStyle name="_Book1_4 31 Regulatory Assets and Liabilities  7 06- Exhibit D 2" xfId="43896"/>
    <cellStyle name="_Book1_4 31 Regulatory Assets and Liabilities  7 06- Exhibit D 2 2" xfId="43897"/>
    <cellStyle name="_Book1_4 31 Regulatory Assets and Liabilities  7 06- Exhibit D 3" xfId="43898"/>
    <cellStyle name="_Book1_4 31 Regulatory Assets and Liabilities  7 06- Exhibit D_DEM-WP(C) ENERG10C--ctn Mid-C_042010 2010GRC" xfId="43899"/>
    <cellStyle name="_Book1_4 31 Regulatory Assets and Liabilities  7 06- Exhibit D_NIM Summary" xfId="43900"/>
    <cellStyle name="_Book1_4 31 Regulatory Assets and Liabilities  7 06- Exhibit D_NIM Summary 2" xfId="43901"/>
    <cellStyle name="_Book1_4 31 Regulatory Assets and Liabilities  7 06- Exhibit D_NIM Summary_DEM-WP(C) ENERG10C--ctn Mid-C_042010 2010GRC" xfId="43902"/>
    <cellStyle name="_Book1_4 31 Regulatory Assets and Liabilities  7 06- Exhibit D_NIM+O&amp;M" xfId="43903"/>
    <cellStyle name="_Book1_4 31 Regulatory Assets and Liabilities  7 06- Exhibit D_NIM+O&amp;M Monthly" xfId="43904"/>
    <cellStyle name="_Book1_4 31E Reg Asset  Liab and EXH D" xfId="43905"/>
    <cellStyle name="_Book1_4 31E Reg Asset  Liab and EXH D _ Aug 10 Filing (2)" xfId="43906"/>
    <cellStyle name="_Book1_4 32 Regulatory Assets and Liabilities  7 06- Exhibit D" xfId="43907"/>
    <cellStyle name="_Book1_4 32 Regulatory Assets and Liabilities  7 06- Exhibit D 2" xfId="43908"/>
    <cellStyle name="_Book1_4 32 Regulatory Assets and Liabilities  7 06- Exhibit D 2 2" xfId="43909"/>
    <cellStyle name="_Book1_4 32 Regulatory Assets and Liabilities  7 06- Exhibit D 3" xfId="43910"/>
    <cellStyle name="_Book1_4 32 Regulatory Assets and Liabilities  7 06- Exhibit D_DEM-WP(C) ENERG10C--ctn Mid-C_042010 2010GRC" xfId="43911"/>
    <cellStyle name="_Book1_4 32 Regulatory Assets and Liabilities  7 06- Exhibit D_NIM Summary" xfId="43912"/>
    <cellStyle name="_Book1_4 32 Regulatory Assets and Liabilities  7 06- Exhibit D_NIM Summary 2" xfId="43913"/>
    <cellStyle name="_Book1_4 32 Regulatory Assets and Liabilities  7 06- Exhibit D_NIM Summary_DEM-WP(C) ENERG10C--ctn Mid-C_042010 2010GRC" xfId="43914"/>
    <cellStyle name="_Book1_4 32 Regulatory Assets and Liabilities  7 06- Exhibit D_NIM+O&amp;M" xfId="43915"/>
    <cellStyle name="_Book1_4 32 Regulatory Assets and Liabilities  7 06- Exhibit D_NIM+O&amp;M Monthly" xfId="43916"/>
    <cellStyle name="_Book1_AURORA Total New" xfId="43917"/>
    <cellStyle name="_Book1_AURORA Total New 2" xfId="43918"/>
    <cellStyle name="_Book1_Book2" xfId="43919"/>
    <cellStyle name="_Book1_Book2 2" xfId="43920"/>
    <cellStyle name="_Book1_Book2 2 2" xfId="43921"/>
    <cellStyle name="_Book1_Book2 3" xfId="43922"/>
    <cellStyle name="_Book1_Book2_Adj Bench DR 3 for Initial Briefs (Electric)" xfId="43923"/>
    <cellStyle name="_Book1_Book2_Adj Bench DR 3 for Initial Briefs (Electric) 2" xfId="43924"/>
    <cellStyle name="_Book1_Book2_Adj Bench DR 3 for Initial Briefs (Electric) 2 2" xfId="43925"/>
    <cellStyle name="_Book1_Book2_Adj Bench DR 3 for Initial Briefs (Electric) 3" xfId="43926"/>
    <cellStyle name="_Book1_Book2_Adj Bench DR 3 for Initial Briefs (Electric)_DEM-WP(C) ENERG10C--ctn Mid-C_042010 2010GRC" xfId="43927"/>
    <cellStyle name="_Book1_Book2_DEM-WP(C) ENERG10C--ctn Mid-C_042010 2010GRC" xfId="43928"/>
    <cellStyle name="_Book1_Book2_Electric Rev Req Model (2009 GRC) Rebuttal" xfId="43929"/>
    <cellStyle name="_Book1_Book2_Electric Rev Req Model (2009 GRC) Rebuttal 2" xfId="43930"/>
    <cellStyle name="_Book1_Book2_Electric Rev Req Model (2009 GRC) Rebuttal 2 2" xfId="43931"/>
    <cellStyle name="_Book1_Book2_Electric Rev Req Model (2009 GRC) Rebuttal 3" xfId="43932"/>
    <cellStyle name="_Book1_Book2_Electric Rev Req Model (2009 GRC) Rebuttal REmoval of New  WH Solar AdjustMI" xfId="43933"/>
    <cellStyle name="_Book1_Book2_Electric Rev Req Model (2009 GRC) Rebuttal REmoval of New  WH Solar AdjustMI 2" xfId="43934"/>
    <cellStyle name="_Book1_Book2_Electric Rev Req Model (2009 GRC) Rebuttal REmoval of New  WH Solar AdjustMI 2 2" xfId="43935"/>
    <cellStyle name="_Book1_Book2_Electric Rev Req Model (2009 GRC) Rebuttal REmoval of New  WH Solar AdjustMI 3" xfId="43936"/>
    <cellStyle name="_Book1_Book2_Electric Rev Req Model (2009 GRC) Rebuttal REmoval of New  WH Solar AdjustMI_DEM-WP(C) ENERG10C--ctn Mid-C_042010 2010GRC" xfId="43937"/>
    <cellStyle name="_Book1_Book2_Electric Rev Req Model (2009 GRC) Revised 01-18-2010" xfId="43938"/>
    <cellStyle name="_Book1_Book2_Electric Rev Req Model (2009 GRC) Revised 01-18-2010 2" xfId="43939"/>
    <cellStyle name="_Book1_Book2_Electric Rev Req Model (2009 GRC) Revised 01-18-2010 2 2" xfId="43940"/>
    <cellStyle name="_Book1_Book2_Electric Rev Req Model (2009 GRC) Revised 01-18-2010 3" xfId="43941"/>
    <cellStyle name="_Book1_Book2_Electric Rev Req Model (2009 GRC) Revised 01-18-2010_DEM-WP(C) ENERG10C--ctn Mid-C_042010 2010GRC" xfId="43942"/>
    <cellStyle name="_Book1_Book2_Final Order Electric EXHIBIT A-1" xfId="43943"/>
    <cellStyle name="_Book1_Book2_Final Order Electric EXHIBIT A-1 2" xfId="43944"/>
    <cellStyle name="_Book1_Book2_Final Order Electric EXHIBIT A-1 2 2" xfId="43945"/>
    <cellStyle name="_Book1_Book2_Final Order Electric EXHIBIT A-1 3" xfId="43946"/>
    <cellStyle name="_Book1_Book4" xfId="43947"/>
    <cellStyle name="_Book1_Book4 2" xfId="43948"/>
    <cellStyle name="_Book1_Book4 2 2" xfId="43949"/>
    <cellStyle name="_Book1_Book4 3" xfId="43950"/>
    <cellStyle name="_Book1_Book4_DEM-WP(C) ENERG10C--ctn Mid-C_042010 2010GRC" xfId="43951"/>
    <cellStyle name="_Book1_Book9" xfId="69"/>
    <cellStyle name="_Book1_Book9 2" xfId="43952"/>
    <cellStyle name="_Book1_Book9 2 2" xfId="43953"/>
    <cellStyle name="_Book1_Book9 3" xfId="43954"/>
    <cellStyle name="_Book1_Book9_DEM-WP(C) ENERG10C--ctn Mid-C_042010 2010GRC" xfId="43955"/>
    <cellStyle name="_Book1_Chelan PUD Power Costs (8-10)" xfId="43956"/>
    <cellStyle name="_Book1_DEM-WP(C) Chelan Power Costs" xfId="43957"/>
    <cellStyle name="_Book1_DEM-WP(C) ENERG10C--ctn Mid-C_042010 2010GRC" xfId="43958"/>
    <cellStyle name="_Book1_DEM-WP(C) Gas Transport 2010GRC" xfId="43959"/>
    <cellStyle name="_Book1_Electric COS Inputs" xfId="43960"/>
    <cellStyle name="_Book1_Electric COS Inputs 2" xfId="43961"/>
    <cellStyle name="_Book1_Electric COS Inputs 2 2" xfId="43962"/>
    <cellStyle name="_Book1_Electric COS Inputs 2 2 2" xfId="43963"/>
    <cellStyle name="_Book1_Electric COS Inputs 2 3" xfId="43964"/>
    <cellStyle name="_Book1_Electric COS Inputs 2 3 2" xfId="43965"/>
    <cellStyle name="_Book1_Electric COS Inputs 2 4" xfId="43966"/>
    <cellStyle name="_Book1_Electric COS Inputs 2 4 2" xfId="43967"/>
    <cellStyle name="_Book1_Electric COS Inputs 3" xfId="43968"/>
    <cellStyle name="_Book1_Electric COS Inputs 3 2" xfId="43969"/>
    <cellStyle name="_Book1_Electric COS Inputs 4" xfId="43970"/>
    <cellStyle name="_Book1_Electric COS Inputs 4 2" xfId="43971"/>
    <cellStyle name="_Book1_Electric COS Inputs 5" xfId="43972"/>
    <cellStyle name="_Book1_Electric COS Inputs 6" xfId="43973"/>
    <cellStyle name="_Book1_LSRWEP LGIA like Acctg Petition Aug 2010" xfId="43974"/>
    <cellStyle name="_Book1_NIM Summary" xfId="43975"/>
    <cellStyle name="_Book1_NIM Summary 09GRC" xfId="43976"/>
    <cellStyle name="_Book1_NIM Summary 09GRC 2" xfId="43977"/>
    <cellStyle name="_Book1_NIM Summary 09GRC_DEM-WP(C) ENERG10C--ctn Mid-C_042010 2010GRC" xfId="43978"/>
    <cellStyle name="_Book1_NIM Summary 2" xfId="43979"/>
    <cellStyle name="_Book1_NIM Summary 3" xfId="43980"/>
    <cellStyle name="_Book1_NIM Summary 4" xfId="43981"/>
    <cellStyle name="_Book1_NIM Summary 5" xfId="43982"/>
    <cellStyle name="_Book1_NIM Summary 6" xfId="43983"/>
    <cellStyle name="_Book1_NIM Summary 7" xfId="43984"/>
    <cellStyle name="_Book1_NIM Summary 8" xfId="43985"/>
    <cellStyle name="_Book1_NIM Summary 9" xfId="43986"/>
    <cellStyle name="_Book1_NIM Summary_DEM-WP(C) ENERG10C--ctn Mid-C_042010 2010GRC" xfId="43987"/>
    <cellStyle name="_Book1_NIM+O&amp;M" xfId="43988"/>
    <cellStyle name="_Book1_NIM+O&amp;M 2" xfId="43989"/>
    <cellStyle name="_Book1_NIM+O&amp;M Monthly" xfId="43990"/>
    <cellStyle name="_Book1_NIM+O&amp;M Monthly 2" xfId="43991"/>
    <cellStyle name="_Book1_PCA 10 -  Exhibit D from A Kellogg Jan 2011" xfId="43992"/>
    <cellStyle name="_Book1_PCA 10 -  Exhibit D from A Kellogg July 2011" xfId="43993"/>
    <cellStyle name="_Book1_PCA 10 -  Exhibit D from S Free Rcv'd 12-11" xfId="43994"/>
    <cellStyle name="_Book1_PCA 9 -  Exhibit D April 2010" xfId="43995"/>
    <cellStyle name="_Book1_PCA 9 -  Exhibit D April 2010 (3)" xfId="43996"/>
    <cellStyle name="_Book1_PCA 9 -  Exhibit D April 2010 (3) 2" xfId="43997"/>
    <cellStyle name="_Book1_PCA 9 -  Exhibit D April 2010 (3)_DEM-WP(C) ENERG10C--ctn Mid-C_042010 2010GRC" xfId="43998"/>
    <cellStyle name="_Book1_PCA 9 -  Exhibit D Nov 2010" xfId="43999"/>
    <cellStyle name="_Book1_PCA 9 - Exhibit D at August 2010" xfId="44000"/>
    <cellStyle name="_Book1_PCA 9 - Exhibit D June 2010 GRC" xfId="44001"/>
    <cellStyle name="_Book1_Power Costs - Comparison bx Rbtl-Staff-Jt-PC" xfId="44002"/>
    <cellStyle name="_Book1_Power Costs - Comparison bx Rbtl-Staff-Jt-PC 2" xfId="44003"/>
    <cellStyle name="_Book1_Power Costs - Comparison bx Rbtl-Staff-Jt-PC 2 2" xfId="44004"/>
    <cellStyle name="_Book1_Power Costs - Comparison bx Rbtl-Staff-Jt-PC 3" xfId="44005"/>
    <cellStyle name="_Book1_Power Costs - Comparison bx Rbtl-Staff-Jt-PC_Adj Bench DR 3 for Initial Briefs (Electric)" xfId="44006"/>
    <cellStyle name="_Book1_Power Costs - Comparison bx Rbtl-Staff-Jt-PC_Adj Bench DR 3 for Initial Briefs (Electric) 2" xfId="44007"/>
    <cellStyle name="_Book1_Power Costs - Comparison bx Rbtl-Staff-Jt-PC_Adj Bench DR 3 for Initial Briefs (Electric) 2 2" xfId="44008"/>
    <cellStyle name="_Book1_Power Costs - Comparison bx Rbtl-Staff-Jt-PC_Adj Bench DR 3 for Initial Briefs (Electric) 3" xfId="44009"/>
    <cellStyle name="_Book1_Power Costs - Comparison bx Rbtl-Staff-Jt-PC_Adj Bench DR 3 for Initial Briefs (Electric)_DEM-WP(C) ENERG10C--ctn Mid-C_042010 2010GRC" xfId="44010"/>
    <cellStyle name="_Book1_Power Costs - Comparison bx Rbtl-Staff-Jt-PC_DEM-WP(C) ENERG10C--ctn Mid-C_042010 2010GRC" xfId="44011"/>
    <cellStyle name="_Book1_Power Costs - Comparison bx Rbtl-Staff-Jt-PC_Electric Rev Req Model (2009 GRC) Rebuttal" xfId="44012"/>
    <cellStyle name="_Book1_Power Costs - Comparison bx Rbtl-Staff-Jt-PC_Electric Rev Req Model (2009 GRC) Rebuttal 2" xfId="44013"/>
    <cellStyle name="_Book1_Power Costs - Comparison bx Rbtl-Staff-Jt-PC_Electric Rev Req Model (2009 GRC) Rebuttal 2 2" xfId="44014"/>
    <cellStyle name="_Book1_Power Costs - Comparison bx Rbtl-Staff-Jt-PC_Electric Rev Req Model (2009 GRC) Rebuttal 3" xfId="44015"/>
    <cellStyle name="_Book1_Power Costs - Comparison bx Rbtl-Staff-Jt-PC_Electric Rev Req Model (2009 GRC) Rebuttal REmoval of New  WH Solar AdjustMI" xfId="44016"/>
    <cellStyle name="_Book1_Power Costs - Comparison bx Rbtl-Staff-Jt-PC_Electric Rev Req Model (2009 GRC) Rebuttal REmoval of New  WH Solar AdjustMI 2" xfId="44017"/>
    <cellStyle name="_Book1_Power Costs - Comparison bx Rbtl-Staff-Jt-PC_Electric Rev Req Model (2009 GRC) Rebuttal REmoval of New  WH Solar AdjustMI 2 2" xfId="44018"/>
    <cellStyle name="_Book1_Power Costs - Comparison bx Rbtl-Staff-Jt-PC_Electric Rev Req Model (2009 GRC) Rebuttal REmoval of New  WH Solar AdjustMI 3" xfId="44019"/>
    <cellStyle name="_Book1_Power Costs - Comparison bx Rbtl-Staff-Jt-PC_Electric Rev Req Model (2009 GRC) Rebuttal REmoval of New  WH Solar AdjustMI_DEM-WP(C) ENERG10C--ctn Mid-C_042010 2010GRC" xfId="44020"/>
    <cellStyle name="_Book1_Power Costs - Comparison bx Rbtl-Staff-Jt-PC_Electric Rev Req Model (2009 GRC) Revised 01-18-2010" xfId="44021"/>
    <cellStyle name="_Book1_Power Costs - Comparison bx Rbtl-Staff-Jt-PC_Electric Rev Req Model (2009 GRC) Revised 01-18-2010 2" xfId="44022"/>
    <cellStyle name="_Book1_Power Costs - Comparison bx Rbtl-Staff-Jt-PC_Electric Rev Req Model (2009 GRC) Revised 01-18-2010 2 2" xfId="44023"/>
    <cellStyle name="_Book1_Power Costs - Comparison bx Rbtl-Staff-Jt-PC_Electric Rev Req Model (2009 GRC) Revised 01-18-2010 3" xfId="44024"/>
    <cellStyle name="_Book1_Power Costs - Comparison bx Rbtl-Staff-Jt-PC_Electric Rev Req Model (2009 GRC) Revised 01-18-2010_DEM-WP(C) ENERG10C--ctn Mid-C_042010 2010GRC" xfId="44025"/>
    <cellStyle name="_Book1_Power Costs - Comparison bx Rbtl-Staff-Jt-PC_Final Order Electric EXHIBIT A-1" xfId="44026"/>
    <cellStyle name="_Book1_Power Costs - Comparison bx Rbtl-Staff-Jt-PC_Final Order Electric EXHIBIT A-1 2" xfId="44027"/>
    <cellStyle name="_Book1_Power Costs - Comparison bx Rbtl-Staff-Jt-PC_Final Order Electric EXHIBIT A-1 2 2" xfId="44028"/>
    <cellStyle name="_Book1_Power Costs - Comparison bx Rbtl-Staff-Jt-PC_Final Order Electric EXHIBIT A-1 3" xfId="44029"/>
    <cellStyle name="_Book1_Production Adj 4.37" xfId="44030"/>
    <cellStyle name="_Book1_Production Adj 4.37 2" xfId="44031"/>
    <cellStyle name="_Book1_Production Adj 4.37 2 2" xfId="44032"/>
    <cellStyle name="_Book1_Production Adj 4.37 3" xfId="44033"/>
    <cellStyle name="_Book1_Purchased Power Adj 4.03" xfId="44034"/>
    <cellStyle name="_Book1_Purchased Power Adj 4.03 2" xfId="44035"/>
    <cellStyle name="_Book1_Purchased Power Adj 4.03 2 2" xfId="44036"/>
    <cellStyle name="_Book1_Purchased Power Adj 4.03 3" xfId="44037"/>
    <cellStyle name="_Book1_Rebuttal Power Costs" xfId="44038"/>
    <cellStyle name="_Book1_Rebuttal Power Costs 2" xfId="44039"/>
    <cellStyle name="_Book1_Rebuttal Power Costs 2 2" xfId="44040"/>
    <cellStyle name="_Book1_Rebuttal Power Costs 3" xfId="44041"/>
    <cellStyle name="_Book1_Rebuttal Power Costs_Adj Bench DR 3 for Initial Briefs (Electric)" xfId="44042"/>
    <cellStyle name="_Book1_Rebuttal Power Costs_Adj Bench DR 3 for Initial Briefs (Electric) 2" xfId="44043"/>
    <cellStyle name="_Book1_Rebuttal Power Costs_Adj Bench DR 3 for Initial Briefs (Electric) 2 2" xfId="44044"/>
    <cellStyle name="_Book1_Rebuttal Power Costs_Adj Bench DR 3 for Initial Briefs (Electric) 3" xfId="44045"/>
    <cellStyle name="_Book1_Rebuttal Power Costs_Adj Bench DR 3 for Initial Briefs (Electric)_DEM-WP(C) ENERG10C--ctn Mid-C_042010 2010GRC" xfId="44046"/>
    <cellStyle name="_Book1_Rebuttal Power Costs_DEM-WP(C) ENERG10C--ctn Mid-C_042010 2010GRC" xfId="44047"/>
    <cellStyle name="_Book1_Rebuttal Power Costs_Electric Rev Req Model (2009 GRC) Rebuttal" xfId="44048"/>
    <cellStyle name="_Book1_Rebuttal Power Costs_Electric Rev Req Model (2009 GRC) Rebuttal 2" xfId="44049"/>
    <cellStyle name="_Book1_Rebuttal Power Costs_Electric Rev Req Model (2009 GRC) Rebuttal 2 2" xfId="44050"/>
    <cellStyle name="_Book1_Rebuttal Power Costs_Electric Rev Req Model (2009 GRC) Rebuttal 3" xfId="44051"/>
    <cellStyle name="_Book1_Rebuttal Power Costs_Electric Rev Req Model (2009 GRC) Rebuttal REmoval of New  WH Solar AdjustMI" xfId="44052"/>
    <cellStyle name="_Book1_Rebuttal Power Costs_Electric Rev Req Model (2009 GRC) Rebuttal REmoval of New  WH Solar AdjustMI 2" xfId="44053"/>
    <cellStyle name="_Book1_Rebuttal Power Costs_Electric Rev Req Model (2009 GRC) Rebuttal REmoval of New  WH Solar AdjustMI 2 2" xfId="44054"/>
    <cellStyle name="_Book1_Rebuttal Power Costs_Electric Rev Req Model (2009 GRC) Rebuttal REmoval of New  WH Solar AdjustMI 3" xfId="44055"/>
    <cellStyle name="_Book1_Rebuttal Power Costs_Electric Rev Req Model (2009 GRC) Rebuttal REmoval of New  WH Solar AdjustMI_DEM-WP(C) ENERG10C--ctn Mid-C_042010 2010GRC" xfId="44056"/>
    <cellStyle name="_Book1_Rebuttal Power Costs_Electric Rev Req Model (2009 GRC) Revised 01-18-2010" xfId="44057"/>
    <cellStyle name="_Book1_Rebuttal Power Costs_Electric Rev Req Model (2009 GRC) Revised 01-18-2010 2" xfId="44058"/>
    <cellStyle name="_Book1_Rebuttal Power Costs_Electric Rev Req Model (2009 GRC) Revised 01-18-2010 2 2" xfId="44059"/>
    <cellStyle name="_Book1_Rebuttal Power Costs_Electric Rev Req Model (2009 GRC) Revised 01-18-2010 3" xfId="44060"/>
    <cellStyle name="_Book1_Rebuttal Power Costs_Electric Rev Req Model (2009 GRC) Revised 01-18-2010_DEM-WP(C) ENERG10C--ctn Mid-C_042010 2010GRC" xfId="44061"/>
    <cellStyle name="_Book1_Rebuttal Power Costs_Final Order Electric EXHIBIT A-1" xfId="44062"/>
    <cellStyle name="_Book1_Rebuttal Power Costs_Final Order Electric EXHIBIT A-1 2" xfId="44063"/>
    <cellStyle name="_Book1_Rebuttal Power Costs_Final Order Electric EXHIBIT A-1 2 2" xfId="44064"/>
    <cellStyle name="_Book1_Rebuttal Power Costs_Final Order Electric EXHIBIT A-1 3" xfId="44065"/>
    <cellStyle name="_Book1_ROR 5.02" xfId="44066"/>
    <cellStyle name="_Book1_ROR 5.02 2" xfId="44067"/>
    <cellStyle name="_Book1_ROR 5.02 2 2" xfId="44068"/>
    <cellStyle name="_Book1_ROR 5.02 3" xfId="44069"/>
    <cellStyle name="_Book1_Transmission Workbook for May BOD" xfId="44070"/>
    <cellStyle name="_Book1_Transmission Workbook for May BOD 2" xfId="44071"/>
    <cellStyle name="_Book1_Transmission Workbook for May BOD_DEM-WP(C) ENERG10C--ctn Mid-C_042010 2010GRC" xfId="44072"/>
    <cellStyle name="_Book1_Wind Integration 10GRC" xfId="44073"/>
    <cellStyle name="_Book1_Wind Integration 10GRC 2" xfId="44074"/>
    <cellStyle name="_Book1_Wind Integration 10GRC_DEM-WP(C) ENERG10C--ctn Mid-C_042010 2010GRC" xfId="44075"/>
    <cellStyle name="_Book2" xfId="70"/>
    <cellStyle name="_x0013__Book2" xfId="44076"/>
    <cellStyle name="_Book2 10" xfId="44077"/>
    <cellStyle name="_x0013__Book2 10" xfId="44078"/>
    <cellStyle name="_Book2 10 2" xfId="44079"/>
    <cellStyle name="_Book2 11" xfId="44080"/>
    <cellStyle name="_x0013__Book2 11" xfId="44081"/>
    <cellStyle name="_Book2 11 2" xfId="44082"/>
    <cellStyle name="_Book2 12" xfId="44083"/>
    <cellStyle name="_x0013__Book2 12" xfId="44084"/>
    <cellStyle name="_Book2 12 2" xfId="44085"/>
    <cellStyle name="_Book2 13" xfId="44086"/>
    <cellStyle name="_Book2 13 2" xfId="44087"/>
    <cellStyle name="_Book2 14" xfId="44088"/>
    <cellStyle name="_Book2 14 2" xfId="44089"/>
    <cellStyle name="_Book2 15" xfId="44090"/>
    <cellStyle name="_Book2 15 2" xfId="44091"/>
    <cellStyle name="_Book2 16" xfId="44092"/>
    <cellStyle name="_Book2 16 2" xfId="44093"/>
    <cellStyle name="_Book2 17" xfId="44094"/>
    <cellStyle name="_Book2 17 2" xfId="44095"/>
    <cellStyle name="_Book2 18" xfId="44096"/>
    <cellStyle name="_Book2 18 2" xfId="44097"/>
    <cellStyle name="_Book2 19" xfId="44098"/>
    <cellStyle name="_Book2 2" xfId="44099"/>
    <cellStyle name="_x0013__Book2 2" xfId="44100"/>
    <cellStyle name="_Book2 2 10" xfId="44101"/>
    <cellStyle name="_Book2 2 2" xfId="44102"/>
    <cellStyle name="_x0013__Book2 2 2" xfId="44103"/>
    <cellStyle name="_Book2 2 2 2" xfId="44104"/>
    <cellStyle name="_Book2 2 3" xfId="44105"/>
    <cellStyle name="_Book2 2 3 2" xfId="44106"/>
    <cellStyle name="_Book2 2 4" xfId="44107"/>
    <cellStyle name="_Book2 2 4 2" xfId="44108"/>
    <cellStyle name="_Book2 2 5" xfId="44109"/>
    <cellStyle name="_Book2 2 5 2" xfId="44110"/>
    <cellStyle name="_Book2 2 6" xfId="44111"/>
    <cellStyle name="_Book2 2 6 2" xfId="44112"/>
    <cellStyle name="_Book2 2 7" xfId="44113"/>
    <cellStyle name="_Book2 2 7 2" xfId="44114"/>
    <cellStyle name="_Book2 2 8" xfId="44115"/>
    <cellStyle name="_Book2 2 8 2" xfId="44116"/>
    <cellStyle name="_Book2 2 9" xfId="44117"/>
    <cellStyle name="_Book2 2 9 2" xfId="44118"/>
    <cellStyle name="_Book2 20" xfId="44119"/>
    <cellStyle name="_Book2 21" xfId="44120"/>
    <cellStyle name="_Book2 22" xfId="44121"/>
    <cellStyle name="_Book2 23" xfId="44122"/>
    <cellStyle name="_Book2 24" xfId="44123"/>
    <cellStyle name="_Book2 25" xfId="44124"/>
    <cellStyle name="_Book2 26" xfId="44125"/>
    <cellStyle name="_Book2 27" xfId="44126"/>
    <cellStyle name="_Book2 28" xfId="44127"/>
    <cellStyle name="_Book2 29" xfId="44128"/>
    <cellStyle name="_Book2 3" xfId="44129"/>
    <cellStyle name="_x0013__Book2 3" xfId="44130"/>
    <cellStyle name="_Book2 3 10" xfId="44131"/>
    <cellStyle name="_Book2 3 10 2" xfId="44132"/>
    <cellStyle name="_Book2 3 11" xfId="44133"/>
    <cellStyle name="_Book2 3 11 2" xfId="44134"/>
    <cellStyle name="_Book2 3 12" xfId="44135"/>
    <cellStyle name="_Book2 3 12 2" xfId="44136"/>
    <cellStyle name="_Book2 3 13" xfId="44137"/>
    <cellStyle name="_Book2 3 13 2" xfId="44138"/>
    <cellStyle name="_Book2 3 14" xfId="44139"/>
    <cellStyle name="_Book2 3 14 2" xfId="44140"/>
    <cellStyle name="_Book2 3 15" xfId="44141"/>
    <cellStyle name="_Book2 3 15 2" xfId="44142"/>
    <cellStyle name="_Book2 3 16" xfId="44143"/>
    <cellStyle name="_Book2 3 16 2" xfId="44144"/>
    <cellStyle name="_Book2 3 17" xfId="44145"/>
    <cellStyle name="_Book2 3 17 2" xfId="44146"/>
    <cellStyle name="_Book2 3 18" xfId="44147"/>
    <cellStyle name="_Book2 3 18 2" xfId="44148"/>
    <cellStyle name="_Book2 3 19" xfId="44149"/>
    <cellStyle name="_Book2 3 19 2" xfId="44150"/>
    <cellStyle name="_Book2 3 2" xfId="44151"/>
    <cellStyle name="_x0013__Book2 3 2" xfId="44152"/>
    <cellStyle name="_Book2 3 2 2" xfId="44153"/>
    <cellStyle name="_Book2 3 20" xfId="44154"/>
    <cellStyle name="_Book2 3 20 2" xfId="44155"/>
    <cellStyle name="_Book2 3 21" xfId="44156"/>
    <cellStyle name="_Book2 3 21 2" xfId="44157"/>
    <cellStyle name="_Book2 3 22" xfId="44158"/>
    <cellStyle name="_Book2 3 23" xfId="44159"/>
    <cellStyle name="_Book2 3 24" xfId="44160"/>
    <cellStyle name="_Book2 3 25" xfId="44161"/>
    <cellStyle name="_Book2 3 26" xfId="44162"/>
    <cellStyle name="_Book2 3 27" xfId="44163"/>
    <cellStyle name="_Book2 3 28" xfId="44164"/>
    <cellStyle name="_Book2 3 29" xfId="44165"/>
    <cellStyle name="_Book2 3 3" xfId="44166"/>
    <cellStyle name="_Book2 3 3 2" xfId="44167"/>
    <cellStyle name="_Book2 3 30" xfId="44168"/>
    <cellStyle name="_Book2 3 31" xfId="44169"/>
    <cellStyle name="_Book2 3 32" xfId="44170"/>
    <cellStyle name="_Book2 3 33" xfId="44171"/>
    <cellStyle name="_Book2 3 34" xfId="44172"/>
    <cellStyle name="_Book2 3 35" xfId="44173"/>
    <cellStyle name="_Book2 3 36" xfId="44174"/>
    <cellStyle name="_Book2 3 37" xfId="44175"/>
    <cellStyle name="_Book2 3 38" xfId="44176"/>
    <cellStyle name="_Book2 3 39" xfId="44177"/>
    <cellStyle name="_Book2 3 4" xfId="44178"/>
    <cellStyle name="_Book2 3 4 2" xfId="44179"/>
    <cellStyle name="_Book2 3 40" xfId="44180"/>
    <cellStyle name="_Book2 3 41" xfId="44181"/>
    <cellStyle name="_Book2 3 42" xfId="44182"/>
    <cellStyle name="_Book2 3 43" xfId="44183"/>
    <cellStyle name="_Book2 3 44" xfId="44184"/>
    <cellStyle name="_Book2 3 45" xfId="44185"/>
    <cellStyle name="_Book2 3 5" xfId="44186"/>
    <cellStyle name="_Book2 3 5 2" xfId="44187"/>
    <cellStyle name="_Book2 3 6" xfId="44188"/>
    <cellStyle name="_Book2 3 6 2" xfId="44189"/>
    <cellStyle name="_Book2 3 7" xfId="44190"/>
    <cellStyle name="_Book2 3 7 2" xfId="44191"/>
    <cellStyle name="_Book2 3 8" xfId="44192"/>
    <cellStyle name="_Book2 3 8 2" xfId="44193"/>
    <cellStyle name="_Book2 3 9" xfId="44194"/>
    <cellStyle name="_Book2 3 9 2" xfId="44195"/>
    <cellStyle name="_Book2 30" xfId="44196"/>
    <cellStyle name="_Book2 31" xfId="44197"/>
    <cellStyle name="_Book2 32" xfId="44198"/>
    <cellStyle name="_Book2 33" xfId="44199"/>
    <cellStyle name="_Book2 34" xfId="44200"/>
    <cellStyle name="_Book2 35" xfId="44201"/>
    <cellStyle name="_Book2 36" xfId="44202"/>
    <cellStyle name="_Book2 37" xfId="44203"/>
    <cellStyle name="_Book2 38" xfId="44204"/>
    <cellStyle name="_Book2 39" xfId="44205"/>
    <cellStyle name="_Book2 4" xfId="44206"/>
    <cellStyle name="_x0013__Book2 4" xfId="44207"/>
    <cellStyle name="_Book2 4 10" xfId="44208"/>
    <cellStyle name="_Book2 4 10 2" xfId="44209"/>
    <cellStyle name="_Book2 4 11" xfId="44210"/>
    <cellStyle name="_Book2 4 11 2" xfId="44211"/>
    <cellStyle name="_Book2 4 12" xfId="44212"/>
    <cellStyle name="_Book2 4 12 2" xfId="44213"/>
    <cellStyle name="_Book2 4 13" xfId="44214"/>
    <cellStyle name="_Book2 4 13 2" xfId="44215"/>
    <cellStyle name="_Book2 4 14" xfId="44216"/>
    <cellStyle name="_Book2 4 14 2" xfId="44217"/>
    <cellStyle name="_Book2 4 15" xfId="44218"/>
    <cellStyle name="_Book2 4 15 2" xfId="44219"/>
    <cellStyle name="_Book2 4 16" xfId="44220"/>
    <cellStyle name="_Book2 4 16 2" xfId="44221"/>
    <cellStyle name="_Book2 4 17" xfId="44222"/>
    <cellStyle name="_Book2 4 17 2" xfId="44223"/>
    <cellStyle name="_Book2 4 18" xfId="44224"/>
    <cellStyle name="_Book2 4 18 2" xfId="44225"/>
    <cellStyle name="_Book2 4 19" xfId="44226"/>
    <cellStyle name="_Book2 4 19 2" xfId="44227"/>
    <cellStyle name="_Book2 4 2" xfId="44228"/>
    <cellStyle name="_x0013__Book2 4 2" xfId="44229"/>
    <cellStyle name="_Book2 4 2 2" xfId="44230"/>
    <cellStyle name="_Book2 4 20" xfId="44231"/>
    <cellStyle name="_Book2 4 20 2" xfId="44232"/>
    <cellStyle name="_Book2 4 21" xfId="44233"/>
    <cellStyle name="_Book2 4 22" xfId="44234"/>
    <cellStyle name="_Book2 4 23" xfId="44235"/>
    <cellStyle name="_Book2 4 24" xfId="44236"/>
    <cellStyle name="_Book2 4 25" xfId="44237"/>
    <cellStyle name="_Book2 4 26" xfId="44238"/>
    <cellStyle name="_Book2 4 27" xfId="44239"/>
    <cellStyle name="_Book2 4 28" xfId="44240"/>
    <cellStyle name="_Book2 4 29" xfId="44241"/>
    <cellStyle name="_Book2 4 3" xfId="44242"/>
    <cellStyle name="_Book2 4 3 2" xfId="44243"/>
    <cellStyle name="_Book2 4 30" xfId="44244"/>
    <cellStyle name="_Book2 4 31" xfId="44245"/>
    <cellStyle name="_Book2 4 32" xfId="44246"/>
    <cellStyle name="_Book2 4 33" xfId="44247"/>
    <cellStyle name="_Book2 4 34" xfId="44248"/>
    <cellStyle name="_Book2 4 35" xfId="44249"/>
    <cellStyle name="_Book2 4 36" xfId="44250"/>
    <cellStyle name="_Book2 4 37" xfId="44251"/>
    <cellStyle name="_Book2 4 38" xfId="44252"/>
    <cellStyle name="_Book2 4 39" xfId="44253"/>
    <cellStyle name="_Book2 4 4" xfId="44254"/>
    <cellStyle name="_Book2 4 4 2" xfId="44255"/>
    <cellStyle name="_Book2 4 40" xfId="44256"/>
    <cellStyle name="_Book2 4 41" xfId="44257"/>
    <cellStyle name="_Book2 4 42" xfId="44258"/>
    <cellStyle name="_Book2 4 43" xfId="44259"/>
    <cellStyle name="_Book2 4 44" xfId="44260"/>
    <cellStyle name="_Book2 4 45" xfId="44261"/>
    <cellStyle name="_Book2 4 5" xfId="44262"/>
    <cellStyle name="_Book2 4 5 2" xfId="44263"/>
    <cellStyle name="_Book2 4 6" xfId="44264"/>
    <cellStyle name="_Book2 4 6 2" xfId="44265"/>
    <cellStyle name="_Book2 4 7" xfId="44266"/>
    <cellStyle name="_Book2 4 7 2" xfId="44267"/>
    <cellStyle name="_Book2 4 8" xfId="44268"/>
    <cellStyle name="_Book2 4 8 2" xfId="44269"/>
    <cellStyle name="_Book2 4 9" xfId="44270"/>
    <cellStyle name="_Book2 4 9 2" xfId="44271"/>
    <cellStyle name="_Book2 40" xfId="44272"/>
    <cellStyle name="_Book2 41" xfId="44273"/>
    <cellStyle name="_Book2 42" xfId="44274"/>
    <cellStyle name="_Book2 43" xfId="44275"/>
    <cellStyle name="_Book2 44" xfId="44276"/>
    <cellStyle name="_Book2 45" xfId="44277"/>
    <cellStyle name="_Book2 46" xfId="44278"/>
    <cellStyle name="_Book2 47" xfId="44279"/>
    <cellStyle name="_Book2 48" xfId="44280"/>
    <cellStyle name="_Book2 49" xfId="44281"/>
    <cellStyle name="_Book2 5" xfId="44282"/>
    <cellStyle name="_x0013__Book2 5" xfId="44283"/>
    <cellStyle name="_Book2 5 2" xfId="44284"/>
    <cellStyle name="_x0013__Book2 5 2" xfId="44285"/>
    <cellStyle name="_Book2 5 2 2" xfId="44286"/>
    <cellStyle name="_Book2 5 3" xfId="44287"/>
    <cellStyle name="_Book2 5 3 2" xfId="44288"/>
    <cellStyle name="_Book2 5 4" xfId="44289"/>
    <cellStyle name="_Book2 5 4 2" xfId="44290"/>
    <cellStyle name="_Book2 5 5" xfId="44291"/>
    <cellStyle name="_Book2 5 5 2" xfId="44292"/>
    <cellStyle name="_Book2 5 6" xfId="44293"/>
    <cellStyle name="_Book2 5 6 2" xfId="44294"/>
    <cellStyle name="_Book2 5 7" xfId="44295"/>
    <cellStyle name="_Book2 50" xfId="44296"/>
    <cellStyle name="_Book2 51" xfId="44297"/>
    <cellStyle name="_Book2 52" xfId="44298"/>
    <cellStyle name="_Book2 53" xfId="44299"/>
    <cellStyle name="_Book2 54" xfId="44300"/>
    <cellStyle name="_Book2 55" xfId="44301"/>
    <cellStyle name="_Book2 6" xfId="44302"/>
    <cellStyle name="_x0013__Book2 6" xfId="44303"/>
    <cellStyle name="_Book2 6 2" xfId="44304"/>
    <cellStyle name="_x0013__Book2 6 2" xfId="44305"/>
    <cellStyle name="_Book2 7" xfId="44306"/>
    <cellStyle name="_x0013__Book2 7" xfId="44307"/>
    <cellStyle name="_Book2 7 2" xfId="44308"/>
    <cellStyle name="_x0013__Book2 7 2" xfId="44309"/>
    <cellStyle name="_Book2 8" xfId="44310"/>
    <cellStyle name="_x0013__Book2 8" xfId="44311"/>
    <cellStyle name="_Book2 8 2" xfId="44312"/>
    <cellStyle name="_x0013__Book2 8 2" xfId="44313"/>
    <cellStyle name="_Book2 9" xfId="44314"/>
    <cellStyle name="_x0013__Book2 9" xfId="44315"/>
    <cellStyle name="_Book2 9 2" xfId="44316"/>
    <cellStyle name="_x0013__Book2 9 2" xfId="44317"/>
    <cellStyle name="_Book2_04 07E Wild Horse Wind Expansion (C) (2)" xfId="71"/>
    <cellStyle name="_Book2_04 07E Wild Horse Wind Expansion (C) (2) 2" xfId="44318"/>
    <cellStyle name="_Book2_04 07E Wild Horse Wind Expansion (C) (2) 2 2" xfId="44319"/>
    <cellStyle name="_Book2_04 07E Wild Horse Wind Expansion (C) (2) 3" xfId="44320"/>
    <cellStyle name="_Book2_04 07E Wild Horse Wind Expansion (C) (2)_Adj Bench DR 3 for Initial Briefs (Electric)" xfId="44321"/>
    <cellStyle name="_Book2_04 07E Wild Horse Wind Expansion (C) (2)_Adj Bench DR 3 for Initial Briefs (Electric) 2" xfId="44322"/>
    <cellStyle name="_Book2_04 07E Wild Horse Wind Expansion (C) (2)_Adj Bench DR 3 for Initial Briefs (Electric) 2 2" xfId="44323"/>
    <cellStyle name="_Book2_04 07E Wild Horse Wind Expansion (C) (2)_Adj Bench DR 3 for Initial Briefs (Electric) 3" xfId="44324"/>
    <cellStyle name="_Book2_04 07E Wild Horse Wind Expansion (C) (2)_Adj Bench DR 3 for Initial Briefs (Electric)_DEM-WP(C) ENERG10C--ctn Mid-C_042010 2010GRC" xfId="44325"/>
    <cellStyle name="_Book2_04 07E Wild Horse Wind Expansion (C) (2)_Book1" xfId="44326"/>
    <cellStyle name="_Book2_04 07E Wild Horse Wind Expansion (C) (2)_DEM-WP(C) ENERG10C--ctn Mid-C_042010 2010GRC" xfId="44327"/>
    <cellStyle name="_Book2_04 07E Wild Horse Wind Expansion (C) (2)_Electric Rev Req Model (2009 GRC) " xfId="44328"/>
    <cellStyle name="_Book2_04 07E Wild Horse Wind Expansion (C) (2)_Electric Rev Req Model (2009 GRC)  2" xfId="44329"/>
    <cellStyle name="_Book2_04 07E Wild Horse Wind Expansion (C) (2)_Electric Rev Req Model (2009 GRC)  2 2" xfId="44330"/>
    <cellStyle name="_Book2_04 07E Wild Horse Wind Expansion (C) (2)_Electric Rev Req Model (2009 GRC)  3" xfId="44331"/>
    <cellStyle name="_Book2_04 07E Wild Horse Wind Expansion (C) (2)_Electric Rev Req Model (2009 GRC) _DEM-WP(C) ENERG10C--ctn Mid-C_042010 2010GRC" xfId="44332"/>
    <cellStyle name="_Book2_04 07E Wild Horse Wind Expansion (C) (2)_Electric Rev Req Model (2009 GRC) Rebuttal" xfId="44333"/>
    <cellStyle name="_Book2_04 07E Wild Horse Wind Expansion (C) (2)_Electric Rev Req Model (2009 GRC) Rebuttal 2" xfId="44334"/>
    <cellStyle name="_Book2_04 07E Wild Horse Wind Expansion (C) (2)_Electric Rev Req Model (2009 GRC) Rebuttal 2 2" xfId="44335"/>
    <cellStyle name="_Book2_04 07E Wild Horse Wind Expansion (C) (2)_Electric Rev Req Model (2009 GRC) Rebuttal 3" xfId="44336"/>
    <cellStyle name="_Book2_04 07E Wild Horse Wind Expansion (C) (2)_Electric Rev Req Model (2009 GRC) Rebuttal REmoval of New  WH Solar AdjustMI" xfId="44337"/>
    <cellStyle name="_Book2_04 07E Wild Horse Wind Expansion (C) (2)_Electric Rev Req Model (2009 GRC) Rebuttal REmoval of New  WH Solar AdjustMI 2" xfId="44338"/>
    <cellStyle name="_Book2_04 07E Wild Horse Wind Expansion (C) (2)_Electric Rev Req Model (2009 GRC) Rebuttal REmoval of New  WH Solar AdjustMI 2 2" xfId="44339"/>
    <cellStyle name="_Book2_04 07E Wild Horse Wind Expansion (C) (2)_Electric Rev Req Model (2009 GRC) Rebuttal REmoval of New  WH Solar AdjustMI 3" xfId="44340"/>
    <cellStyle name="_Book2_04 07E Wild Horse Wind Expansion (C) (2)_Electric Rev Req Model (2009 GRC) Rebuttal REmoval of New  WH Solar AdjustMI_DEM-WP(C) ENERG10C--ctn Mid-C_042010 2010GRC" xfId="44341"/>
    <cellStyle name="_Book2_04 07E Wild Horse Wind Expansion (C) (2)_Electric Rev Req Model (2009 GRC) Revised 01-18-2010" xfId="44342"/>
    <cellStyle name="_Book2_04 07E Wild Horse Wind Expansion (C) (2)_Electric Rev Req Model (2009 GRC) Revised 01-18-2010 2" xfId="44343"/>
    <cellStyle name="_Book2_04 07E Wild Horse Wind Expansion (C) (2)_Electric Rev Req Model (2009 GRC) Revised 01-18-2010 2 2" xfId="44344"/>
    <cellStyle name="_Book2_04 07E Wild Horse Wind Expansion (C) (2)_Electric Rev Req Model (2009 GRC) Revised 01-18-2010 3" xfId="44345"/>
    <cellStyle name="_Book2_04 07E Wild Horse Wind Expansion (C) (2)_Electric Rev Req Model (2009 GRC) Revised 01-18-2010_DEM-WP(C) ENERG10C--ctn Mid-C_042010 2010GRC" xfId="44346"/>
    <cellStyle name="_Book2_04 07E Wild Horse Wind Expansion (C) (2)_Electric Rev Req Model (2010 GRC)" xfId="44347"/>
    <cellStyle name="_Book2_04 07E Wild Horse Wind Expansion (C) (2)_Electric Rev Req Model (2010 GRC) SF" xfId="44348"/>
    <cellStyle name="_Book2_04 07E Wild Horse Wind Expansion (C) (2)_Final Order Electric EXHIBIT A-1" xfId="44349"/>
    <cellStyle name="_Book2_04 07E Wild Horse Wind Expansion (C) (2)_Final Order Electric EXHIBIT A-1 2" xfId="44350"/>
    <cellStyle name="_Book2_04 07E Wild Horse Wind Expansion (C) (2)_Final Order Electric EXHIBIT A-1 2 2" xfId="44351"/>
    <cellStyle name="_Book2_04 07E Wild Horse Wind Expansion (C) (2)_Final Order Electric EXHIBIT A-1 3" xfId="44352"/>
    <cellStyle name="_Book2_04 07E Wild Horse Wind Expansion (C) (2)_TENASKA REGULATORY ASSET" xfId="44353"/>
    <cellStyle name="_Book2_04 07E Wild Horse Wind Expansion (C) (2)_TENASKA REGULATORY ASSET 2" xfId="44354"/>
    <cellStyle name="_Book2_04 07E Wild Horse Wind Expansion (C) (2)_TENASKA REGULATORY ASSET 2 2" xfId="44355"/>
    <cellStyle name="_Book2_04 07E Wild Horse Wind Expansion (C) (2)_TENASKA REGULATORY ASSET 3" xfId="44356"/>
    <cellStyle name="_Book2_16.37E Wild Horse Expansion DeferralRevwrkingfile SF" xfId="44357"/>
    <cellStyle name="_Book2_16.37E Wild Horse Expansion DeferralRevwrkingfile SF 2" xfId="44358"/>
    <cellStyle name="_Book2_16.37E Wild Horse Expansion DeferralRevwrkingfile SF 2 2" xfId="44359"/>
    <cellStyle name="_Book2_16.37E Wild Horse Expansion DeferralRevwrkingfile SF 3" xfId="44360"/>
    <cellStyle name="_Book2_16.37E Wild Horse Expansion DeferralRevwrkingfile SF_DEM-WP(C) ENERG10C--ctn Mid-C_042010 2010GRC" xfId="44361"/>
    <cellStyle name="_Book2_2009 Compliance Filing PCA Exhibits for GRC" xfId="44362"/>
    <cellStyle name="_Book2_2009 GRC Compl Filing - Exhibit D" xfId="44363"/>
    <cellStyle name="_Book2_2009 GRC Compl Filing - Exhibit D 2" xfId="44364"/>
    <cellStyle name="_Book2_2009 GRC Compl Filing - Exhibit D_DEM-WP(C) ENERG10C--ctn Mid-C_042010 2010GRC" xfId="44365"/>
    <cellStyle name="_Book2_3.01 Income Statement" xfId="44366"/>
    <cellStyle name="_Book2_4 31 Regulatory Assets and Liabilities  7 06- Exhibit D" xfId="44367"/>
    <cellStyle name="_Book2_4 31 Regulatory Assets and Liabilities  7 06- Exhibit D 2" xfId="44368"/>
    <cellStyle name="_Book2_4 31 Regulatory Assets and Liabilities  7 06- Exhibit D 2 2" xfId="44369"/>
    <cellStyle name="_Book2_4 31 Regulatory Assets and Liabilities  7 06- Exhibit D 3" xfId="44370"/>
    <cellStyle name="_Book2_4 31 Regulatory Assets and Liabilities  7 06- Exhibit D_DEM-WP(C) ENERG10C--ctn Mid-C_042010 2010GRC" xfId="44371"/>
    <cellStyle name="_Book2_4 31 Regulatory Assets and Liabilities  7 06- Exhibit D_NIM Summary" xfId="44372"/>
    <cellStyle name="_Book2_4 31 Regulatory Assets and Liabilities  7 06- Exhibit D_NIM Summary 2" xfId="44373"/>
    <cellStyle name="_Book2_4 31 Regulatory Assets and Liabilities  7 06- Exhibit D_NIM Summary_DEM-WP(C) ENERG10C--ctn Mid-C_042010 2010GRC" xfId="44374"/>
    <cellStyle name="_Book2_4 31E Reg Asset  Liab and EXH D" xfId="44375"/>
    <cellStyle name="_Book2_4 31E Reg Asset  Liab and EXH D _ Aug 10 Filing (2)" xfId="44376"/>
    <cellStyle name="_Book2_4 32 Regulatory Assets and Liabilities  7 06- Exhibit D" xfId="44377"/>
    <cellStyle name="_Book2_4 32 Regulatory Assets and Liabilities  7 06- Exhibit D 2" xfId="44378"/>
    <cellStyle name="_Book2_4 32 Regulatory Assets and Liabilities  7 06- Exhibit D 2 2" xfId="44379"/>
    <cellStyle name="_Book2_4 32 Regulatory Assets and Liabilities  7 06- Exhibit D 3" xfId="44380"/>
    <cellStyle name="_Book2_4 32 Regulatory Assets and Liabilities  7 06- Exhibit D_DEM-WP(C) ENERG10C--ctn Mid-C_042010 2010GRC" xfId="44381"/>
    <cellStyle name="_Book2_4 32 Regulatory Assets and Liabilities  7 06- Exhibit D_NIM Summary" xfId="44382"/>
    <cellStyle name="_Book2_4 32 Regulatory Assets and Liabilities  7 06- Exhibit D_NIM Summary 2" xfId="44383"/>
    <cellStyle name="_Book2_4 32 Regulatory Assets and Liabilities  7 06- Exhibit D_NIM Summary_DEM-WP(C) ENERG10C--ctn Mid-C_042010 2010GRC" xfId="44384"/>
    <cellStyle name="_Book2_ACCOUNTS" xfId="44385"/>
    <cellStyle name="_x0013__Book2_Adj Bench DR 3 for Initial Briefs (Electric)" xfId="44386"/>
    <cellStyle name="_x0013__Book2_Adj Bench DR 3 for Initial Briefs (Electric) 2" xfId="44387"/>
    <cellStyle name="_x0013__Book2_Adj Bench DR 3 for Initial Briefs (Electric) 2 2" xfId="44388"/>
    <cellStyle name="_x0013__Book2_Adj Bench DR 3 for Initial Briefs (Electric) 3" xfId="44389"/>
    <cellStyle name="_x0013__Book2_Adj Bench DR 3 for Initial Briefs (Electric)_DEM-WP(C) ENERG10C--ctn Mid-C_042010 2010GRC" xfId="44390"/>
    <cellStyle name="_Book2_AURORA Total New" xfId="44391"/>
    <cellStyle name="_Book2_AURORA Total New 2" xfId="44392"/>
    <cellStyle name="_Book2_Book2" xfId="44393"/>
    <cellStyle name="_Book2_Book2 2" xfId="44394"/>
    <cellStyle name="_Book2_Book2 2 2" xfId="44395"/>
    <cellStyle name="_Book2_Book2 3" xfId="44396"/>
    <cellStyle name="_Book2_Book2_Adj Bench DR 3 for Initial Briefs (Electric)" xfId="44397"/>
    <cellStyle name="_Book2_Book2_Adj Bench DR 3 for Initial Briefs (Electric) 2" xfId="44398"/>
    <cellStyle name="_Book2_Book2_Adj Bench DR 3 for Initial Briefs (Electric) 2 2" xfId="44399"/>
    <cellStyle name="_Book2_Book2_Adj Bench DR 3 for Initial Briefs (Electric) 3" xfId="44400"/>
    <cellStyle name="_Book2_Book2_Adj Bench DR 3 for Initial Briefs (Electric)_DEM-WP(C) ENERG10C--ctn Mid-C_042010 2010GRC" xfId="44401"/>
    <cellStyle name="_Book2_Book2_DEM-WP(C) ENERG10C--ctn Mid-C_042010 2010GRC" xfId="44402"/>
    <cellStyle name="_Book2_Book2_Electric Rev Req Model (2009 GRC) Rebuttal" xfId="44403"/>
    <cellStyle name="_Book2_Book2_Electric Rev Req Model (2009 GRC) Rebuttal 2" xfId="44404"/>
    <cellStyle name="_Book2_Book2_Electric Rev Req Model (2009 GRC) Rebuttal 2 2" xfId="44405"/>
    <cellStyle name="_Book2_Book2_Electric Rev Req Model (2009 GRC) Rebuttal 3" xfId="44406"/>
    <cellStyle name="_Book2_Book2_Electric Rev Req Model (2009 GRC) Rebuttal REmoval of New  WH Solar AdjustMI" xfId="44407"/>
    <cellStyle name="_Book2_Book2_Electric Rev Req Model (2009 GRC) Rebuttal REmoval of New  WH Solar AdjustMI 2" xfId="44408"/>
    <cellStyle name="_Book2_Book2_Electric Rev Req Model (2009 GRC) Rebuttal REmoval of New  WH Solar AdjustMI 2 2" xfId="44409"/>
    <cellStyle name="_Book2_Book2_Electric Rev Req Model (2009 GRC) Rebuttal REmoval of New  WH Solar AdjustMI 3" xfId="44410"/>
    <cellStyle name="_Book2_Book2_Electric Rev Req Model (2009 GRC) Rebuttal REmoval of New  WH Solar AdjustMI_DEM-WP(C) ENERG10C--ctn Mid-C_042010 2010GRC" xfId="44411"/>
    <cellStyle name="_Book2_Book2_Electric Rev Req Model (2009 GRC) Revised 01-18-2010" xfId="44412"/>
    <cellStyle name="_Book2_Book2_Electric Rev Req Model (2009 GRC) Revised 01-18-2010 2" xfId="44413"/>
    <cellStyle name="_Book2_Book2_Electric Rev Req Model (2009 GRC) Revised 01-18-2010 2 2" xfId="44414"/>
    <cellStyle name="_Book2_Book2_Electric Rev Req Model (2009 GRC) Revised 01-18-2010 3" xfId="44415"/>
    <cellStyle name="_Book2_Book2_Electric Rev Req Model (2009 GRC) Revised 01-18-2010_DEM-WP(C) ENERG10C--ctn Mid-C_042010 2010GRC" xfId="44416"/>
    <cellStyle name="_Book2_Book2_Final Order Electric EXHIBIT A-1" xfId="44417"/>
    <cellStyle name="_Book2_Book2_Final Order Electric EXHIBIT A-1 2" xfId="44418"/>
    <cellStyle name="_Book2_Book2_Final Order Electric EXHIBIT A-1 2 2" xfId="44419"/>
    <cellStyle name="_Book2_Book2_Final Order Electric EXHIBIT A-1 3" xfId="44420"/>
    <cellStyle name="_Book2_Book4" xfId="44421"/>
    <cellStyle name="_Book2_Book4 2" xfId="44422"/>
    <cellStyle name="_Book2_Book4 2 2" xfId="44423"/>
    <cellStyle name="_Book2_Book4 3" xfId="44424"/>
    <cellStyle name="_Book2_Book4_DEM-WP(C) ENERG10C--ctn Mid-C_042010 2010GRC" xfId="44425"/>
    <cellStyle name="_Book2_Book9" xfId="72"/>
    <cellStyle name="_Book2_Book9 2" xfId="44426"/>
    <cellStyle name="_Book2_Book9 2 2" xfId="44427"/>
    <cellStyle name="_Book2_Book9 3" xfId="44428"/>
    <cellStyle name="_Book2_Book9_DEM-WP(C) ENERG10C--ctn Mid-C_042010 2010GRC" xfId="44429"/>
    <cellStyle name="_Book2_Check the Interest Calculation" xfId="44430"/>
    <cellStyle name="_Book2_Check the Interest Calculation_Scenario 1 REC vs PTC Offset" xfId="44431"/>
    <cellStyle name="_Book2_Check the Interest Calculation_Scenario 3" xfId="44432"/>
    <cellStyle name="_Book2_Chelan PUD Power Costs (8-10)" xfId="44433"/>
    <cellStyle name="_Book2_DEM-WP(C) Chelan Power Costs" xfId="44434"/>
    <cellStyle name="_Book2_DEM-WP(C) ENERG10C--ctn Mid-C_042010 2010GRC" xfId="44435"/>
    <cellStyle name="_x0013__Book2_DEM-WP(C) ENERG10C--ctn Mid-C_042010 2010GRC" xfId="44436"/>
    <cellStyle name="_Book2_DEM-WP(C) Gas Transport 2010GRC" xfId="44437"/>
    <cellStyle name="_x0013__Book2_Electric Rev Req Model (2009 GRC) Rebuttal" xfId="44438"/>
    <cellStyle name="_x0013__Book2_Electric Rev Req Model (2009 GRC) Rebuttal 2" xfId="44439"/>
    <cellStyle name="_x0013__Book2_Electric Rev Req Model (2009 GRC) Rebuttal 2 2" xfId="44440"/>
    <cellStyle name="_x0013__Book2_Electric Rev Req Model (2009 GRC) Rebuttal 3" xfId="44441"/>
    <cellStyle name="_x0013__Book2_Electric Rev Req Model (2009 GRC) Rebuttal REmoval of New  WH Solar AdjustMI" xfId="44442"/>
    <cellStyle name="_x0013__Book2_Electric Rev Req Model (2009 GRC) Rebuttal REmoval of New  WH Solar AdjustMI 2" xfId="44443"/>
    <cellStyle name="_x0013__Book2_Electric Rev Req Model (2009 GRC) Rebuttal REmoval of New  WH Solar AdjustMI 2 2" xfId="44444"/>
    <cellStyle name="_x0013__Book2_Electric Rev Req Model (2009 GRC) Rebuttal REmoval of New  WH Solar AdjustMI 3" xfId="44445"/>
    <cellStyle name="_x0013__Book2_Electric Rev Req Model (2009 GRC) Rebuttal REmoval of New  WH Solar AdjustMI_DEM-WP(C) ENERG10C--ctn Mid-C_042010 2010GRC" xfId="44446"/>
    <cellStyle name="_x0013__Book2_Electric Rev Req Model (2009 GRC) Revised 01-18-2010" xfId="44447"/>
    <cellStyle name="_x0013__Book2_Electric Rev Req Model (2009 GRC) Revised 01-18-2010 2" xfId="44448"/>
    <cellStyle name="_x0013__Book2_Electric Rev Req Model (2009 GRC) Revised 01-18-2010 2 2" xfId="44449"/>
    <cellStyle name="_x0013__Book2_Electric Rev Req Model (2009 GRC) Revised 01-18-2010 3" xfId="44450"/>
    <cellStyle name="_x0013__Book2_Electric Rev Req Model (2009 GRC) Revised 01-18-2010_DEM-WP(C) ENERG10C--ctn Mid-C_042010 2010GRC" xfId="44451"/>
    <cellStyle name="_x0013__Book2_Final Order Electric EXHIBIT A-1" xfId="44452"/>
    <cellStyle name="_x0013__Book2_Final Order Electric EXHIBIT A-1 2" xfId="44453"/>
    <cellStyle name="_x0013__Book2_Final Order Electric EXHIBIT A-1 2 2" xfId="44454"/>
    <cellStyle name="_x0013__Book2_Final Order Electric EXHIBIT A-1 3" xfId="44455"/>
    <cellStyle name="_Book2_Gas Rev Req Model (2010 GRC)" xfId="44456"/>
    <cellStyle name="_Book2_INPUTS" xfId="44457"/>
    <cellStyle name="_Book2_INPUTS 2" xfId="44458"/>
    <cellStyle name="_Book2_INPUTS 2 2" xfId="44459"/>
    <cellStyle name="_Book2_INPUTS 3" xfId="44460"/>
    <cellStyle name="_Book2_NIM Summary" xfId="44461"/>
    <cellStyle name="_Book2_NIM Summary 09GRC" xfId="44462"/>
    <cellStyle name="_Book2_NIM Summary 09GRC 2" xfId="44463"/>
    <cellStyle name="_Book2_NIM Summary 09GRC_DEM-WP(C) ENERG10C--ctn Mid-C_042010 2010GRC" xfId="44464"/>
    <cellStyle name="_Book2_NIM Summary 2" xfId="44465"/>
    <cellStyle name="_Book2_NIM Summary 3" xfId="44466"/>
    <cellStyle name="_Book2_NIM Summary 4" xfId="44467"/>
    <cellStyle name="_Book2_NIM Summary 5" xfId="44468"/>
    <cellStyle name="_Book2_NIM Summary 6" xfId="44469"/>
    <cellStyle name="_Book2_NIM Summary 7" xfId="44470"/>
    <cellStyle name="_Book2_NIM Summary 8" xfId="44471"/>
    <cellStyle name="_Book2_NIM Summary 9" xfId="44472"/>
    <cellStyle name="_Book2_NIM Summary_DEM-WP(C) ENERG10C--ctn Mid-C_042010 2010GRC" xfId="44473"/>
    <cellStyle name="_Book2_PCA 10 -  Exhibit D from A Kellogg Jan 2011" xfId="44474"/>
    <cellStyle name="_Book2_PCA 10 -  Exhibit D from A Kellogg July 2011" xfId="44475"/>
    <cellStyle name="_Book2_PCA 10 -  Exhibit D from S Free Rcv'd 12-11" xfId="44476"/>
    <cellStyle name="_Book2_PCA 9 -  Exhibit D April 2010" xfId="44477"/>
    <cellStyle name="_Book2_PCA 9 -  Exhibit D April 2010 (3)" xfId="44478"/>
    <cellStyle name="_Book2_PCA 9 -  Exhibit D April 2010 (3) 2" xfId="44479"/>
    <cellStyle name="_Book2_PCA 9 -  Exhibit D April 2010 (3)_DEM-WP(C) ENERG10C--ctn Mid-C_042010 2010GRC" xfId="44480"/>
    <cellStyle name="_Book2_PCA 9 -  Exhibit D Nov 2010" xfId="44481"/>
    <cellStyle name="_Book2_PCA 9 - Exhibit D at August 2010" xfId="44482"/>
    <cellStyle name="_Book2_PCA 9 - Exhibit D June 2010 GRC" xfId="44483"/>
    <cellStyle name="_Book2_Power Costs - Comparison bx Rbtl-Staff-Jt-PC" xfId="44484"/>
    <cellStyle name="_Book2_Power Costs - Comparison bx Rbtl-Staff-Jt-PC 2" xfId="44485"/>
    <cellStyle name="_Book2_Power Costs - Comparison bx Rbtl-Staff-Jt-PC 2 2" xfId="44486"/>
    <cellStyle name="_Book2_Power Costs - Comparison bx Rbtl-Staff-Jt-PC 3" xfId="44487"/>
    <cellStyle name="_Book2_Power Costs - Comparison bx Rbtl-Staff-Jt-PC_Adj Bench DR 3 for Initial Briefs (Electric)" xfId="44488"/>
    <cellStyle name="_Book2_Power Costs - Comparison bx Rbtl-Staff-Jt-PC_Adj Bench DR 3 for Initial Briefs (Electric) 2" xfId="44489"/>
    <cellStyle name="_Book2_Power Costs - Comparison bx Rbtl-Staff-Jt-PC_Adj Bench DR 3 for Initial Briefs (Electric) 2 2" xfId="44490"/>
    <cellStyle name="_Book2_Power Costs - Comparison bx Rbtl-Staff-Jt-PC_Adj Bench DR 3 for Initial Briefs (Electric) 3" xfId="44491"/>
    <cellStyle name="_Book2_Power Costs - Comparison bx Rbtl-Staff-Jt-PC_Adj Bench DR 3 for Initial Briefs (Electric)_DEM-WP(C) ENERG10C--ctn Mid-C_042010 2010GRC" xfId="44492"/>
    <cellStyle name="_Book2_Power Costs - Comparison bx Rbtl-Staff-Jt-PC_DEM-WP(C) ENERG10C--ctn Mid-C_042010 2010GRC" xfId="44493"/>
    <cellStyle name="_Book2_Power Costs - Comparison bx Rbtl-Staff-Jt-PC_Electric Rev Req Model (2009 GRC) Rebuttal" xfId="44494"/>
    <cellStyle name="_Book2_Power Costs - Comparison bx Rbtl-Staff-Jt-PC_Electric Rev Req Model (2009 GRC) Rebuttal 2" xfId="44495"/>
    <cellStyle name="_Book2_Power Costs - Comparison bx Rbtl-Staff-Jt-PC_Electric Rev Req Model (2009 GRC) Rebuttal 2 2" xfId="44496"/>
    <cellStyle name="_Book2_Power Costs - Comparison bx Rbtl-Staff-Jt-PC_Electric Rev Req Model (2009 GRC) Rebuttal 3" xfId="44497"/>
    <cellStyle name="_Book2_Power Costs - Comparison bx Rbtl-Staff-Jt-PC_Electric Rev Req Model (2009 GRC) Rebuttal REmoval of New  WH Solar AdjustMI" xfId="44498"/>
    <cellStyle name="_Book2_Power Costs - Comparison bx Rbtl-Staff-Jt-PC_Electric Rev Req Model (2009 GRC) Rebuttal REmoval of New  WH Solar AdjustMI 2" xfId="44499"/>
    <cellStyle name="_Book2_Power Costs - Comparison bx Rbtl-Staff-Jt-PC_Electric Rev Req Model (2009 GRC) Rebuttal REmoval of New  WH Solar AdjustMI 2 2" xfId="44500"/>
    <cellStyle name="_Book2_Power Costs - Comparison bx Rbtl-Staff-Jt-PC_Electric Rev Req Model (2009 GRC) Rebuttal REmoval of New  WH Solar AdjustMI 3" xfId="44501"/>
    <cellStyle name="_Book2_Power Costs - Comparison bx Rbtl-Staff-Jt-PC_Electric Rev Req Model (2009 GRC) Rebuttal REmoval of New  WH Solar AdjustMI_DEM-WP(C) ENERG10C--ctn Mid-C_042010 2010GRC" xfId="44502"/>
    <cellStyle name="_Book2_Power Costs - Comparison bx Rbtl-Staff-Jt-PC_Electric Rev Req Model (2009 GRC) Revised 01-18-2010" xfId="44503"/>
    <cellStyle name="_Book2_Power Costs - Comparison bx Rbtl-Staff-Jt-PC_Electric Rev Req Model (2009 GRC) Revised 01-18-2010 2" xfId="44504"/>
    <cellStyle name="_Book2_Power Costs - Comparison bx Rbtl-Staff-Jt-PC_Electric Rev Req Model (2009 GRC) Revised 01-18-2010 2 2" xfId="44505"/>
    <cellStyle name="_Book2_Power Costs - Comparison bx Rbtl-Staff-Jt-PC_Electric Rev Req Model (2009 GRC) Revised 01-18-2010 3" xfId="44506"/>
    <cellStyle name="_Book2_Power Costs - Comparison bx Rbtl-Staff-Jt-PC_Electric Rev Req Model (2009 GRC) Revised 01-18-2010_DEM-WP(C) ENERG10C--ctn Mid-C_042010 2010GRC" xfId="44507"/>
    <cellStyle name="_Book2_Power Costs - Comparison bx Rbtl-Staff-Jt-PC_Final Order Electric EXHIBIT A-1" xfId="44508"/>
    <cellStyle name="_Book2_Power Costs - Comparison bx Rbtl-Staff-Jt-PC_Final Order Electric EXHIBIT A-1 2" xfId="44509"/>
    <cellStyle name="_Book2_Power Costs - Comparison bx Rbtl-Staff-Jt-PC_Final Order Electric EXHIBIT A-1 2 2" xfId="44510"/>
    <cellStyle name="_Book2_Power Costs - Comparison bx Rbtl-Staff-Jt-PC_Final Order Electric EXHIBIT A-1 3" xfId="44511"/>
    <cellStyle name="_Book2_Production Adj 4.37" xfId="44512"/>
    <cellStyle name="_Book2_Production Adj 4.37 2" xfId="44513"/>
    <cellStyle name="_Book2_Production Adj 4.37 2 2" xfId="44514"/>
    <cellStyle name="_Book2_Production Adj 4.37 3" xfId="44515"/>
    <cellStyle name="_Book2_Purchased Power Adj 4.03" xfId="44516"/>
    <cellStyle name="_Book2_Purchased Power Adj 4.03 2" xfId="44517"/>
    <cellStyle name="_Book2_Purchased Power Adj 4.03 2 2" xfId="44518"/>
    <cellStyle name="_Book2_Purchased Power Adj 4.03 3" xfId="44519"/>
    <cellStyle name="_Book2_Rebuttal Power Costs" xfId="44520"/>
    <cellStyle name="_Book2_Rebuttal Power Costs 2" xfId="44521"/>
    <cellStyle name="_Book2_Rebuttal Power Costs 2 2" xfId="44522"/>
    <cellStyle name="_Book2_Rebuttal Power Costs 3" xfId="44523"/>
    <cellStyle name="_Book2_Rebuttal Power Costs_Adj Bench DR 3 for Initial Briefs (Electric)" xfId="44524"/>
    <cellStyle name="_Book2_Rebuttal Power Costs_Adj Bench DR 3 for Initial Briefs (Electric) 2" xfId="44525"/>
    <cellStyle name="_Book2_Rebuttal Power Costs_Adj Bench DR 3 for Initial Briefs (Electric) 2 2" xfId="44526"/>
    <cellStyle name="_Book2_Rebuttal Power Costs_Adj Bench DR 3 for Initial Briefs (Electric) 3" xfId="44527"/>
    <cellStyle name="_Book2_Rebuttal Power Costs_Adj Bench DR 3 for Initial Briefs (Electric)_DEM-WP(C) ENERG10C--ctn Mid-C_042010 2010GRC" xfId="44528"/>
    <cellStyle name="_Book2_Rebuttal Power Costs_DEM-WP(C) ENERG10C--ctn Mid-C_042010 2010GRC" xfId="44529"/>
    <cellStyle name="_Book2_Rebuttal Power Costs_Electric Rev Req Model (2009 GRC) Rebuttal" xfId="44530"/>
    <cellStyle name="_Book2_Rebuttal Power Costs_Electric Rev Req Model (2009 GRC) Rebuttal 2" xfId="44531"/>
    <cellStyle name="_Book2_Rebuttal Power Costs_Electric Rev Req Model (2009 GRC) Rebuttal 2 2" xfId="44532"/>
    <cellStyle name="_Book2_Rebuttal Power Costs_Electric Rev Req Model (2009 GRC) Rebuttal 3" xfId="44533"/>
    <cellStyle name="_Book2_Rebuttal Power Costs_Electric Rev Req Model (2009 GRC) Rebuttal REmoval of New  WH Solar AdjustMI" xfId="44534"/>
    <cellStyle name="_Book2_Rebuttal Power Costs_Electric Rev Req Model (2009 GRC) Rebuttal REmoval of New  WH Solar AdjustMI 2" xfId="44535"/>
    <cellStyle name="_Book2_Rebuttal Power Costs_Electric Rev Req Model (2009 GRC) Rebuttal REmoval of New  WH Solar AdjustMI 2 2" xfId="44536"/>
    <cellStyle name="_Book2_Rebuttal Power Costs_Electric Rev Req Model (2009 GRC) Rebuttal REmoval of New  WH Solar AdjustMI 3" xfId="44537"/>
    <cellStyle name="_Book2_Rebuttal Power Costs_Electric Rev Req Model (2009 GRC) Rebuttal REmoval of New  WH Solar AdjustMI_DEM-WP(C) ENERG10C--ctn Mid-C_042010 2010GRC" xfId="44538"/>
    <cellStyle name="_Book2_Rebuttal Power Costs_Electric Rev Req Model (2009 GRC) Revised 01-18-2010" xfId="44539"/>
    <cellStyle name="_Book2_Rebuttal Power Costs_Electric Rev Req Model (2009 GRC) Revised 01-18-2010 2" xfId="44540"/>
    <cellStyle name="_Book2_Rebuttal Power Costs_Electric Rev Req Model (2009 GRC) Revised 01-18-2010 2 2" xfId="44541"/>
    <cellStyle name="_Book2_Rebuttal Power Costs_Electric Rev Req Model (2009 GRC) Revised 01-18-2010 3" xfId="44542"/>
    <cellStyle name="_Book2_Rebuttal Power Costs_Electric Rev Req Model (2009 GRC) Revised 01-18-2010_DEM-WP(C) ENERG10C--ctn Mid-C_042010 2010GRC" xfId="44543"/>
    <cellStyle name="_Book2_Rebuttal Power Costs_Final Order Electric EXHIBIT A-1" xfId="44544"/>
    <cellStyle name="_Book2_Rebuttal Power Costs_Final Order Electric EXHIBIT A-1 2" xfId="44545"/>
    <cellStyle name="_Book2_Rebuttal Power Costs_Final Order Electric EXHIBIT A-1 2 2" xfId="44546"/>
    <cellStyle name="_Book2_Rebuttal Power Costs_Final Order Electric EXHIBIT A-1 3" xfId="44547"/>
    <cellStyle name="_Book2_ROR &amp; CONV FACTOR" xfId="44548"/>
    <cellStyle name="_Book2_ROR &amp; CONV FACTOR 2" xfId="44549"/>
    <cellStyle name="_Book2_ROR &amp; CONV FACTOR 2 2" xfId="44550"/>
    <cellStyle name="_Book2_ROR &amp; CONV FACTOR 3" xfId="44551"/>
    <cellStyle name="_Book2_ROR 5.02" xfId="44552"/>
    <cellStyle name="_Book2_ROR 5.02 2" xfId="44553"/>
    <cellStyle name="_Book2_ROR 5.02 2 2" xfId="44554"/>
    <cellStyle name="_Book2_ROR 5.02 3" xfId="44555"/>
    <cellStyle name="_Book2_Wind Integration 10GRC" xfId="44556"/>
    <cellStyle name="_Book2_Wind Integration 10GRC 2" xfId="44557"/>
    <cellStyle name="_Book2_Wind Integration 10GRC_DEM-WP(C) ENERG10C--ctn Mid-C_042010 2010GRC" xfId="44558"/>
    <cellStyle name="_Book3" xfId="73"/>
    <cellStyle name="_Book5" xfId="74"/>
    <cellStyle name="_Book5 2" xfId="44559"/>
    <cellStyle name="_Book5 3" xfId="44560"/>
    <cellStyle name="_Book5 4" xfId="44561"/>
    <cellStyle name="_Book5 4 2" xfId="44562"/>
    <cellStyle name="_Book5_4 31E Reg Asset  Liab and EXH D" xfId="44563"/>
    <cellStyle name="_Book5_4 31E Reg Asset  Liab and EXH D _ Aug 10 Filing (2)" xfId="44564"/>
    <cellStyle name="_Book5_Chelan PUD Power Costs (8-10)" xfId="44565"/>
    <cellStyle name="_Book5_DEM-WP(C) Chelan Power Costs" xfId="44566"/>
    <cellStyle name="_Book5_DEM-WP(C) Costs Not In AURORA 2010GRC As Filed" xfId="44567"/>
    <cellStyle name="_Book5_DEM-WP(C) Costs Not In AURORA 2010GRC As Filed 2" xfId="44568"/>
    <cellStyle name="_Book5_DEM-WP(C) Costs Not In AURORA 2010GRC As Filed 3" xfId="44569"/>
    <cellStyle name="_Book5_DEM-WP(C) Costs Not In AURORA 2010GRC As Filed_DEM-WP(C) ENERG10C--ctn Mid-C_042010 2010GRC" xfId="44570"/>
    <cellStyle name="_Book5_DEM-WP(C) Gas Transport 2010GRC" xfId="44571"/>
    <cellStyle name="_Book5_NIM Summary" xfId="44572"/>
    <cellStyle name="_Book5_NIM Summary 09GRC" xfId="44573"/>
    <cellStyle name="_Book5_NIM Summary 2" xfId="44574"/>
    <cellStyle name="_Book5_NIM Summary 3" xfId="44575"/>
    <cellStyle name="_Book5_NIM Summary 4" xfId="44576"/>
    <cellStyle name="_Book5_NIM Summary 5" xfId="44577"/>
    <cellStyle name="_Book5_NIM Summary 6" xfId="44578"/>
    <cellStyle name="_Book5_NIM Summary 7" xfId="44579"/>
    <cellStyle name="_Book5_NIM Summary 8" xfId="44580"/>
    <cellStyle name="_Book5_NIM Summary 9" xfId="44581"/>
    <cellStyle name="_Book5_NIM Summary_DEM-WP(C) ENERG10C--ctn Mid-C_042010 2010GRC" xfId="44582"/>
    <cellStyle name="_Book5_PCA 9 -  Exhibit D April 2010 (3)" xfId="44583"/>
    <cellStyle name="_Book5_Reconciliation" xfId="44584"/>
    <cellStyle name="_Book5_Reconciliation 2" xfId="44585"/>
    <cellStyle name="_Book5_Reconciliation 3" xfId="44586"/>
    <cellStyle name="_Book5_Reconciliation_DEM-WP(C) ENERG10C--ctn Mid-C_042010 2010GRC" xfId="44587"/>
    <cellStyle name="_Book5_Wind Integration 10GRC" xfId="44588"/>
    <cellStyle name="_Book5_Wind Integration 10GRC 2" xfId="44589"/>
    <cellStyle name="_Book5_Wind Integration 10GRC_DEM-WP(C) ENERG10C--ctn Mid-C_042010 2010GRC" xfId="44590"/>
    <cellStyle name="_BPA NOS" xfId="44591"/>
    <cellStyle name="_BPA NOS 2" xfId="44592"/>
    <cellStyle name="_BPA NOS 3" xfId="44593"/>
    <cellStyle name="_BPA NOS 3 2" xfId="44594"/>
    <cellStyle name="_BPA NOS_DEM-WP(C) Chelan Power Costs" xfId="44595"/>
    <cellStyle name="_BPA NOS_DEM-WP(C) ENERG10C--ctn Mid-C_042010 2010GRC" xfId="44596"/>
    <cellStyle name="_BPA NOS_DEM-WP(C) Gas Transport 2010GRC" xfId="44597"/>
    <cellStyle name="_BPA NOS_DEM-WP(C) Wind Integration Summary 2010GRC" xfId="44598"/>
    <cellStyle name="_BPA NOS_DEM-WP(C) Wind Integration Summary 2010GRC 2" xfId="44599"/>
    <cellStyle name="_BPA NOS_DEM-WP(C) Wind Integration Summary 2010GRC_DEM-WP(C) ENERG10C--ctn Mid-C_042010 2010GRC" xfId="44600"/>
    <cellStyle name="_BPA NOS_NIM Summary" xfId="44601"/>
    <cellStyle name="_BPA NOS_NIM Summary 2" xfId="44602"/>
    <cellStyle name="_BPA NOS_NIM Summary_DEM-WP(C) ENERG10C--ctn Mid-C_042010 2010GRC" xfId="44603"/>
    <cellStyle name="_Chelan Debt Forecast 12.19.05" xfId="75"/>
    <cellStyle name="_Chelan Debt Forecast 12.19.05 2" xfId="44604"/>
    <cellStyle name="_Chelan Debt Forecast 12.19.05 2 2" xfId="44605"/>
    <cellStyle name="_Chelan Debt Forecast 12.19.05 2 2 2" xfId="44606"/>
    <cellStyle name="_Chelan Debt Forecast 12.19.05 2 3" xfId="44607"/>
    <cellStyle name="_Chelan Debt Forecast 12.19.05 3" xfId="44608"/>
    <cellStyle name="_Chelan Debt Forecast 12.19.05 3 2" xfId="44609"/>
    <cellStyle name="_Chelan Debt Forecast 12.19.05 3 2 2" xfId="44610"/>
    <cellStyle name="_Chelan Debt Forecast 12.19.05 3 3" xfId="44611"/>
    <cellStyle name="_Chelan Debt Forecast 12.19.05 3 3 2" xfId="44612"/>
    <cellStyle name="_Chelan Debt Forecast 12.19.05 3 4" xfId="44613"/>
    <cellStyle name="_Chelan Debt Forecast 12.19.05 3 4 2" xfId="44614"/>
    <cellStyle name="_Chelan Debt Forecast 12.19.05 4" xfId="44615"/>
    <cellStyle name="_Chelan Debt Forecast 12.19.05 4 2" xfId="44616"/>
    <cellStyle name="_Chelan Debt Forecast 12.19.05 5" xfId="44617"/>
    <cellStyle name="_Chelan Debt Forecast 12.19.05 5 2" xfId="44618"/>
    <cellStyle name="_Chelan Debt Forecast 12.19.05 6" xfId="44619"/>
    <cellStyle name="_Chelan Debt Forecast 12.19.05 7" xfId="44620"/>
    <cellStyle name="_Chelan Debt Forecast 12.19.05 7 2" xfId="44621"/>
    <cellStyle name="_Chelan Debt Forecast 12.19.05 8" xfId="44622"/>
    <cellStyle name="_Chelan Debt Forecast 12.19.05 8 2" xfId="44623"/>
    <cellStyle name="_Chelan Debt Forecast 12.19.05_(C) WHE Proforma with ITC cash grant 10 Yr Amort_for deferral_102809" xfId="44624"/>
    <cellStyle name="_Chelan Debt Forecast 12.19.05_(C) WHE Proforma with ITC cash grant 10 Yr Amort_for deferral_102809 2" xfId="44625"/>
    <cellStyle name="_Chelan Debt Forecast 12.19.05_(C) WHE Proforma with ITC cash grant 10 Yr Amort_for deferral_102809 2 2" xfId="44626"/>
    <cellStyle name="_Chelan Debt Forecast 12.19.05_(C) WHE Proforma with ITC cash grant 10 Yr Amort_for deferral_102809 3" xfId="44627"/>
    <cellStyle name="_Chelan Debt Forecast 12.19.05_(C) WHE Proforma with ITC cash grant 10 Yr Amort_for deferral_102809_16.07E Wild Horse Wind Expansionwrkingfile" xfId="44628"/>
    <cellStyle name="_Chelan Debt Forecast 12.19.05_(C) WHE Proforma with ITC cash grant 10 Yr Amort_for deferral_102809_16.07E Wild Horse Wind Expansionwrkingfile 2" xfId="44629"/>
    <cellStyle name="_Chelan Debt Forecast 12.19.05_(C) WHE Proforma with ITC cash grant 10 Yr Amort_for deferral_102809_16.07E Wild Horse Wind Expansionwrkingfile 2 2" xfId="44630"/>
    <cellStyle name="_Chelan Debt Forecast 12.19.05_(C) WHE Proforma with ITC cash grant 10 Yr Amort_for deferral_102809_16.07E Wild Horse Wind Expansionwrkingfile 3" xfId="44631"/>
    <cellStyle name="_Chelan Debt Forecast 12.19.05_(C) WHE Proforma with ITC cash grant 10 Yr Amort_for deferral_102809_16.07E Wild Horse Wind Expansionwrkingfile SF" xfId="44632"/>
    <cellStyle name="_Chelan Debt Forecast 12.19.05_(C) WHE Proforma with ITC cash grant 10 Yr Amort_for deferral_102809_16.07E Wild Horse Wind Expansionwrkingfile SF 2" xfId="44633"/>
    <cellStyle name="_Chelan Debt Forecast 12.19.05_(C) WHE Proforma with ITC cash grant 10 Yr Amort_for deferral_102809_16.07E Wild Horse Wind Expansionwrkingfile SF 2 2" xfId="44634"/>
    <cellStyle name="_Chelan Debt Forecast 12.19.05_(C) WHE Proforma with ITC cash grant 10 Yr Amort_for deferral_102809_16.07E Wild Horse Wind Expansionwrkingfile SF 3" xfId="44635"/>
    <cellStyle name="_Chelan Debt Forecast 12.19.05_(C) WHE Proforma with ITC cash grant 10 Yr Amort_for deferral_102809_16.07E Wild Horse Wind Expansionwrkingfile SF_DEM-WP(C) ENERG10C--ctn Mid-C_042010 2010GRC" xfId="44636"/>
    <cellStyle name="_Chelan Debt Forecast 12.19.05_(C) WHE Proforma with ITC cash grant 10 Yr Amort_for deferral_102809_16.07E Wild Horse Wind Expansionwrkingfile_DEM-WP(C) ENERG10C--ctn Mid-C_042010 2010GRC" xfId="44637"/>
    <cellStyle name="_Chelan Debt Forecast 12.19.05_(C) WHE Proforma with ITC cash grant 10 Yr Amort_for deferral_102809_16.37E Wild Horse Expansion DeferralRevwrkingfile SF" xfId="44638"/>
    <cellStyle name="_Chelan Debt Forecast 12.19.05_(C) WHE Proforma with ITC cash grant 10 Yr Amort_for deferral_102809_16.37E Wild Horse Expansion DeferralRevwrkingfile SF 2" xfId="44639"/>
    <cellStyle name="_Chelan Debt Forecast 12.19.05_(C) WHE Proforma with ITC cash grant 10 Yr Amort_for deferral_102809_16.37E Wild Horse Expansion DeferralRevwrkingfile SF 2 2" xfId="44640"/>
    <cellStyle name="_Chelan Debt Forecast 12.19.05_(C) WHE Proforma with ITC cash grant 10 Yr Amort_for deferral_102809_16.37E Wild Horse Expansion DeferralRevwrkingfile SF 3" xfId="44641"/>
    <cellStyle name="_Chelan Debt Forecast 12.19.05_(C) WHE Proforma with ITC cash grant 10 Yr Amort_for deferral_102809_16.37E Wild Horse Expansion DeferralRevwrkingfile SF_DEM-WP(C) ENERG10C--ctn Mid-C_042010 2010GRC" xfId="44642"/>
    <cellStyle name="_Chelan Debt Forecast 12.19.05_(C) WHE Proforma with ITC cash grant 10 Yr Amort_for deferral_102809_DEM-WP(C) ENERG10C--ctn Mid-C_042010 2010GRC" xfId="44643"/>
    <cellStyle name="_Chelan Debt Forecast 12.19.05_(C) WHE Proforma with ITC cash grant 10 Yr Amort_for rebuttal_120709" xfId="44644"/>
    <cellStyle name="_Chelan Debt Forecast 12.19.05_(C) WHE Proforma with ITC cash grant 10 Yr Amort_for rebuttal_120709 2" xfId="44645"/>
    <cellStyle name="_Chelan Debt Forecast 12.19.05_(C) WHE Proforma with ITC cash grant 10 Yr Amort_for rebuttal_120709 2 2" xfId="44646"/>
    <cellStyle name="_Chelan Debt Forecast 12.19.05_(C) WHE Proforma with ITC cash grant 10 Yr Amort_for rebuttal_120709 3" xfId="44647"/>
    <cellStyle name="_Chelan Debt Forecast 12.19.05_(C) WHE Proforma with ITC cash grant 10 Yr Amort_for rebuttal_120709_DEM-WP(C) ENERG10C--ctn Mid-C_042010 2010GRC" xfId="44648"/>
    <cellStyle name="_Chelan Debt Forecast 12.19.05_04.07E Wild Horse Wind Expansion" xfId="44649"/>
    <cellStyle name="_Chelan Debt Forecast 12.19.05_04.07E Wild Horse Wind Expansion 2" xfId="44650"/>
    <cellStyle name="_Chelan Debt Forecast 12.19.05_04.07E Wild Horse Wind Expansion 2 2" xfId="44651"/>
    <cellStyle name="_Chelan Debt Forecast 12.19.05_04.07E Wild Horse Wind Expansion 3" xfId="44652"/>
    <cellStyle name="_Chelan Debt Forecast 12.19.05_04.07E Wild Horse Wind Expansion_16.07E Wild Horse Wind Expansionwrkingfile" xfId="44653"/>
    <cellStyle name="_Chelan Debt Forecast 12.19.05_04.07E Wild Horse Wind Expansion_16.07E Wild Horse Wind Expansionwrkingfile 2" xfId="44654"/>
    <cellStyle name="_Chelan Debt Forecast 12.19.05_04.07E Wild Horse Wind Expansion_16.07E Wild Horse Wind Expansionwrkingfile 2 2" xfId="44655"/>
    <cellStyle name="_Chelan Debt Forecast 12.19.05_04.07E Wild Horse Wind Expansion_16.07E Wild Horse Wind Expansionwrkingfile 3" xfId="44656"/>
    <cellStyle name="_Chelan Debt Forecast 12.19.05_04.07E Wild Horse Wind Expansion_16.07E Wild Horse Wind Expansionwrkingfile SF" xfId="44657"/>
    <cellStyle name="_Chelan Debt Forecast 12.19.05_04.07E Wild Horse Wind Expansion_16.07E Wild Horse Wind Expansionwrkingfile SF 2" xfId="44658"/>
    <cellStyle name="_Chelan Debt Forecast 12.19.05_04.07E Wild Horse Wind Expansion_16.07E Wild Horse Wind Expansionwrkingfile SF 2 2" xfId="44659"/>
    <cellStyle name="_Chelan Debt Forecast 12.19.05_04.07E Wild Horse Wind Expansion_16.07E Wild Horse Wind Expansionwrkingfile SF 3" xfId="44660"/>
    <cellStyle name="_Chelan Debt Forecast 12.19.05_04.07E Wild Horse Wind Expansion_16.07E Wild Horse Wind Expansionwrkingfile SF_DEM-WP(C) ENERG10C--ctn Mid-C_042010 2010GRC" xfId="44661"/>
    <cellStyle name="_Chelan Debt Forecast 12.19.05_04.07E Wild Horse Wind Expansion_16.07E Wild Horse Wind Expansionwrkingfile_DEM-WP(C) ENERG10C--ctn Mid-C_042010 2010GRC" xfId="44662"/>
    <cellStyle name="_Chelan Debt Forecast 12.19.05_04.07E Wild Horse Wind Expansion_16.37E Wild Horse Expansion DeferralRevwrkingfile SF" xfId="44663"/>
    <cellStyle name="_Chelan Debt Forecast 12.19.05_04.07E Wild Horse Wind Expansion_16.37E Wild Horse Expansion DeferralRevwrkingfile SF 2" xfId="44664"/>
    <cellStyle name="_Chelan Debt Forecast 12.19.05_04.07E Wild Horse Wind Expansion_16.37E Wild Horse Expansion DeferralRevwrkingfile SF 2 2" xfId="44665"/>
    <cellStyle name="_Chelan Debt Forecast 12.19.05_04.07E Wild Horse Wind Expansion_16.37E Wild Horse Expansion DeferralRevwrkingfile SF 3" xfId="44666"/>
    <cellStyle name="_Chelan Debt Forecast 12.19.05_04.07E Wild Horse Wind Expansion_16.37E Wild Horse Expansion DeferralRevwrkingfile SF_DEM-WP(C) ENERG10C--ctn Mid-C_042010 2010GRC" xfId="44667"/>
    <cellStyle name="_Chelan Debt Forecast 12.19.05_04.07E Wild Horse Wind Expansion_DEM-WP(C) ENERG10C--ctn Mid-C_042010 2010GRC" xfId="44668"/>
    <cellStyle name="_Chelan Debt Forecast 12.19.05_16.07E Wild Horse Wind Expansionwrkingfile" xfId="44669"/>
    <cellStyle name="_Chelan Debt Forecast 12.19.05_16.07E Wild Horse Wind Expansionwrkingfile 2" xfId="44670"/>
    <cellStyle name="_Chelan Debt Forecast 12.19.05_16.07E Wild Horse Wind Expansionwrkingfile 2 2" xfId="44671"/>
    <cellStyle name="_Chelan Debt Forecast 12.19.05_16.07E Wild Horse Wind Expansionwrkingfile 3" xfId="44672"/>
    <cellStyle name="_Chelan Debt Forecast 12.19.05_16.07E Wild Horse Wind Expansionwrkingfile SF" xfId="44673"/>
    <cellStyle name="_Chelan Debt Forecast 12.19.05_16.07E Wild Horse Wind Expansionwrkingfile SF 2" xfId="44674"/>
    <cellStyle name="_Chelan Debt Forecast 12.19.05_16.07E Wild Horse Wind Expansionwrkingfile SF 2 2" xfId="44675"/>
    <cellStyle name="_Chelan Debt Forecast 12.19.05_16.07E Wild Horse Wind Expansionwrkingfile SF 3" xfId="44676"/>
    <cellStyle name="_Chelan Debt Forecast 12.19.05_16.07E Wild Horse Wind Expansionwrkingfile SF_DEM-WP(C) ENERG10C--ctn Mid-C_042010 2010GRC" xfId="44677"/>
    <cellStyle name="_Chelan Debt Forecast 12.19.05_16.07E Wild Horse Wind Expansionwrkingfile_DEM-WP(C) ENERG10C--ctn Mid-C_042010 2010GRC" xfId="44678"/>
    <cellStyle name="_Chelan Debt Forecast 12.19.05_16.37E Wild Horse Expansion DeferralRevwrkingfile SF" xfId="44679"/>
    <cellStyle name="_Chelan Debt Forecast 12.19.05_16.37E Wild Horse Expansion DeferralRevwrkingfile SF 2" xfId="44680"/>
    <cellStyle name="_Chelan Debt Forecast 12.19.05_16.37E Wild Horse Expansion DeferralRevwrkingfile SF 2 2" xfId="44681"/>
    <cellStyle name="_Chelan Debt Forecast 12.19.05_16.37E Wild Horse Expansion DeferralRevwrkingfile SF 3" xfId="44682"/>
    <cellStyle name="_Chelan Debt Forecast 12.19.05_16.37E Wild Horse Expansion DeferralRevwrkingfile SF_DEM-WP(C) ENERG10C--ctn Mid-C_042010 2010GRC" xfId="44683"/>
    <cellStyle name="_Chelan Debt Forecast 12.19.05_2009 Compliance Filing PCA Exhibits for GRC" xfId="44684"/>
    <cellStyle name="_Chelan Debt Forecast 12.19.05_2009 GRC Compl Filing - Exhibit D" xfId="44685"/>
    <cellStyle name="_Chelan Debt Forecast 12.19.05_2009 GRC Compl Filing - Exhibit D 2" xfId="44686"/>
    <cellStyle name="_Chelan Debt Forecast 12.19.05_2009 GRC Compl Filing - Exhibit D_DEM-WP(C) ENERG10C--ctn Mid-C_042010 2010GRC" xfId="44687"/>
    <cellStyle name="_Chelan Debt Forecast 12.19.05_3.01 Income Statement" xfId="44688"/>
    <cellStyle name="_Chelan Debt Forecast 12.19.05_4 31 Regulatory Assets and Liabilities  7 06- Exhibit D" xfId="44689"/>
    <cellStyle name="_Chelan Debt Forecast 12.19.05_4 31 Regulatory Assets and Liabilities  7 06- Exhibit D 2" xfId="44690"/>
    <cellStyle name="_Chelan Debt Forecast 12.19.05_4 31 Regulatory Assets and Liabilities  7 06- Exhibit D 2 2" xfId="44691"/>
    <cellStyle name="_Chelan Debt Forecast 12.19.05_4 31 Regulatory Assets and Liabilities  7 06- Exhibit D 3" xfId="44692"/>
    <cellStyle name="_Chelan Debt Forecast 12.19.05_4 31 Regulatory Assets and Liabilities  7 06- Exhibit D_DEM-WP(C) ENERG10C--ctn Mid-C_042010 2010GRC" xfId="44693"/>
    <cellStyle name="_Chelan Debt Forecast 12.19.05_4 31 Regulatory Assets and Liabilities  7 06- Exhibit D_NIM Summary" xfId="44694"/>
    <cellStyle name="_Chelan Debt Forecast 12.19.05_4 31 Regulatory Assets and Liabilities  7 06- Exhibit D_NIM Summary 2" xfId="44695"/>
    <cellStyle name="_Chelan Debt Forecast 12.19.05_4 31 Regulatory Assets and Liabilities  7 06- Exhibit D_NIM Summary_DEM-WP(C) ENERG10C--ctn Mid-C_042010 2010GRC" xfId="44696"/>
    <cellStyle name="_Chelan Debt Forecast 12.19.05_4 31 Regulatory Assets and Liabilities  7 06- Exhibit D_NIM+O&amp;M" xfId="44697"/>
    <cellStyle name="_Chelan Debt Forecast 12.19.05_4 31 Regulatory Assets and Liabilities  7 06- Exhibit D_NIM+O&amp;M Monthly" xfId="44698"/>
    <cellStyle name="_Chelan Debt Forecast 12.19.05_4 31E Reg Asset  Liab and EXH D" xfId="44699"/>
    <cellStyle name="_Chelan Debt Forecast 12.19.05_4 31E Reg Asset  Liab and EXH D _ Aug 10 Filing (2)" xfId="44700"/>
    <cellStyle name="_Chelan Debt Forecast 12.19.05_4 32 Regulatory Assets and Liabilities  7 06- Exhibit D" xfId="44701"/>
    <cellStyle name="_Chelan Debt Forecast 12.19.05_4 32 Regulatory Assets and Liabilities  7 06- Exhibit D 2" xfId="44702"/>
    <cellStyle name="_Chelan Debt Forecast 12.19.05_4 32 Regulatory Assets and Liabilities  7 06- Exhibit D 2 2" xfId="44703"/>
    <cellStyle name="_Chelan Debt Forecast 12.19.05_4 32 Regulatory Assets and Liabilities  7 06- Exhibit D 3" xfId="44704"/>
    <cellStyle name="_Chelan Debt Forecast 12.19.05_4 32 Regulatory Assets and Liabilities  7 06- Exhibit D_DEM-WP(C) ENERG10C--ctn Mid-C_042010 2010GRC" xfId="44705"/>
    <cellStyle name="_Chelan Debt Forecast 12.19.05_4 32 Regulatory Assets and Liabilities  7 06- Exhibit D_NIM Summary" xfId="44706"/>
    <cellStyle name="_Chelan Debt Forecast 12.19.05_4 32 Regulatory Assets and Liabilities  7 06- Exhibit D_NIM Summary 2" xfId="44707"/>
    <cellStyle name="_Chelan Debt Forecast 12.19.05_4 32 Regulatory Assets and Liabilities  7 06- Exhibit D_NIM Summary_DEM-WP(C) ENERG10C--ctn Mid-C_042010 2010GRC" xfId="44708"/>
    <cellStyle name="_Chelan Debt Forecast 12.19.05_4 32 Regulatory Assets and Liabilities  7 06- Exhibit D_NIM+O&amp;M" xfId="44709"/>
    <cellStyle name="_Chelan Debt Forecast 12.19.05_4 32 Regulatory Assets and Liabilities  7 06- Exhibit D_NIM+O&amp;M Monthly" xfId="44710"/>
    <cellStyle name="_Chelan Debt Forecast 12.19.05_ACCOUNTS" xfId="44711"/>
    <cellStyle name="_Chelan Debt Forecast 12.19.05_AURORA Total New" xfId="44712"/>
    <cellStyle name="_Chelan Debt Forecast 12.19.05_AURORA Total New 2" xfId="44713"/>
    <cellStyle name="_Chelan Debt Forecast 12.19.05_Book2" xfId="44714"/>
    <cellStyle name="_Chelan Debt Forecast 12.19.05_Book2 2" xfId="44715"/>
    <cellStyle name="_Chelan Debt Forecast 12.19.05_Book2 2 2" xfId="44716"/>
    <cellStyle name="_Chelan Debt Forecast 12.19.05_Book2 3" xfId="44717"/>
    <cellStyle name="_Chelan Debt Forecast 12.19.05_Book2_Adj Bench DR 3 for Initial Briefs (Electric)" xfId="44718"/>
    <cellStyle name="_Chelan Debt Forecast 12.19.05_Book2_Adj Bench DR 3 for Initial Briefs (Electric) 2" xfId="44719"/>
    <cellStyle name="_Chelan Debt Forecast 12.19.05_Book2_Adj Bench DR 3 for Initial Briefs (Electric) 2 2" xfId="44720"/>
    <cellStyle name="_Chelan Debt Forecast 12.19.05_Book2_Adj Bench DR 3 for Initial Briefs (Electric) 3" xfId="44721"/>
    <cellStyle name="_Chelan Debt Forecast 12.19.05_Book2_Adj Bench DR 3 for Initial Briefs (Electric)_DEM-WP(C) ENERG10C--ctn Mid-C_042010 2010GRC" xfId="44722"/>
    <cellStyle name="_Chelan Debt Forecast 12.19.05_Book2_DEM-WP(C) ENERG10C--ctn Mid-C_042010 2010GRC" xfId="44723"/>
    <cellStyle name="_Chelan Debt Forecast 12.19.05_Book2_Electric Rev Req Model (2009 GRC) Rebuttal" xfId="44724"/>
    <cellStyle name="_Chelan Debt Forecast 12.19.05_Book2_Electric Rev Req Model (2009 GRC) Rebuttal 2" xfId="44725"/>
    <cellStyle name="_Chelan Debt Forecast 12.19.05_Book2_Electric Rev Req Model (2009 GRC) Rebuttal 2 2" xfId="44726"/>
    <cellStyle name="_Chelan Debt Forecast 12.19.05_Book2_Electric Rev Req Model (2009 GRC) Rebuttal 3" xfId="44727"/>
    <cellStyle name="_Chelan Debt Forecast 12.19.05_Book2_Electric Rev Req Model (2009 GRC) Rebuttal REmoval of New  WH Solar AdjustMI" xfId="44728"/>
    <cellStyle name="_Chelan Debt Forecast 12.19.05_Book2_Electric Rev Req Model (2009 GRC) Rebuttal REmoval of New  WH Solar AdjustMI 2" xfId="44729"/>
    <cellStyle name="_Chelan Debt Forecast 12.19.05_Book2_Electric Rev Req Model (2009 GRC) Rebuttal REmoval of New  WH Solar AdjustMI 2 2" xfId="44730"/>
    <cellStyle name="_Chelan Debt Forecast 12.19.05_Book2_Electric Rev Req Model (2009 GRC) Rebuttal REmoval of New  WH Solar AdjustMI 3" xfId="44731"/>
    <cellStyle name="_Chelan Debt Forecast 12.19.05_Book2_Electric Rev Req Model (2009 GRC) Rebuttal REmoval of New  WH Solar AdjustMI_DEM-WP(C) ENERG10C--ctn Mid-C_042010 2010GRC" xfId="44732"/>
    <cellStyle name="_Chelan Debt Forecast 12.19.05_Book2_Electric Rev Req Model (2009 GRC) Revised 01-18-2010" xfId="44733"/>
    <cellStyle name="_Chelan Debt Forecast 12.19.05_Book2_Electric Rev Req Model (2009 GRC) Revised 01-18-2010 2" xfId="44734"/>
    <cellStyle name="_Chelan Debt Forecast 12.19.05_Book2_Electric Rev Req Model (2009 GRC) Revised 01-18-2010 2 2" xfId="44735"/>
    <cellStyle name="_Chelan Debt Forecast 12.19.05_Book2_Electric Rev Req Model (2009 GRC) Revised 01-18-2010 3" xfId="44736"/>
    <cellStyle name="_Chelan Debt Forecast 12.19.05_Book2_Electric Rev Req Model (2009 GRC) Revised 01-18-2010_DEM-WP(C) ENERG10C--ctn Mid-C_042010 2010GRC" xfId="44737"/>
    <cellStyle name="_Chelan Debt Forecast 12.19.05_Book2_Final Order Electric EXHIBIT A-1" xfId="44738"/>
    <cellStyle name="_Chelan Debt Forecast 12.19.05_Book2_Final Order Electric EXHIBIT A-1 2" xfId="44739"/>
    <cellStyle name="_Chelan Debt Forecast 12.19.05_Book2_Final Order Electric EXHIBIT A-1 2 2" xfId="44740"/>
    <cellStyle name="_Chelan Debt Forecast 12.19.05_Book2_Final Order Electric EXHIBIT A-1 3" xfId="44741"/>
    <cellStyle name="_Chelan Debt Forecast 12.19.05_Book4" xfId="44742"/>
    <cellStyle name="_Chelan Debt Forecast 12.19.05_Book4 2" xfId="44743"/>
    <cellStyle name="_Chelan Debt Forecast 12.19.05_Book4 2 2" xfId="44744"/>
    <cellStyle name="_Chelan Debt Forecast 12.19.05_Book4 3" xfId="44745"/>
    <cellStyle name="_Chelan Debt Forecast 12.19.05_Book4_DEM-WP(C) ENERG10C--ctn Mid-C_042010 2010GRC" xfId="44746"/>
    <cellStyle name="_Chelan Debt Forecast 12.19.05_Book9" xfId="76"/>
    <cellStyle name="_Chelan Debt Forecast 12.19.05_Book9 2" xfId="44747"/>
    <cellStyle name="_Chelan Debt Forecast 12.19.05_Book9 2 2" xfId="44748"/>
    <cellStyle name="_Chelan Debt Forecast 12.19.05_Book9 3" xfId="44749"/>
    <cellStyle name="_Chelan Debt Forecast 12.19.05_Book9_DEM-WP(C) ENERG10C--ctn Mid-C_042010 2010GRC" xfId="44750"/>
    <cellStyle name="_Chelan Debt Forecast 12.19.05_Check the Interest Calculation" xfId="44751"/>
    <cellStyle name="_Chelan Debt Forecast 12.19.05_Check the Interest Calculation_Scenario 1 REC vs PTC Offset" xfId="44752"/>
    <cellStyle name="_Chelan Debt Forecast 12.19.05_Check the Interest Calculation_Scenario 3" xfId="44753"/>
    <cellStyle name="_Chelan Debt Forecast 12.19.05_Chelan PUD Power Costs (8-10)" xfId="44754"/>
    <cellStyle name="_Chelan Debt Forecast 12.19.05_DEM-WP(C) Chelan Power Costs" xfId="44755"/>
    <cellStyle name="_Chelan Debt Forecast 12.19.05_DEM-WP(C) ENERG10C--ctn Mid-C_042010 2010GRC" xfId="44756"/>
    <cellStyle name="_Chelan Debt Forecast 12.19.05_DEM-WP(C) Gas Transport 2010GRC" xfId="44757"/>
    <cellStyle name="_Chelan Debt Forecast 12.19.05_Exhibit D fr R Gho 12-31-08" xfId="44758"/>
    <cellStyle name="_Chelan Debt Forecast 12.19.05_Exhibit D fr R Gho 12-31-08 2" xfId="44759"/>
    <cellStyle name="_Chelan Debt Forecast 12.19.05_Exhibit D fr R Gho 12-31-08 v2" xfId="44760"/>
    <cellStyle name="_Chelan Debt Forecast 12.19.05_Exhibit D fr R Gho 12-31-08 v2 2" xfId="44761"/>
    <cellStyle name="_Chelan Debt Forecast 12.19.05_Exhibit D fr R Gho 12-31-08 v2_DEM-WP(C) ENERG10C--ctn Mid-C_042010 2010GRC" xfId="44762"/>
    <cellStyle name="_Chelan Debt Forecast 12.19.05_Exhibit D fr R Gho 12-31-08 v2_NIM Summary" xfId="44763"/>
    <cellStyle name="_Chelan Debt Forecast 12.19.05_Exhibit D fr R Gho 12-31-08 v2_NIM Summary 2" xfId="44764"/>
    <cellStyle name="_Chelan Debt Forecast 12.19.05_Exhibit D fr R Gho 12-31-08 v2_NIM Summary_DEM-WP(C) ENERG10C--ctn Mid-C_042010 2010GRC" xfId="44765"/>
    <cellStyle name="_Chelan Debt Forecast 12.19.05_Exhibit D fr R Gho 12-31-08_DEM-WP(C) ENERG10C--ctn Mid-C_042010 2010GRC" xfId="44766"/>
    <cellStyle name="_Chelan Debt Forecast 12.19.05_Exhibit D fr R Gho 12-31-08_NIM Summary" xfId="44767"/>
    <cellStyle name="_Chelan Debt Forecast 12.19.05_Exhibit D fr R Gho 12-31-08_NIM Summary 2" xfId="44768"/>
    <cellStyle name="_Chelan Debt Forecast 12.19.05_Exhibit D fr R Gho 12-31-08_NIM Summary_DEM-WP(C) ENERG10C--ctn Mid-C_042010 2010GRC" xfId="44769"/>
    <cellStyle name="_Chelan Debt Forecast 12.19.05_Gas Rev Req Model (2010 GRC)" xfId="44770"/>
    <cellStyle name="_Chelan Debt Forecast 12.19.05_Hopkins Ridge Prepaid Tran - Interest Earned RY 12ME Feb  '11" xfId="44771"/>
    <cellStyle name="_Chelan Debt Forecast 12.19.05_Hopkins Ridge Prepaid Tran - Interest Earned RY 12ME Feb  '11 2" xfId="44772"/>
    <cellStyle name="_Chelan Debt Forecast 12.19.05_Hopkins Ridge Prepaid Tran - Interest Earned RY 12ME Feb  '11_DEM-WP(C) ENERG10C--ctn Mid-C_042010 2010GRC" xfId="44773"/>
    <cellStyle name="_Chelan Debt Forecast 12.19.05_Hopkins Ridge Prepaid Tran - Interest Earned RY 12ME Feb  '11_NIM Summary" xfId="44774"/>
    <cellStyle name="_Chelan Debt Forecast 12.19.05_Hopkins Ridge Prepaid Tran - Interest Earned RY 12ME Feb  '11_NIM Summary 2" xfId="44775"/>
    <cellStyle name="_Chelan Debt Forecast 12.19.05_Hopkins Ridge Prepaid Tran - Interest Earned RY 12ME Feb  '11_NIM Summary_DEM-WP(C) ENERG10C--ctn Mid-C_042010 2010GRC" xfId="44776"/>
    <cellStyle name="_Chelan Debt Forecast 12.19.05_Hopkins Ridge Prepaid Tran - Interest Earned RY 12ME Feb  '11_Transmission Workbook for May BOD" xfId="44777"/>
    <cellStyle name="_Chelan Debt Forecast 12.19.05_Hopkins Ridge Prepaid Tran - Interest Earned RY 12ME Feb  '11_Transmission Workbook for May BOD 2" xfId="44778"/>
    <cellStyle name="_Chelan Debt Forecast 12.19.05_Hopkins Ridge Prepaid Tran - Interest Earned RY 12ME Feb  '11_Transmission Workbook for May BOD_DEM-WP(C) ENERG10C--ctn Mid-C_042010 2010GRC" xfId="44779"/>
    <cellStyle name="_Chelan Debt Forecast 12.19.05_INPUTS" xfId="44780"/>
    <cellStyle name="_Chelan Debt Forecast 12.19.05_INPUTS 2" xfId="44781"/>
    <cellStyle name="_Chelan Debt Forecast 12.19.05_INPUTS 2 2" xfId="44782"/>
    <cellStyle name="_Chelan Debt Forecast 12.19.05_INPUTS 3" xfId="44783"/>
    <cellStyle name="_Chelan Debt Forecast 12.19.05_LSRWEP LGIA like Acctg Petition Aug 2010" xfId="44784"/>
    <cellStyle name="_Chelan Debt Forecast 12.19.05_NIM Summary" xfId="44785"/>
    <cellStyle name="_Chelan Debt Forecast 12.19.05_NIM Summary 09GRC" xfId="44786"/>
    <cellStyle name="_Chelan Debt Forecast 12.19.05_NIM Summary 09GRC 2" xfId="44787"/>
    <cellStyle name="_Chelan Debt Forecast 12.19.05_NIM Summary 09GRC_DEM-WP(C) ENERG10C--ctn Mid-C_042010 2010GRC" xfId="44788"/>
    <cellStyle name="_Chelan Debt Forecast 12.19.05_NIM Summary 2" xfId="44789"/>
    <cellStyle name="_Chelan Debt Forecast 12.19.05_NIM Summary 3" xfId="44790"/>
    <cellStyle name="_Chelan Debt Forecast 12.19.05_NIM Summary 4" xfId="44791"/>
    <cellStyle name="_Chelan Debt Forecast 12.19.05_NIM Summary 5" xfId="44792"/>
    <cellStyle name="_Chelan Debt Forecast 12.19.05_NIM Summary 6" xfId="44793"/>
    <cellStyle name="_Chelan Debt Forecast 12.19.05_NIM Summary 7" xfId="44794"/>
    <cellStyle name="_Chelan Debt Forecast 12.19.05_NIM Summary 8" xfId="44795"/>
    <cellStyle name="_Chelan Debt Forecast 12.19.05_NIM Summary 9" xfId="44796"/>
    <cellStyle name="_Chelan Debt Forecast 12.19.05_NIM Summary_DEM-WP(C) ENERG10C--ctn Mid-C_042010 2010GRC" xfId="44797"/>
    <cellStyle name="_Chelan Debt Forecast 12.19.05_NIM+O&amp;M" xfId="44798"/>
    <cellStyle name="_Chelan Debt Forecast 12.19.05_NIM+O&amp;M 2" xfId="44799"/>
    <cellStyle name="_Chelan Debt Forecast 12.19.05_NIM+O&amp;M Monthly" xfId="44800"/>
    <cellStyle name="_Chelan Debt Forecast 12.19.05_NIM+O&amp;M Monthly 2" xfId="44801"/>
    <cellStyle name="_Chelan Debt Forecast 12.19.05_PCA 10 -  Exhibit D from A Kellogg Jan 2011" xfId="44802"/>
    <cellStyle name="_Chelan Debt Forecast 12.19.05_PCA 10 -  Exhibit D from A Kellogg July 2011" xfId="44803"/>
    <cellStyle name="_Chelan Debt Forecast 12.19.05_PCA 10 -  Exhibit D from S Free Rcv'd 12-11" xfId="44804"/>
    <cellStyle name="_Chelan Debt Forecast 12.19.05_PCA 7 - Exhibit D update 11_30_08 (2)" xfId="44805"/>
    <cellStyle name="_Chelan Debt Forecast 12.19.05_PCA 7 - Exhibit D update 11_30_08 (2) 2" xfId="44806"/>
    <cellStyle name="_Chelan Debt Forecast 12.19.05_PCA 7 - Exhibit D update 11_30_08 (2) 2 2" xfId="44807"/>
    <cellStyle name="_Chelan Debt Forecast 12.19.05_PCA 7 - Exhibit D update 11_30_08 (2) 3" xfId="44808"/>
    <cellStyle name="_Chelan Debt Forecast 12.19.05_PCA 7 - Exhibit D update 11_30_08 (2)_DEM-WP(C) ENERG10C--ctn Mid-C_042010 2010GRC" xfId="44809"/>
    <cellStyle name="_Chelan Debt Forecast 12.19.05_PCA 7 - Exhibit D update 11_30_08 (2)_NIM Summary" xfId="44810"/>
    <cellStyle name="_Chelan Debt Forecast 12.19.05_PCA 7 - Exhibit D update 11_30_08 (2)_NIM Summary 2" xfId="44811"/>
    <cellStyle name="_Chelan Debt Forecast 12.19.05_PCA 7 - Exhibit D update 11_30_08 (2)_NIM Summary_DEM-WP(C) ENERG10C--ctn Mid-C_042010 2010GRC" xfId="44812"/>
    <cellStyle name="_Chelan Debt Forecast 12.19.05_PCA 8 - Exhibit D update 12_31_09" xfId="44813"/>
    <cellStyle name="_Chelan Debt Forecast 12.19.05_PCA 9 -  Exhibit D April 2010" xfId="44814"/>
    <cellStyle name="_Chelan Debt Forecast 12.19.05_PCA 9 -  Exhibit D April 2010 (3)" xfId="44815"/>
    <cellStyle name="_Chelan Debt Forecast 12.19.05_PCA 9 -  Exhibit D April 2010 (3) 2" xfId="44816"/>
    <cellStyle name="_Chelan Debt Forecast 12.19.05_PCA 9 -  Exhibit D April 2010 (3)_DEM-WP(C) ENERG10C--ctn Mid-C_042010 2010GRC" xfId="44817"/>
    <cellStyle name="_Chelan Debt Forecast 12.19.05_PCA 9 -  Exhibit D Feb 2010" xfId="44818"/>
    <cellStyle name="_Chelan Debt Forecast 12.19.05_PCA 9 -  Exhibit D Feb 2010 v2" xfId="44819"/>
    <cellStyle name="_Chelan Debt Forecast 12.19.05_PCA 9 -  Exhibit D Feb 2010 WF" xfId="44820"/>
    <cellStyle name="_Chelan Debt Forecast 12.19.05_PCA 9 -  Exhibit D Jan 2010" xfId="44821"/>
    <cellStyle name="_Chelan Debt Forecast 12.19.05_PCA 9 -  Exhibit D March 2010 (2)" xfId="44822"/>
    <cellStyle name="_Chelan Debt Forecast 12.19.05_PCA 9 -  Exhibit D Nov 2010" xfId="44823"/>
    <cellStyle name="_Chelan Debt Forecast 12.19.05_PCA 9 - Exhibit D at August 2010" xfId="44824"/>
    <cellStyle name="_Chelan Debt Forecast 12.19.05_PCA 9 - Exhibit D June 2010 GRC" xfId="44825"/>
    <cellStyle name="_Chelan Debt Forecast 12.19.05_Power Costs - Comparison bx Rbtl-Staff-Jt-PC" xfId="44826"/>
    <cellStyle name="_Chelan Debt Forecast 12.19.05_Power Costs - Comparison bx Rbtl-Staff-Jt-PC 2" xfId="44827"/>
    <cellStyle name="_Chelan Debt Forecast 12.19.05_Power Costs - Comparison bx Rbtl-Staff-Jt-PC 2 2" xfId="44828"/>
    <cellStyle name="_Chelan Debt Forecast 12.19.05_Power Costs - Comparison bx Rbtl-Staff-Jt-PC 3" xfId="44829"/>
    <cellStyle name="_Chelan Debt Forecast 12.19.05_Power Costs - Comparison bx Rbtl-Staff-Jt-PC_Adj Bench DR 3 for Initial Briefs (Electric)" xfId="44830"/>
    <cellStyle name="_Chelan Debt Forecast 12.19.05_Power Costs - Comparison bx Rbtl-Staff-Jt-PC_Adj Bench DR 3 for Initial Briefs (Electric) 2" xfId="44831"/>
    <cellStyle name="_Chelan Debt Forecast 12.19.05_Power Costs - Comparison bx Rbtl-Staff-Jt-PC_Adj Bench DR 3 for Initial Briefs (Electric) 2 2" xfId="44832"/>
    <cellStyle name="_Chelan Debt Forecast 12.19.05_Power Costs - Comparison bx Rbtl-Staff-Jt-PC_Adj Bench DR 3 for Initial Briefs (Electric) 3" xfId="44833"/>
    <cellStyle name="_Chelan Debt Forecast 12.19.05_Power Costs - Comparison bx Rbtl-Staff-Jt-PC_Adj Bench DR 3 for Initial Briefs (Electric)_DEM-WP(C) ENERG10C--ctn Mid-C_042010 2010GRC" xfId="44834"/>
    <cellStyle name="_Chelan Debt Forecast 12.19.05_Power Costs - Comparison bx Rbtl-Staff-Jt-PC_DEM-WP(C) ENERG10C--ctn Mid-C_042010 2010GRC" xfId="44835"/>
    <cellStyle name="_Chelan Debt Forecast 12.19.05_Power Costs - Comparison bx Rbtl-Staff-Jt-PC_Electric Rev Req Model (2009 GRC) Rebuttal" xfId="44836"/>
    <cellStyle name="_Chelan Debt Forecast 12.19.05_Power Costs - Comparison bx Rbtl-Staff-Jt-PC_Electric Rev Req Model (2009 GRC) Rebuttal 2" xfId="44837"/>
    <cellStyle name="_Chelan Debt Forecast 12.19.05_Power Costs - Comparison bx Rbtl-Staff-Jt-PC_Electric Rev Req Model (2009 GRC) Rebuttal 2 2" xfId="44838"/>
    <cellStyle name="_Chelan Debt Forecast 12.19.05_Power Costs - Comparison bx Rbtl-Staff-Jt-PC_Electric Rev Req Model (2009 GRC) Rebuttal 3" xfId="44839"/>
    <cellStyle name="_Chelan Debt Forecast 12.19.05_Power Costs - Comparison bx Rbtl-Staff-Jt-PC_Electric Rev Req Model (2009 GRC) Rebuttal REmoval of New  WH Solar AdjustMI" xfId="44840"/>
    <cellStyle name="_Chelan Debt Forecast 12.19.05_Power Costs - Comparison bx Rbtl-Staff-Jt-PC_Electric Rev Req Model (2009 GRC) Rebuttal REmoval of New  WH Solar AdjustMI 2" xfId="44841"/>
    <cellStyle name="_Chelan Debt Forecast 12.19.05_Power Costs - Comparison bx Rbtl-Staff-Jt-PC_Electric Rev Req Model (2009 GRC) Rebuttal REmoval of New  WH Solar AdjustMI 2 2" xfId="44842"/>
    <cellStyle name="_Chelan Debt Forecast 12.19.05_Power Costs - Comparison bx Rbtl-Staff-Jt-PC_Electric Rev Req Model (2009 GRC) Rebuttal REmoval of New  WH Solar AdjustMI 3" xfId="44843"/>
    <cellStyle name="_Chelan Debt Forecast 12.19.05_Power Costs - Comparison bx Rbtl-Staff-Jt-PC_Electric Rev Req Model (2009 GRC) Rebuttal REmoval of New  WH Solar AdjustMI_DEM-WP(C) ENERG10C--ctn Mid-C_042010 2010GRC" xfId="44844"/>
    <cellStyle name="_Chelan Debt Forecast 12.19.05_Power Costs - Comparison bx Rbtl-Staff-Jt-PC_Electric Rev Req Model (2009 GRC) Revised 01-18-2010" xfId="44845"/>
    <cellStyle name="_Chelan Debt Forecast 12.19.05_Power Costs - Comparison bx Rbtl-Staff-Jt-PC_Electric Rev Req Model (2009 GRC) Revised 01-18-2010 2" xfId="44846"/>
    <cellStyle name="_Chelan Debt Forecast 12.19.05_Power Costs - Comparison bx Rbtl-Staff-Jt-PC_Electric Rev Req Model (2009 GRC) Revised 01-18-2010 2 2" xfId="44847"/>
    <cellStyle name="_Chelan Debt Forecast 12.19.05_Power Costs - Comparison bx Rbtl-Staff-Jt-PC_Electric Rev Req Model (2009 GRC) Revised 01-18-2010 3" xfId="44848"/>
    <cellStyle name="_Chelan Debt Forecast 12.19.05_Power Costs - Comparison bx Rbtl-Staff-Jt-PC_Electric Rev Req Model (2009 GRC) Revised 01-18-2010_DEM-WP(C) ENERG10C--ctn Mid-C_042010 2010GRC" xfId="44849"/>
    <cellStyle name="_Chelan Debt Forecast 12.19.05_Power Costs - Comparison bx Rbtl-Staff-Jt-PC_Final Order Electric EXHIBIT A-1" xfId="44850"/>
    <cellStyle name="_Chelan Debt Forecast 12.19.05_Power Costs - Comparison bx Rbtl-Staff-Jt-PC_Final Order Electric EXHIBIT A-1 2" xfId="44851"/>
    <cellStyle name="_Chelan Debt Forecast 12.19.05_Power Costs - Comparison bx Rbtl-Staff-Jt-PC_Final Order Electric EXHIBIT A-1 2 2" xfId="44852"/>
    <cellStyle name="_Chelan Debt Forecast 12.19.05_Power Costs - Comparison bx Rbtl-Staff-Jt-PC_Final Order Electric EXHIBIT A-1 3" xfId="44853"/>
    <cellStyle name="_Chelan Debt Forecast 12.19.05_Production Adj 4.37" xfId="44854"/>
    <cellStyle name="_Chelan Debt Forecast 12.19.05_Production Adj 4.37 2" xfId="44855"/>
    <cellStyle name="_Chelan Debt Forecast 12.19.05_Production Adj 4.37 2 2" xfId="44856"/>
    <cellStyle name="_Chelan Debt Forecast 12.19.05_Production Adj 4.37 3" xfId="44857"/>
    <cellStyle name="_Chelan Debt Forecast 12.19.05_Purchased Power Adj 4.03" xfId="44858"/>
    <cellStyle name="_Chelan Debt Forecast 12.19.05_Purchased Power Adj 4.03 2" xfId="44859"/>
    <cellStyle name="_Chelan Debt Forecast 12.19.05_Purchased Power Adj 4.03 2 2" xfId="44860"/>
    <cellStyle name="_Chelan Debt Forecast 12.19.05_Purchased Power Adj 4.03 3" xfId="44861"/>
    <cellStyle name="_Chelan Debt Forecast 12.19.05_Rebuttal Power Costs" xfId="44862"/>
    <cellStyle name="_Chelan Debt Forecast 12.19.05_Rebuttal Power Costs 2" xfId="44863"/>
    <cellStyle name="_Chelan Debt Forecast 12.19.05_Rebuttal Power Costs 2 2" xfId="44864"/>
    <cellStyle name="_Chelan Debt Forecast 12.19.05_Rebuttal Power Costs 3" xfId="44865"/>
    <cellStyle name="_Chelan Debt Forecast 12.19.05_Rebuttal Power Costs_Adj Bench DR 3 for Initial Briefs (Electric)" xfId="44866"/>
    <cellStyle name="_Chelan Debt Forecast 12.19.05_Rebuttal Power Costs_Adj Bench DR 3 for Initial Briefs (Electric) 2" xfId="44867"/>
    <cellStyle name="_Chelan Debt Forecast 12.19.05_Rebuttal Power Costs_Adj Bench DR 3 for Initial Briefs (Electric) 2 2" xfId="44868"/>
    <cellStyle name="_Chelan Debt Forecast 12.19.05_Rebuttal Power Costs_Adj Bench DR 3 for Initial Briefs (Electric) 3" xfId="44869"/>
    <cellStyle name="_Chelan Debt Forecast 12.19.05_Rebuttal Power Costs_Adj Bench DR 3 for Initial Briefs (Electric)_DEM-WP(C) ENERG10C--ctn Mid-C_042010 2010GRC" xfId="44870"/>
    <cellStyle name="_Chelan Debt Forecast 12.19.05_Rebuttal Power Costs_DEM-WP(C) ENERG10C--ctn Mid-C_042010 2010GRC" xfId="44871"/>
    <cellStyle name="_Chelan Debt Forecast 12.19.05_Rebuttal Power Costs_Electric Rev Req Model (2009 GRC) Rebuttal" xfId="44872"/>
    <cellStyle name="_Chelan Debt Forecast 12.19.05_Rebuttal Power Costs_Electric Rev Req Model (2009 GRC) Rebuttal 2" xfId="44873"/>
    <cellStyle name="_Chelan Debt Forecast 12.19.05_Rebuttal Power Costs_Electric Rev Req Model (2009 GRC) Rebuttal 2 2" xfId="44874"/>
    <cellStyle name="_Chelan Debt Forecast 12.19.05_Rebuttal Power Costs_Electric Rev Req Model (2009 GRC) Rebuttal 3" xfId="44875"/>
    <cellStyle name="_Chelan Debt Forecast 12.19.05_Rebuttal Power Costs_Electric Rev Req Model (2009 GRC) Rebuttal REmoval of New  WH Solar AdjustMI" xfId="44876"/>
    <cellStyle name="_Chelan Debt Forecast 12.19.05_Rebuttal Power Costs_Electric Rev Req Model (2009 GRC) Rebuttal REmoval of New  WH Solar AdjustMI 2" xfId="44877"/>
    <cellStyle name="_Chelan Debt Forecast 12.19.05_Rebuttal Power Costs_Electric Rev Req Model (2009 GRC) Rebuttal REmoval of New  WH Solar AdjustMI 2 2" xfId="44878"/>
    <cellStyle name="_Chelan Debt Forecast 12.19.05_Rebuttal Power Costs_Electric Rev Req Model (2009 GRC) Rebuttal REmoval of New  WH Solar AdjustMI 3" xfId="44879"/>
    <cellStyle name="_Chelan Debt Forecast 12.19.05_Rebuttal Power Costs_Electric Rev Req Model (2009 GRC) Rebuttal REmoval of New  WH Solar AdjustMI_DEM-WP(C) ENERG10C--ctn Mid-C_042010 2010GRC" xfId="44880"/>
    <cellStyle name="_Chelan Debt Forecast 12.19.05_Rebuttal Power Costs_Electric Rev Req Model (2009 GRC) Revised 01-18-2010" xfId="44881"/>
    <cellStyle name="_Chelan Debt Forecast 12.19.05_Rebuttal Power Costs_Electric Rev Req Model (2009 GRC) Revised 01-18-2010 2" xfId="44882"/>
    <cellStyle name="_Chelan Debt Forecast 12.19.05_Rebuttal Power Costs_Electric Rev Req Model (2009 GRC) Revised 01-18-2010 2 2" xfId="44883"/>
    <cellStyle name="_Chelan Debt Forecast 12.19.05_Rebuttal Power Costs_Electric Rev Req Model (2009 GRC) Revised 01-18-2010 3" xfId="44884"/>
    <cellStyle name="_Chelan Debt Forecast 12.19.05_Rebuttal Power Costs_Electric Rev Req Model (2009 GRC) Revised 01-18-2010_DEM-WP(C) ENERG10C--ctn Mid-C_042010 2010GRC" xfId="44885"/>
    <cellStyle name="_Chelan Debt Forecast 12.19.05_Rebuttal Power Costs_Final Order Electric EXHIBIT A-1" xfId="44886"/>
    <cellStyle name="_Chelan Debt Forecast 12.19.05_Rebuttal Power Costs_Final Order Electric EXHIBIT A-1 2" xfId="44887"/>
    <cellStyle name="_Chelan Debt Forecast 12.19.05_Rebuttal Power Costs_Final Order Electric EXHIBIT A-1 2 2" xfId="44888"/>
    <cellStyle name="_Chelan Debt Forecast 12.19.05_Rebuttal Power Costs_Final Order Electric EXHIBIT A-1 3" xfId="44889"/>
    <cellStyle name="_Chelan Debt Forecast 12.19.05_ROR &amp; CONV FACTOR" xfId="44890"/>
    <cellStyle name="_Chelan Debt Forecast 12.19.05_ROR &amp; CONV FACTOR 2" xfId="44891"/>
    <cellStyle name="_Chelan Debt Forecast 12.19.05_ROR &amp; CONV FACTOR 2 2" xfId="44892"/>
    <cellStyle name="_Chelan Debt Forecast 12.19.05_ROR &amp; CONV FACTOR 3" xfId="44893"/>
    <cellStyle name="_Chelan Debt Forecast 12.19.05_ROR 5.02" xfId="44894"/>
    <cellStyle name="_Chelan Debt Forecast 12.19.05_ROR 5.02 2" xfId="44895"/>
    <cellStyle name="_Chelan Debt Forecast 12.19.05_ROR 5.02 2 2" xfId="44896"/>
    <cellStyle name="_Chelan Debt Forecast 12.19.05_ROR 5.02 3" xfId="44897"/>
    <cellStyle name="_Chelan Debt Forecast 12.19.05_Transmission Workbook for May BOD" xfId="44898"/>
    <cellStyle name="_Chelan Debt Forecast 12.19.05_Transmission Workbook for May BOD 2" xfId="44899"/>
    <cellStyle name="_Chelan Debt Forecast 12.19.05_Transmission Workbook for May BOD_DEM-WP(C) ENERG10C--ctn Mid-C_042010 2010GRC" xfId="44900"/>
    <cellStyle name="_Chelan Debt Forecast 12.19.05_Wind Integration 10GRC" xfId="44901"/>
    <cellStyle name="_Chelan Debt Forecast 12.19.05_Wind Integration 10GRC 2" xfId="44902"/>
    <cellStyle name="_Chelan Debt Forecast 12.19.05_Wind Integration 10GRC_DEM-WP(C) ENERG10C--ctn Mid-C_042010 2010GRC" xfId="44903"/>
    <cellStyle name="_Colstrip FOR - GADS 1990-2009" xfId="44904"/>
    <cellStyle name="_Colstrip FOR - GADS 1990-2009 2" xfId="44905"/>
    <cellStyle name="_Colstrip FOR - GADS 1990-2009 3" xfId="44906"/>
    <cellStyle name="_x0013__Confidential Material" xfId="44907"/>
    <cellStyle name="_Copy 11-9 Sumas Proforma - Current" xfId="44908"/>
    <cellStyle name="_Costs not in AURORA 06GRC" xfId="77"/>
    <cellStyle name="_Costs not in AURORA 06GRC 2" xfId="44909"/>
    <cellStyle name="_Costs not in AURORA 06GRC 2 2" xfId="44910"/>
    <cellStyle name="_Costs not in AURORA 06GRC 2 2 2" xfId="44911"/>
    <cellStyle name="_Costs not in AURORA 06GRC 2 3" xfId="44912"/>
    <cellStyle name="_Costs not in AURORA 06GRC 3" xfId="44913"/>
    <cellStyle name="_Costs not in AURORA 06GRC 3 2" xfId="44914"/>
    <cellStyle name="_Costs not in AURORA 06GRC 3 2 2" xfId="44915"/>
    <cellStyle name="_Costs not in AURORA 06GRC 3 3" xfId="44916"/>
    <cellStyle name="_Costs not in AURORA 06GRC 3 3 2" xfId="44917"/>
    <cellStyle name="_Costs not in AURORA 06GRC 3 4" xfId="44918"/>
    <cellStyle name="_Costs not in AURORA 06GRC 3 4 2" xfId="44919"/>
    <cellStyle name="_Costs not in AURORA 06GRC 4" xfId="44920"/>
    <cellStyle name="_Costs not in AURORA 06GRC 4 2" xfId="44921"/>
    <cellStyle name="_Costs not in AURORA 06GRC 5" xfId="44922"/>
    <cellStyle name="_Costs not in AURORA 06GRC 6" xfId="44923"/>
    <cellStyle name="_Costs not in AURORA 06GRC 6 2" xfId="44924"/>
    <cellStyle name="_Costs not in AURORA 06GRC 7" xfId="44925"/>
    <cellStyle name="_Costs not in AURORA 06GRC 7 2" xfId="44926"/>
    <cellStyle name="_Costs not in AURORA 06GRC_04 07E Wild Horse Wind Expansion (C) (2)" xfId="78"/>
    <cellStyle name="_Costs not in AURORA 06GRC_04 07E Wild Horse Wind Expansion (C) (2) 2" xfId="44927"/>
    <cellStyle name="_Costs not in AURORA 06GRC_04 07E Wild Horse Wind Expansion (C) (2) 2 2" xfId="44928"/>
    <cellStyle name="_Costs not in AURORA 06GRC_04 07E Wild Horse Wind Expansion (C) (2) 3" xfId="44929"/>
    <cellStyle name="_Costs not in AURORA 06GRC_04 07E Wild Horse Wind Expansion (C) (2)_Adj Bench DR 3 for Initial Briefs (Electric)" xfId="44930"/>
    <cellStyle name="_Costs not in AURORA 06GRC_04 07E Wild Horse Wind Expansion (C) (2)_Adj Bench DR 3 for Initial Briefs (Electric) 2" xfId="44931"/>
    <cellStyle name="_Costs not in AURORA 06GRC_04 07E Wild Horse Wind Expansion (C) (2)_Adj Bench DR 3 for Initial Briefs (Electric) 2 2" xfId="44932"/>
    <cellStyle name="_Costs not in AURORA 06GRC_04 07E Wild Horse Wind Expansion (C) (2)_Adj Bench DR 3 for Initial Briefs (Electric) 3" xfId="44933"/>
    <cellStyle name="_Costs not in AURORA 06GRC_04 07E Wild Horse Wind Expansion (C) (2)_Adj Bench DR 3 for Initial Briefs (Electric)_DEM-WP(C) ENERG10C--ctn Mid-C_042010 2010GRC" xfId="44934"/>
    <cellStyle name="_Costs not in AURORA 06GRC_04 07E Wild Horse Wind Expansion (C) (2)_Book1" xfId="44935"/>
    <cellStyle name="_Costs not in AURORA 06GRC_04 07E Wild Horse Wind Expansion (C) (2)_DEM-WP(C) ENERG10C--ctn Mid-C_042010 2010GRC" xfId="44936"/>
    <cellStyle name="_Costs not in AURORA 06GRC_04 07E Wild Horse Wind Expansion (C) (2)_Electric Rev Req Model (2009 GRC) " xfId="44937"/>
    <cellStyle name="_Costs not in AURORA 06GRC_04 07E Wild Horse Wind Expansion (C) (2)_Electric Rev Req Model (2009 GRC)  2" xfId="44938"/>
    <cellStyle name="_Costs not in AURORA 06GRC_04 07E Wild Horse Wind Expansion (C) (2)_Electric Rev Req Model (2009 GRC)  2 2" xfId="44939"/>
    <cellStyle name="_Costs not in AURORA 06GRC_04 07E Wild Horse Wind Expansion (C) (2)_Electric Rev Req Model (2009 GRC)  3" xfId="44940"/>
    <cellStyle name="_Costs not in AURORA 06GRC_04 07E Wild Horse Wind Expansion (C) (2)_Electric Rev Req Model (2009 GRC) _DEM-WP(C) ENERG10C--ctn Mid-C_042010 2010GRC" xfId="44941"/>
    <cellStyle name="_Costs not in AURORA 06GRC_04 07E Wild Horse Wind Expansion (C) (2)_Electric Rev Req Model (2009 GRC) Rebuttal" xfId="44942"/>
    <cellStyle name="_Costs not in AURORA 06GRC_04 07E Wild Horse Wind Expansion (C) (2)_Electric Rev Req Model (2009 GRC) Rebuttal 2" xfId="44943"/>
    <cellStyle name="_Costs not in AURORA 06GRC_04 07E Wild Horse Wind Expansion (C) (2)_Electric Rev Req Model (2009 GRC) Rebuttal 2 2" xfId="44944"/>
    <cellStyle name="_Costs not in AURORA 06GRC_04 07E Wild Horse Wind Expansion (C) (2)_Electric Rev Req Model (2009 GRC) Rebuttal 3" xfId="44945"/>
    <cellStyle name="_Costs not in AURORA 06GRC_04 07E Wild Horse Wind Expansion (C) (2)_Electric Rev Req Model (2009 GRC) Rebuttal REmoval of New  WH Solar AdjustMI" xfId="44946"/>
    <cellStyle name="_Costs not in AURORA 06GRC_04 07E Wild Horse Wind Expansion (C) (2)_Electric Rev Req Model (2009 GRC) Rebuttal REmoval of New  WH Solar AdjustMI 2" xfId="44947"/>
    <cellStyle name="_Costs not in AURORA 06GRC_04 07E Wild Horse Wind Expansion (C) (2)_Electric Rev Req Model (2009 GRC) Rebuttal REmoval of New  WH Solar AdjustMI 2 2" xfId="44948"/>
    <cellStyle name="_Costs not in AURORA 06GRC_04 07E Wild Horse Wind Expansion (C) (2)_Electric Rev Req Model (2009 GRC) Rebuttal REmoval of New  WH Solar AdjustMI 3" xfId="44949"/>
    <cellStyle name="_Costs not in AURORA 06GRC_04 07E Wild Horse Wind Expansion (C) (2)_Electric Rev Req Model (2009 GRC) Rebuttal REmoval of New  WH Solar AdjustMI_DEM-WP(C) ENERG10C--ctn Mid-C_042010 2010GRC" xfId="44950"/>
    <cellStyle name="_Costs not in AURORA 06GRC_04 07E Wild Horse Wind Expansion (C) (2)_Electric Rev Req Model (2009 GRC) Revised 01-18-2010" xfId="44951"/>
    <cellStyle name="_Costs not in AURORA 06GRC_04 07E Wild Horse Wind Expansion (C) (2)_Electric Rev Req Model (2009 GRC) Revised 01-18-2010 2" xfId="44952"/>
    <cellStyle name="_Costs not in AURORA 06GRC_04 07E Wild Horse Wind Expansion (C) (2)_Electric Rev Req Model (2009 GRC) Revised 01-18-2010 2 2" xfId="44953"/>
    <cellStyle name="_Costs not in AURORA 06GRC_04 07E Wild Horse Wind Expansion (C) (2)_Electric Rev Req Model (2009 GRC) Revised 01-18-2010 3" xfId="44954"/>
    <cellStyle name="_Costs not in AURORA 06GRC_04 07E Wild Horse Wind Expansion (C) (2)_Electric Rev Req Model (2009 GRC) Revised 01-18-2010_DEM-WP(C) ENERG10C--ctn Mid-C_042010 2010GRC" xfId="44955"/>
    <cellStyle name="_Costs not in AURORA 06GRC_04 07E Wild Horse Wind Expansion (C) (2)_Electric Rev Req Model (2010 GRC)" xfId="44956"/>
    <cellStyle name="_Costs not in AURORA 06GRC_04 07E Wild Horse Wind Expansion (C) (2)_Electric Rev Req Model (2010 GRC) SF" xfId="44957"/>
    <cellStyle name="_Costs not in AURORA 06GRC_04 07E Wild Horse Wind Expansion (C) (2)_Final Order Electric EXHIBIT A-1" xfId="44958"/>
    <cellStyle name="_Costs not in AURORA 06GRC_04 07E Wild Horse Wind Expansion (C) (2)_Final Order Electric EXHIBIT A-1 2" xfId="44959"/>
    <cellStyle name="_Costs not in AURORA 06GRC_04 07E Wild Horse Wind Expansion (C) (2)_Final Order Electric EXHIBIT A-1 2 2" xfId="44960"/>
    <cellStyle name="_Costs not in AURORA 06GRC_04 07E Wild Horse Wind Expansion (C) (2)_Final Order Electric EXHIBIT A-1 3" xfId="44961"/>
    <cellStyle name="_Costs not in AURORA 06GRC_04 07E Wild Horse Wind Expansion (C) (2)_TENASKA REGULATORY ASSET" xfId="44962"/>
    <cellStyle name="_Costs not in AURORA 06GRC_04 07E Wild Horse Wind Expansion (C) (2)_TENASKA REGULATORY ASSET 2" xfId="44963"/>
    <cellStyle name="_Costs not in AURORA 06GRC_04 07E Wild Horse Wind Expansion (C) (2)_TENASKA REGULATORY ASSET 2 2" xfId="44964"/>
    <cellStyle name="_Costs not in AURORA 06GRC_04 07E Wild Horse Wind Expansion (C) (2)_TENASKA REGULATORY ASSET 3" xfId="44965"/>
    <cellStyle name="_Costs not in AURORA 06GRC_16.37E Wild Horse Expansion DeferralRevwrkingfile SF" xfId="44966"/>
    <cellStyle name="_Costs not in AURORA 06GRC_16.37E Wild Horse Expansion DeferralRevwrkingfile SF 2" xfId="44967"/>
    <cellStyle name="_Costs not in AURORA 06GRC_16.37E Wild Horse Expansion DeferralRevwrkingfile SF 2 2" xfId="44968"/>
    <cellStyle name="_Costs not in AURORA 06GRC_16.37E Wild Horse Expansion DeferralRevwrkingfile SF 3" xfId="44969"/>
    <cellStyle name="_Costs not in AURORA 06GRC_16.37E Wild Horse Expansion DeferralRevwrkingfile SF_DEM-WP(C) ENERG10C--ctn Mid-C_042010 2010GRC" xfId="44970"/>
    <cellStyle name="_Costs not in AURORA 06GRC_2009 Compliance Filing PCA Exhibits for GRC" xfId="44971"/>
    <cellStyle name="_Costs not in AURORA 06GRC_2009 GRC Compl Filing - Exhibit D" xfId="44972"/>
    <cellStyle name="_Costs not in AURORA 06GRC_2009 GRC Compl Filing - Exhibit D 2" xfId="44973"/>
    <cellStyle name="_Costs not in AURORA 06GRC_2009 GRC Compl Filing - Exhibit D_DEM-WP(C) ENERG10C--ctn Mid-C_042010 2010GRC" xfId="44974"/>
    <cellStyle name="_Costs not in AURORA 06GRC_3.01 Income Statement" xfId="44975"/>
    <cellStyle name="_Costs not in AURORA 06GRC_4 31 Regulatory Assets and Liabilities  7 06- Exhibit D" xfId="44976"/>
    <cellStyle name="_Costs not in AURORA 06GRC_4 31 Regulatory Assets and Liabilities  7 06- Exhibit D 2" xfId="44977"/>
    <cellStyle name="_Costs not in AURORA 06GRC_4 31 Regulatory Assets and Liabilities  7 06- Exhibit D 2 2" xfId="44978"/>
    <cellStyle name="_Costs not in AURORA 06GRC_4 31 Regulatory Assets and Liabilities  7 06- Exhibit D 3" xfId="44979"/>
    <cellStyle name="_Costs not in AURORA 06GRC_4 31 Regulatory Assets and Liabilities  7 06- Exhibit D_DEM-WP(C) ENERG10C--ctn Mid-C_042010 2010GRC" xfId="44980"/>
    <cellStyle name="_Costs not in AURORA 06GRC_4 31 Regulatory Assets and Liabilities  7 06- Exhibit D_NIM Summary" xfId="44981"/>
    <cellStyle name="_Costs not in AURORA 06GRC_4 31 Regulatory Assets and Liabilities  7 06- Exhibit D_NIM Summary 2" xfId="44982"/>
    <cellStyle name="_Costs not in AURORA 06GRC_4 31 Regulatory Assets and Liabilities  7 06- Exhibit D_NIM Summary_DEM-WP(C) ENERG10C--ctn Mid-C_042010 2010GRC" xfId="44983"/>
    <cellStyle name="_Costs not in AURORA 06GRC_4 31E Reg Asset  Liab and EXH D" xfId="44984"/>
    <cellStyle name="_Costs not in AURORA 06GRC_4 31E Reg Asset  Liab and EXH D _ Aug 10 Filing (2)" xfId="44985"/>
    <cellStyle name="_Costs not in AURORA 06GRC_4 32 Regulatory Assets and Liabilities  7 06- Exhibit D" xfId="44986"/>
    <cellStyle name="_Costs not in AURORA 06GRC_4 32 Regulatory Assets and Liabilities  7 06- Exhibit D 2" xfId="44987"/>
    <cellStyle name="_Costs not in AURORA 06GRC_4 32 Regulatory Assets and Liabilities  7 06- Exhibit D 2 2" xfId="44988"/>
    <cellStyle name="_Costs not in AURORA 06GRC_4 32 Regulatory Assets and Liabilities  7 06- Exhibit D 3" xfId="44989"/>
    <cellStyle name="_Costs not in AURORA 06GRC_4 32 Regulatory Assets and Liabilities  7 06- Exhibit D_DEM-WP(C) ENERG10C--ctn Mid-C_042010 2010GRC" xfId="44990"/>
    <cellStyle name="_Costs not in AURORA 06GRC_4 32 Regulatory Assets and Liabilities  7 06- Exhibit D_NIM Summary" xfId="44991"/>
    <cellStyle name="_Costs not in AURORA 06GRC_4 32 Regulatory Assets and Liabilities  7 06- Exhibit D_NIM Summary 2" xfId="44992"/>
    <cellStyle name="_Costs not in AURORA 06GRC_4 32 Regulatory Assets and Liabilities  7 06- Exhibit D_NIM Summary_DEM-WP(C) ENERG10C--ctn Mid-C_042010 2010GRC" xfId="44993"/>
    <cellStyle name="_Costs not in AURORA 06GRC_ACCOUNTS" xfId="44994"/>
    <cellStyle name="_Costs not in AURORA 06GRC_AURORA Total New" xfId="44995"/>
    <cellStyle name="_Costs not in AURORA 06GRC_AURORA Total New 2" xfId="44996"/>
    <cellStyle name="_Costs not in AURORA 06GRC_Book2" xfId="44997"/>
    <cellStyle name="_Costs not in AURORA 06GRC_Book2 2" xfId="44998"/>
    <cellStyle name="_Costs not in AURORA 06GRC_Book2 2 2" xfId="44999"/>
    <cellStyle name="_Costs not in AURORA 06GRC_Book2 3" xfId="45000"/>
    <cellStyle name="_Costs not in AURORA 06GRC_Book2_Adj Bench DR 3 for Initial Briefs (Electric)" xfId="45001"/>
    <cellStyle name="_Costs not in AURORA 06GRC_Book2_Adj Bench DR 3 for Initial Briefs (Electric) 2" xfId="45002"/>
    <cellStyle name="_Costs not in AURORA 06GRC_Book2_Adj Bench DR 3 for Initial Briefs (Electric) 2 2" xfId="45003"/>
    <cellStyle name="_Costs not in AURORA 06GRC_Book2_Adj Bench DR 3 for Initial Briefs (Electric) 3" xfId="45004"/>
    <cellStyle name="_Costs not in AURORA 06GRC_Book2_Adj Bench DR 3 for Initial Briefs (Electric)_DEM-WP(C) ENERG10C--ctn Mid-C_042010 2010GRC" xfId="45005"/>
    <cellStyle name="_Costs not in AURORA 06GRC_Book2_DEM-WP(C) ENERG10C--ctn Mid-C_042010 2010GRC" xfId="45006"/>
    <cellStyle name="_Costs not in AURORA 06GRC_Book2_Electric Rev Req Model (2009 GRC) Rebuttal" xfId="45007"/>
    <cellStyle name="_Costs not in AURORA 06GRC_Book2_Electric Rev Req Model (2009 GRC) Rebuttal 2" xfId="45008"/>
    <cellStyle name="_Costs not in AURORA 06GRC_Book2_Electric Rev Req Model (2009 GRC) Rebuttal 2 2" xfId="45009"/>
    <cellStyle name="_Costs not in AURORA 06GRC_Book2_Electric Rev Req Model (2009 GRC) Rebuttal 3" xfId="45010"/>
    <cellStyle name="_Costs not in AURORA 06GRC_Book2_Electric Rev Req Model (2009 GRC) Rebuttal REmoval of New  WH Solar AdjustMI" xfId="45011"/>
    <cellStyle name="_Costs not in AURORA 06GRC_Book2_Electric Rev Req Model (2009 GRC) Rebuttal REmoval of New  WH Solar AdjustMI 2" xfId="45012"/>
    <cellStyle name="_Costs not in AURORA 06GRC_Book2_Electric Rev Req Model (2009 GRC) Rebuttal REmoval of New  WH Solar AdjustMI 2 2" xfId="45013"/>
    <cellStyle name="_Costs not in AURORA 06GRC_Book2_Electric Rev Req Model (2009 GRC) Rebuttal REmoval of New  WH Solar AdjustMI 3" xfId="45014"/>
    <cellStyle name="_Costs not in AURORA 06GRC_Book2_Electric Rev Req Model (2009 GRC) Rebuttal REmoval of New  WH Solar AdjustMI_DEM-WP(C) ENERG10C--ctn Mid-C_042010 2010GRC" xfId="45015"/>
    <cellStyle name="_Costs not in AURORA 06GRC_Book2_Electric Rev Req Model (2009 GRC) Revised 01-18-2010" xfId="45016"/>
    <cellStyle name="_Costs not in AURORA 06GRC_Book2_Electric Rev Req Model (2009 GRC) Revised 01-18-2010 2" xfId="45017"/>
    <cellStyle name="_Costs not in AURORA 06GRC_Book2_Electric Rev Req Model (2009 GRC) Revised 01-18-2010 2 2" xfId="45018"/>
    <cellStyle name="_Costs not in AURORA 06GRC_Book2_Electric Rev Req Model (2009 GRC) Revised 01-18-2010 3" xfId="45019"/>
    <cellStyle name="_Costs not in AURORA 06GRC_Book2_Electric Rev Req Model (2009 GRC) Revised 01-18-2010_DEM-WP(C) ENERG10C--ctn Mid-C_042010 2010GRC" xfId="45020"/>
    <cellStyle name="_Costs not in AURORA 06GRC_Book2_Final Order Electric EXHIBIT A-1" xfId="45021"/>
    <cellStyle name="_Costs not in AURORA 06GRC_Book2_Final Order Electric EXHIBIT A-1 2" xfId="45022"/>
    <cellStyle name="_Costs not in AURORA 06GRC_Book2_Final Order Electric EXHIBIT A-1 2 2" xfId="45023"/>
    <cellStyle name="_Costs not in AURORA 06GRC_Book2_Final Order Electric EXHIBIT A-1 3" xfId="45024"/>
    <cellStyle name="_Costs not in AURORA 06GRC_Book4" xfId="45025"/>
    <cellStyle name="_Costs not in AURORA 06GRC_Book4 2" xfId="45026"/>
    <cellStyle name="_Costs not in AURORA 06GRC_Book4 2 2" xfId="45027"/>
    <cellStyle name="_Costs not in AURORA 06GRC_Book4 3" xfId="45028"/>
    <cellStyle name="_Costs not in AURORA 06GRC_Book4_DEM-WP(C) ENERG10C--ctn Mid-C_042010 2010GRC" xfId="45029"/>
    <cellStyle name="_Costs not in AURORA 06GRC_Book9" xfId="79"/>
    <cellStyle name="_Costs not in AURORA 06GRC_Book9 2" xfId="45030"/>
    <cellStyle name="_Costs not in AURORA 06GRC_Book9 2 2" xfId="45031"/>
    <cellStyle name="_Costs not in AURORA 06GRC_Book9 3" xfId="45032"/>
    <cellStyle name="_Costs not in AURORA 06GRC_Book9_DEM-WP(C) ENERG10C--ctn Mid-C_042010 2010GRC" xfId="45033"/>
    <cellStyle name="_Costs not in AURORA 06GRC_Check the Interest Calculation" xfId="45034"/>
    <cellStyle name="_Costs not in AURORA 06GRC_Check the Interest Calculation_Scenario 1 REC vs PTC Offset" xfId="45035"/>
    <cellStyle name="_Costs not in AURORA 06GRC_Check the Interest Calculation_Scenario 3" xfId="45036"/>
    <cellStyle name="_Costs not in AURORA 06GRC_Chelan PUD Power Costs (8-10)" xfId="45037"/>
    <cellStyle name="_Costs not in AURORA 06GRC_DEM-WP(C) Chelan Power Costs" xfId="45038"/>
    <cellStyle name="_Costs not in AURORA 06GRC_DEM-WP(C) ENERG10C--ctn Mid-C_042010 2010GRC" xfId="45039"/>
    <cellStyle name="_Costs not in AURORA 06GRC_DEM-WP(C) Gas Transport 2010GRC" xfId="45040"/>
    <cellStyle name="_Costs not in AURORA 06GRC_Exhibit D fr R Gho 12-31-08" xfId="45041"/>
    <cellStyle name="_Costs not in AURORA 06GRC_Exhibit D fr R Gho 12-31-08 2" xfId="45042"/>
    <cellStyle name="_Costs not in AURORA 06GRC_Exhibit D fr R Gho 12-31-08 v2" xfId="45043"/>
    <cellStyle name="_Costs not in AURORA 06GRC_Exhibit D fr R Gho 12-31-08 v2 2" xfId="45044"/>
    <cellStyle name="_Costs not in AURORA 06GRC_Exhibit D fr R Gho 12-31-08 v2_DEM-WP(C) ENERG10C--ctn Mid-C_042010 2010GRC" xfId="45045"/>
    <cellStyle name="_Costs not in AURORA 06GRC_Exhibit D fr R Gho 12-31-08 v2_NIM Summary" xfId="45046"/>
    <cellStyle name="_Costs not in AURORA 06GRC_Exhibit D fr R Gho 12-31-08 v2_NIM Summary 2" xfId="45047"/>
    <cellStyle name="_Costs not in AURORA 06GRC_Exhibit D fr R Gho 12-31-08 v2_NIM Summary_DEM-WP(C) ENERG10C--ctn Mid-C_042010 2010GRC" xfId="45048"/>
    <cellStyle name="_Costs not in AURORA 06GRC_Exhibit D fr R Gho 12-31-08_DEM-WP(C) ENERG10C--ctn Mid-C_042010 2010GRC" xfId="45049"/>
    <cellStyle name="_Costs not in AURORA 06GRC_Exhibit D fr R Gho 12-31-08_NIM Summary" xfId="45050"/>
    <cellStyle name="_Costs not in AURORA 06GRC_Exhibit D fr R Gho 12-31-08_NIM Summary 2" xfId="45051"/>
    <cellStyle name="_Costs not in AURORA 06GRC_Exhibit D fr R Gho 12-31-08_NIM Summary_DEM-WP(C) ENERG10C--ctn Mid-C_042010 2010GRC" xfId="45052"/>
    <cellStyle name="_Costs not in AURORA 06GRC_Gas Rev Req Model (2010 GRC)" xfId="45053"/>
    <cellStyle name="_Costs not in AURORA 06GRC_Hopkins Ridge Prepaid Tran - Interest Earned RY 12ME Feb  '11" xfId="45054"/>
    <cellStyle name="_Costs not in AURORA 06GRC_Hopkins Ridge Prepaid Tran - Interest Earned RY 12ME Feb  '11 2" xfId="45055"/>
    <cellStyle name="_Costs not in AURORA 06GRC_Hopkins Ridge Prepaid Tran - Interest Earned RY 12ME Feb  '11_DEM-WP(C) ENERG10C--ctn Mid-C_042010 2010GRC" xfId="45056"/>
    <cellStyle name="_Costs not in AURORA 06GRC_Hopkins Ridge Prepaid Tran - Interest Earned RY 12ME Feb  '11_NIM Summary" xfId="45057"/>
    <cellStyle name="_Costs not in AURORA 06GRC_Hopkins Ridge Prepaid Tran - Interest Earned RY 12ME Feb  '11_NIM Summary 2" xfId="45058"/>
    <cellStyle name="_Costs not in AURORA 06GRC_Hopkins Ridge Prepaid Tran - Interest Earned RY 12ME Feb  '11_NIM Summary_DEM-WP(C) ENERG10C--ctn Mid-C_042010 2010GRC" xfId="45059"/>
    <cellStyle name="_Costs not in AURORA 06GRC_Hopkins Ridge Prepaid Tran - Interest Earned RY 12ME Feb  '11_Transmission Workbook for May BOD" xfId="45060"/>
    <cellStyle name="_Costs not in AURORA 06GRC_Hopkins Ridge Prepaid Tran - Interest Earned RY 12ME Feb  '11_Transmission Workbook for May BOD 2" xfId="45061"/>
    <cellStyle name="_Costs not in AURORA 06GRC_Hopkins Ridge Prepaid Tran - Interest Earned RY 12ME Feb  '11_Transmission Workbook for May BOD_DEM-WP(C) ENERG10C--ctn Mid-C_042010 2010GRC" xfId="45062"/>
    <cellStyle name="_Costs not in AURORA 06GRC_INPUTS" xfId="45063"/>
    <cellStyle name="_Costs not in AURORA 06GRC_INPUTS 2" xfId="45064"/>
    <cellStyle name="_Costs not in AURORA 06GRC_INPUTS 2 2" xfId="45065"/>
    <cellStyle name="_Costs not in AURORA 06GRC_INPUTS 3" xfId="45066"/>
    <cellStyle name="_Costs not in AURORA 06GRC_NIM Summary" xfId="45067"/>
    <cellStyle name="_Costs not in AURORA 06GRC_NIM Summary 09GRC" xfId="45068"/>
    <cellStyle name="_Costs not in AURORA 06GRC_NIM Summary 09GRC 2" xfId="45069"/>
    <cellStyle name="_Costs not in AURORA 06GRC_NIM Summary 09GRC_DEM-WP(C) ENERG10C--ctn Mid-C_042010 2010GRC" xfId="45070"/>
    <cellStyle name="_Costs not in AURORA 06GRC_NIM Summary 2" xfId="45071"/>
    <cellStyle name="_Costs not in AURORA 06GRC_NIM Summary 3" xfId="45072"/>
    <cellStyle name="_Costs not in AURORA 06GRC_NIM Summary 4" xfId="45073"/>
    <cellStyle name="_Costs not in AURORA 06GRC_NIM Summary 5" xfId="45074"/>
    <cellStyle name="_Costs not in AURORA 06GRC_NIM Summary 6" xfId="45075"/>
    <cellStyle name="_Costs not in AURORA 06GRC_NIM Summary 7" xfId="45076"/>
    <cellStyle name="_Costs not in AURORA 06GRC_NIM Summary 8" xfId="45077"/>
    <cellStyle name="_Costs not in AURORA 06GRC_NIM Summary 9" xfId="45078"/>
    <cellStyle name="_Costs not in AURORA 06GRC_NIM Summary_DEM-WP(C) ENERG10C--ctn Mid-C_042010 2010GRC" xfId="45079"/>
    <cellStyle name="_Costs not in AURORA 06GRC_PCA 10 -  Exhibit D from A Kellogg Jan 2011" xfId="45080"/>
    <cellStyle name="_Costs not in AURORA 06GRC_PCA 10 -  Exhibit D from A Kellogg July 2011" xfId="45081"/>
    <cellStyle name="_Costs not in AURORA 06GRC_PCA 10 -  Exhibit D from S Free Rcv'd 12-11" xfId="45082"/>
    <cellStyle name="_Costs not in AURORA 06GRC_PCA 7 - Exhibit D update 11_30_08 (2)" xfId="45083"/>
    <cellStyle name="_Costs not in AURORA 06GRC_PCA 7 - Exhibit D update 11_30_08 (2) 2" xfId="45084"/>
    <cellStyle name="_Costs not in AURORA 06GRC_PCA 7 - Exhibit D update 11_30_08 (2) 2 2" xfId="45085"/>
    <cellStyle name="_Costs not in AURORA 06GRC_PCA 7 - Exhibit D update 11_30_08 (2) 3" xfId="45086"/>
    <cellStyle name="_Costs not in AURORA 06GRC_PCA 7 - Exhibit D update 11_30_08 (2)_DEM-WP(C) ENERG10C--ctn Mid-C_042010 2010GRC" xfId="45087"/>
    <cellStyle name="_Costs not in AURORA 06GRC_PCA 7 - Exhibit D update 11_30_08 (2)_NIM Summary" xfId="45088"/>
    <cellStyle name="_Costs not in AURORA 06GRC_PCA 7 - Exhibit D update 11_30_08 (2)_NIM Summary 2" xfId="45089"/>
    <cellStyle name="_Costs not in AURORA 06GRC_PCA 7 - Exhibit D update 11_30_08 (2)_NIM Summary_DEM-WP(C) ENERG10C--ctn Mid-C_042010 2010GRC" xfId="45090"/>
    <cellStyle name="_Costs not in AURORA 06GRC_PCA 8 - Exhibit D update 12_31_09" xfId="45091"/>
    <cellStyle name="_Costs not in AURORA 06GRC_PCA 9 -  Exhibit D April 2010" xfId="45092"/>
    <cellStyle name="_Costs not in AURORA 06GRC_PCA 9 -  Exhibit D April 2010 (3)" xfId="45093"/>
    <cellStyle name="_Costs not in AURORA 06GRC_PCA 9 -  Exhibit D April 2010 (3) 2" xfId="45094"/>
    <cellStyle name="_Costs not in AURORA 06GRC_PCA 9 -  Exhibit D April 2010 (3)_DEM-WP(C) ENERG10C--ctn Mid-C_042010 2010GRC" xfId="45095"/>
    <cellStyle name="_Costs not in AURORA 06GRC_PCA 9 -  Exhibit D Feb 2010" xfId="45096"/>
    <cellStyle name="_Costs not in AURORA 06GRC_PCA 9 -  Exhibit D Feb 2010 v2" xfId="45097"/>
    <cellStyle name="_Costs not in AURORA 06GRC_PCA 9 -  Exhibit D Feb 2010 WF" xfId="45098"/>
    <cellStyle name="_Costs not in AURORA 06GRC_PCA 9 -  Exhibit D Jan 2010" xfId="45099"/>
    <cellStyle name="_Costs not in AURORA 06GRC_PCA 9 -  Exhibit D March 2010 (2)" xfId="45100"/>
    <cellStyle name="_Costs not in AURORA 06GRC_PCA 9 -  Exhibit D Nov 2010" xfId="45101"/>
    <cellStyle name="_Costs not in AURORA 06GRC_PCA 9 - Exhibit D at August 2010" xfId="45102"/>
    <cellStyle name="_Costs not in AURORA 06GRC_PCA 9 - Exhibit D June 2010 GRC" xfId="45103"/>
    <cellStyle name="_Costs not in AURORA 06GRC_Power Costs - Comparison bx Rbtl-Staff-Jt-PC" xfId="45104"/>
    <cellStyle name="_Costs not in AURORA 06GRC_Power Costs - Comparison bx Rbtl-Staff-Jt-PC 2" xfId="45105"/>
    <cellStyle name="_Costs not in AURORA 06GRC_Power Costs - Comparison bx Rbtl-Staff-Jt-PC 2 2" xfId="45106"/>
    <cellStyle name="_Costs not in AURORA 06GRC_Power Costs - Comparison bx Rbtl-Staff-Jt-PC 3" xfId="45107"/>
    <cellStyle name="_Costs not in AURORA 06GRC_Power Costs - Comparison bx Rbtl-Staff-Jt-PC_Adj Bench DR 3 for Initial Briefs (Electric)" xfId="45108"/>
    <cellStyle name="_Costs not in AURORA 06GRC_Power Costs - Comparison bx Rbtl-Staff-Jt-PC_Adj Bench DR 3 for Initial Briefs (Electric) 2" xfId="45109"/>
    <cellStyle name="_Costs not in AURORA 06GRC_Power Costs - Comparison bx Rbtl-Staff-Jt-PC_Adj Bench DR 3 for Initial Briefs (Electric) 2 2" xfId="45110"/>
    <cellStyle name="_Costs not in AURORA 06GRC_Power Costs - Comparison bx Rbtl-Staff-Jt-PC_Adj Bench DR 3 for Initial Briefs (Electric) 3" xfId="45111"/>
    <cellStyle name="_Costs not in AURORA 06GRC_Power Costs - Comparison bx Rbtl-Staff-Jt-PC_Adj Bench DR 3 for Initial Briefs (Electric)_DEM-WP(C) ENERG10C--ctn Mid-C_042010 2010GRC" xfId="45112"/>
    <cellStyle name="_Costs not in AURORA 06GRC_Power Costs - Comparison bx Rbtl-Staff-Jt-PC_DEM-WP(C) ENERG10C--ctn Mid-C_042010 2010GRC" xfId="45113"/>
    <cellStyle name="_Costs not in AURORA 06GRC_Power Costs - Comparison bx Rbtl-Staff-Jt-PC_Electric Rev Req Model (2009 GRC) Rebuttal" xfId="45114"/>
    <cellStyle name="_Costs not in AURORA 06GRC_Power Costs - Comparison bx Rbtl-Staff-Jt-PC_Electric Rev Req Model (2009 GRC) Rebuttal 2" xfId="45115"/>
    <cellStyle name="_Costs not in AURORA 06GRC_Power Costs - Comparison bx Rbtl-Staff-Jt-PC_Electric Rev Req Model (2009 GRC) Rebuttal 2 2" xfId="45116"/>
    <cellStyle name="_Costs not in AURORA 06GRC_Power Costs - Comparison bx Rbtl-Staff-Jt-PC_Electric Rev Req Model (2009 GRC) Rebuttal 3" xfId="45117"/>
    <cellStyle name="_Costs not in AURORA 06GRC_Power Costs - Comparison bx Rbtl-Staff-Jt-PC_Electric Rev Req Model (2009 GRC) Rebuttal REmoval of New  WH Solar AdjustMI" xfId="45118"/>
    <cellStyle name="_Costs not in AURORA 06GRC_Power Costs - Comparison bx Rbtl-Staff-Jt-PC_Electric Rev Req Model (2009 GRC) Rebuttal REmoval of New  WH Solar AdjustMI 2" xfId="45119"/>
    <cellStyle name="_Costs not in AURORA 06GRC_Power Costs - Comparison bx Rbtl-Staff-Jt-PC_Electric Rev Req Model (2009 GRC) Rebuttal REmoval of New  WH Solar AdjustMI 2 2" xfId="45120"/>
    <cellStyle name="_Costs not in AURORA 06GRC_Power Costs - Comparison bx Rbtl-Staff-Jt-PC_Electric Rev Req Model (2009 GRC) Rebuttal REmoval of New  WH Solar AdjustMI 3" xfId="45121"/>
    <cellStyle name="_Costs not in AURORA 06GRC_Power Costs - Comparison bx Rbtl-Staff-Jt-PC_Electric Rev Req Model (2009 GRC) Rebuttal REmoval of New  WH Solar AdjustMI_DEM-WP(C) ENERG10C--ctn Mid-C_042010 2010GRC" xfId="45122"/>
    <cellStyle name="_Costs not in AURORA 06GRC_Power Costs - Comparison bx Rbtl-Staff-Jt-PC_Electric Rev Req Model (2009 GRC) Revised 01-18-2010" xfId="45123"/>
    <cellStyle name="_Costs not in AURORA 06GRC_Power Costs - Comparison bx Rbtl-Staff-Jt-PC_Electric Rev Req Model (2009 GRC) Revised 01-18-2010 2" xfId="45124"/>
    <cellStyle name="_Costs not in AURORA 06GRC_Power Costs - Comparison bx Rbtl-Staff-Jt-PC_Electric Rev Req Model (2009 GRC) Revised 01-18-2010 2 2" xfId="45125"/>
    <cellStyle name="_Costs not in AURORA 06GRC_Power Costs - Comparison bx Rbtl-Staff-Jt-PC_Electric Rev Req Model (2009 GRC) Revised 01-18-2010 3" xfId="45126"/>
    <cellStyle name="_Costs not in AURORA 06GRC_Power Costs - Comparison bx Rbtl-Staff-Jt-PC_Electric Rev Req Model (2009 GRC) Revised 01-18-2010_DEM-WP(C) ENERG10C--ctn Mid-C_042010 2010GRC" xfId="45127"/>
    <cellStyle name="_Costs not in AURORA 06GRC_Power Costs - Comparison bx Rbtl-Staff-Jt-PC_Final Order Electric EXHIBIT A-1" xfId="45128"/>
    <cellStyle name="_Costs not in AURORA 06GRC_Power Costs - Comparison bx Rbtl-Staff-Jt-PC_Final Order Electric EXHIBIT A-1 2" xfId="45129"/>
    <cellStyle name="_Costs not in AURORA 06GRC_Power Costs - Comparison bx Rbtl-Staff-Jt-PC_Final Order Electric EXHIBIT A-1 2 2" xfId="45130"/>
    <cellStyle name="_Costs not in AURORA 06GRC_Power Costs - Comparison bx Rbtl-Staff-Jt-PC_Final Order Electric EXHIBIT A-1 3" xfId="45131"/>
    <cellStyle name="_Costs not in AURORA 06GRC_Production Adj 4.37" xfId="45132"/>
    <cellStyle name="_Costs not in AURORA 06GRC_Production Adj 4.37 2" xfId="45133"/>
    <cellStyle name="_Costs not in AURORA 06GRC_Production Adj 4.37 2 2" xfId="45134"/>
    <cellStyle name="_Costs not in AURORA 06GRC_Production Adj 4.37 3" xfId="45135"/>
    <cellStyle name="_Costs not in AURORA 06GRC_Purchased Power Adj 4.03" xfId="45136"/>
    <cellStyle name="_Costs not in AURORA 06GRC_Purchased Power Adj 4.03 2" xfId="45137"/>
    <cellStyle name="_Costs not in AURORA 06GRC_Purchased Power Adj 4.03 2 2" xfId="45138"/>
    <cellStyle name="_Costs not in AURORA 06GRC_Purchased Power Adj 4.03 3" xfId="45139"/>
    <cellStyle name="_Costs not in AURORA 06GRC_Rebuttal Power Costs" xfId="45140"/>
    <cellStyle name="_Costs not in AURORA 06GRC_Rebuttal Power Costs 2" xfId="45141"/>
    <cellStyle name="_Costs not in AURORA 06GRC_Rebuttal Power Costs 2 2" xfId="45142"/>
    <cellStyle name="_Costs not in AURORA 06GRC_Rebuttal Power Costs 3" xfId="45143"/>
    <cellStyle name="_Costs not in AURORA 06GRC_Rebuttal Power Costs_Adj Bench DR 3 for Initial Briefs (Electric)" xfId="45144"/>
    <cellStyle name="_Costs not in AURORA 06GRC_Rebuttal Power Costs_Adj Bench DR 3 for Initial Briefs (Electric) 2" xfId="45145"/>
    <cellStyle name="_Costs not in AURORA 06GRC_Rebuttal Power Costs_Adj Bench DR 3 for Initial Briefs (Electric) 2 2" xfId="45146"/>
    <cellStyle name="_Costs not in AURORA 06GRC_Rebuttal Power Costs_Adj Bench DR 3 for Initial Briefs (Electric) 3" xfId="45147"/>
    <cellStyle name="_Costs not in AURORA 06GRC_Rebuttal Power Costs_Adj Bench DR 3 for Initial Briefs (Electric)_DEM-WP(C) ENERG10C--ctn Mid-C_042010 2010GRC" xfId="45148"/>
    <cellStyle name="_Costs not in AURORA 06GRC_Rebuttal Power Costs_DEM-WP(C) ENERG10C--ctn Mid-C_042010 2010GRC" xfId="45149"/>
    <cellStyle name="_Costs not in AURORA 06GRC_Rebuttal Power Costs_Electric Rev Req Model (2009 GRC) Rebuttal" xfId="45150"/>
    <cellStyle name="_Costs not in AURORA 06GRC_Rebuttal Power Costs_Electric Rev Req Model (2009 GRC) Rebuttal 2" xfId="45151"/>
    <cellStyle name="_Costs not in AURORA 06GRC_Rebuttal Power Costs_Electric Rev Req Model (2009 GRC) Rebuttal 2 2" xfId="45152"/>
    <cellStyle name="_Costs not in AURORA 06GRC_Rebuttal Power Costs_Electric Rev Req Model (2009 GRC) Rebuttal 3" xfId="45153"/>
    <cellStyle name="_Costs not in AURORA 06GRC_Rebuttal Power Costs_Electric Rev Req Model (2009 GRC) Rebuttal REmoval of New  WH Solar AdjustMI" xfId="45154"/>
    <cellStyle name="_Costs not in AURORA 06GRC_Rebuttal Power Costs_Electric Rev Req Model (2009 GRC) Rebuttal REmoval of New  WH Solar AdjustMI 2" xfId="45155"/>
    <cellStyle name="_Costs not in AURORA 06GRC_Rebuttal Power Costs_Electric Rev Req Model (2009 GRC) Rebuttal REmoval of New  WH Solar AdjustMI 2 2" xfId="45156"/>
    <cellStyle name="_Costs not in AURORA 06GRC_Rebuttal Power Costs_Electric Rev Req Model (2009 GRC) Rebuttal REmoval of New  WH Solar AdjustMI 3" xfId="45157"/>
    <cellStyle name="_Costs not in AURORA 06GRC_Rebuttal Power Costs_Electric Rev Req Model (2009 GRC) Rebuttal REmoval of New  WH Solar AdjustMI_DEM-WP(C) ENERG10C--ctn Mid-C_042010 2010GRC" xfId="45158"/>
    <cellStyle name="_Costs not in AURORA 06GRC_Rebuttal Power Costs_Electric Rev Req Model (2009 GRC) Revised 01-18-2010" xfId="45159"/>
    <cellStyle name="_Costs not in AURORA 06GRC_Rebuttal Power Costs_Electric Rev Req Model (2009 GRC) Revised 01-18-2010 2" xfId="45160"/>
    <cellStyle name="_Costs not in AURORA 06GRC_Rebuttal Power Costs_Electric Rev Req Model (2009 GRC) Revised 01-18-2010 2 2" xfId="45161"/>
    <cellStyle name="_Costs not in AURORA 06GRC_Rebuttal Power Costs_Electric Rev Req Model (2009 GRC) Revised 01-18-2010 3" xfId="45162"/>
    <cellStyle name="_Costs not in AURORA 06GRC_Rebuttal Power Costs_Electric Rev Req Model (2009 GRC) Revised 01-18-2010_DEM-WP(C) ENERG10C--ctn Mid-C_042010 2010GRC" xfId="45163"/>
    <cellStyle name="_Costs not in AURORA 06GRC_Rebuttal Power Costs_Final Order Electric EXHIBIT A-1" xfId="45164"/>
    <cellStyle name="_Costs not in AURORA 06GRC_Rebuttal Power Costs_Final Order Electric EXHIBIT A-1 2" xfId="45165"/>
    <cellStyle name="_Costs not in AURORA 06GRC_Rebuttal Power Costs_Final Order Electric EXHIBIT A-1 2 2" xfId="45166"/>
    <cellStyle name="_Costs not in AURORA 06GRC_Rebuttal Power Costs_Final Order Electric EXHIBIT A-1 3" xfId="45167"/>
    <cellStyle name="_Costs not in AURORA 06GRC_ROR &amp; CONV FACTOR" xfId="45168"/>
    <cellStyle name="_Costs not in AURORA 06GRC_ROR &amp; CONV FACTOR 2" xfId="45169"/>
    <cellStyle name="_Costs not in AURORA 06GRC_ROR &amp; CONV FACTOR 2 2" xfId="45170"/>
    <cellStyle name="_Costs not in AURORA 06GRC_ROR &amp; CONV FACTOR 3" xfId="45171"/>
    <cellStyle name="_Costs not in AURORA 06GRC_ROR 5.02" xfId="45172"/>
    <cellStyle name="_Costs not in AURORA 06GRC_ROR 5.02 2" xfId="45173"/>
    <cellStyle name="_Costs not in AURORA 06GRC_ROR 5.02 2 2" xfId="45174"/>
    <cellStyle name="_Costs not in AURORA 06GRC_ROR 5.02 3" xfId="45175"/>
    <cellStyle name="_Costs not in AURORA 06GRC_Transmission Workbook for May BOD" xfId="45176"/>
    <cellStyle name="_Costs not in AURORA 06GRC_Transmission Workbook for May BOD 2" xfId="45177"/>
    <cellStyle name="_Costs not in AURORA 06GRC_Transmission Workbook for May BOD_DEM-WP(C) ENERG10C--ctn Mid-C_042010 2010GRC" xfId="45178"/>
    <cellStyle name="_Costs not in AURORA 06GRC_Wind Integration 10GRC" xfId="45179"/>
    <cellStyle name="_Costs not in AURORA 06GRC_Wind Integration 10GRC 2" xfId="45180"/>
    <cellStyle name="_Costs not in AURORA 06GRC_Wind Integration 10GRC_DEM-WP(C) ENERG10C--ctn Mid-C_042010 2010GRC" xfId="45181"/>
    <cellStyle name="_Costs not in AURORA 2006GRC 6.15.06" xfId="80"/>
    <cellStyle name="_Costs not in AURORA 2006GRC 6.15.06 2" xfId="45182"/>
    <cellStyle name="_Costs not in AURORA 2006GRC 6.15.06 2 2" xfId="45183"/>
    <cellStyle name="_Costs not in AURORA 2006GRC 6.15.06 2 2 2" xfId="45184"/>
    <cellStyle name="_Costs not in AURORA 2006GRC 6.15.06 2 3" xfId="45185"/>
    <cellStyle name="_Costs not in AURORA 2006GRC 6.15.06 3" xfId="45186"/>
    <cellStyle name="_Costs not in AURORA 2006GRC 6.15.06 3 2" xfId="45187"/>
    <cellStyle name="_Costs not in AURORA 2006GRC 6.15.06 3 2 2" xfId="45188"/>
    <cellStyle name="_Costs not in AURORA 2006GRC 6.15.06 3 3" xfId="45189"/>
    <cellStyle name="_Costs not in AURORA 2006GRC 6.15.06 3 3 2" xfId="45190"/>
    <cellStyle name="_Costs not in AURORA 2006GRC 6.15.06 3 4" xfId="45191"/>
    <cellStyle name="_Costs not in AURORA 2006GRC 6.15.06 3 4 2" xfId="45192"/>
    <cellStyle name="_Costs not in AURORA 2006GRC 6.15.06 4" xfId="45193"/>
    <cellStyle name="_Costs not in AURORA 2006GRC 6.15.06 4 2" xfId="45194"/>
    <cellStyle name="_Costs not in AURORA 2006GRC 6.15.06 5" xfId="45195"/>
    <cellStyle name="_Costs not in AURORA 2006GRC 6.15.06 6" xfId="45196"/>
    <cellStyle name="_Costs not in AURORA 2006GRC 6.15.06 6 2" xfId="45197"/>
    <cellStyle name="_Costs not in AURORA 2006GRC 6.15.06 7" xfId="45198"/>
    <cellStyle name="_Costs not in AURORA 2006GRC 6.15.06 7 2" xfId="45199"/>
    <cellStyle name="_Costs not in AURORA 2006GRC 6.15.06_04 07E Wild Horse Wind Expansion (C) (2)" xfId="81"/>
    <cellStyle name="_Costs not in AURORA 2006GRC 6.15.06_04 07E Wild Horse Wind Expansion (C) (2) 2" xfId="45200"/>
    <cellStyle name="_Costs not in AURORA 2006GRC 6.15.06_04 07E Wild Horse Wind Expansion (C) (2) 2 2" xfId="45201"/>
    <cellStyle name="_Costs not in AURORA 2006GRC 6.15.06_04 07E Wild Horse Wind Expansion (C) (2) 3" xfId="45202"/>
    <cellStyle name="_Costs not in AURORA 2006GRC 6.15.06_04 07E Wild Horse Wind Expansion (C) (2)_Adj Bench DR 3 for Initial Briefs (Electric)" xfId="45203"/>
    <cellStyle name="_Costs not in AURORA 2006GRC 6.15.06_04 07E Wild Horse Wind Expansion (C) (2)_Adj Bench DR 3 for Initial Briefs (Electric) 2" xfId="45204"/>
    <cellStyle name="_Costs not in AURORA 2006GRC 6.15.06_04 07E Wild Horse Wind Expansion (C) (2)_Adj Bench DR 3 for Initial Briefs (Electric) 2 2" xfId="45205"/>
    <cellStyle name="_Costs not in AURORA 2006GRC 6.15.06_04 07E Wild Horse Wind Expansion (C) (2)_Adj Bench DR 3 for Initial Briefs (Electric) 3" xfId="45206"/>
    <cellStyle name="_Costs not in AURORA 2006GRC 6.15.06_04 07E Wild Horse Wind Expansion (C) (2)_Adj Bench DR 3 for Initial Briefs (Electric)_DEM-WP(C) ENERG10C--ctn Mid-C_042010 2010GRC" xfId="45207"/>
    <cellStyle name="_Costs not in AURORA 2006GRC 6.15.06_04 07E Wild Horse Wind Expansion (C) (2)_Book1" xfId="45208"/>
    <cellStyle name="_Costs not in AURORA 2006GRC 6.15.06_04 07E Wild Horse Wind Expansion (C) (2)_DEM-WP(C) ENERG10C--ctn Mid-C_042010 2010GRC" xfId="45209"/>
    <cellStyle name="_Costs not in AURORA 2006GRC 6.15.06_04 07E Wild Horse Wind Expansion (C) (2)_Electric Rev Req Model (2009 GRC) " xfId="45210"/>
    <cellStyle name="_Costs not in AURORA 2006GRC 6.15.06_04 07E Wild Horse Wind Expansion (C) (2)_Electric Rev Req Model (2009 GRC)  2" xfId="45211"/>
    <cellStyle name="_Costs not in AURORA 2006GRC 6.15.06_04 07E Wild Horse Wind Expansion (C) (2)_Electric Rev Req Model (2009 GRC)  2 2" xfId="45212"/>
    <cellStyle name="_Costs not in AURORA 2006GRC 6.15.06_04 07E Wild Horse Wind Expansion (C) (2)_Electric Rev Req Model (2009 GRC)  3" xfId="45213"/>
    <cellStyle name="_Costs not in AURORA 2006GRC 6.15.06_04 07E Wild Horse Wind Expansion (C) (2)_Electric Rev Req Model (2009 GRC) _DEM-WP(C) ENERG10C--ctn Mid-C_042010 2010GRC" xfId="45214"/>
    <cellStyle name="_Costs not in AURORA 2006GRC 6.15.06_04 07E Wild Horse Wind Expansion (C) (2)_Electric Rev Req Model (2009 GRC) Rebuttal" xfId="45215"/>
    <cellStyle name="_Costs not in AURORA 2006GRC 6.15.06_04 07E Wild Horse Wind Expansion (C) (2)_Electric Rev Req Model (2009 GRC) Rebuttal 2" xfId="45216"/>
    <cellStyle name="_Costs not in AURORA 2006GRC 6.15.06_04 07E Wild Horse Wind Expansion (C) (2)_Electric Rev Req Model (2009 GRC) Rebuttal 2 2" xfId="45217"/>
    <cellStyle name="_Costs not in AURORA 2006GRC 6.15.06_04 07E Wild Horse Wind Expansion (C) (2)_Electric Rev Req Model (2009 GRC) Rebuttal 3" xfId="45218"/>
    <cellStyle name="_Costs not in AURORA 2006GRC 6.15.06_04 07E Wild Horse Wind Expansion (C) (2)_Electric Rev Req Model (2009 GRC) Rebuttal REmoval of New  WH Solar AdjustMI" xfId="45219"/>
    <cellStyle name="_Costs not in AURORA 2006GRC 6.15.06_04 07E Wild Horse Wind Expansion (C) (2)_Electric Rev Req Model (2009 GRC) Rebuttal REmoval of New  WH Solar AdjustMI 2" xfId="45220"/>
    <cellStyle name="_Costs not in AURORA 2006GRC 6.15.06_04 07E Wild Horse Wind Expansion (C) (2)_Electric Rev Req Model (2009 GRC) Rebuttal REmoval of New  WH Solar AdjustMI 2 2" xfId="45221"/>
    <cellStyle name="_Costs not in AURORA 2006GRC 6.15.06_04 07E Wild Horse Wind Expansion (C) (2)_Electric Rev Req Model (2009 GRC) Rebuttal REmoval of New  WH Solar AdjustMI 3" xfId="45222"/>
    <cellStyle name="_Costs not in AURORA 2006GRC 6.15.06_04 07E Wild Horse Wind Expansion (C) (2)_Electric Rev Req Model (2009 GRC) Rebuttal REmoval of New  WH Solar AdjustMI_DEM-WP(C) ENERG10C--ctn Mid-C_042010 2010GRC" xfId="45223"/>
    <cellStyle name="_Costs not in AURORA 2006GRC 6.15.06_04 07E Wild Horse Wind Expansion (C) (2)_Electric Rev Req Model (2009 GRC) Revised 01-18-2010" xfId="45224"/>
    <cellStyle name="_Costs not in AURORA 2006GRC 6.15.06_04 07E Wild Horse Wind Expansion (C) (2)_Electric Rev Req Model (2009 GRC) Revised 01-18-2010 2" xfId="45225"/>
    <cellStyle name="_Costs not in AURORA 2006GRC 6.15.06_04 07E Wild Horse Wind Expansion (C) (2)_Electric Rev Req Model (2009 GRC) Revised 01-18-2010 2 2" xfId="45226"/>
    <cellStyle name="_Costs not in AURORA 2006GRC 6.15.06_04 07E Wild Horse Wind Expansion (C) (2)_Electric Rev Req Model (2009 GRC) Revised 01-18-2010 3" xfId="45227"/>
    <cellStyle name="_Costs not in AURORA 2006GRC 6.15.06_04 07E Wild Horse Wind Expansion (C) (2)_Electric Rev Req Model (2009 GRC) Revised 01-18-2010_DEM-WP(C) ENERG10C--ctn Mid-C_042010 2010GRC" xfId="45228"/>
    <cellStyle name="_Costs not in AURORA 2006GRC 6.15.06_04 07E Wild Horse Wind Expansion (C) (2)_Electric Rev Req Model (2010 GRC)" xfId="45229"/>
    <cellStyle name="_Costs not in AURORA 2006GRC 6.15.06_04 07E Wild Horse Wind Expansion (C) (2)_Electric Rev Req Model (2010 GRC) SF" xfId="45230"/>
    <cellStyle name="_Costs not in AURORA 2006GRC 6.15.06_04 07E Wild Horse Wind Expansion (C) (2)_Final Order Electric EXHIBIT A-1" xfId="45231"/>
    <cellStyle name="_Costs not in AURORA 2006GRC 6.15.06_04 07E Wild Horse Wind Expansion (C) (2)_Final Order Electric EXHIBIT A-1 2" xfId="45232"/>
    <cellStyle name="_Costs not in AURORA 2006GRC 6.15.06_04 07E Wild Horse Wind Expansion (C) (2)_Final Order Electric EXHIBIT A-1 2 2" xfId="45233"/>
    <cellStyle name="_Costs not in AURORA 2006GRC 6.15.06_04 07E Wild Horse Wind Expansion (C) (2)_Final Order Electric EXHIBIT A-1 3" xfId="45234"/>
    <cellStyle name="_Costs not in AURORA 2006GRC 6.15.06_04 07E Wild Horse Wind Expansion (C) (2)_TENASKA REGULATORY ASSET" xfId="45235"/>
    <cellStyle name="_Costs not in AURORA 2006GRC 6.15.06_04 07E Wild Horse Wind Expansion (C) (2)_TENASKA REGULATORY ASSET 2" xfId="45236"/>
    <cellStyle name="_Costs not in AURORA 2006GRC 6.15.06_04 07E Wild Horse Wind Expansion (C) (2)_TENASKA REGULATORY ASSET 2 2" xfId="45237"/>
    <cellStyle name="_Costs not in AURORA 2006GRC 6.15.06_04 07E Wild Horse Wind Expansion (C) (2)_TENASKA REGULATORY ASSET 3" xfId="45238"/>
    <cellStyle name="_Costs not in AURORA 2006GRC 6.15.06_16.37E Wild Horse Expansion DeferralRevwrkingfile SF" xfId="45239"/>
    <cellStyle name="_Costs not in AURORA 2006GRC 6.15.06_16.37E Wild Horse Expansion DeferralRevwrkingfile SF 2" xfId="45240"/>
    <cellStyle name="_Costs not in AURORA 2006GRC 6.15.06_16.37E Wild Horse Expansion DeferralRevwrkingfile SF 2 2" xfId="45241"/>
    <cellStyle name="_Costs not in AURORA 2006GRC 6.15.06_16.37E Wild Horse Expansion DeferralRevwrkingfile SF 3" xfId="45242"/>
    <cellStyle name="_Costs not in AURORA 2006GRC 6.15.06_16.37E Wild Horse Expansion DeferralRevwrkingfile SF_DEM-WP(C) ENERG10C--ctn Mid-C_042010 2010GRC" xfId="45243"/>
    <cellStyle name="_Costs not in AURORA 2006GRC 6.15.06_2009 Compliance Filing PCA Exhibits for GRC" xfId="45244"/>
    <cellStyle name="_Costs not in AURORA 2006GRC 6.15.06_2009 GRC Compl Filing - Exhibit D" xfId="45245"/>
    <cellStyle name="_Costs not in AURORA 2006GRC 6.15.06_2009 GRC Compl Filing - Exhibit D 2" xfId="45246"/>
    <cellStyle name="_Costs not in AURORA 2006GRC 6.15.06_2009 GRC Compl Filing - Exhibit D_DEM-WP(C) ENERG10C--ctn Mid-C_042010 2010GRC" xfId="45247"/>
    <cellStyle name="_Costs not in AURORA 2006GRC 6.15.06_3.01 Income Statement" xfId="45248"/>
    <cellStyle name="_Costs not in AURORA 2006GRC 6.15.06_4 31 Regulatory Assets and Liabilities  7 06- Exhibit D" xfId="45249"/>
    <cellStyle name="_Costs not in AURORA 2006GRC 6.15.06_4 31 Regulatory Assets and Liabilities  7 06- Exhibit D 2" xfId="45250"/>
    <cellStyle name="_Costs not in AURORA 2006GRC 6.15.06_4 31 Regulatory Assets and Liabilities  7 06- Exhibit D 2 2" xfId="45251"/>
    <cellStyle name="_Costs not in AURORA 2006GRC 6.15.06_4 31 Regulatory Assets and Liabilities  7 06- Exhibit D 3" xfId="45252"/>
    <cellStyle name="_Costs not in AURORA 2006GRC 6.15.06_4 31 Regulatory Assets and Liabilities  7 06- Exhibit D_DEM-WP(C) ENERG10C--ctn Mid-C_042010 2010GRC" xfId="45253"/>
    <cellStyle name="_Costs not in AURORA 2006GRC 6.15.06_4 31 Regulatory Assets and Liabilities  7 06- Exhibit D_NIM Summary" xfId="45254"/>
    <cellStyle name="_Costs not in AURORA 2006GRC 6.15.06_4 31 Regulatory Assets and Liabilities  7 06- Exhibit D_NIM Summary 2" xfId="45255"/>
    <cellStyle name="_Costs not in AURORA 2006GRC 6.15.06_4 31 Regulatory Assets and Liabilities  7 06- Exhibit D_NIM Summary_DEM-WP(C) ENERG10C--ctn Mid-C_042010 2010GRC" xfId="45256"/>
    <cellStyle name="_Costs not in AURORA 2006GRC 6.15.06_4 31E Reg Asset  Liab and EXH D" xfId="45257"/>
    <cellStyle name="_Costs not in AURORA 2006GRC 6.15.06_4 31E Reg Asset  Liab and EXH D _ Aug 10 Filing (2)" xfId="45258"/>
    <cellStyle name="_Costs not in AURORA 2006GRC 6.15.06_4 32 Regulatory Assets and Liabilities  7 06- Exhibit D" xfId="45259"/>
    <cellStyle name="_Costs not in AURORA 2006GRC 6.15.06_4 32 Regulatory Assets and Liabilities  7 06- Exhibit D 2" xfId="45260"/>
    <cellStyle name="_Costs not in AURORA 2006GRC 6.15.06_4 32 Regulatory Assets and Liabilities  7 06- Exhibit D 2 2" xfId="45261"/>
    <cellStyle name="_Costs not in AURORA 2006GRC 6.15.06_4 32 Regulatory Assets and Liabilities  7 06- Exhibit D 3" xfId="45262"/>
    <cellStyle name="_Costs not in AURORA 2006GRC 6.15.06_4 32 Regulatory Assets and Liabilities  7 06- Exhibit D_DEM-WP(C) ENERG10C--ctn Mid-C_042010 2010GRC" xfId="45263"/>
    <cellStyle name="_Costs not in AURORA 2006GRC 6.15.06_4 32 Regulatory Assets and Liabilities  7 06- Exhibit D_NIM Summary" xfId="45264"/>
    <cellStyle name="_Costs not in AURORA 2006GRC 6.15.06_4 32 Regulatory Assets and Liabilities  7 06- Exhibit D_NIM Summary 2" xfId="45265"/>
    <cellStyle name="_Costs not in AURORA 2006GRC 6.15.06_4 32 Regulatory Assets and Liabilities  7 06- Exhibit D_NIM Summary_DEM-WP(C) ENERG10C--ctn Mid-C_042010 2010GRC" xfId="45266"/>
    <cellStyle name="_Costs not in AURORA 2006GRC 6.15.06_ACCOUNTS" xfId="45267"/>
    <cellStyle name="_Costs not in AURORA 2006GRC 6.15.06_AURORA Total New" xfId="45268"/>
    <cellStyle name="_Costs not in AURORA 2006GRC 6.15.06_AURORA Total New 2" xfId="45269"/>
    <cellStyle name="_Costs not in AURORA 2006GRC 6.15.06_Book2" xfId="45270"/>
    <cellStyle name="_Costs not in AURORA 2006GRC 6.15.06_Book2 2" xfId="45271"/>
    <cellStyle name="_Costs not in AURORA 2006GRC 6.15.06_Book2 2 2" xfId="45272"/>
    <cellStyle name="_Costs not in AURORA 2006GRC 6.15.06_Book2 3" xfId="45273"/>
    <cellStyle name="_Costs not in AURORA 2006GRC 6.15.06_Book2_Adj Bench DR 3 for Initial Briefs (Electric)" xfId="45274"/>
    <cellStyle name="_Costs not in AURORA 2006GRC 6.15.06_Book2_Adj Bench DR 3 for Initial Briefs (Electric) 2" xfId="45275"/>
    <cellStyle name="_Costs not in AURORA 2006GRC 6.15.06_Book2_Adj Bench DR 3 for Initial Briefs (Electric) 2 2" xfId="45276"/>
    <cellStyle name="_Costs not in AURORA 2006GRC 6.15.06_Book2_Adj Bench DR 3 for Initial Briefs (Electric) 3" xfId="45277"/>
    <cellStyle name="_Costs not in AURORA 2006GRC 6.15.06_Book2_Adj Bench DR 3 for Initial Briefs (Electric)_DEM-WP(C) ENERG10C--ctn Mid-C_042010 2010GRC" xfId="45278"/>
    <cellStyle name="_Costs not in AURORA 2006GRC 6.15.06_Book2_DEM-WP(C) ENERG10C--ctn Mid-C_042010 2010GRC" xfId="45279"/>
    <cellStyle name="_Costs not in AURORA 2006GRC 6.15.06_Book2_Electric Rev Req Model (2009 GRC) Rebuttal" xfId="45280"/>
    <cellStyle name="_Costs not in AURORA 2006GRC 6.15.06_Book2_Electric Rev Req Model (2009 GRC) Rebuttal 2" xfId="45281"/>
    <cellStyle name="_Costs not in AURORA 2006GRC 6.15.06_Book2_Electric Rev Req Model (2009 GRC) Rebuttal 2 2" xfId="45282"/>
    <cellStyle name="_Costs not in AURORA 2006GRC 6.15.06_Book2_Electric Rev Req Model (2009 GRC) Rebuttal 3" xfId="45283"/>
    <cellStyle name="_Costs not in AURORA 2006GRC 6.15.06_Book2_Electric Rev Req Model (2009 GRC) Rebuttal REmoval of New  WH Solar AdjustMI" xfId="45284"/>
    <cellStyle name="_Costs not in AURORA 2006GRC 6.15.06_Book2_Electric Rev Req Model (2009 GRC) Rebuttal REmoval of New  WH Solar AdjustMI 2" xfId="45285"/>
    <cellStyle name="_Costs not in AURORA 2006GRC 6.15.06_Book2_Electric Rev Req Model (2009 GRC) Rebuttal REmoval of New  WH Solar AdjustMI 2 2" xfId="45286"/>
    <cellStyle name="_Costs not in AURORA 2006GRC 6.15.06_Book2_Electric Rev Req Model (2009 GRC) Rebuttal REmoval of New  WH Solar AdjustMI 3" xfId="45287"/>
    <cellStyle name="_Costs not in AURORA 2006GRC 6.15.06_Book2_Electric Rev Req Model (2009 GRC) Rebuttal REmoval of New  WH Solar AdjustMI_DEM-WP(C) ENERG10C--ctn Mid-C_042010 2010GRC" xfId="45288"/>
    <cellStyle name="_Costs not in AURORA 2006GRC 6.15.06_Book2_Electric Rev Req Model (2009 GRC) Revised 01-18-2010" xfId="45289"/>
    <cellStyle name="_Costs not in AURORA 2006GRC 6.15.06_Book2_Electric Rev Req Model (2009 GRC) Revised 01-18-2010 2" xfId="45290"/>
    <cellStyle name="_Costs not in AURORA 2006GRC 6.15.06_Book2_Electric Rev Req Model (2009 GRC) Revised 01-18-2010 2 2" xfId="45291"/>
    <cellStyle name="_Costs not in AURORA 2006GRC 6.15.06_Book2_Electric Rev Req Model (2009 GRC) Revised 01-18-2010 3" xfId="45292"/>
    <cellStyle name="_Costs not in AURORA 2006GRC 6.15.06_Book2_Electric Rev Req Model (2009 GRC) Revised 01-18-2010_DEM-WP(C) ENERG10C--ctn Mid-C_042010 2010GRC" xfId="45293"/>
    <cellStyle name="_Costs not in AURORA 2006GRC 6.15.06_Book2_Final Order Electric EXHIBIT A-1" xfId="45294"/>
    <cellStyle name="_Costs not in AURORA 2006GRC 6.15.06_Book2_Final Order Electric EXHIBIT A-1 2" xfId="45295"/>
    <cellStyle name="_Costs not in AURORA 2006GRC 6.15.06_Book2_Final Order Electric EXHIBIT A-1 2 2" xfId="45296"/>
    <cellStyle name="_Costs not in AURORA 2006GRC 6.15.06_Book2_Final Order Electric EXHIBIT A-1 3" xfId="45297"/>
    <cellStyle name="_Costs not in AURORA 2006GRC 6.15.06_Book4" xfId="45298"/>
    <cellStyle name="_Costs not in AURORA 2006GRC 6.15.06_Book4 2" xfId="45299"/>
    <cellStyle name="_Costs not in AURORA 2006GRC 6.15.06_Book4 2 2" xfId="45300"/>
    <cellStyle name="_Costs not in AURORA 2006GRC 6.15.06_Book4 3" xfId="45301"/>
    <cellStyle name="_Costs not in AURORA 2006GRC 6.15.06_Book4_DEM-WP(C) ENERG10C--ctn Mid-C_042010 2010GRC" xfId="45302"/>
    <cellStyle name="_Costs not in AURORA 2006GRC 6.15.06_Book9" xfId="82"/>
    <cellStyle name="_Costs not in AURORA 2006GRC 6.15.06_Book9 2" xfId="45303"/>
    <cellStyle name="_Costs not in AURORA 2006GRC 6.15.06_Book9 2 2" xfId="45304"/>
    <cellStyle name="_Costs not in AURORA 2006GRC 6.15.06_Book9 3" xfId="45305"/>
    <cellStyle name="_Costs not in AURORA 2006GRC 6.15.06_Book9_DEM-WP(C) ENERG10C--ctn Mid-C_042010 2010GRC" xfId="45306"/>
    <cellStyle name="_Costs not in AURORA 2006GRC 6.15.06_Chelan PUD Power Costs (8-10)" xfId="45307"/>
    <cellStyle name="_Costs not in AURORA 2006GRC 6.15.06_DEM-WP(C) Chelan Power Costs" xfId="45308"/>
    <cellStyle name="_Costs not in AURORA 2006GRC 6.15.06_DEM-WP(C) ENERG10C--ctn Mid-C_042010 2010GRC" xfId="45309"/>
    <cellStyle name="_Costs not in AURORA 2006GRC 6.15.06_DEM-WP(C) Gas Transport 2010GRC" xfId="45310"/>
    <cellStyle name="_Costs not in AURORA 2006GRC 6.15.06_Gas Rev Req Model (2010 GRC)" xfId="45311"/>
    <cellStyle name="_Costs not in AURORA 2006GRC 6.15.06_INPUTS" xfId="45312"/>
    <cellStyle name="_Costs not in AURORA 2006GRC 6.15.06_INPUTS 2" xfId="45313"/>
    <cellStyle name="_Costs not in AURORA 2006GRC 6.15.06_INPUTS 2 2" xfId="45314"/>
    <cellStyle name="_Costs not in AURORA 2006GRC 6.15.06_INPUTS 3" xfId="45315"/>
    <cellStyle name="_Costs not in AURORA 2006GRC 6.15.06_NIM Summary" xfId="45316"/>
    <cellStyle name="_Costs not in AURORA 2006GRC 6.15.06_NIM Summary 09GRC" xfId="45317"/>
    <cellStyle name="_Costs not in AURORA 2006GRC 6.15.06_NIM Summary 09GRC 2" xfId="45318"/>
    <cellStyle name="_Costs not in AURORA 2006GRC 6.15.06_NIM Summary 09GRC_DEM-WP(C) ENERG10C--ctn Mid-C_042010 2010GRC" xfId="45319"/>
    <cellStyle name="_Costs not in AURORA 2006GRC 6.15.06_NIM Summary 2" xfId="45320"/>
    <cellStyle name="_Costs not in AURORA 2006GRC 6.15.06_NIM Summary 3" xfId="45321"/>
    <cellStyle name="_Costs not in AURORA 2006GRC 6.15.06_NIM Summary 4" xfId="45322"/>
    <cellStyle name="_Costs not in AURORA 2006GRC 6.15.06_NIM Summary 5" xfId="45323"/>
    <cellStyle name="_Costs not in AURORA 2006GRC 6.15.06_NIM Summary 6" xfId="45324"/>
    <cellStyle name="_Costs not in AURORA 2006GRC 6.15.06_NIM Summary 7" xfId="45325"/>
    <cellStyle name="_Costs not in AURORA 2006GRC 6.15.06_NIM Summary 8" xfId="45326"/>
    <cellStyle name="_Costs not in AURORA 2006GRC 6.15.06_NIM Summary 9" xfId="45327"/>
    <cellStyle name="_Costs not in AURORA 2006GRC 6.15.06_NIM Summary_DEM-WP(C) ENERG10C--ctn Mid-C_042010 2010GRC" xfId="45328"/>
    <cellStyle name="_Costs not in AURORA 2006GRC 6.15.06_PCA 10 -  Exhibit D from A Kellogg Jan 2011" xfId="45329"/>
    <cellStyle name="_Costs not in AURORA 2006GRC 6.15.06_PCA 10 -  Exhibit D from A Kellogg July 2011" xfId="45330"/>
    <cellStyle name="_Costs not in AURORA 2006GRC 6.15.06_PCA 10 -  Exhibit D from S Free Rcv'd 12-11" xfId="45331"/>
    <cellStyle name="_Costs not in AURORA 2006GRC 6.15.06_PCA 9 -  Exhibit D April 2010" xfId="45332"/>
    <cellStyle name="_Costs not in AURORA 2006GRC 6.15.06_PCA 9 -  Exhibit D April 2010 (3)" xfId="45333"/>
    <cellStyle name="_Costs not in AURORA 2006GRC 6.15.06_PCA 9 -  Exhibit D April 2010 (3) 2" xfId="45334"/>
    <cellStyle name="_Costs not in AURORA 2006GRC 6.15.06_PCA 9 -  Exhibit D April 2010 (3)_DEM-WP(C) ENERG10C--ctn Mid-C_042010 2010GRC" xfId="45335"/>
    <cellStyle name="_Costs not in AURORA 2006GRC 6.15.06_PCA 9 -  Exhibit D Nov 2010" xfId="45336"/>
    <cellStyle name="_Costs not in AURORA 2006GRC 6.15.06_PCA 9 - Exhibit D at August 2010" xfId="45337"/>
    <cellStyle name="_Costs not in AURORA 2006GRC 6.15.06_PCA 9 - Exhibit D June 2010 GRC" xfId="45338"/>
    <cellStyle name="_Costs not in AURORA 2006GRC 6.15.06_Power Costs - Comparison bx Rbtl-Staff-Jt-PC" xfId="45339"/>
    <cellStyle name="_Costs not in AURORA 2006GRC 6.15.06_Power Costs - Comparison bx Rbtl-Staff-Jt-PC 2" xfId="45340"/>
    <cellStyle name="_Costs not in AURORA 2006GRC 6.15.06_Power Costs - Comparison bx Rbtl-Staff-Jt-PC 2 2" xfId="45341"/>
    <cellStyle name="_Costs not in AURORA 2006GRC 6.15.06_Power Costs - Comparison bx Rbtl-Staff-Jt-PC 3" xfId="45342"/>
    <cellStyle name="_Costs not in AURORA 2006GRC 6.15.06_Power Costs - Comparison bx Rbtl-Staff-Jt-PC_Adj Bench DR 3 for Initial Briefs (Electric)" xfId="45343"/>
    <cellStyle name="_Costs not in AURORA 2006GRC 6.15.06_Power Costs - Comparison bx Rbtl-Staff-Jt-PC_Adj Bench DR 3 for Initial Briefs (Electric) 2" xfId="45344"/>
    <cellStyle name="_Costs not in AURORA 2006GRC 6.15.06_Power Costs - Comparison bx Rbtl-Staff-Jt-PC_Adj Bench DR 3 for Initial Briefs (Electric) 2 2" xfId="45345"/>
    <cellStyle name="_Costs not in AURORA 2006GRC 6.15.06_Power Costs - Comparison bx Rbtl-Staff-Jt-PC_Adj Bench DR 3 for Initial Briefs (Electric) 3" xfId="45346"/>
    <cellStyle name="_Costs not in AURORA 2006GRC 6.15.06_Power Costs - Comparison bx Rbtl-Staff-Jt-PC_Adj Bench DR 3 for Initial Briefs (Electric)_DEM-WP(C) ENERG10C--ctn Mid-C_042010 2010GRC" xfId="45347"/>
    <cellStyle name="_Costs not in AURORA 2006GRC 6.15.06_Power Costs - Comparison bx Rbtl-Staff-Jt-PC_DEM-WP(C) ENERG10C--ctn Mid-C_042010 2010GRC" xfId="45348"/>
    <cellStyle name="_Costs not in AURORA 2006GRC 6.15.06_Power Costs - Comparison bx Rbtl-Staff-Jt-PC_Electric Rev Req Model (2009 GRC) Rebuttal" xfId="45349"/>
    <cellStyle name="_Costs not in AURORA 2006GRC 6.15.06_Power Costs - Comparison bx Rbtl-Staff-Jt-PC_Electric Rev Req Model (2009 GRC) Rebuttal 2" xfId="45350"/>
    <cellStyle name="_Costs not in AURORA 2006GRC 6.15.06_Power Costs - Comparison bx Rbtl-Staff-Jt-PC_Electric Rev Req Model (2009 GRC) Rebuttal 2 2" xfId="45351"/>
    <cellStyle name="_Costs not in AURORA 2006GRC 6.15.06_Power Costs - Comparison bx Rbtl-Staff-Jt-PC_Electric Rev Req Model (2009 GRC) Rebuttal 3" xfId="45352"/>
    <cellStyle name="_Costs not in AURORA 2006GRC 6.15.06_Power Costs - Comparison bx Rbtl-Staff-Jt-PC_Electric Rev Req Model (2009 GRC) Rebuttal REmoval of New  WH Solar AdjustMI" xfId="45353"/>
    <cellStyle name="_Costs not in AURORA 2006GRC 6.15.06_Power Costs - Comparison bx Rbtl-Staff-Jt-PC_Electric Rev Req Model (2009 GRC) Rebuttal REmoval of New  WH Solar AdjustMI 2" xfId="45354"/>
    <cellStyle name="_Costs not in AURORA 2006GRC 6.15.06_Power Costs - Comparison bx Rbtl-Staff-Jt-PC_Electric Rev Req Model (2009 GRC) Rebuttal REmoval of New  WH Solar AdjustMI 2 2" xfId="45355"/>
    <cellStyle name="_Costs not in AURORA 2006GRC 6.15.06_Power Costs - Comparison bx Rbtl-Staff-Jt-PC_Electric Rev Req Model (2009 GRC) Rebuttal REmoval of New  WH Solar AdjustMI 3" xfId="45356"/>
    <cellStyle name="_Costs not in AURORA 2006GRC 6.15.06_Power Costs - Comparison bx Rbtl-Staff-Jt-PC_Electric Rev Req Model (2009 GRC) Rebuttal REmoval of New  WH Solar AdjustMI_DEM-WP(C) ENERG10C--ctn Mid-C_042010 2010GRC" xfId="45357"/>
    <cellStyle name="_Costs not in AURORA 2006GRC 6.15.06_Power Costs - Comparison bx Rbtl-Staff-Jt-PC_Electric Rev Req Model (2009 GRC) Revised 01-18-2010" xfId="45358"/>
    <cellStyle name="_Costs not in AURORA 2006GRC 6.15.06_Power Costs - Comparison bx Rbtl-Staff-Jt-PC_Electric Rev Req Model (2009 GRC) Revised 01-18-2010 2" xfId="45359"/>
    <cellStyle name="_Costs not in AURORA 2006GRC 6.15.06_Power Costs - Comparison bx Rbtl-Staff-Jt-PC_Electric Rev Req Model (2009 GRC) Revised 01-18-2010 2 2" xfId="45360"/>
    <cellStyle name="_Costs not in AURORA 2006GRC 6.15.06_Power Costs - Comparison bx Rbtl-Staff-Jt-PC_Electric Rev Req Model (2009 GRC) Revised 01-18-2010 3" xfId="45361"/>
    <cellStyle name="_Costs not in AURORA 2006GRC 6.15.06_Power Costs - Comparison bx Rbtl-Staff-Jt-PC_Electric Rev Req Model (2009 GRC) Revised 01-18-2010_DEM-WP(C) ENERG10C--ctn Mid-C_042010 2010GRC" xfId="45362"/>
    <cellStyle name="_Costs not in AURORA 2006GRC 6.15.06_Power Costs - Comparison bx Rbtl-Staff-Jt-PC_Final Order Electric EXHIBIT A-1" xfId="45363"/>
    <cellStyle name="_Costs not in AURORA 2006GRC 6.15.06_Power Costs - Comparison bx Rbtl-Staff-Jt-PC_Final Order Electric EXHIBIT A-1 2" xfId="45364"/>
    <cellStyle name="_Costs not in AURORA 2006GRC 6.15.06_Power Costs - Comparison bx Rbtl-Staff-Jt-PC_Final Order Electric EXHIBIT A-1 2 2" xfId="45365"/>
    <cellStyle name="_Costs not in AURORA 2006GRC 6.15.06_Power Costs - Comparison bx Rbtl-Staff-Jt-PC_Final Order Electric EXHIBIT A-1 3" xfId="45366"/>
    <cellStyle name="_Costs not in AURORA 2006GRC 6.15.06_Production Adj 4.37" xfId="45367"/>
    <cellStyle name="_Costs not in AURORA 2006GRC 6.15.06_Production Adj 4.37 2" xfId="45368"/>
    <cellStyle name="_Costs not in AURORA 2006GRC 6.15.06_Production Adj 4.37 2 2" xfId="45369"/>
    <cellStyle name="_Costs not in AURORA 2006GRC 6.15.06_Production Adj 4.37 3" xfId="45370"/>
    <cellStyle name="_Costs not in AURORA 2006GRC 6.15.06_Purchased Power Adj 4.03" xfId="45371"/>
    <cellStyle name="_Costs not in AURORA 2006GRC 6.15.06_Purchased Power Adj 4.03 2" xfId="45372"/>
    <cellStyle name="_Costs not in AURORA 2006GRC 6.15.06_Purchased Power Adj 4.03 2 2" xfId="45373"/>
    <cellStyle name="_Costs not in AURORA 2006GRC 6.15.06_Purchased Power Adj 4.03 3" xfId="45374"/>
    <cellStyle name="_Costs not in AURORA 2006GRC 6.15.06_Rebuttal Power Costs" xfId="45375"/>
    <cellStyle name="_Costs not in AURORA 2006GRC 6.15.06_Rebuttal Power Costs 2" xfId="45376"/>
    <cellStyle name="_Costs not in AURORA 2006GRC 6.15.06_Rebuttal Power Costs 2 2" xfId="45377"/>
    <cellStyle name="_Costs not in AURORA 2006GRC 6.15.06_Rebuttal Power Costs 3" xfId="45378"/>
    <cellStyle name="_Costs not in AURORA 2006GRC 6.15.06_Rebuttal Power Costs_Adj Bench DR 3 for Initial Briefs (Electric)" xfId="45379"/>
    <cellStyle name="_Costs not in AURORA 2006GRC 6.15.06_Rebuttal Power Costs_Adj Bench DR 3 for Initial Briefs (Electric) 2" xfId="45380"/>
    <cellStyle name="_Costs not in AURORA 2006GRC 6.15.06_Rebuttal Power Costs_Adj Bench DR 3 for Initial Briefs (Electric) 2 2" xfId="45381"/>
    <cellStyle name="_Costs not in AURORA 2006GRC 6.15.06_Rebuttal Power Costs_Adj Bench DR 3 for Initial Briefs (Electric) 3" xfId="45382"/>
    <cellStyle name="_Costs not in AURORA 2006GRC 6.15.06_Rebuttal Power Costs_Adj Bench DR 3 for Initial Briefs (Electric)_DEM-WP(C) ENERG10C--ctn Mid-C_042010 2010GRC" xfId="45383"/>
    <cellStyle name="_Costs not in AURORA 2006GRC 6.15.06_Rebuttal Power Costs_DEM-WP(C) ENERG10C--ctn Mid-C_042010 2010GRC" xfId="45384"/>
    <cellStyle name="_Costs not in AURORA 2006GRC 6.15.06_Rebuttal Power Costs_Electric Rev Req Model (2009 GRC) Rebuttal" xfId="45385"/>
    <cellStyle name="_Costs not in AURORA 2006GRC 6.15.06_Rebuttal Power Costs_Electric Rev Req Model (2009 GRC) Rebuttal 2" xfId="45386"/>
    <cellStyle name="_Costs not in AURORA 2006GRC 6.15.06_Rebuttal Power Costs_Electric Rev Req Model (2009 GRC) Rebuttal 2 2" xfId="45387"/>
    <cellStyle name="_Costs not in AURORA 2006GRC 6.15.06_Rebuttal Power Costs_Electric Rev Req Model (2009 GRC) Rebuttal 3" xfId="45388"/>
    <cellStyle name="_Costs not in AURORA 2006GRC 6.15.06_Rebuttal Power Costs_Electric Rev Req Model (2009 GRC) Rebuttal REmoval of New  WH Solar AdjustMI" xfId="45389"/>
    <cellStyle name="_Costs not in AURORA 2006GRC 6.15.06_Rebuttal Power Costs_Electric Rev Req Model (2009 GRC) Rebuttal REmoval of New  WH Solar AdjustMI 2" xfId="45390"/>
    <cellStyle name="_Costs not in AURORA 2006GRC 6.15.06_Rebuttal Power Costs_Electric Rev Req Model (2009 GRC) Rebuttal REmoval of New  WH Solar AdjustMI 2 2" xfId="45391"/>
    <cellStyle name="_Costs not in AURORA 2006GRC 6.15.06_Rebuttal Power Costs_Electric Rev Req Model (2009 GRC) Rebuttal REmoval of New  WH Solar AdjustMI 3" xfId="45392"/>
    <cellStyle name="_Costs not in AURORA 2006GRC 6.15.06_Rebuttal Power Costs_Electric Rev Req Model (2009 GRC) Rebuttal REmoval of New  WH Solar AdjustMI_DEM-WP(C) ENERG10C--ctn Mid-C_042010 2010GRC" xfId="45393"/>
    <cellStyle name="_Costs not in AURORA 2006GRC 6.15.06_Rebuttal Power Costs_Electric Rev Req Model (2009 GRC) Revised 01-18-2010" xfId="45394"/>
    <cellStyle name="_Costs not in AURORA 2006GRC 6.15.06_Rebuttal Power Costs_Electric Rev Req Model (2009 GRC) Revised 01-18-2010 2" xfId="45395"/>
    <cellStyle name="_Costs not in AURORA 2006GRC 6.15.06_Rebuttal Power Costs_Electric Rev Req Model (2009 GRC) Revised 01-18-2010 2 2" xfId="45396"/>
    <cellStyle name="_Costs not in AURORA 2006GRC 6.15.06_Rebuttal Power Costs_Electric Rev Req Model (2009 GRC) Revised 01-18-2010 3" xfId="45397"/>
    <cellStyle name="_Costs not in AURORA 2006GRC 6.15.06_Rebuttal Power Costs_Electric Rev Req Model (2009 GRC) Revised 01-18-2010_DEM-WP(C) ENERG10C--ctn Mid-C_042010 2010GRC" xfId="45398"/>
    <cellStyle name="_Costs not in AURORA 2006GRC 6.15.06_Rebuttal Power Costs_Final Order Electric EXHIBIT A-1" xfId="45399"/>
    <cellStyle name="_Costs not in AURORA 2006GRC 6.15.06_Rebuttal Power Costs_Final Order Electric EXHIBIT A-1 2" xfId="45400"/>
    <cellStyle name="_Costs not in AURORA 2006GRC 6.15.06_Rebuttal Power Costs_Final Order Electric EXHIBIT A-1 2 2" xfId="45401"/>
    <cellStyle name="_Costs not in AURORA 2006GRC 6.15.06_Rebuttal Power Costs_Final Order Electric EXHIBIT A-1 3" xfId="45402"/>
    <cellStyle name="_Costs not in AURORA 2006GRC 6.15.06_ROR &amp; CONV FACTOR" xfId="45403"/>
    <cellStyle name="_Costs not in AURORA 2006GRC 6.15.06_ROR &amp; CONV FACTOR 2" xfId="45404"/>
    <cellStyle name="_Costs not in AURORA 2006GRC 6.15.06_ROR &amp; CONV FACTOR 2 2" xfId="45405"/>
    <cellStyle name="_Costs not in AURORA 2006GRC 6.15.06_ROR &amp; CONV FACTOR 3" xfId="45406"/>
    <cellStyle name="_Costs not in AURORA 2006GRC 6.15.06_ROR 5.02" xfId="45407"/>
    <cellStyle name="_Costs not in AURORA 2006GRC 6.15.06_ROR 5.02 2" xfId="45408"/>
    <cellStyle name="_Costs not in AURORA 2006GRC 6.15.06_ROR 5.02 2 2" xfId="45409"/>
    <cellStyle name="_Costs not in AURORA 2006GRC 6.15.06_ROR 5.02 3" xfId="45410"/>
    <cellStyle name="_Costs not in AURORA 2006GRC 6.15.06_Wind Integration 10GRC" xfId="45411"/>
    <cellStyle name="_Costs not in AURORA 2006GRC 6.15.06_Wind Integration 10GRC 2" xfId="45412"/>
    <cellStyle name="_Costs not in AURORA 2006GRC 6.15.06_Wind Integration 10GRC_DEM-WP(C) ENERG10C--ctn Mid-C_042010 2010GRC" xfId="45413"/>
    <cellStyle name="_Costs not in AURORA 2006GRC w gas price updated" xfId="45414"/>
    <cellStyle name="_Costs not in AURORA 2006GRC w gas price updated 2" xfId="45415"/>
    <cellStyle name="_Costs not in AURORA 2006GRC w gas price updated 2 2" xfId="45416"/>
    <cellStyle name="_Costs not in AURORA 2006GRC w gas price updated 3" xfId="45417"/>
    <cellStyle name="_Costs not in AURORA 2006GRC w gas price updated_Adj Bench DR 3 for Initial Briefs (Electric)" xfId="45418"/>
    <cellStyle name="_Costs not in AURORA 2006GRC w gas price updated_Adj Bench DR 3 for Initial Briefs (Electric) 2" xfId="45419"/>
    <cellStyle name="_Costs not in AURORA 2006GRC w gas price updated_Adj Bench DR 3 for Initial Briefs (Electric) 2 2" xfId="45420"/>
    <cellStyle name="_Costs not in AURORA 2006GRC w gas price updated_Adj Bench DR 3 for Initial Briefs (Electric) 3" xfId="45421"/>
    <cellStyle name="_Costs not in AURORA 2006GRC w gas price updated_Adj Bench DR 3 for Initial Briefs (Electric)_DEM-WP(C) ENERG10C--ctn Mid-C_042010 2010GRC" xfId="45422"/>
    <cellStyle name="_Costs not in AURORA 2006GRC w gas price updated_Book1" xfId="45423"/>
    <cellStyle name="_Costs not in AURORA 2006GRC w gas price updated_Book2" xfId="45424"/>
    <cellStyle name="_Costs not in AURORA 2006GRC w gas price updated_Book2 2" xfId="45425"/>
    <cellStyle name="_Costs not in AURORA 2006GRC w gas price updated_Book2 2 2" xfId="45426"/>
    <cellStyle name="_Costs not in AURORA 2006GRC w gas price updated_Book2 3" xfId="45427"/>
    <cellStyle name="_Costs not in AURORA 2006GRC w gas price updated_Book2_Adj Bench DR 3 for Initial Briefs (Electric)" xfId="45428"/>
    <cellStyle name="_Costs not in AURORA 2006GRC w gas price updated_Book2_Adj Bench DR 3 for Initial Briefs (Electric) 2" xfId="45429"/>
    <cellStyle name="_Costs not in AURORA 2006GRC w gas price updated_Book2_Adj Bench DR 3 for Initial Briefs (Electric) 2 2" xfId="45430"/>
    <cellStyle name="_Costs not in AURORA 2006GRC w gas price updated_Book2_Adj Bench DR 3 for Initial Briefs (Electric) 3" xfId="45431"/>
    <cellStyle name="_Costs not in AURORA 2006GRC w gas price updated_Book2_Adj Bench DR 3 for Initial Briefs (Electric)_DEM-WP(C) ENERG10C--ctn Mid-C_042010 2010GRC" xfId="45432"/>
    <cellStyle name="_Costs not in AURORA 2006GRC w gas price updated_Book2_DEM-WP(C) ENERG10C--ctn Mid-C_042010 2010GRC" xfId="45433"/>
    <cellStyle name="_Costs not in AURORA 2006GRC w gas price updated_Book2_Electric Rev Req Model (2009 GRC) Rebuttal" xfId="45434"/>
    <cellStyle name="_Costs not in AURORA 2006GRC w gas price updated_Book2_Electric Rev Req Model (2009 GRC) Rebuttal 2" xfId="45435"/>
    <cellStyle name="_Costs not in AURORA 2006GRC w gas price updated_Book2_Electric Rev Req Model (2009 GRC) Rebuttal 2 2" xfId="45436"/>
    <cellStyle name="_Costs not in AURORA 2006GRC w gas price updated_Book2_Electric Rev Req Model (2009 GRC) Rebuttal 3" xfId="45437"/>
    <cellStyle name="_Costs not in AURORA 2006GRC w gas price updated_Book2_Electric Rev Req Model (2009 GRC) Rebuttal REmoval of New  WH Solar AdjustMI" xfId="45438"/>
    <cellStyle name="_Costs not in AURORA 2006GRC w gas price updated_Book2_Electric Rev Req Model (2009 GRC) Rebuttal REmoval of New  WH Solar AdjustMI 2" xfId="45439"/>
    <cellStyle name="_Costs not in AURORA 2006GRC w gas price updated_Book2_Electric Rev Req Model (2009 GRC) Rebuttal REmoval of New  WH Solar AdjustMI 2 2" xfId="45440"/>
    <cellStyle name="_Costs not in AURORA 2006GRC w gas price updated_Book2_Electric Rev Req Model (2009 GRC) Rebuttal REmoval of New  WH Solar AdjustMI 3" xfId="45441"/>
    <cellStyle name="_Costs not in AURORA 2006GRC w gas price updated_Book2_Electric Rev Req Model (2009 GRC) Rebuttal REmoval of New  WH Solar AdjustMI_DEM-WP(C) ENERG10C--ctn Mid-C_042010 2010GRC" xfId="45442"/>
    <cellStyle name="_Costs not in AURORA 2006GRC w gas price updated_Book2_Electric Rev Req Model (2009 GRC) Revised 01-18-2010" xfId="45443"/>
    <cellStyle name="_Costs not in AURORA 2006GRC w gas price updated_Book2_Electric Rev Req Model (2009 GRC) Revised 01-18-2010 2" xfId="45444"/>
    <cellStyle name="_Costs not in AURORA 2006GRC w gas price updated_Book2_Electric Rev Req Model (2009 GRC) Revised 01-18-2010 2 2" xfId="45445"/>
    <cellStyle name="_Costs not in AURORA 2006GRC w gas price updated_Book2_Electric Rev Req Model (2009 GRC) Revised 01-18-2010 3" xfId="45446"/>
    <cellStyle name="_Costs not in AURORA 2006GRC w gas price updated_Book2_Electric Rev Req Model (2009 GRC) Revised 01-18-2010_DEM-WP(C) ENERG10C--ctn Mid-C_042010 2010GRC" xfId="45447"/>
    <cellStyle name="_Costs not in AURORA 2006GRC w gas price updated_Book2_Final Order Electric EXHIBIT A-1" xfId="45448"/>
    <cellStyle name="_Costs not in AURORA 2006GRC w gas price updated_Book2_Final Order Electric EXHIBIT A-1 2" xfId="45449"/>
    <cellStyle name="_Costs not in AURORA 2006GRC w gas price updated_Book2_Final Order Electric EXHIBIT A-1 2 2" xfId="45450"/>
    <cellStyle name="_Costs not in AURORA 2006GRC w gas price updated_Book2_Final Order Electric EXHIBIT A-1 3" xfId="45451"/>
    <cellStyle name="_Costs not in AURORA 2006GRC w gas price updated_Chelan PUD Power Costs (8-10)" xfId="45452"/>
    <cellStyle name="_Costs not in AURORA 2006GRC w gas price updated_Confidential Material" xfId="45453"/>
    <cellStyle name="_Costs not in AURORA 2006GRC w gas price updated_DEM-WP(C) Colstrip 12 Coal Cost Forecast 2010GRC" xfId="45454"/>
    <cellStyle name="_Costs not in AURORA 2006GRC w gas price updated_DEM-WP(C) ENERG10C--ctn Mid-C_042010 2010GRC" xfId="45455"/>
    <cellStyle name="_Costs not in AURORA 2006GRC w gas price updated_DEM-WP(C) Production O&amp;M 2010GRC As-Filed" xfId="45456"/>
    <cellStyle name="_Costs not in AURORA 2006GRC w gas price updated_DEM-WP(C) Production O&amp;M 2010GRC As-Filed 2" xfId="45457"/>
    <cellStyle name="_Costs not in AURORA 2006GRC w gas price updated_DEM-WP(C) Production O&amp;M 2010GRC As-Filed 3" xfId="45458"/>
    <cellStyle name="_Costs not in AURORA 2006GRC w gas price updated_Electric Rev Req Model (2009 GRC) " xfId="45459"/>
    <cellStyle name="_Costs not in AURORA 2006GRC w gas price updated_Electric Rev Req Model (2009 GRC)  2" xfId="45460"/>
    <cellStyle name="_Costs not in AURORA 2006GRC w gas price updated_Electric Rev Req Model (2009 GRC)  2 2" xfId="45461"/>
    <cellStyle name="_Costs not in AURORA 2006GRC w gas price updated_Electric Rev Req Model (2009 GRC)  3" xfId="45462"/>
    <cellStyle name="_Costs not in AURORA 2006GRC w gas price updated_Electric Rev Req Model (2009 GRC) _DEM-WP(C) ENERG10C--ctn Mid-C_042010 2010GRC" xfId="45463"/>
    <cellStyle name="_Costs not in AURORA 2006GRC w gas price updated_Electric Rev Req Model (2009 GRC) Rebuttal" xfId="45464"/>
    <cellStyle name="_Costs not in AURORA 2006GRC w gas price updated_Electric Rev Req Model (2009 GRC) Rebuttal 2" xfId="45465"/>
    <cellStyle name="_Costs not in AURORA 2006GRC w gas price updated_Electric Rev Req Model (2009 GRC) Rebuttal 2 2" xfId="45466"/>
    <cellStyle name="_Costs not in AURORA 2006GRC w gas price updated_Electric Rev Req Model (2009 GRC) Rebuttal 3" xfId="45467"/>
    <cellStyle name="_Costs not in AURORA 2006GRC w gas price updated_Electric Rev Req Model (2009 GRC) Rebuttal REmoval of New  WH Solar AdjustMI" xfId="45468"/>
    <cellStyle name="_Costs not in AURORA 2006GRC w gas price updated_Electric Rev Req Model (2009 GRC) Rebuttal REmoval of New  WH Solar AdjustMI 2" xfId="45469"/>
    <cellStyle name="_Costs not in AURORA 2006GRC w gas price updated_Electric Rev Req Model (2009 GRC) Rebuttal REmoval of New  WH Solar AdjustMI 2 2" xfId="45470"/>
    <cellStyle name="_Costs not in AURORA 2006GRC w gas price updated_Electric Rev Req Model (2009 GRC) Rebuttal REmoval of New  WH Solar AdjustMI 3" xfId="45471"/>
    <cellStyle name="_Costs not in AURORA 2006GRC w gas price updated_Electric Rev Req Model (2009 GRC) Rebuttal REmoval of New  WH Solar AdjustMI_DEM-WP(C) ENERG10C--ctn Mid-C_042010 2010GRC" xfId="45472"/>
    <cellStyle name="_Costs not in AURORA 2006GRC w gas price updated_Electric Rev Req Model (2009 GRC) Revised 01-18-2010" xfId="45473"/>
    <cellStyle name="_Costs not in AURORA 2006GRC w gas price updated_Electric Rev Req Model (2009 GRC) Revised 01-18-2010 2" xfId="45474"/>
    <cellStyle name="_Costs not in AURORA 2006GRC w gas price updated_Electric Rev Req Model (2009 GRC) Revised 01-18-2010 2 2" xfId="45475"/>
    <cellStyle name="_Costs not in AURORA 2006GRC w gas price updated_Electric Rev Req Model (2009 GRC) Revised 01-18-2010 3" xfId="45476"/>
    <cellStyle name="_Costs not in AURORA 2006GRC w gas price updated_Electric Rev Req Model (2009 GRC) Revised 01-18-2010_DEM-WP(C) ENERG10C--ctn Mid-C_042010 2010GRC" xfId="45477"/>
    <cellStyle name="_Costs not in AURORA 2006GRC w gas price updated_Electric Rev Req Model (2010 GRC)" xfId="45478"/>
    <cellStyle name="_Costs not in AURORA 2006GRC w gas price updated_Electric Rev Req Model (2010 GRC) SF" xfId="45479"/>
    <cellStyle name="_Costs not in AURORA 2006GRC w gas price updated_Final Order Electric EXHIBIT A-1" xfId="45480"/>
    <cellStyle name="_Costs not in AURORA 2006GRC w gas price updated_Final Order Electric EXHIBIT A-1 2" xfId="45481"/>
    <cellStyle name="_Costs not in AURORA 2006GRC w gas price updated_Final Order Electric EXHIBIT A-1 2 2" xfId="45482"/>
    <cellStyle name="_Costs not in AURORA 2006GRC w gas price updated_Final Order Electric EXHIBIT A-1 3" xfId="45483"/>
    <cellStyle name="_Costs not in AURORA 2006GRC w gas price updated_NIM Summary" xfId="45484"/>
    <cellStyle name="_Costs not in AURORA 2006GRC w gas price updated_NIM Summary 2" xfId="45485"/>
    <cellStyle name="_Costs not in AURORA 2006GRC w gas price updated_NIM Summary_DEM-WP(C) ENERG10C--ctn Mid-C_042010 2010GRC" xfId="45486"/>
    <cellStyle name="_Costs not in AURORA 2006GRC w gas price updated_Rebuttal Power Costs" xfId="45487"/>
    <cellStyle name="_Costs not in AURORA 2006GRC w gas price updated_Rebuttal Power Costs 2" xfId="45488"/>
    <cellStyle name="_Costs not in AURORA 2006GRC w gas price updated_Rebuttal Power Costs 2 2" xfId="45489"/>
    <cellStyle name="_Costs not in AURORA 2006GRC w gas price updated_Rebuttal Power Costs 3" xfId="45490"/>
    <cellStyle name="_Costs not in AURORA 2006GRC w gas price updated_Rebuttal Power Costs_Adj Bench DR 3 for Initial Briefs (Electric)" xfId="45491"/>
    <cellStyle name="_Costs not in AURORA 2006GRC w gas price updated_Rebuttal Power Costs_Adj Bench DR 3 for Initial Briefs (Electric) 2" xfId="45492"/>
    <cellStyle name="_Costs not in AURORA 2006GRC w gas price updated_Rebuttal Power Costs_Adj Bench DR 3 for Initial Briefs (Electric) 2 2" xfId="45493"/>
    <cellStyle name="_Costs not in AURORA 2006GRC w gas price updated_Rebuttal Power Costs_Adj Bench DR 3 for Initial Briefs (Electric) 3" xfId="45494"/>
    <cellStyle name="_Costs not in AURORA 2006GRC w gas price updated_Rebuttal Power Costs_Adj Bench DR 3 for Initial Briefs (Electric)_DEM-WP(C) ENERG10C--ctn Mid-C_042010 2010GRC" xfId="45495"/>
    <cellStyle name="_Costs not in AURORA 2006GRC w gas price updated_Rebuttal Power Costs_DEM-WP(C) ENERG10C--ctn Mid-C_042010 2010GRC" xfId="45496"/>
    <cellStyle name="_Costs not in AURORA 2006GRC w gas price updated_Rebuttal Power Costs_Electric Rev Req Model (2009 GRC) Rebuttal" xfId="45497"/>
    <cellStyle name="_Costs not in AURORA 2006GRC w gas price updated_Rebuttal Power Costs_Electric Rev Req Model (2009 GRC) Rebuttal 2" xfId="45498"/>
    <cellStyle name="_Costs not in AURORA 2006GRC w gas price updated_Rebuttal Power Costs_Electric Rev Req Model (2009 GRC) Rebuttal 2 2" xfId="45499"/>
    <cellStyle name="_Costs not in AURORA 2006GRC w gas price updated_Rebuttal Power Costs_Electric Rev Req Model (2009 GRC) Rebuttal 3" xfId="45500"/>
    <cellStyle name="_Costs not in AURORA 2006GRC w gas price updated_Rebuttal Power Costs_Electric Rev Req Model (2009 GRC) Rebuttal REmoval of New  WH Solar AdjustMI" xfId="45501"/>
    <cellStyle name="_Costs not in AURORA 2006GRC w gas price updated_Rebuttal Power Costs_Electric Rev Req Model (2009 GRC) Rebuttal REmoval of New  WH Solar AdjustMI 2" xfId="45502"/>
    <cellStyle name="_Costs not in AURORA 2006GRC w gas price updated_Rebuttal Power Costs_Electric Rev Req Model (2009 GRC) Rebuttal REmoval of New  WH Solar AdjustMI 2 2" xfId="45503"/>
    <cellStyle name="_Costs not in AURORA 2006GRC w gas price updated_Rebuttal Power Costs_Electric Rev Req Model (2009 GRC) Rebuttal REmoval of New  WH Solar AdjustMI 3" xfId="45504"/>
    <cellStyle name="_Costs not in AURORA 2006GRC w gas price updated_Rebuttal Power Costs_Electric Rev Req Model (2009 GRC) Rebuttal REmoval of New  WH Solar AdjustMI_DEM-WP(C) ENERG10C--ctn Mid-C_042010 2010GRC" xfId="45505"/>
    <cellStyle name="_Costs not in AURORA 2006GRC w gas price updated_Rebuttal Power Costs_Electric Rev Req Model (2009 GRC) Revised 01-18-2010" xfId="45506"/>
    <cellStyle name="_Costs not in AURORA 2006GRC w gas price updated_Rebuttal Power Costs_Electric Rev Req Model (2009 GRC) Revised 01-18-2010 2" xfId="45507"/>
    <cellStyle name="_Costs not in AURORA 2006GRC w gas price updated_Rebuttal Power Costs_Electric Rev Req Model (2009 GRC) Revised 01-18-2010 2 2" xfId="45508"/>
    <cellStyle name="_Costs not in AURORA 2006GRC w gas price updated_Rebuttal Power Costs_Electric Rev Req Model (2009 GRC) Revised 01-18-2010 3" xfId="45509"/>
    <cellStyle name="_Costs not in AURORA 2006GRC w gas price updated_Rebuttal Power Costs_Electric Rev Req Model (2009 GRC) Revised 01-18-2010_DEM-WP(C) ENERG10C--ctn Mid-C_042010 2010GRC" xfId="45510"/>
    <cellStyle name="_Costs not in AURORA 2006GRC w gas price updated_Rebuttal Power Costs_Final Order Electric EXHIBIT A-1" xfId="45511"/>
    <cellStyle name="_Costs not in AURORA 2006GRC w gas price updated_Rebuttal Power Costs_Final Order Electric EXHIBIT A-1 2" xfId="45512"/>
    <cellStyle name="_Costs not in AURORA 2006GRC w gas price updated_Rebuttal Power Costs_Final Order Electric EXHIBIT A-1 2 2" xfId="45513"/>
    <cellStyle name="_Costs not in AURORA 2006GRC w gas price updated_Rebuttal Power Costs_Final Order Electric EXHIBIT A-1 3" xfId="45514"/>
    <cellStyle name="_Costs not in AURORA 2006GRC w gas price updated_TENASKA REGULATORY ASSET" xfId="45515"/>
    <cellStyle name="_Costs not in AURORA 2006GRC w gas price updated_TENASKA REGULATORY ASSET 2" xfId="45516"/>
    <cellStyle name="_Costs not in AURORA 2006GRC w gas price updated_TENASKA REGULATORY ASSET 2 2" xfId="45517"/>
    <cellStyle name="_Costs not in AURORA 2006GRC w gas price updated_TENASKA REGULATORY ASSET 3" xfId="45518"/>
    <cellStyle name="_Costs not in AURORA 2007 Rate Case" xfId="83"/>
    <cellStyle name="_Costs not in AURORA 2007 Rate Case 2" xfId="45519"/>
    <cellStyle name="_Costs not in AURORA 2007 Rate Case 2 2" xfId="45520"/>
    <cellStyle name="_Costs not in AURORA 2007 Rate Case 2 2 2" xfId="45521"/>
    <cellStyle name="_Costs not in AURORA 2007 Rate Case 2 3" xfId="45522"/>
    <cellStyle name="_Costs not in AURORA 2007 Rate Case 3" xfId="45523"/>
    <cellStyle name="_Costs not in AURORA 2007 Rate Case 3 2" xfId="45524"/>
    <cellStyle name="_Costs not in AURORA 2007 Rate Case 4" xfId="45525"/>
    <cellStyle name="_Costs not in AURORA 2007 Rate Case 4 2" xfId="45526"/>
    <cellStyle name="_Costs not in AURORA 2007 Rate Case 5" xfId="45527"/>
    <cellStyle name="_Costs not in AURORA 2007 Rate Case 6" xfId="45528"/>
    <cellStyle name="_Costs not in AURORA 2007 Rate Case 6 2" xfId="45529"/>
    <cellStyle name="_Costs not in AURORA 2007 Rate Case 7" xfId="45530"/>
    <cellStyle name="_Costs not in AURORA 2007 Rate Case 7 2" xfId="45531"/>
    <cellStyle name="_Costs not in AURORA 2007 Rate Case_(C) WHE Proforma with ITC cash grant 10 Yr Amort_for deferral_102809" xfId="45532"/>
    <cellStyle name="_Costs not in AURORA 2007 Rate Case_(C) WHE Proforma with ITC cash grant 10 Yr Amort_for deferral_102809 2" xfId="45533"/>
    <cellStyle name="_Costs not in AURORA 2007 Rate Case_(C) WHE Proforma with ITC cash grant 10 Yr Amort_for deferral_102809 2 2" xfId="45534"/>
    <cellStyle name="_Costs not in AURORA 2007 Rate Case_(C) WHE Proforma with ITC cash grant 10 Yr Amort_for deferral_102809 3" xfId="45535"/>
    <cellStyle name="_Costs not in AURORA 2007 Rate Case_(C) WHE Proforma with ITC cash grant 10 Yr Amort_for deferral_102809_16.07E Wild Horse Wind Expansionwrkingfile" xfId="45536"/>
    <cellStyle name="_Costs not in AURORA 2007 Rate Case_(C) WHE Proforma with ITC cash grant 10 Yr Amort_for deferral_102809_16.07E Wild Horse Wind Expansionwrkingfile 2" xfId="45537"/>
    <cellStyle name="_Costs not in AURORA 2007 Rate Case_(C) WHE Proforma with ITC cash grant 10 Yr Amort_for deferral_102809_16.07E Wild Horse Wind Expansionwrkingfile 2 2" xfId="45538"/>
    <cellStyle name="_Costs not in AURORA 2007 Rate Case_(C) WHE Proforma with ITC cash grant 10 Yr Amort_for deferral_102809_16.07E Wild Horse Wind Expansionwrkingfile 3" xfId="45539"/>
    <cellStyle name="_Costs not in AURORA 2007 Rate Case_(C) WHE Proforma with ITC cash grant 10 Yr Amort_for deferral_102809_16.07E Wild Horse Wind Expansionwrkingfile SF" xfId="45540"/>
    <cellStyle name="_Costs not in AURORA 2007 Rate Case_(C) WHE Proforma with ITC cash grant 10 Yr Amort_for deferral_102809_16.07E Wild Horse Wind Expansionwrkingfile SF 2" xfId="45541"/>
    <cellStyle name="_Costs not in AURORA 2007 Rate Case_(C) WHE Proforma with ITC cash grant 10 Yr Amort_for deferral_102809_16.07E Wild Horse Wind Expansionwrkingfile SF 2 2" xfId="45542"/>
    <cellStyle name="_Costs not in AURORA 2007 Rate Case_(C) WHE Proforma with ITC cash grant 10 Yr Amort_for deferral_102809_16.07E Wild Horse Wind Expansionwrkingfile SF 3" xfId="45543"/>
    <cellStyle name="_Costs not in AURORA 2007 Rate Case_(C) WHE Proforma with ITC cash grant 10 Yr Amort_for deferral_102809_16.07E Wild Horse Wind Expansionwrkingfile SF_DEM-WP(C) ENERG10C--ctn Mid-C_042010 2010GRC" xfId="45544"/>
    <cellStyle name="_Costs not in AURORA 2007 Rate Case_(C) WHE Proforma with ITC cash grant 10 Yr Amort_for deferral_102809_16.07E Wild Horse Wind Expansionwrkingfile_DEM-WP(C) ENERG10C--ctn Mid-C_042010 2010GRC" xfId="45545"/>
    <cellStyle name="_Costs not in AURORA 2007 Rate Case_(C) WHE Proforma with ITC cash grant 10 Yr Amort_for deferral_102809_16.37E Wild Horse Expansion DeferralRevwrkingfile SF" xfId="45546"/>
    <cellStyle name="_Costs not in AURORA 2007 Rate Case_(C) WHE Proforma with ITC cash grant 10 Yr Amort_for deferral_102809_16.37E Wild Horse Expansion DeferralRevwrkingfile SF 2" xfId="45547"/>
    <cellStyle name="_Costs not in AURORA 2007 Rate Case_(C) WHE Proforma with ITC cash grant 10 Yr Amort_for deferral_102809_16.37E Wild Horse Expansion DeferralRevwrkingfile SF 2 2" xfId="45548"/>
    <cellStyle name="_Costs not in AURORA 2007 Rate Case_(C) WHE Proforma with ITC cash grant 10 Yr Amort_for deferral_102809_16.37E Wild Horse Expansion DeferralRevwrkingfile SF 3" xfId="45549"/>
    <cellStyle name="_Costs not in AURORA 2007 Rate Case_(C) WHE Proforma with ITC cash grant 10 Yr Amort_for deferral_102809_16.37E Wild Horse Expansion DeferralRevwrkingfile SF_DEM-WP(C) ENERG10C--ctn Mid-C_042010 2010GRC" xfId="45550"/>
    <cellStyle name="_Costs not in AURORA 2007 Rate Case_(C) WHE Proforma with ITC cash grant 10 Yr Amort_for deferral_102809_DEM-WP(C) ENERG10C--ctn Mid-C_042010 2010GRC" xfId="45551"/>
    <cellStyle name="_Costs not in AURORA 2007 Rate Case_(C) WHE Proforma with ITC cash grant 10 Yr Amort_for rebuttal_120709" xfId="45552"/>
    <cellStyle name="_Costs not in AURORA 2007 Rate Case_(C) WHE Proforma with ITC cash grant 10 Yr Amort_for rebuttal_120709 2" xfId="45553"/>
    <cellStyle name="_Costs not in AURORA 2007 Rate Case_(C) WHE Proforma with ITC cash grant 10 Yr Amort_for rebuttal_120709 2 2" xfId="45554"/>
    <cellStyle name="_Costs not in AURORA 2007 Rate Case_(C) WHE Proforma with ITC cash grant 10 Yr Amort_for rebuttal_120709 3" xfId="45555"/>
    <cellStyle name="_Costs not in AURORA 2007 Rate Case_(C) WHE Proforma with ITC cash grant 10 Yr Amort_for rebuttal_120709_DEM-WP(C) ENERG10C--ctn Mid-C_042010 2010GRC" xfId="45556"/>
    <cellStyle name="_Costs not in AURORA 2007 Rate Case_04.07E Wild Horse Wind Expansion" xfId="45557"/>
    <cellStyle name="_Costs not in AURORA 2007 Rate Case_04.07E Wild Horse Wind Expansion 2" xfId="45558"/>
    <cellStyle name="_Costs not in AURORA 2007 Rate Case_04.07E Wild Horse Wind Expansion 2 2" xfId="45559"/>
    <cellStyle name="_Costs not in AURORA 2007 Rate Case_04.07E Wild Horse Wind Expansion 3" xfId="45560"/>
    <cellStyle name="_Costs not in AURORA 2007 Rate Case_04.07E Wild Horse Wind Expansion_16.07E Wild Horse Wind Expansionwrkingfile" xfId="45561"/>
    <cellStyle name="_Costs not in AURORA 2007 Rate Case_04.07E Wild Horse Wind Expansion_16.07E Wild Horse Wind Expansionwrkingfile 2" xfId="45562"/>
    <cellStyle name="_Costs not in AURORA 2007 Rate Case_04.07E Wild Horse Wind Expansion_16.07E Wild Horse Wind Expansionwrkingfile 2 2" xfId="45563"/>
    <cellStyle name="_Costs not in AURORA 2007 Rate Case_04.07E Wild Horse Wind Expansion_16.07E Wild Horse Wind Expansionwrkingfile 3" xfId="45564"/>
    <cellStyle name="_Costs not in AURORA 2007 Rate Case_04.07E Wild Horse Wind Expansion_16.07E Wild Horse Wind Expansionwrkingfile SF" xfId="45565"/>
    <cellStyle name="_Costs not in AURORA 2007 Rate Case_04.07E Wild Horse Wind Expansion_16.07E Wild Horse Wind Expansionwrkingfile SF 2" xfId="45566"/>
    <cellStyle name="_Costs not in AURORA 2007 Rate Case_04.07E Wild Horse Wind Expansion_16.07E Wild Horse Wind Expansionwrkingfile SF 2 2" xfId="45567"/>
    <cellStyle name="_Costs not in AURORA 2007 Rate Case_04.07E Wild Horse Wind Expansion_16.07E Wild Horse Wind Expansionwrkingfile SF 3" xfId="45568"/>
    <cellStyle name="_Costs not in AURORA 2007 Rate Case_04.07E Wild Horse Wind Expansion_16.07E Wild Horse Wind Expansionwrkingfile SF_DEM-WP(C) ENERG10C--ctn Mid-C_042010 2010GRC" xfId="45569"/>
    <cellStyle name="_Costs not in AURORA 2007 Rate Case_04.07E Wild Horse Wind Expansion_16.07E Wild Horse Wind Expansionwrkingfile_DEM-WP(C) ENERG10C--ctn Mid-C_042010 2010GRC" xfId="45570"/>
    <cellStyle name="_Costs not in AURORA 2007 Rate Case_04.07E Wild Horse Wind Expansion_16.37E Wild Horse Expansion DeferralRevwrkingfile SF" xfId="45571"/>
    <cellStyle name="_Costs not in AURORA 2007 Rate Case_04.07E Wild Horse Wind Expansion_16.37E Wild Horse Expansion DeferralRevwrkingfile SF 2" xfId="45572"/>
    <cellStyle name="_Costs not in AURORA 2007 Rate Case_04.07E Wild Horse Wind Expansion_16.37E Wild Horse Expansion DeferralRevwrkingfile SF 2 2" xfId="45573"/>
    <cellStyle name="_Costs not in AURORA 2007 Rate Case_04.07E Wild Horse Wind Expansion_16.37E Wild Horse Expansion DeferralRevwrkingfile SF 3" xfId="45574"/>
    <cellStyle name="_Costs not in AURORA 2007 Rate Case_04.07E Wild Horse Wind Expansion_16.37E Wild Horse Expansion DeferralRevwrkingfile SF_DEM-WP(C) ENERG10C--ctn Mid-C_042010 2010GRC" xfId="45575"/>
    <cellStyle name="_Costs not in AURORA 2007 Rate Case_04.07E Wild Horse Wind Expansion_DEM-WP(C) ENERG10C--ctn Mid-C_042010 2010GRC" xfId="45576"/>
    <cellStyle name="_Costs not in AURORA 2007 Rate Case_16.07E Wild Horse Wind Expansionwrkingfile" xfId="45577"/>
    <cellStyle name="_Costs not in AURORA 2007 Rate Case_16.07E Wild Horse Wind Expansionwrkingfile 2" xfId="45578"/>
    <cellStyle name="_Costs not in AURORA 2007 Rate Case_16.07E Wild Horse Wind Expansionwrkingfile 2 2" xfId="45579"/>
    <cellStyle name="_Costs not in AURORA 2007 Rate Case_16.07E Wild Horse Wind Expansionwrkingfile 3" xfId="45580"/>
    <cellStyle name="_Costs not in AURORA 2007 Rate Case_16.07E Wild Horse Wind Expansionwrkingfile SF" xfId="45581"/>
    <cellStyle name="_Costs not in AURORA 2007 Rate Case_16.07E Wild Horse Wind Expansionwrkingfile SF 2" xfId="45582"/>
    <cellStyle name="_Costs not in AURORA 2007 Rate Case_16.07E Wild Horse Wind Expansionwrkingfile SF 2 2" xfId="45583"/>
    <cellStyle name="_Costs not in AURORA 2007 Rate Case_16.07E Wild Horse Wind Expansionwrkingfile SF 3" xfId="45584"/>
    <cellStyle name="_Costs not in AURORA 2007 Rate Case_16.07E Wild Horse Wind Expansionwrkingfile SF_DEM-WP(C) ENERG10C--ctn Mid-C_042010 2010GRC" xfId="45585"/>
    <cellStyle name="_Costs not in AURORA 2007 Rate Case_16.07E Wild Horse Wind Expansionwrkingfile_DEM-WP(C) ENERG10C--ctn Mid-C_042010 2010GRC" xfId="45586"/>
    <cellStyle name="_Costs not in AURORA 2007 Rate Case_16.37E Wild Horse Expansion DeferralRevwrkingfile SF" xfId="45587"/>
    <cellStyle name="_Costs not in AURORA 2007 Rate Case_16.37E Wild Horse Expansion DeferralRevwrkingfile SF 2" xfId="45588"/>
    <cellStyle name="_Costs not in AURORA 2007 Rate Case_16.37E Wild Horse Expansion DeferralRevwrkingfile SF 2 2" xfId="45589"/>
    <cellStyle name="_Costs not in AURORA 2007 Rate Case_16.37E Wild Horse Expansion DeferralRevwrkingfile SF 3" xfId="45590"/>
    <cellStyle name="_Costs not in AURORA 2007 Rate Case_16.37E Wild Horse Expansion DeferralRevwrkingfile SF_DEM-WP(C) ENERG10C--ctn Mid-C_042010 2010GRC" xfId="45591"/>
    <cellStyle name="_Costs not in AURORA 2007 Rate Case_2009 Compliance Filing PCA Exhibits for GRC" xfId="45592"/>
    <cellStyle name="_Costs not in AURORA 2007 Rate Case_2009 GRC Compl Filing - Exhibit D" xfId="45593"/>
    <cellStyle name="_Costs not in AURORA 2007 Rate Case_2009 GRC Compl Filing - Exhibit D 2" xfId="45594"/>
    <cellStyle name="_Costs not in AURORA 2007 Rate Case_2009 GRC Compl Filing - Exhibit D_DEM-WP(C) ENERG10C--ctn Mid-C_042010 2010GRC" xfId="45595"/>
    <cellStyle name="_Costs not in AURORA 2007 Rate Case_3.01 Income Statement" xfId="45596"/>
    <cellStyle name="_Costs not in AURORA 2007 Rate Case_4 31 Regulatory Assets and Liabilities  7 06- Exhibit D" xfId="45597"/>
    <cellStyle name="_Costs not in AURORA 2007 Rate Case_4 31 Regulatory Assets and Liabilities  7 06- Exhibit D 2" xfId="45598"/>
    <cellStyle name="_Costs not in AURORA 2007 Rate Case_4 31 Regulatory Assets and Liabilities  7 06- Exhibit D 2 2" xfId="45599"/>
    <cellStyle name="_Costs not in AURORA 2007 Rate Case_4 31 Regulatory Assets and Liabilities  7 06- Exhibit D 3" xfId="45600"/>
    <cellStyle name="_Costs not in AURORA 2007 Rate Case_4 31 Regulatory Assets and Liabilities  7 06- Exhibit D_DEM-WP(C) ENERG10C--ctn Mid-C_042010 2010GRC" xfId="45601"/>
    <cellStyle name="_Costs not in AURORA 2007 Rate Case_4 31 Regulatory Assets and Liabilities  7 06- Exhibit D_NIM Summary" xfId="45602"/>
    <cellStyle name="_Costs not in AURORA 2007 Rate Case_4 31 Regulatory Assets and Liabilities  7 06- Exhibit D_NIM Summary 2" xfId="45603"/>
    <cellStyle name="_Costs not in AURORA 2007 Rate Case_4 31 Regulatory Assets and Liabilities  7 06- Exhibit D_NIM Summary_DEM-WP(C) ENERG10C--ctn Mid-C_042010 2010GRC" xfId="45604"/>
    <cellStyle name="_Costs not in AURORA 2007 Rate Case_4 31E Reg Asset  Liab and EXH D" xfId="45605"/>
    <cellStyle name="_Costs not in AURORA 2007 Rate Case_4 31E Reg Asset  Liab and EXH D _ Aug 10 Filing (2)" xfId="45606"/>
    <cellStyle name="_Costs not in AURORA 2007 Rate Case_4 32 Regulatory Assets and Liabilities  7 06- Exhibit D" xfId="45607"/>
    <cellStyle name="_Costs not in AURORA 2007 Rate Case_4 32 Regulatory Assets and Liabilities  7 06- Exhibit D 2" xfId="45608"/>
    <cellStyle name="_Costs not in AURORA 2007 Rate Case_4 32 Regulatory Assets and Liabilities  7 06- Exhibit D 2 2" xfId="45609"/>
    <cellStyle name="_Costs not in AURORA 2007 Rate Case_4 32 Regulatory Assets and Liabilities  7 06- Exhibit D 3" xfId="45610"/>
    <cellStyle name="_Costs not in AURORA 2007 Rate Case_4 32 Regulatory Assets and Liabilities  7 06- Exhibit D_DEM-WP(C) ENERG10C--ctn Mid-C_042010 2010GRC" xfId="45611"/>
    <cellStyle name="_Costs not in AURORA 2007 Rate Case_4 32 Regulatory Assets and Liabilities  7 06- Exhibit D_NIM Summary" xfId="45612"/>
    <cellStyle name="_Costs not in AURORA 2007 Rate Case_4 32 Regulatory Assets and Liabilities  7 06- Exhibit D_NIM Summary 2" xfId="45613"/>
    <cellStyle name="_Costs not in AURORA 2007 Rate Case_4 32 Regulatory Assets and Liabilities  7 06- Exhibit D_NIM Summary_DEM-WP(C) ENERG10C--ctn Mid-C_042010 2010GRC" xfId="45614"/>
    <cellStyle name="_Costs not in AURORA 2007 Rate Case_AURORA Total New" xfId="45615"/>
    <cellStyle name="_Costs not in AURORA 2007 Rate Case_AURORA Total New 2" xfId="45616"/>
    <cellStyle name="_Costs not in AURORA 2007 Rate Case_Book2" xfId="45617"/>
    <cellStyle name="_Costs not in AURORA 2007 Rate Case_Book2 2" xfId="45618"/>
    <cellStyle name="_Costs not in AURORA 2007 Rate Case_Book2 2 2" xfId="45619"/>
    <cellStyle name="_Costs not in AURORA 2007 Rate Case_Book2 3" xfId="45620"/>
    <cellStyle name="_Costs not in AURORA 2007 Rate Case_Book2_Adj Bench DR 3 for Initial Briefs (Electric)" xfId="45621"/>
    <cellStyle name="_Costs not in AURORA 2007 Rate Case_Book2_Adj Bench DR 3 for Initial Briefs (Electric) 2" xfId="45622"/>
    <cellStyle name="_Costs not in AURORA 2007 Rate Case_Book2_Adj Bench DR 3 for Initial Briefs (Electric) 2 2" xfId="45623"/>
    <cellStyle name="_Costs not in AURORA 2007 Rate Case_Book2_Adj Bench DR 3 for Initial Briefs (Electric) 3" xfId="45624"/>
    <cellStyle name="_Costs not in AURORA 2007 Rate Case_Book2_Adj Bench DR 3 for Initial Briefs (Electric)_DEM-WP(C) ENERG10C--ctn Mid-C_042010 2010GRC" xfId="45625"/>
    <cellStyle name="_Costs not in AURORA 2007 Rate Case_Book2_DEM-WP(C) ENERG10C--ctn Mid-C_042010 2010GRC" xfId="45626"/>
    <cellStyle name="_Costs not in AURORA 2007 Rate Case_Book2_Electric Rev Req Model (2009 GRC) Rebuttal" xfId="45627"/>
    <cellStyle name="_Costs not in AURORA 2007 Rate Case_Book2_Electric Rev Req Model (2009 GRC) Rebuttal 2" xfId="45628"/>
    <cellStyle name="_Costs not in AURORA 2007 Rate Case_Book2_Electric Rev Req Model (2009 GRC) Rebuttal 2 2" xfId="45629"/>
    <cellStyle name="_Costs not in AURORA 2007 Rate Case_Book2_Electric Rev Req Model (2009 GRC) Rebuttal 3" xfId="45630"/>
    <cellStyle name="_Costs not in AURORA 2007 Rate Case_Book2_Electric Rev Req Model (2009 GRC) Rebuttal REmoval of New  WH Solar AdjustMI" xfId="45631"/>
    <cellStyle name="_Costs not in AURORA 2007 Rate Case_Book2_Electric Rev Req Model (2009 GRC) Rebuttal REmoval of New  WH Solar AdjustMI 2" xfId="45632"/>
    <cellStyle name="_Costs not in AURORA 2007 Rate Case_Book2_Electric Rev Req Model (2009 GRC) Rebuttal REmoval of New  WH Solar AdjustMI 2 2" xfId="45633"/>
    <cellStyle name="_Costs not in AURORA 2007 Rate Case_Book2_Electric Rev Req Model (2009 GRC) Rebuttal REmoval of New  WH Solar AdjustMI 3" xfId="45634"/>
    <cellStyle name="_Costs not in AURORA 2007 Rate Case_Book2_Electric Rev Req Model (2009 GRC) Rebuttal REmoval of New  WH Solar AdjustMI_DEM-WP(C) ENERG10C--ctn Mid-C_042010 2010GRC" xfId="45635"/>
    <cellStyle name="_Costs not in AURORA 2007 Rate Case_Book2_Electric Rev Req Model (2009 GRC) Revised 01-18-2010" xfId="45636"/>
    <cellStyle name="_Costs not in AURORA 2007 Rate Case_Book2_Electric Rev Req Model (2009 GRC) Revised 01-18-2010 2" xfId="45637"/>
    <cellStyle name="_Costs not in AURORA 2007 Rate Case_Book2_Electric Rev Req Model (2009 GRC) Revised 01-18-2010 2 2" xfId="45638"/>
    <cellStyle name="_Costs not in AURORA 2007 Rate Case_Book2_Electric Rev Req Model (2009 GRC) Revised 01-18-2010 3" xfId="45639"/>
    <cellStyle name="_Costs not in AURORA 2007 Rate Case_Book2_Electric Rev Req Model (2009 GRC) Revised 01-18-2010_DEM-WP(C) ENERG10C--ctn Mid-C_042010 2010GRC" xfId="45640"/>
    <cellStyle name="_Costs not in AURORA 2007 Rate Case_Book2_Final Order Electric EXHIBIT A-1" xfId="45641"/>
    <cellStyle name="_Costs not in AURORA 2007 Rate Case_Book2_Final Order Electric EXHIBIT A-1 2" xfId="45642"/>
    <cellStyle name="_Costs not in AURORA 2007 Rate Case_Book2_Final Order Electric EXHIBIT A-1 2 2" xfId="45643"/>
    <cellStyle name="_Costs not in AURORA 2007 Rate Case_Book2_Final Order Electric EXHIBIT A-1 3" xfId="45644"/>
    <cellStyle name="_Costs not in AURORA 2007 Rate Case_Book4" xfId="45645"/>
    <cellStyle name="_Costs not in AURORA 2007 Rate Case_Book4 2" xfId="45646"/>
    <cellStyle name="_Costs not in AURORA 2007 Rate Case_Book4 2 2" xfId="45647"/>
    <cellStyle name="_Costs not in AURORA 2007 Rate Case_Book4 3" xfId="45648"/>
    <cellStyle name="_Costs not in AURORA 2007 Rate Case_Book4_DEM-WP(C) ENERG10C--ctn Mid-C_042010 2010GRC" xfId="45649"/>
    <cellStyle name="_Costs not in AURORA 2007 Rate Case_Book9" xfId="84"/>
    <cellStyle name="_Costs not in AURORA 2007 Rate Case_Book9 2" xfId="45650"/>
    <cellStyle name="_Costs not in AURORA 2007 Rate Case_Book9 2 2" xfId="45651"/>
    <cellStyle name="_Costs not in AURORA 2007 Rate Case_Book9 3" xfId="45652"/>
    <cellStyle name="_Costs not in AURORA 2007 Rate Case_Book9_DEM-WP(C) ENERG10C--ctn Mid-C_042010 2010GRC" xfId="45653"/>
    <cellStyle name="_Costs not in AURORA 2007 Rate Case_Chelan PUD Power Costs (8-10)" xfId="45654"/>
    <cellStyle name="_Costs not in AURORA 2007 Rate Case_DEM-WP(C) Chelan Power Costs" xfId="45655"/>
    <cellStyle name="_Costs not in AURORA 2007 Rate Case_DEM-WP(C) ENERG10C--ctn Mid-C_042010 2010GRC" xfId="45656"/>
    <cellStyle name="_Costs not in AURORA 2007 Rate Case_DEM-WP(C) Gas Transport 2010GRC" xfId="45657"/>
    <cellStyle name="_Costs not in AURORA 2007 Rate Case_Electric COS Inputs" xfId="45658"/>
    <cellStyle name="_Costs not in AURORA 2007 Rate Case_Electric COS Inputs 2" xfId="45659"/>
    <cellStyle name="_Costs not in AURORA 2007 Rate Case_Electric COS Inputs 2 2" xfId="45660"/>
    <cellStyle name="_Costs not in AURORA 2007 Rate Case_Electric COS Inputs 2 2 2" xfId="45661"/>
    <cellStyle name="_Costs not in AURORA 2007 Rate Case_Electric COS Inputs 2 3" xfId="45662"/>
    <cellStyle name="_Costs not in AURORA 2007 Rate Case_Electric COS Inputs 2 3 2" xfId="45663"/>
    <cellStyle name="_Costs not in AURORA 2007 Rate Case_Electric COS Inputs 2 4" xfId="45664"/>
    <cellStyle name="_Costs not in AURORA 2007 Rate Case_Electric COS Inputs 2 4 2" xfId="45665"/>
    <cellStyle name="_Costs not in AURORA 2007 Rate Case_Electric COS Inputs 3" xfId="45666"/>
    <cellStyle name="_Costs not in AURORA 2007 Rate Case_Electric COS Inputs 3 2" xfId="45667"/>
    <cellStyle name="_Costs not in AURORA 2007 Rate Case_Electric COS Inputs 4" xfId="45668"/>
    <cellStyle name="_Costs not in AURORA 2007 Rate Case_Electric COS Inputs 4 2" xfId="45669"/>
    <cellStyle name="_Costs not in AURORA 2007 Rate Case_Electric COS Inputs 5" xfId="45670"/>
    <cellStyle name="_Costs not in AURORA 2007 Rate Case_Electric COS Inputs 6" xfId="45671"/>
    <cellStyle name="_Costs not in AURORA 2007 Rate Case_LSRWEP LGIA like Acctg Petition Aug 2010" xfId="45672"/>
    <cellStyle name="_Costs not in AURORA 2007 Rate Case_NIM Summary" xfId="45673"/>
    <cellStyle name="_Costs not in AURORA 2007 Rate Case_NIM Summary 09GRC" xfId="45674"/>
    <cellStyle name="_Costs not in AURORA 2007 Rate Case_NIM Summary 09GRC 2" xfId="45675"/>
    <cellStyle name="_Costs not in AURORA 2007 Rate Case_NIM Summary 09GRC_DEM-WP(C) ENERG10C--ctn Mid-C_042010 2010GRC" xfId="45676"/>
    <cellStyle name="_Costs not in AURORA 2007 Rate Case_NIM Summary 2" xfId="45677"/>
    <cellStyle name="_Costs not in AURORA 2007 Rate Case_NIM Summary 3" xfId="45678"/>
    <cellStyle name="_Costs not in AURORA 2007 Rate Case_NIM Summary 4" xfId="45679"/>
    <cellStyle name="_Costs not in AURORA 2007 Rate Case_NIM Summary 5" xfId="45680"/>
    <cellStyle name="_Costs not in AURORA 2007 Rate Case_NIM Summary 6" xfId="45681"/>
    <cellStyle name="_Costs not in AURORA 2007 Rate Case_NIM Summary 7" xfId="45682"/>
    <cellStyle name="_Costs not in AURORA 2007 Rate Case_NIM Summary 8" xfId="45683"/>
    <cellStyle name="_Costs not in AURORA 2007 Rate Case_NIM Summary 9" xfId="45684"/>
    <cellStyle name="_Costs not in AURORA 2007 Rate Case_NIM Summary_DEM-WP(C) ENERG10C--ctn Mid-C_042010 2010GRC" xfId="45685"/>
    <cellStyle name="_Costs not in AURORA 2007 Rate Case_PCA 10 -  Exhibit D from A Kellogg Jan 2011" xfId="45686"/>
    <cellStyle name="_Costs not in AURORA 2007 Rate Case_PCA 10 -  Exhibit D from A Kellogg July 2011" xfId="45687"/>
    <cellStyle name="_Costs not in AURORA 2007 Rate Case_PCA 10 -  Exhibit D from S Free Rcv'd 12-11" xfId="45688"/>
    <cellStyle name="_Costs not in AURORA 2007 Rate Case_PCA 9 -  Exhibit D April 2010" xfId="45689"/>
    <cellStyle name="_Costs not in AURORA 2007 Rate Case_PCA 9 -  Exhibit D April 2010 (3)" xfId="45690"/>
    <cellStyle name="_Costs not in AURORA 2007 Rate Case_PCA 9 -  Exhibit D April 2010 (3) 2" xfId="45691"/>
    <cellStyle name="_Costs not in AURORA 2007 Rate Case_PCA 9 -  Exhibit D April 2010 (3)_DEM-WP(C) ENERG10C--ctn Mid-C_042010 2010GRC" xfId="45692"/>
    <cellStyle name="_Costs not in AURORA 2007 Rate Case_PCA 9 -  Exhibit D Nov 2010" xfId="45693"/>
    <cellStyle name="_Costs not in AURORA 2007 Rate Case_PCA 9 - Exhibit D at August 2010" xfId="45694"/>
    <cellStyle name="_Costs not in AURORA 2007 Rate Case_PCA 9 - Exhibit D June 2010 GRC" xfId="45695"/>
    <cellStyle name="_Costs not in AURORA 2007 Rate Case_Power Costs - Comparison bx Rbtl-Staff-Jt-PC" xfId="45696"/>
    <cellStyle name="_Costs not in AURORA 2007 Rate Case_Power Costs - Comparison bx Rbtl-Staff-Jt-PC 2" xfId="45697"/>
    <cellStyle name="_Costs not in AURORA 2007 Rate Case_Power Costs - Comparison bx Rbtl-Staff-Jt-PC 2 2" xfId="45698"/>
    <cellStyle name="_Costs not in AURORA 2007 Rate Case_Power Costs - Comparison bx Rbtl-Staff-Jt-PC 3" xfId="45699"/>
    <cellStyle name="_Costs not in AURORA 2007 Rate Case_Power Costs - Comparison bx Rbtl-Staff-Jt-PC_Adj Bench DR 3 for Initial Briefs (Electric)" xfId="45700"/>
    <cellStyle name="_Costs not in AURORA 2007 Rate Case_Power Costs - Comparison bx Rbtl-Staff-Jt-PC_Adj Bench DR 3 for Initial Briefs (Electric) 2" xfId="45701"/>
    <cellStyle name="_Costs not in AURORA 2007 Rate Case_Power Costs - Comparison bx Rbtl-Staff-Jt-PC_Adj Bench DR 3 for Initial Briefs (Electric) 2 2" xfId="45702"/>
    <cellStyle name="_Costs not in AURORA 2007 Rate Case_Power Costs - Comparison bx Rbtl-Staff-Jt-PC_Adj Bench DR 3 for Initial Briefs (Electric) 3" xfId="45703"/>
    <cellStyle name="_Costs not in AURORA 2007 Rate Case_Power Costs - Comparison bx Rbtl-Staff-Jt-PC_Adj Bench DR 3 for Initial Briefs (Electric)_DEM-WP(C) ENERG10C--ctn Mid-C_042010 2010GRC" xfId="45704"/>
    <cellStyle name="_Costs not in AURORA 2007 Rate Case_Power Costs - Comparison bx Rbtl-Staff-Jt-PC_DEM-WP(C) ENERG10C--ctn Mid-C_042010 2010GRC" xfId="45705"/>
    <cellStyle name="_Costs not in AURORA 2007 Rate Case_Power Costs - Comparison bx Rbtl-Staff-Jt-PC_Electric Rev Req Model (2009 GRC) Rebuttal" xfId="45706"/>
    <cellStyle name="_Costs not in AURORA 2007 Rate Case_Power Costs - Comparison bx Rbtl-Staff-Jt-PC_Electric Rev Req Model (2009 GRC) Rebuttal 2" xfId="45707"/>
    <cellStyle name="_Costs not in AURORA 2007 Rate Case_Power Costs - Comparison bx Rbtl-Staff-Jt-PC_Electric Rev Req Model (2009 GRC) Rebuttal 2 2" xfId="45708"/>
    <cellStyle name="_Costs not in AURORA 2007 Rate Case_Power Costs - Comparison bx Rbtl-Staff-Jt-PC_Electric Rev Req Model (2009 GRC) Rebuttal 3" xfId="45709"/>
    <cellStyle name="_Costs not in AURORA 2007 Rate Case_Power Costs - Comparison bx Rbtl-Staff-Jt-PC_Electric Rev Req Model (2009 GRC) Rebuttal REmoval of New  WH Solar AdjustMI" xfId="45710"/>
    <cellStyle name="_Costs not in AURORA 2007 Rate Case_Power Costs - Comparison bx Rbtl-Staff-Jt-PC_Electric Rev Req Model (2009 GRC) Rebuttal REmoval of New  WH Solar AdjustMI 2" xfId="45711"/>
    <cellStyle name="_Costs not in AURORA 2007 Rate Case_Power Costs - Comparison bx Rbtl-Staff-Jt-PC_Electric Rev Req Model (2009 GRC) Rebuttal REmoval of New  WH Solar AdjustMI 2 2" xfId="45712"/>
    <cellStyle name="_Costs not in AURORA 2007 Rate Case_Power Costs - Comparison bx Rbtl-Staff-Jt-PC_Electric Rev Req Model (2009 GRC) Rebuttal REmoval of New  WH Solar AdjustMI 3" xfId="45713"/>
    <cellStyle name="_Costs not in AURORA 2007 Rate Case_Power Costs - Comparison bx Rbtl-Staff-Jt-PC_Electric Rev Req Model (2009 GRC) Rebuttal REmoval of New  WH Solar AdjustMI_DEM-WP(C) ENERG10C--ctn Mid-C_042010 2010GRC" xfId="45714"/>
    <cellStyle name="_Costs not in AURORA 2007 Rate Case_Power Costs - Comparison bx Rbtl-Staff-Jt-PC_Electric Rev Req Model (2009 GRC) Revised 01-18-2010" xfId="45715"/>
    <cellStyle name="_Costs not in AURORA 2007 Rate Case_Power Costs - Comparison bx Rbtl-Staff-Jt-PC_Electric Rev Req Model (2009 GRC) Revised 01-18-2010 2" xfId="45716"/>
    <cellStyle name="_Costs not in AURORA 2007 Rate Case_Power Costs - Comparison bx Rbtl-Staff-Jt-PC_Electric Rev Req Model (2009 GRC) Revised 01-18-2010 2 2" xfId="45717"/>
    <cellStyle name="_Costs not in AURORA 2007 Rate Case_Power Costs - Comparison bx Rbtl-Staff-Jt-PC_Electric Rev Req Model (2009 GRC) Revised 01-18-2010 3" xfId="45718"/>
    <cellStyle name="_Costs not in AURORA 2007 Rate Case_Power Costs - Comparison bx Rbtl-Staff-Jt-PC_Electric Rev Req Model (2009 GRC) Revised 01-18-2010_DEM-WP(C) ENERG10C--ctn Mid-C_042010 2010GRC" xfId="45719"/>
    <cellStyle name="_Costs not in AURORA 2007 Rate Case_Power Costs - Comparison bx Rbtl-Staff-Jt-PC_Final Order Electric EXHIBIT A-1" xfId="45720"/>
    <cellStyle name="_Costs not in AURORA 2007 Rate Case_Power Costs - Comparison bx Rbtl-Staff-Jt-PC_Final Order Electric EXHIBIT A-1 2" xfId="45721"/>
    <cellStyle name="_Costs not in AURORA 2007 Rate Case_Power Costs - Comparison bx Rbtl-Staff-Jt-PC_Final Order Electric EXHIBIT A-1 2 2" xfId="45722"/>
    <cellStyle name="_Costs not in AURORA 2007 Rate Case_Power Costs - Comparison bx Rbtl-Staff-Jt-PC_Final Order Electric EXHIBIT A-1 3" xfId="45723"/>
    <cellStyle name="_Costs not in AURORA 2007 Rate Case_Production Adj 4.37" xfId="45724"/>
    <cellStyle name="_Costs not in AURORA 2007 Rate Case_Production Adj 4.37 2" xfId="45725"/>
    <cellStyle name="_Costs not in AURORA 2007 Rate Case_Production Adj 4.37 2 2" xfId="45726"/>
    <cellStyle name="_Costs not in AURORA 2007 Rate Case_Production Adj 4.37 3" xfId="45727"/>
    <cellStyle name="_Costs not in AURORA 2007 Rate Case_Purchased Power Adj 4.03" xfId="45728"/>
    <cellStyle name="_Costs not in AURORA 2007 Rate Case_Purchased Power Adj 4.03 2" xfId="45729"/>
    <cellStyle name="_Costs not in AURORA 2007 Rate Case_Purchased Power Adj 4.03 2 2" xfId="45730"/>
    <cellStyle name="_Costs not in AURORA 2007 Rate Case_Purchased Power Adj 4.03 3" xfId="45731"/>
    <cellStyle name="_Costs not in AURORA 2007 Rate Case_Rebuttal Power Costs" xfId="45732"/>
    <cellStyle name="_Costs not in AURORA 2007 Rate Case_Rebuttal Power Costs 2" xfId="45733"/>
    <cellStyle name="_Costs not in AURORA 2007 Rate Case_Rebuttal Power Costs 2 2" xfId="45734"/>
    <cellStyle name="_Costs not in AURORA 2007 Rate Case_Rebuttal Power Costs 3" xfId="45735"/>
    <cellStyle name="_Costs not in AURORA 2007 Rate Case_Rebuttal Power Costs_Adj Bench DR 3 for Initial Briefs (Electric)" xfId="45736"/>
    <cellStyle name="_Costs not in AURORA 2007 Rate Case_Rebuttal Power Costs_Adj Bench DR 3 for Initial Briefs (Electric) 2" xfId="45737"/>
    <cellStyle name="_Costs not in AURORA 2007 Rate Case_Rebuttal Power Costs_Adj Bench DR 3 for Initial Briefs (Electric) 2 2" xfId="45738"/>
    <cellStyle name="_Costs not in AURORA 2007 Rate Case_Rebuttal Power Costs_Adj Bench DR 3 for Initial Briefs (Electric) 3" xfId="45739"/>
    <cellStyle name="_Costs not in AURORA 2007 Rate Case_Rebuttal Power Costs_Adj Bench DR 3 for Initial Briefs (Electric)_DEM-WP(C) ENERG10C--ctn Mid-C_042010 2010GRC" xfId="45740"/>
    <cellStyle name="_Costs not in AURORA 2007 Rate Case_Rebuttal Power Costs_DEM-WP(C) ENERG10C--ctn Mid-C_042010 2010GRC" xfId="45741"/>
    <cellStyle name="_Costs not in AURORA 2007 Rate Case_Rebuttal Power Costs_Electric Rev Req Model (2009 GRC) Rebuttal" xfId="45742"/>
    <cellStyle name="_Costs not in AURORA 2007 Rate Case_Rebuttal Power Costs_Electric Rev Req Model (2009 GRC) Rebuttal 2" xfId="45743"/>
    <cellStyle name="_Costs not in AURORA 2007 Rate Case_Rebuttal Power Costs_Electric Rev Req Model (2009 GRC) Rebuttal 2 2" xfId="45744"/>
    <cellStyle name="_Costs not in AURORA 2007 Rate Case_Rebuttal Power Costs_Electric Rev Req Model (2009 GRC) Rebuttal 3" xfId="45745"/>
    <cellStyle name="_Costs not in AURORA 2007 Rate Case_Rebuttal Power Costs_Electric Rev Req Model (2009 GRC) Rebuttal REmoval of New  WH Solar AdjustMI" xfId="45746"/>
    <cellStyle name="_Costs not in AURORA 2007 Rate Case_Rebuttal Power Costs_Electric Rev Req Model (2009 GRC) Rebuttal REmoval of New  WH Solar AdjustMI 2" xfId="45747"/>
    <cellStyle name="_Costs not in AURORA 2007 Rate Case_Rebuttal Power Costs_Electric Rev Req Model (2009 GRC) Rebuttal REmoval of New  WH Solar AdjustMI 2 2" xfId="45748"/>
    <cellStyle name="_Costs not in AURORA 2007 Rate Case_Rebuttal Power Costs_Electric Rev Req Model (2009 GRC) Rebuttal REmoval of New  WH Solar AdjustMI 3" xfId="45749"/>
    <cellStyle name="_Costs not in AURORA 2007 Rate Case_Rebuttal Power Costs_Electric Rev Req Model (2009 GRC) Rebuttal REmoval of New  WH Solar AdjustMI_DEM-WP(C) ENERG10C--ctn Mid-C_042010 2010GRC" xfId="45750"/>
    <cellStyle name="_Costs not in AURORA 2007 Rate Case_Rebuttal Power Costs_Electric Rev Req Model (2009 GRC) Revised 01-18-2010" xfId="45751"/>
    <cellStyle name="_Costs not in AURORA 2007 Rate Case_Rebuttal Power Costs_Electric Rev Req Model (2009 GRC) Revised 01-18-2010 2" xfId="45752"/>
    <cellStyle name="_Costs not in AURORA 2007 Rate Case_Rebuttal Power Costs_Electric Rev Req Model (2009 GRC) Revised 01-18-2010 2 2" xfId="45753"/>
    <cellStyle name="_Costs not in AURORA 2007 Rate Case_Rebuttal Power Costs_Electric Rev Req Model (2009 GRC) Revised 01-18-2010 3" xfId="45754"/>
    <cellStyle name="_Costs not in AURORA 2007 Rate Case_Rebuttal Power Costs_Electric Rev Req Model (2009 GRC) Revised 01-18-2010_DEM-WP(C) ENERG10C--ctn Mid-C_042010 2010GRC" xfId="45755"/>
    <cellStyle name="_Costs not in AURORA 2007 Rate Case_Rebuttal Power Costs_Final Order Electric EXHIBIT A-1" xfId="45756"/>
    <cellStyle name="_Costs not in AURORA 2007 Rate Case_Rebuttal Power Costs_Final Order Electric EXHIBIT A-1 2" xfId="45757"/>
    <cellStyle name="_Costs not in AURORA 2007 Rate Case_Rebuttal Power Costs_Final Order Electric EXHIBIT A-1 2 2" xfId="45758"/>
    <cellStyle name="_Costs not in AURORA 2007 Rate Case_Rebuttal Power Costs_Final Order Electric EXHIBIT A-1 3" xfId="45759"/>
    <cellStyle name="_Costs not in AURORA 2007 Rate Case_ROR 5.02" xfId="45760"/>
    <cellStyle name="_Costs not in AURORA 2007 Rate Case_ROR 5.02 2" xfId="45761"/>
    <cellStyle name="_Costs not in AURORA 2007 Rate Case_ROR 5.02 2 2" xfId="45762"/>
    <cellStyle name="_Costs not in AURORA 2007 Rate Case_ROR 5.02 3" xfId="45763"/>
    <cellStyle name="_Costs not in AURORA 2007 Rate Case_Transmission Workbook for May BOD" xfId="45764"/>
    <cellStyle name="_Costs not in AURORA 2007 Rate Case_Transmission Workbook for May BOD 2" xfId="45765"/>
    <cellStyle name="_Costs not in AURORA 2007 Rate Case_Transmission Workbook for May BOD_DEM-WP(C) ENERG10C--ctn Mid-C_042010 2010GRC" xfId="45766"/>
    <cellStyle name="_Costs not in AURORA 2007 Rate Case_Wind Integration 10GRC" xfId="45767"/>
    <cellStyle name="_Costs not in AURORA 2007 Rate Case_Wind Integration 10GRC 2" xfId="45768"/>
    <cellStyle name="_Costs not in AURORA 2007 Rate Case_Wind Integration 10GRC_DEM-WP(C) ENERG10C--ctn Mid-C_042010 2010GRC" xfId="45769"/>
    <cellStyle name="_Costs not in KWI3000 '06Budget" xfId="85"/>
    <cellStyle name="_Costs not in KWI3000 '06Budget 2" xfId="45770"/>
    <cellStyle name="_Costs not in KWI3000 '06Budget 2 2" xfId="45771"/>
    <cellStyle name="_Costs not in KWI3000 '06Budget 2 2 2" xfId="45772"/>
    <cellStyle name="_Costs not in KWI3000 '06Budget 2 3" xfId="45773"/>
    <cellStyle name="_Costs not in KWI3000 '06Budget 3" xfId="45774"/>
    <cellStyle name="_Costs not in KWI3000 '06Budget 3 2" xfId="45775"/>
    <cellStyle name="_Costs not in KWI3000 '06Budget 3 2 2" xfId="45776"/>
    <cellStyle name="_Costs not in KWI3000 '06Budget 3 3" xfId="45777"/>
    <cellStyle name="_Costs not in KWI3000 '06Budget 3 3 2" xfId="45778"/>
    <cellStyle name="_Costs not in KWI3000 '06Budget 3 4" xfId="45779"/>
    <cellStyle name="_Costs not in KWI3000 '06Budget 3 4 2" xfId="45780"/>
    <cellStyle name="_Costs not in KWI3000 '06Budget 4" xfId="45781"/>
    <cellStyle name="_Costs not in KWI3000 '06Budget 4 2" xfId="45782"/>
    <cellStyle name="_Costs not in KWI3000 '06Budget 5" xfId="45783"/>
    <cellStyle name="_Costs not in KWI3000 '06Budget 5 2" xfId="45784"/>
    <cellStyle name="_Costs not in KWI3000 '06Budget 6" xfId="45785"/>
    <cellStyle name="_Costs not in KWI3000 '06Budget 7" xfId="45786"/>
    <cellStyle name="_Costs not in KWI3000 '06Budget 7 2" xfId="45787"/>
    <cellStyle name="_Costs not in KWI3000 '06Budget 8" xfId="45788"/>
    <cellStyle name="_Costs not in KWI3000 '06Budget 8 2" xfId="45789"/>
    <cellStyle name="_Costs not in KWI3000 '06Budget_(C) WHE Proforma with ITC cash grant 10 Yr Amort_for deferral_102809" xfId="45790"/>
    <cellStyle name="_Costs not in KWI3000 '06Budget_(C) WHE Proforma with ITC cash grant 10 Yr Amort_for deferral_102809 2" xfId="45791"/>
    <cellStyle name="_Costs not in KWI3000 '06Budget_(C) WHE Proforma with ITC cash grant 10 Yr Amort_for deferral_102809 2 2" xfId="45792"/>
    <cellStyle name="_Costs not in KWI3000 '06Budget_(C) WHE Proforma with ITC cash grant 10 Yr Amort_for deferral_102809 3" xfId="45793"/>
    <cellStyle name="_Costs not in KWI3000 '06Budget_(C) WHE Proforma with ITC cash grant 10 Yr Amort_for deferral_102809_16.07E Wild Horse Wind Expansionwrkingfile" xfId="45794"/>
    <cellStyle name="_Costs not in KWI3000 '06Budget_(C) WHE Proforma with ITC cash grant 10 Yr Amort_for deferral_102809_16.07E Wild Horse Wind Expansionwrkingfile 2" xfId="45795"/>
    <cellStyle name="_Costs not in KWI3000 '06Budget_(C) WHE Proforma with ITC cash grant 10 Yr Amort_for deferral_102809_16.07E Wild Horse Wind Expansionwrkingfile 2 2" xfId="45796"/>
    <cellStyle name="_Costs not in KWI3000 '06Budget_(C) WHE Proforma with ITC cash grant 10 Yr Amort_for deferral_102809_16.07E Wild Horse Wind Expansionwrkingfile 3" xfId="45797"/>
    <cellStyle name="_Costs not in KWI3000 '06Budget_(C) WHE Proforma with ITC cash grant 10 Yr Amort_for deferral_102809_16.07E Wild Horse Wind Expansionwrkingfile SF" xfId="45798"/>
    <cellStyle name="_Costs not in KWI3000 '06Budget_(C) WHE Proforma with ITC cash grant 10 Yr Amort_for deferral_102809_16.07E Wild Horse Wind Expansionwrkingfile SF 2" xfId="45799"/>
    <cellStyle name="_Costs not in KWI3000 '06Budget_(C) WHE Proforma with ITC cash grant 10 Yr Amort_for deferral_102809_16.07E Wild Horse Wind Expansionwrkingfile SF 2 2" xfId="45800"/>
    <cellStyle name="_Costs not in KWI3000 '06Budget_(C) WHE Proforma with ITC cash grant 10 Yr Amort_for deferral_102809_16.07E Wild Horse Wind Expansionwrkingfile SF 3" xfId="45801"/>
    <cellStyle name="_Costs not in KWI3000 '06Budget_(C) WHE Proforma with ITC cash grant 10 Yr Amort_for deferral_102809_16.07E Wild Horse Wind Expansionwrkingfile SF_DEM-WP(C) ENERG10C--ctn Mid-C_042010 2010GRC" xfId="45802"/>
    <cellStyle name="_Costs not in KWI3000 '06Budget_(C) WHE Proforma with ITC cash grant 10 Yr Amort_for deferral_102809_16.07E Wild Horse Wind Expansionwrkingfile_DEM-WP(C) ENERG10C--ctn Mid-C_042010 2010GRC" xfId="45803"/>
    <cellStyle name="_Costs not in KWI3000 '06Budget_(C) WHE Proforma with ITC cash grant 10 Yr Amort_for deferral_102809_16.37E Wild Horse Expansion DeferralRevwrkingfile SF" xfId="45804"/>
    <cellStyle name="_Costs not in KWI3000 '06Budget_(C) WHE Proforma with ITC cash grant 10 Yr Amort_for deferral_102809_16.37E Wild Horse Expansion DeferralRevwrkingfile SF 2" xfId="45805"/>
    <cellStyle name="_Costs not in KWI3000 '06Budget_(C) WHE Proforma with ITC cash grant 10 Yr Amort_for deferral_102809_16.37E Wild Horse Expansion DeferralRevwrkingfile SF 2 2" xfId="45806"/>
    <cellStyle name="_Costs not in KWI3000 '06Budget_(C) WHE Proforma with ITC cash grant 10 Yr Amort_for deferral_102809_16.37E Wild Horse Expansion DeferralRevwrkingfile SF 3" xfId="45807"/>
    <cellStyle name="_Costs not in KWI3000 '06Budget_(C) WHE Proforma with ITC cash grant 10 Yr Amort_for deferral_102809_16.37E Wild Horse Expansion DeferralRevwrkingfile SF_DEM-WP(C) ENERG10C--ctn Mid-C_042010 2010GRC" xfId="45808"/>
    <cellStyle name="_Costs not in KWI3000 '06Budget_(C) WHE Proforma with ITC cash grant 10 Yr Amort_for deferral_102809_DEM-WP(C) ENERG10C--ctn Mid-C_042010 2010GRC" xfId="45809"/>
    <cellStyle name="_Costs not in KWI3000 '06Budget_(C) WHE Proforma with ITC cash grant 10 Yr Amort_for rebuttal_120709" xfId="45810"/>
    <cellStyle name="_Costs not in KWI3000 '06Budget_(C) WHE Proforma with ITC cash grant 10 Yr Amort_for rebuttal_120709 2" xfId="45811"/>
    <cellStyle name="_Costs not in KWI3000 '06Budget_(C) WHE Proforma with ITC cash grant 10 Yr Amort_for rebuttal_120709 2 2" xfId="45812"/>
    <cellStyle name="_Costs not in KWI3000 '06Budget_(C) WHE Proforma with ITC cash grant 10 Yr Amort_for rebuttal_120709 3" xfId="45813"/>
    <cellStyle name="_Costs not in KWI3000 '06Budget_(C) WHE Proforma with ITC cash grant 10 Yr Amort_for rebuttal_120709_DEM-WP(C) ENERG10C--ctn Mid-C_042010 2010GRC" xfId="45814"/>
    <cellStyle name="_Costs not in KWI3000 '06Budget_04.07E Wild Horse Wind Expansion" xfId="45815"/>
    <cellStyle name="_Costs not in KWI3000 '06Budget_04.07E Wild Horse Wind Expansion 2" xfId="45816"/>
    <cellStyle name="_Costs not in KWI3000 '06Budget_04.07E Wild Horse Wind Expansion 2 2" xfId="45817"/>
    <cellStyle name="_Costs not in KWI3000 '06Budget_04.07E Wild Horse Wind Expansion 3" xfId="45818"/>
    <cellStyle name="_Costs not in KWI3000 '06Budget_04.07E Wild Horse Wind Expansion_16.07E Wild Horse Wind Expansionwrkingfile" xfId="45819"/>
    <cellStyle name="_Costs not in KWI3000 '06Budget_04.07E Wild Horse Wind Expansion_16.07E Wild Horse Wind Expansionwrkingfile 2" xfId="45820"/>
    <cellStyle name="_Costs not in KWI3000 '06Budget_04.07E Wild Horse Wind Expansion_16.07E Wild Horse Wind Expansionwrkingfile 2 2" xfId="45821"/>
    <cellStyle name="_Costs not in KWI3000 '06Budget_04.07E Wild Horse Wind Expansion_16.07E Wild Horse Wind Expansionwrkingfile 3" xfId="45822"/>
    <cellStyle name="_Costs not in KWI3000 '06Budget_04.07E Wild Horse Wind Expansion_16.07E Wild Horse Wind Expansionwrkingfile SF" xfId="45823"/>
    <cellStyle name="_Costs not in KWI3000 '06Budget_04.07E Wild Horse Wind Expansion_16.07E Wild Horse Wind Expansionwrkingfile SF 2" xfId="45824"/>
    <cellStyle name="_Costs not in KWI3000 '06Budget_04.07E Wild Horse Wind Expansion_16.07E Wild Horse Wind Expansionwrkingfile SF 2 2" xfId="45825"/>
    <cellStyle name="_Costs not in KWI3000 '06Budget_04.07E Wild Horse Wind Expansion_16.07E Wild Horse Wind Expansionwrkingfile SF 3" xfId="45826"/>
    <cellStyle name="_Costs not in KWI3000 '06Budget_04.07E Wild Horse Wind Expansion_16.07E Wild Horse Wind Expansionwrkingfile SF_DEM-WP(C) ENERG10C--ctn Mid-C_042010 2010GRC" xfId="45827"/>
    <cellStyle name="_Costs not in KWI3000 '06Budget_04.07E Wild Horse Wind Expansion_16.07E Wild Horse Wind Expansionwrkingfile_DEM-WP(C) ENERG10C--ctn Mid-C_042010 2010GRC" xfId="45828"/>
    <cellStyle name="_Costs not in KWI3000 '06Budget_04.07E Wild Horse Wind Expansion_16.37E Wild Horse Expansion DeferralRevwrkingfile SF" xfId="45829"/>
    <cellStyle name="_Costs not in KWI3000 '06Budget_04.07E Wild Horse Wind Expansion_16.37E Wild Horse Expansion DeferralRevwrkingfile SF 2" xfId="45830"/>
    <cellStyle name="_Costs not in KWI3000 '06Budget_04.07E Wild Horse Wind Expansion_16.37E Wild Horse Expansion DeferralRevwrkingfile SF 2 2" xfId="45831"/>
    <cellStyle name="_Costs not in KWI3000 '06Budget_04.07E Wild Horse Wind Expansion_16.37E Wild Horse Expansion DeferralRevwrkingfile SF 3" xfId="45832"/>
    <cellStyle name="_Costs not in KWI3000 '06Budget_04.07E Wild Horse Wind Expansion_16.37E Wild Horse Expansion DeferralRevwrkingfile SF_DEM-WP(C) ENERG10C--ctn Mid-C_042010 2010GRC" xfId="45833"/>
    <cellStyle name="_Costs not in KWI3000 '06Budget_04.07E Wild Horse Wind Expansion_DEM-WP(C) ENERG10C--ctn Mid-C_042010 2010GRC" xfId="45834"/>
    <cellStyle name="_Costs not in KWI3000 '06Budget_16.07E Wild Horse Wind Expansionwrkingfile" xfId="45835"/>
    <cellStyle name="_Costs not in KWI3000 '06Budget_16.07E Wild Horse Wind Expansionwrkingfile 2" xfId="45836"/>
    <cellStyle name="_Costs not in KWI3000 '06Budget_16.07E Wild Horse Wind Expansionwrkingfile 2 2" xfId="45837"/>
    <cellStyle name="_Costs not in KWI3000 '06Budget_16.07E Wild Horse Wind Expansionwrkingfile 3" xfId="45838"/>
    <cellStyle name="_Costs not in KWI3000 '06Budget_16.07E Wild Horse Wind Expansionwrkingfile SF" xfId="45839"/>
    <cellStyle name="_Costs not in KWI3000 '06Budget_16.07E Wild Horse Wind Expansionwrkingfile SF 2" xfId="45840"/>
    <cellStyle name="_Costs not in KWI3000 '06Budget_16.07E Wild Horse Wind Expansionwrkingfile SF 2 2" xfId="45841"/>
    <cellStyle name="_Costs not in KWI3000 '06Budget_16.07E Wild Horse Wind Expansionwrkingfile SF 3" xfId="45842"/>
    <cellStyle name="_Costs not in KWI3000 '06Budget_16.07E Wild Horse Wind Expansionwrkingfile SF_DEM-WP(C) ENERG10C--ctn Mid-C_042010 2010GRC" xfId="45843"/>
    <cellStyle name="_Costs not in KWI3000 '06Budget_16.07E Wild Horse Wind Expansionwrkingfile_DEM-WP(C) ENERG10C--ctn Mid-C_042010 2010GRC" xfId="45844"/>
    <cellStyle name="_Costs not in KWI3000 '06Budget_16.37E Wild Horse Expansion DeferralRevwrkingfile SF" xfId="45845"/>
    <cellStyle name="_Costs not in KWI3000 '06Budget_16.37E Wild Horse Expansion DeferralRevwrkingfile SF 2" xfId="45846"/>
    <cellStyle name="_Costs not in KWI3000 '06Budget_16.37E Wild Horse Expansion DeferralRevwrkingfile SF 2 2" xfId="45847"/>
    <cellStyle name="_Costs not in KWI3000 '06Budget_16.37E Wild Horse Expansion DeferralRevwrkingfile SF 3" xfId="45848"/>
    <cellStyle name="_Costs not in KWI3000 '06Budget_16.37E Wild Horse Expansion DeferralRevwrkingfile SF_DEM-WP(C) ENERG10C--ctn Mid-C_042010 2010GRC" xfId="45849"/>
    <cellStyle name="_Costs not in KWI3000 '06Budget_2009 Compliance Filing PCA Exhibits for GRC" xfId="45850"/>
    <cellStyle name="_Costs not in KWI3000 '06Budget_2009 GRC Compl Filing - Exhibit D" xfId="45851"/>
    <cellStyle name="_Costs not in KWI3000 '06Budget_2009 GRC Compl Filing - Exhibit D 2" xfId="45852"/>
    <cellStyle name="_Costs not in KWI3000 '06Budget_2009 GRC Compl Filing - Exhibit D_DEM-WP(C) ENERG10C--ctn Mid-C_042010 2010GRC" xfId="45853"/>
    <cellStyle name="_Costs not in KWI3000 '06Budget_3.01 Income Statement" xfId="45854"/>
    <cellStyle name="_Costs not in KWI3000 '06Budget_4 31 Regulatory Assets and Liabilities  7 06- Exhibit D" xfId="45855"/>
    <cellStyle name="_Costs not in KWI3000 '06Budget_4 31 Regulatory Assets and Liabilities  7 06- Exhibit D 2" xfId="45856"/>
    <cellStyle name="_Costs not in KWI3000 '06Budget_4 31 Regulatory Assets and Liabilities  7 06- Exhibit D 2 2" xfId="45857"/>
    <cellStyle name="_Costs not in KWI3000 '06Budget_4 31 Regulatory Assets and Liabilities  7 06- Exhibit D 3" xfId="45858"/>
    <cellStyle name="_Costs not in KWI3000 '06Budget_4 31 Regulatory Assets and Liabilities  7 06- Exhibit D_DEM-WP(C) ENERG10C--ctn Mid-C_042010 2010GRC" xfId="45859"/>
    <cellStyle name="_Costs not in KWI3000 '06Budget_4 31 Regulatory Assets and Liabilities  7 06- Exhibit D_NIM Summary" xfId="45860"/>
    <cellStyle name="_Costs not in KWI3000 '06Budget_4 31 Regulatory Assets and Liabilities  7 06- Exhibit D_NIM Summary 2" xfId="45861"/>
    <cellStyle name="_Costs not in KWI3000 '06Budget_4 31 Regulatory Assets and Liabilities  7 06- Exhibit D_NIM Summary_DEM-WP(C) ENERG10C--ctn Mid-C_042010 2010GRC" xfId="45862"/>
    <cellStyle name="_Costs not in KWI3000 '06Budget_4 31 Regulatory Assets and Liabilities  7 06- Exhibit D_NIM+O&amp;M" xfId="45863"/>
    <cellStyle name="_Costs not in KWI3000 '06Budget_4 31 Regulatory Assets and Liabilities  7 06- Exhibit D_NIM+O&amp;M Monthly" xfId="45864"/>
    <cellStyle name="_Costs not in KWI3000 '06Budget_4 31E Reg Asset  Liab and EXH D" xfId="45865"/>
    <cellStyle name="_Costs not in KWI3000 '06Budget_4 31E Reg Asset  Liab and EXH D _ Aug 10 Filing (2)" xfId="45866"/>
    <cellStyle name="_Costs not in KWI3000 '06Budget_4 32 Regulatory Assets and Liabilities  7 06- Exhibit D" xfId="45867"/>
    <cellStyle name="_Costs not in KWI3000 '06Budget_4 32 Regulatory Assets and Liabilities  7 06- Exhibit D 2" xfId="45868"/>
    <cellStyle name="_Costs not in KWI3000 '06Budget_4 32 Regulatory Assets and Liabilities  7 06- Exhibit D 2 2" xfId="45869"/>
    <cellStyle name="_Costs not in KWI3000 '06Budget_4 32 Regulatory Assets and Liabilities  7 06- Exhibit D 3" xfId="45870"/>
    <cellStyle name="_Costs not in KWI3000 '06Budget_4 32 Regulatory Assets and Liabilities  7 06- Exhibit D_DEM-WP(C) ENERG10C--ctn Mid-C_042010 2010GRC" xfId="45871"/>
    <cellStyle name="_Costs not in KWI3000 '06Budget_4 32 Regulatory Assets and Liabilities  7 06- Exhibit D_NIM Summary" xfId="45872"/>
    <cellStyle name="_Costs not in KWI3000 '06Budget_4 32 Regulatory Assets and Liabilities  7 06- Exhibit D_NIM Summary 2" xfId="45873"/>
    <cellStyle name="_Costs not in KWI3000 '06Budget_4 32 Regulatory Assets and Liabilities  7 06- Exhibit D_NIM Summary_DEM-WP(C) ENERG10C--ctn Mid-C_042010 2010GRC" xfId="45874"/>
    <cellStyle name="_Costs not in KWI3000 '06Budget_4 32 Regulatory Assets and Liabilities  7 06- Exhibit D_NIM+O&amp;M" xfId="45875"/>
    <cellStyle name="_Costs not in KWI3000 '06Budget_4 32 Regulatory Assets and Liabilities  7 06- Exhibit D_NIM+O&amp;M Monthly" xfId="45876"/>
    <cellStyle name="_Costs not in KWI3000 '06Budget_ACCOUNTS" xfId="45877"/>
    <cellStyle name="_Costs not in KWI3000 '06Budget_AURORA Total New" xfId="45878"/>
    <cellStyle name="_Costs not in KWI3000 '06Budget_AURORA Total New 2" xfId="45879"/>
    <cellStyle name="_Costs not in KWI3000 '06Budget_Book2" xfId="45880"/>
    <cellStyle name="_Costs not in KWI3000 '06Budget_Book2 2" xfId="45881"/>
    <cellStyle name="_Costs not in KWI3000 '06Budget_Book2 2 2" xfId="45882"/>
    <cellStyle name="_Costs not in KWI3000 '06Budget_Book2 3" xfId="45883"/>
    <cellStyle name="_Costs not in KWI3000 '06Budget_Book2_Adj Bench DR 3 for Initial Briefs (Electric)" xfId="45884"/>
    <cellStyle name="_Costs not in KWI3000 '06Budget_Book2_Adj Bench DR 3 for Initial Briefs (Electric) 2" xfId="45885"/>
    <cellStyle name="_Costs not in KWI3000 '06Budget_Book2_Adj Bench DR 3 for Initial Briefs (Electric) 2 2" xfId="45886"/>
    <cellStyle name="_Costs not in KWI3000 '06Budget_Book2_Adj Bench DR 3 for Initial Briefs (Electric) 3" xfId="45887"/>
    <cellStyle name="_Costs not in KWI3000 '06Budget_Book2_Adj Bench DR 3 for Initial Briefs (Electric)_DEM-WP(C) ENERG10C--ctn Mid-C_042010 2010GRC" xfId="45888"/>
    <cellStyle name="_Costs not in KWI3000 '06Budget_Book2_DEM-WP(C) ENERG10C--ctn Mid-C_042010 2010GRC" xfId="45889"/>
    <cellStyle name="_Costs not in KWI3000 '06Budget_Book2_Electric Rev Req Model (2009 GRC) Rebuttal" xfId="45890"/>
    <cellStyle name="_Costs not in KWI3000 '06Budget_Book2_Electric Rev Req Model (2009 GRC) Rebuttal 2" xfId="45891"/>
    <cellStyle name="_Costs not in KWI3000 '06Budget_Book2_Electric Rev Req Model (2009 GRC) Rebuttal 2 2" xfId="45892"/>
    <cellStyle name="_Costs not in KWI3000 '06Budget_Book2_Electric Rev Req Model (2009 GRC) Rebuttal 3" xfId="45893"/>
    <cellStyle name="_Costs not in KWI3000 '06Budget_Book2_Electric Rev Req Model (2009 GRC) Rebuttal REmoval of New  WH Solar AdjustMI" xfId="45894"/>
    <cellStyle name="_Costs not in KWI3000 '06Budget_Book2_Electric Rev Req Model (2009 GRC) Rebuttal REmoval of New  WH Solar AdjustMI 2" xfId="45895"/>
    <cellStyle name="_Costs not in KWI3000 '06Budget_Book2_Electric Rev Req Model (2009 GRC) Rebuttal REmoval of New  WH Solar AdjustMI 2 2" xfId="45896"/>
    <cellStyle name="_Costs not in KWI3000 '06Budget_Book2_Electric Rev Req Model (2009 GRC) Rebuttal REmoval of New  WH Solar AdjustMI 3" xfId="45897"/>
    <cellStyle name="_Costs not in KWI3000 '06Budget_Book2_Electric Rev Req Model (2009 GRC) Rebuttal REmoval of New  WH Solar AdjustMI_DEM-WP(C) ENERG10C--ctn Mid-C_042010 2010GRC" xfId="45898"/>
    <cellStyle name="_Costs not in KWI3000 '06Budget_Book2_Electric Rev Req Model (2009 GRC) Revised 01-18-2010" xfId="45899"/>
    <cellStyle name="_Costs not in KWI3000 '06Budget_Book2_Electric Rev Req Model (2009 GRC) Revised 01-18-2010 2" xfId="45900"/>
    <cellStyle name="_Costs not in KWI3000 '06Budget_Book2_Electric Rev Req Model (2009 GRC) Revised 01-18-2010 2 2" xfId="45901"/>
    <cellStyle name="_Costs not in KWI3000 '06Budget_Book2_Electric Rev Req Model (2009 GRC) Revised 01-18-2010 3" xfId="45902"/>
    <cellStyle name="_Costs not in KWI3000 '06Budget_Book2_Electric Rev Req Model (2009 GRC) Revised 01-18-2010_DEM-WP(C) ENERG10C--ctn Mid-C_042010 2010GRC" xfId="45903"/>
    <cellStyle name="_Costs not in KWI3000 '06Budget_Book2_Final Order Electric EXHIBIT A-1" xfId="45904"/>
    <cellStyle name="_Costs not in KWI3000 '06Budget_Book2_Final Order Electric EXHIBIT A-1 2" xfId="45905"/>
    <cellStyle name="_Costs not in KWI3000 '06Budget_Book2_Final Order Electric EXHIBIT A-1 2 2" xfId="45906"/>
    <cellStyle name="_Costs not in KWI3000 '06Budget_Book2_Final Order Electric EXHIBIT A-1 3" xfId="45907"/>
    <cellStyle name="_Costs not in KWI3000 '06Budget_Book4" xfId="45908"/>
    <cellStyle name="_Costs not in KWI3000 '06Budget_Book4 2" xfId="45909"/>
    <cellStyle name="_Costs not in KWI3000 '06Budget_Book4 2 2" xfId="45910"/>
    <cellStyle name="_Costs not in KWI3000 '06Budget_Book4 3" xfId="45911"/>
    <cellStyle name="_Costs not in KWI3000 '06Budget_Book4_DEM-WP(C) ENERG10C--ctn Mid-C_042010 2010GRC" xfId="45912"/>
    <cellStyle name="_Costs not in KWI3000 '06Budget_Book9" xfId="86"/>
    <cellStyle name="_Costs not in KWI3000 '06Budget_Book9 2" xfId="45913"/>
    <cellStyle name="_Costs not in KWI3000 '06Budget_Book9 2 2" xfId="45914"/>
    <cellStyle name="_Costs not in KWI3000 '06Budget_Book9 3" xfId="45915"/>
    <cellStyle name="_Costs not in KWI3000 '06Budget_Book9_DEM-WP(C) ENERG10C--ctn Mid-C_042010 2010GRC" xfId="45916"/>
    <cellStyle name="_Costs not in KWI3000 '06Budget_Check the Interest Calculation" xfId="45917"/>
    <cellStyle name="_Costs not in KWI3000 '06Budget_Check the Interest Calculation_Scenario 1 REC vs PTC Offset" xfId="45918"/>
    <cellStyle name="_Costs not in KWI3000 '06Budget_Check the Interest Calculation_Scenario 3" xfId="45919"/>
    <cellStyle name="_Costs not in KWI3000 '06Budget_Chelan PUD Power Costs (8-10)" xfId="45920"/>
    <cellStyle name="_Costs not in KWI3000 '06Budget_DEM-WP(C) Chelan Power Costs" xfId="45921"/>
    <cellStyle name="_Costs not in KWI3000 '06Budget_DEM-WP(C) ENERG10C--ctn Mid-C_042010 2010GRC" xfId="45922"/>
    <cellStyle name="_Costs not in KWI3000 '06Budget_DEM-WP(C) Gas Transport 2010GRC" xfId="45923"/>
    <cellStyle name="_Costs not in KWI3000 '06Budget_Exhibit D fr R Gho 12-31-08" xfId="45924"/>
    <cellStyle name="_Costs not in KWI3000 '06Budget_Exhibit D fr R Gho 12-31-08 2" xfId="45925"/>
    <cellStyle name="_Costs not in KWI3000 '06Budget_Exhibit D fr R Gho 12-31-08 v2" xfId="45926"/>
    <cellStyle name="_Costs not in KWI3000 '06Budget_Exhibit D fr R Gho 12-31-08 v2 2" xfId="45927"/>
    <cellStyle name="_Costs not in KWI3000 '06Budget_Exhibit D fr R Gho 12-31-08 v2_DEM-WP(C) ENERG10C--ctn Mid-C_042010 2010GRC" xfId="45928"/>
    <cellStyle name="_Costs not in KWI3000 '06Budget_Exhibit D fr R Gho 12-31-08 v2_NIM Summary" xfId="45929"/>
    <cellStyle name="_Costs not in KWI3000 '06Budget_Exhibit D fr R Gho 12-31-08 v2_NIM Summary 2" xfId="45930"/>
    <cellStyle name="_Costs not in KWI3000 '06Budget_Exhibit D fr R Gho 12-31-08 v2_NIM Summary_DEM-WP(C) ENERG10C--ctn Mid-C_042010 2010GRC" xfId="45931"/>
    <cellStyle name="_Costs not in KWI3000 '06Budget_Exhibit D fr R Gho 12-31-08_DEM-WP(C) ENERG10C--ctn Mid-C_042010 2010GRC" xfId="45932"/>
    <cellStyle name="_Costs not in KWI3000 '06Budget_Exhibit D fr R Gho 12-31-08_NIM Summary" xfId="45933"/>
    <cellStyle name="_Costs not in KWI3000 '06Budget_Exhibit D fr R Gho 12-31-08_NIM Summary 2" xfId="45934"/>
    <cellStyle name="_Costs not in KWI3000 '06Budget_Exhibit D fr R Gho 12-31-08_NIM Summary_DEM-WP(C) ENERG10C--ctn Mid-C_042010 2010GRC" xfId="45935"/>
    <cellStyle name="_Costs not in KWI3000 '06Budget_Gas Rev Req Model (2010 GRC)" xfId="45936"/>
    <cellStyle name="_Costs not in KWI3000 '06Budget_Hopkins Ridge Prepaid Tran - Interest Earned RY 12ME Feb  '11" xfId="45937"/>
    <cellStyle name="_Costs not in KWI3000 '06Budget_Hopkins Ridge Prepaid Tran - Interest Earned RY 12ME Feb  '11 2" xfId="45938"/>
    <cellStyle name="_Costs not in KWI3000 '06Budget_Hopkins Ridge Prepaid Tran - Interest Earned RY 12ME Feb  '11_DEM-WP(C) ENERG10C--ctn Mid-C_042010 2010GRC" xfId="45939"/>
    <cellStyle name="_Costs not in KWI3000 '06Budget_Hopkins Ridge Prepaid Tran - Interest Earned RY 12ME Feb  '11_NIM Summary" xfId="45940"/>
    <cellStyle name="_Costs not in KWI3000 '06Budget_Hopkins Ridge Prepaid Tran - Interest Earned RY 12ME Feb  '11_NIM Summary 2" xfId="45941"/>
    <cellStyle name="_Costs not in KWI3000 '06Budget_Hopkins Ridge Prepaid Tran - Interest Earned RY 12ME Feb  '11_NIM Summary_DEM-WP(C) ENERG10C--ctn Mid-C_042010 2010GRC" xfId="45942"/>
    <cellStyle name="_Costs not in KWI3000 '06Budget_Hopkins Ridge Prepaid Tran - Interest Earned RY 12ME Feb  '11_Transmission Workbook for May BOD" xfId="45943"/>
    <cellStyle name="_Costs not in KWI3000 '06Budget_Hopkins Ridge Prepaid Tran - Interest Earned RY 12ME Feb  '11_Transmission Workbook for May BOD 2" xfId="45944"/>
    <cellStyle name="_Costs not in KWI3000 '06Budget_Hopkins Ridge Prepaid Tran - Interest Earned RY 12ME Feb  '11_Transmission Workbook for May BOD_DEM-WP(C) ENERG10C--ctn Mid-C_042010 2010GRC" xfId="45945"/>
    <cellStyle name="_Costs not in KWI3000 '06Budget_INPUTS" xfId="45946"/>
    <cellStyle name="_Costs not in KWI3000 '06Budget_INPUTS 2" xfId="45947"/>
    <cellStyle name="_Costs not in KWI3000 '06Budget_INPUTS 2 2" xfId="45948"/>
    <cellStyle name="_Costs not in KWI3000 '06Budget_INPUTS 3" xfId="45949"/>
    <cellStyle name="_Costs not in KWI3000 '06Budget_LSRWEP LGIA like Acctg Petition Aug 2010" xfId="45950"/>
    <cellStyle name="_Costs not in KWI3000 '06Budget_NIM Summary" xfId="45951"/>
    <cellStyle name="_Costs not in KWI3000 '06Budget_NIM Summary 09GRC" xfId="45952"/>
    <cellStyle name="_Costs not in KWI3000 '06Budget_NIM Summary 09GRC 2" xfId="45953"/>
    <cellStyle name="_Costs not in KWI3000 '06Budget_NIM Summary 09GRC_DEM-WP(C) ENERG10C--ctn Mid-C_042010 2010GRC" xfId="45954"/>
    <cellStyle name="_Costs not in KWI3000 '06Budget_NIM Summary 2" xfId="45955"/>
    <cellStyle name="_Costs not in KWI3000 '06Budget_NIM Summary 3" xfId="45956"/>
    <cellStyle name="_Costs not in KWI3000 '06Budget_NIM Summary 4" xfId="45957"/>
    <cellStyle name="_Costs not in KWI3000 '06Budget_NIM Summary 5" xfId="45958"/>
    <cellStyle name="_Costs not in KWI3000 '06Budget_NIM Summary 6" xfId="45959"/>
    <cellStyle name="_Costs not in KWI3000 '06Budget_NIM Summary 7" xfId="45960"/>
    <cellStyle name="_Costs not in KWI3000 '06Budget_NIM Summary 8" xfId="45961"/>
    <cellStyle name="_Costs not in KWI3000 '06Budget_NIM Summary 9" xfId="45962"/>
    <cellStyle name="_Costs not in KWI3000 '06Budget_NIM Summary_DEM-WP(C) ENERG10C--ctn Mid-C_042010 2010GRC" xfId="45963"/>
    <cellStyle name="_Costs not in KWI3000 '06Budget_NIM+O&amp;M" xfId="45964"/>
    <cellStyle name="_Costs not in KWI3000 '06Budget_NIM+O&amp;M 2" xfId="45965"/>
    <cellStyle name="_Costs not in KWI3000 '06Budget_NIM+O&amp;M Monthly" xfId="45966"/>
    <cellStyle name="_Costs not in KWI3000 '06Budget_NIM+O&amp;M Monthly 2" xfId="45967"/>
    <cellStyle name="_Costs not in KWI3000 '06Budget_PCA 10 -  Exhibit D from A Kellogg Jan 2011" xfId="45968"/>
    <cellStyle name="_Costs not in KWI3000 '06Budget_PCA 10 -  Exhibit D from A Kellogg July 2011" xfId="45969"/>
    <cellStyle name="_Costs not in KWI3000 '06Budget_PCA 10 -  Exhibit D from S Free Rcv'd 12-11" xfId="45970"/>
    <cellStyle name="_Costs not in KWI3000 '06Budget_PCA 7 - Exhibit D update 11_30_08 (2)" xfId="45971"/>
    <cellStyle name="_Costs not in KWI3000 '06Budget_PCA 7 - Exhibit D update 11_30_08 (2) 2" xfId="45972"/>
    <cellStyle name="_Costs not in KWI3000 '06Budget_PCA 7 - Exhibit D update 11_30_08 (2) 2 2" xfId="45973"/>
    <cellStyle name="_Costs not in KWI3000 '06Budget_PCA 7 - Exhibit D update 11_30_08 (2) 3" xfId="45974"/>
    <cellStyle name="_Costs not in KWI3000 '06Budget_PCA 7 - Exhibit D update 11_30_08 (2)_DEM-WP(C) ENERG10C--ctn Mid-C_042010 2010GRC" xfId="45975"/>
    <cellStyle name="_Costs not in KWI3000 '06Budget_PCA 7 - Exhibit D update 11_30_08 (2)_NIM Summary" xfId="45976"/>
    <cellStyle name="_Costs not in KWI3000 '06Budget_PCA 7 - Exhibit D update 11_30_08 (2)_NIM Summary 2" xfId="45977"/>
    <cellStyle name="_Costs not in KWI3000 '06Budget_PCA 7 - Exhibit D update 11_30_08 (2)_NIM Summary_DEM-WP(C) ENERG10C--ctn Mid-C_042010 2010GRC" xfId="45978"/>
    <cellStyle name="_Costs not in KWI3000 '06Budget_PCA 8 - Exhibit D update 12_31_09" xfId="45979"/>
    <cellStyle name="_Costs not in KWI3000 '06Budget_PCA 9 -  Exhibit D April 2010" xfId="45980"/>
    <cellStyle name="_Costs not in KWI3000 '06Budget_PCA 9 -  Exhibit D April 2010 (3)" xfId="45981"/>
    <cellStyle name="_Costs not in KWI3000 '06Budget_PCA 9 -  Exhibit D April 2010 (3) 2" xfId="45982"/>
    <cellStyle name="_Costs not in KWI3000 '06Budget_PCA 9 -  Exhibit D April 2010 (3)_DEM-WP(C) ENERG10C--ctn Mid-C_042010 2010GRC" xfId="45983"/>
    <cellStyle name="_Costs not in KWI3000 '06Budget_PCA 9 -  Exhibit D Feb 2010" xfId="45984"/>
    <cellStyle name="_Costs not in KWI3000 '06Budget_PCA 9 -  Exhibit D Feb 2010 v2" xfId="45985"/>
    <cellStyle name="_Costs not in KWI3000 '06Budget_PCA 9 -  Exhibit D Feb 2010 WF" xfId="45986"/>
    <cellStyle name="_Costs not in KWI3000 '06Budget_PCA 9 -  Exhibit D Jan 2010" xfId="45987"/>
    <cellStyle name="_Costs not in KWI3000 '06Budget_PCA 9 -  Exhibit D March 2010 (2)" xfId="45988"/>
    <cellStyle name="_Costs not in KWI3000 '06Budget_PCA 9 -  Exhibit D Nov 2010" xfId="45989"/>
    <cellStyle name="_Costs not in KWI3000 '06Budget_PCA 9 - Exhibit D at August 2010" xfId="45990"/>
    <cellStyle name="_Costs not in KWI3000 '06Budget_PCA 9 - Exhibit D June 2010 GRC" xfId="45991"/>
    <cellStyle name="_Costs not in KWI3000 '06Budget_Power Costs - Comparison bx Rbtl-Staff-Jt-PC" xfId="45992"/>
    <cellStyle name="_Costs not in KWI3000 '06Budget_Power Costs - Comparison bx Rbtl-Staff-Jt-PC 2" xfId="45993"/>
    <cellStyle name="_Costs not in KWI3000 '06Budget_Power Costs - Comparison bx Rbtl-Staff-Jt-PC 2 2" xfId="45994"/>
    <cellStyle name="_Costs not in KWI3000 '06Budget_Power Costs - Comparison bx Rbtl-Staff-Jt-PC 3" xfId="45995"/>
    <cellStyle name="_Costs not in KWI3000 '06Budget_Power Costs - Comparison bx Rbtl-Staff-Jt-PC_Adj Bench DR 3 for Initial Briefs (Electric)" xfId="45996"/>
    <cellStyle name="_Costs not in KWI3000 '06Budget_Power Costs - Comparison bx Rbtl-Staff-Jt-PC_Adj Bench DR 3 for Initial Briefs (Electric) 2" xfId="45997"/>
    <cellStyle name="_Costs not in KWI3000 '06Budget_Power Costs - Comparison bx Rbtl-Staff-Jt-PC_Adj Bench DR 3 for Initial Briefs (Electric) 2 2" xfId="45998"/>
    <cellStyle name="_Costs not in KWI3000 '06Budget_Power Costs - Comparison bx Rbtl-Staff-Jt-PC_Adj Bench DR 3 for Initial Briefs (Electric) 3" xfId="45999"/>
    <cellStyle name="_Costs not in KWI3000 '06Budget_Power Costs - Comparison bx Rbtl-Staff-Jt-PC_Adj Bench DR 3 for Initial Briefs (Electric)_DEM-WP(C) ENERG10C--ctn Mid-C_042010 2010GRC" xfId="46000"/>
    <cellStyle name="_Costs not in KWI3000 '06Budget_Power Costs - Comparison bx Rbtl-Staff-Jt-PC_DEM-WP(C) ENERG10C--ctn Mid-C_042010 2010GRC" xfId="46001"/>
    <cellStyle name="_Costs not in KWI3000 '06Budget_Power Costs - Comparison bx Rbtl-Staff-Jt-PC_Electric Rev Req Model (2009 GRC) Rebuttal" xfId="46002"/>
    <cellStyle name="_Costs not in KWI3000 '06Budget_Power Costs - Comparison bx Rbtl-Staff-Jt-PC_Electric Rev Req Model (2009 GRC) Rebuttal 2" xfId="46003"/>
    <cellStyle name="_Costs not in KWI3000 '06Budget_Power Costs - Comparison bx Rbtl-Staff-Jt-PC_Electric Rev Req Model (2009 GRC) Rebuttal 2 2" xfId="46004"/>
    <cellStyle name="_Costs not in KWI3000 '06Budget_Power Costs - Comparison bx Rbtl-Staff-Jt-PC_Electric Rev Req Model (2009 GRC) Rebuttal 3" xfId="46005"/>
    <cellStyle name="_Costs not in KWI3000 '06Budget_Power Costs - Comparison bx Rbtl-Staff-Jt-PC_Electric Rev Req Model (2009 GRC) Rebuttal REmoval of New  WH Solar AdjustMI" xfId="46006"/>
    <cellStyle name="_Costs not in KWI3000 '06Budget_Power Costs - Comparison bx Rbtl-Staff-Jt-PC_Electric Rev Req Model (2009 GRC) Rebuttal REmoval of New  WH Solar AdjustMI 2" xfId="46007"/>
    <cellStyle name="_Costs not in KWI3000 '06Budget_Power Costs - Comparison bx Rbtl-Staff-Jt-PC_Electric Rev Req Model (2009 GRC) Rebuttal REmoval of New  WH Solar AdjustMI 2 2" xfId="46008"/>
    <cellStyle name="_Costs not in KWI3000 '06Budget_Power Costs - Comparison bx Rbtl-Staff-Jt-PC_Electric Rev Req Model (2009 GRC) Rebuttal REmoval of New  WH Solar AdjustMI 3" xfId="46009"/>
    <cellStyle name="_Costs not in KWI3000 '06Budget_Power Costs - Comparison bx Rbtl-Staff-Jt-PC_Electric Rev Req Model (2009 GRC) Rebuttal REmoval of New  WH Solar AdjustMI_DEM-WP(C) ENERG10C--ctn Mid-C_042010 2010GRC" xfId="46010"/>
    <cellStyle name="_Costs not in KWI3000 '06Budget_Power Costs - Comparison bx Rbtl-Staff-Jt-PC_Electric Rev Req Model (2009 GRC) Revised 01-18-2010" xfId="46011"/>
    <cellStyle name="_Costs not in KWI3000 '06Budget_Power Costs - Comparison bx Rbtl-Staff-Jt-PC_Electric Rev Req Model (2009 GRC) Revised 01-18-2010 2" xfId="46012"/>
    <cellStyle name="_Costs not in KWI3000 '06Budget_Power Costs - Comparison bx Rbtl-Staff-Jt-PC_Electric Rev Req Model (2009 GRC) Revised 01-18-2010 2 2" xfId="46013"/>
    <cellStyle name="_Costs not in KWI3000 '06Budget_Power Costs - Comparison bx Rbtl-Staff-Jt-PC_Electric Rev Req Model (2009 GRC) Revised 01-18-2010 3" xfId="46014"/>
    <cellStyle name="_Costs not in KWI3000 '06Budget_Power Costs - Comparison bx Rbtl-Staff-Jt-PC_Electric Rev Req Model (2009 GRC) Revised 01-18-2010_DEM-WP(C) ENERG10C--ctn Mid-C_042010 2010GRC" xfId="46015"/>
    <cellStyle name="_Costs not in KWI3000 '06Budget_Power Costs - Comparison bx Rbtl-Staff-Jt-PC_Final Order Electric EXHIBIT A-1" xfId="46016"/>
    <cellStyle name="_Costs not in KWI3000 '06Budget_Power Costs - Comparison bx Rbtl-Staff-Jt-PC_Final Order Electric EXHIBIT A-1 2" xfId="46017"/>
    <cellStyle name="_Costs not in KWI3000 '06Budget_Power Costs - Comparison bx Rbtl-Staff-Jt-PC_Final Order Electric EXHIBIT A-1 2 2" xfId="46018"/>
    <cellStyle name="_Costs not in KWI3000 '06Budget_Power Costs - Comparison bx Rbtl-Staff-Jt-PC_Final Order Electric EXHIBIT A-1 3" xfId="46019"/>
    <cellStyle name="_Costs not in KWI3000 '06Budget_Production Adj 4.37" xfId="46020"/>
    <cellStyle name="_Costs not in KWI3000 '06Budget_Production Adj 4.37 2" xfId="46021"/>
    <cellStyle name="_Costs not in KWI3000 '06Budget_Production Adj 4.37 2 2" xfId="46022"/>
    <cellStyle name="_Costs not in KWI3000 '06Budget_Production Adj 4.37 3" xfId="46023"/>
    <cellStyle name="_Costs not in KWI3000 '06Budget_Purchased Power Adj 4.03" xfId="46024"/>
    <cellStyle name="_Costs not in KWI3000 '06Budget_Purchased Power Adj 4.03 2" xfId="46025"/>
    <cellStyle name="_Costs not in KWI3000 '06Budget_Purchased Power Adj 4.03 2 2" xfId="46026"/>
    <cellStyle name="_Costs not in KWI3000 '06Budget_Purchased Power Adj 4.03 3" xfId="46027"/>
    <cellStyle name="_Costs not in KWI3000 '06Budget_Rebuttal Power Costs" xfId="46028"/>
    <cellStyle name="_Costs not in KWI3000 '06Budget_Rebuttal Power Costs 2" xfId="46029"/>
    <cellStyle name="_Costs not in KWI3000 '06Budget_Rebuttal Power Costs 2 2" xfId="46030"/>
    <cellStyle name="_Costs not in KWI3000 '06Budget_Rebuttal Power Costs 3" xfId="46031"/>
    <cellStyle name="_Costs not in KWI3000 '06Budget_Rebuttal Power Costs_Adj Bench DR 3 for Initial Briefs (Electric)" xfId="46032"/>
    <cellStyle name="_Costs not in KWI3000 '06Budget_Rebuttal Power Costs_Adj Bench DR 3 for Initial Briefs (Electric) 2" xfId="46033"/>
    <cellStyle name="_Costs not in KWI3000 '06Budget_Rebuttal Power Costs_Adj Bench DR 3 for Initial Briefs (Electric) 2 2" xfId="46034"/>
    <cellStyle name="_Costs not in KWI3000 '06Budget_Rebuttal Power Costs_Adj Bench DR 3 for Initial Briefs (Electric) 3" xfId="46035"/>
    <cellStyle name="_Costs not in KWI3000 '06Budget_Rebuttal Power Costs_Adj Bench DR 3 for Initial Briefs (Electric)_DEM-WP(C) ENERG10C--ctn Mid-C_042010 2010GRC" xfId="46036"/>
    <cellStyle name="_Costs not in KWI3000 '06Budget_Rebuttal Power Costs_DEM-WP(C) ENERG10C--ctn Mid-C_042010 2010GRC" xfId="46037"/>
    <cellStyle name="_Costs not in KWI3000 '06Budget_Rebuttal Power Costs_Electric Rev Req Model (2009 GRC) Rebuttal" xfId="46038"/>
    <cellStyle name="_Costs not in KWI3000 '06Budget_Rebuttal Power Costs_Electric Rev Req Model (2009 GRC) Rebuttal 2" xfId="46039"/>
    <cellStyle name="_Costs not in KWI3000 '06Budget_Rebuttal Power Costs_Electric Rev Req Model (2009 GRC) Rebuttal 2 2" xfId="46040"/>
    <cellStyle name="_Costs not in KWI3000 '06Budget_Rebuttal Power Costs_Electric Rev Req Model (2009 GRC) Rebuttal 3" xfId="46041"/>
    <cellStyle name="_Costs not in KWI3000 '06Budget_Rebuttal Power Costs_Electric Rev Req Model (2009 GRC) Rebuttal REmoval of New  WH Solar AdjustMI" xfId="46042"/>
    <cellStyle name="_Costs not in KWI3000 '06Budget_Rebuttal Power Costs_Electric Rev Req Model (2009 GRC) Rebuttal REmoval of New  WH Solar AdjustMI 2" xfId="46043"/>
    <cellStyle name="_Costs not in KWI3000 '06Budget_Rebuttal Power Costs_Electric Rev Req Model (2009 GRC) Rebuttal REmoval of New  WH Solar AdjustMI 2 2" xfId="46044"/>
    <cellStyle name="_Costs not in KWI3000 '06Budget_Rebuttal Power Costs_Electric Rev Req Model (2009 GRC) Rebuttal REmoval of New  WH Solar AdjustMI 3" xfId="46045"/>
    <cellStyle name="_Costs not in KWI3000 '06Budget_Rebuttal Power Costs_Electric Rev Req Model (2009 GRC) Rebuttal REmoval of New  WH Solar AdjustMI_DEM-WP(C) ENERG10C--ctn Mid-C_042010 2010GRC" xfId="46046"/>
    <cellStyle name="_Costs not in KWI3000 '06Budget_Rebuttal Power Costs_Electric Rev Req Model (2009 GRC) Revised 01-18-2010" xfId="46047"/>
    <cellStyle name="_Costs not in KWI3000 '06Budget_Rebuttal Power Costs_Electric Rev Req Model (2009 GRC) Revised 01-18-2010 2" xfId="46048"/>
    <cellStyle name="_Costs not in KWI3000 '06Budget_Rebuttal Power Costs_Electric Rev Req Model (2009 GRC) Revised 01-18-2010 2 2" xfId="46049"/>
    <cellStyle name="_Costs not in KWI3000 '06Budget_Rebuttal Power Costs_Electric Rev Req Model (2009 GRC) Revised 01-18-2010 3" xfId="46050"/>
    <cellStyle name="_Costs not in KWI3000 '06Budget_Rebuttal Power Costs_Electric Rev Req Model (2009 GRC) Revised 01-18-2010_DEM-WP(C) ENERG10C--ctn Mid-C_042010 2010GRC" xfId="46051"/>
    <cellStyle name="_Costs not in KWI3000 '06Budget_Rebuttal Power Costs_Final Order Electric EXHIBIT A-1" xfId="46052"/>
    <cellStyle name="_Costs not in KWI3000 '06Budget_Rebuttal Power Costs_Final Order Electric EXHIBIT A-1 2" xfId="46053"/>
    <cellStyle name="_Costs not in KWI3000 '06Budget_Rebuttal Power Costs_Final Order Electric EXHIBIT A-1 2 2" xfId="46054"/>
    <cellStyle name="_Costs not in KWI3000 '06Budget_Rebuttal Power Costs_Final Order Electric EXHIBIT A-1 3" xfId="46055"/>
    <cellStyle name="_Costs not in KWI3000 '06Budget_ROR &amp; CONV FACTOR" xfId="46056"/>
    <cellStyle name="_Costs not in KWI3000 '06Budget_ROR &amp; CONV FACTOR 2" xfId="46057"/>
    <cellStyle name="_Costs not in KWI3000 '06Budget_ROR &amp; CONV FACTOR 2 2" xfId="46058"/>
    <cellStyle name="_Costs not in KWI3000 '06Budget_ROR &amp; CONV FACTOR 3" xfId="46059"/>
    <cellStyle name="_Costs not in KWI3000 '06Budget_ROR 5.02" xfId="46060"/>
    <cellStyle name="_Costs not in KWI3000 '06Budget_ROR 5.02 2" xfId="46061"/>
    <cellStyle name="_Costs not in KWI3000 '06Budget_ROR 5.02 2 2" xfId="46062"/>
    <cellStyle name="_Costs not in KWI3000 '06Budget_ROR 5.02 3" xfId="46063"/>
    <cellStyle name="_Costs not in KWI3000 '06Budget_Transmission Workbook for May BOD" xfId="46064"/>
    <cellStyle name="_Costs not in KWI3000 '06Budget_Transmission Workbook for May BOD 2" xfId="46065"/>
    <cellStyle name="_Costs not in KWI3000 '06Budget_Transmission Workbook for May BOD_DEM-WP(C) ENERG10C--ctn Mid-C_042010 2010GRC" xfId="46066"/>
    <cellStyle name="_Costs not in KWI3000 '06Budget_Wind Integration 10GRC" xfId="46067"/>
    <cellStyle name="_Costs not in KWI3000 '06Budget_Wind Integration 10GRC 2" xfId="46068"/>
    <cellStyle name="_Costs not in KWI3000 '06Budget_Wind Integration 10GRC_DEM-WP(C) ENERG10C--ctn Mid-C_042010 2010GRC" xfId="46069"/>
    <cellStyle name="_DEM-08C Power Cost Comparison" xfId="46070"/>
    <cellStyle name="_DEM-WP (C) Costs not in AURORA 2006GRC Order 11.30.06 Gas" xfId="46071"/>
    <cellStyle name="_DEM-WP (C) Costs not in AURORA 2006GRC Order 11.30.06 Gas 2" xfId="46072"/>
    <cellStyle name="_DEM-WP (C) Costs not in AURORA 2006GRC Order 11.30.06 Gas_Chelan PUD Power Costs (8-10)" xfId="46073"/>
    <cellStyle name="_DEM-WP (C) Costs not in AURORA 2006GRC Order 11.30.06 Gas_DEM-WP(C) ENERG10C--ctn Mid-C_042010 2010GRC" xfId="46074"/>
    <cellStyle name="_DEM-WP (C) Costs not in AURORA 2006GRC Order 11.30.06 Gas_NIM Summary" xfId="46075"/>
    <cellStyle name="_DEM-WP (C) Costs not in AURORA 2006GRC Order 11.30.06 Gas_NIM Summary 2" xfId="46076"/>
    <cellStyle name="_DEM-WP (C) Costs not in AURORA 2006GRC Order 11.30.06 Gas_NIM Summary_DEM-WP(C) ENERG10C--ctn Mid-C_042010 2010GRC" xfId="46077"/>
    <cellStyle name="_DEM-WP (C) Power Cost 2006GRC Order" xfId="87"/>
    <cellStyle name="_DEM-WP (C) Power Cost 2006GRC Order 2" xfId="46078"/>
    <cellStyle name="_DEM-WP (C) Power Cost 2006GRC Order 2 2" xfId="46079"/>
    <cellStyle name="_DEM-WP (C) Power Cost 2006GRC Order 2 2 2" xfId="46080"/>
    <cellStyle name="_DEM-WP (C) Power Cost 2006GRC Order 2 3" xfId="46081"/>
    <cellStyle name="_DEM-WP (C) Power Cost 2006GRC Order 3" xfId="46082"/>
    <cellStyle name="_DEM-WP (C) Power Cost 2006GRC Order 3 2" xfId="46083"/>
    <cellStyle name="_DEM-WP (C) Power Cost 2006GRC Order 4" xfId="46084"/>
    <cellStyle name="_DEM-WP (C) Power Cost 2006GRC Order 4 2" xfId="46085"/>
    <cellStyle name="_DEM-WP (C) Power Cost 2006GRC Order 5" xfId="46086"/>
    <cellStyle name="_DEM-WP (C) Power Cost 2006GRC Order 5 2" xfId="46087"/>
    <cellStyle name="_DEM-WP (C) Power Cost 2006GRC Order 6" xfId="46088"/>
    <cellStyle name="_DEM-WP (C) Power Cost 2006GRC Order 7" xfId="46089"/>
    <cellStyle name="_DEM-WP (C) Power Cost 2006GRC Order 7 2" xfId="46090"/>
    <cellStyle name="_DEM-WP (C) Power Cost 2006GRC Order 8" xfId="46091"/>
    <cellStyle name="_DEM-WP (C) Power Cost 2006GRC Order 8 2" xfId="46092"/>
    <cellStyle name="_DEM-WP (C) Power Cost 2006GRC Order_04 07E Wild Horse Wind Expansion (C) (2)" xfId="88"/>
    <cellStyle name="_DEM-WP (C) Power Cost 2006GRC Order_04 07E Wild Horse Wind Expansion (C) (2) 2" xfId="46093"/>
    <cellStyle name="_DEM-WP (C) Power Cost 2006GRC Order_04 07E Wild Horse Wind Expansion (C) (2) 2 2" xfId="46094"/>
    <cellStyle name="_DEM-WP (C) Power Cost 2006GRC Order_04 07E Wild Horse Wind Expansion (C) (2) 3" xfId="46095"/>
    <cellStyle name="_DEM-WP (C) Power Cost 2006GRC Order_04 07E Wild Horse Wind Expansion (C) (2)_Adj Bench DR 3 for Initial Briefs (Electric)" xfId="46096"/>
    <cellStyle name="_DEM-WP (C) Power Cost 2006GRC Order_04 07E Wild Horse Wind Expansion (C) (2)_Adj Bench DR 3 for Initial Briefs (Electric) 2" xfId="46097"/>
    <cellStyle name="_DEM-WP (C) Power Cost 2006GRC Order_04 07E Wild Horse Wind Expansion (C) (2)_Adj Bench DR 3 for Initial Briefs (Electric) 2 2" xfId="46098"/>
    <cellStyle name="_DEM-WP (C) Power Cost 2006GRC Order_04 07E Wild Horse Wind Expansion (C) (2)_Adj Bench DR 3 for Initial Briefs (Electric) 3" xfId="46099"/>
    <cellStyle name="_DEM-WP (C) Power Cost 2006GRC Order_04 07E Wild Horse Wind Expansion (C) (2)_Adj Bench DR 3 for Initial Briefs (Electric)_DEM-WP(C) ENERG10C--ctn Mid-C_042010 2010GRC" xfId="46100"/>
    <cellStyle name="_DEM-WP (C) Power Cost 2006GRC Order_04 07E Wild Horse Wind Expansion (C) (2)_Book1" xfId="46101"/>
    <cellStyle name="_DEM-WP (C) Power Cost 2006GRC Order_04 07E Wild Horse Wind Expansion (C) (2)_DEM-WP(C) ENERG10C--ctn Mid-C_042010 2010GRC" xfId="46102"/>
    <cellStyle name="_DEM-WP (C) Power Cost 2006GRC Order_04 07E Wild Horse Wind Expansion (C) (2)_Electric Rev Req Model (2009 GRC) " xfId="46103"/>
    <cellStyle name="_DEM-WP (C) Power Cost 2006GRC Order_04 07E Wild Horse Wind Expansion (C) (2)_Electric Rev Req Model (2009 GRC)  2" xfId="46104"/>
    <cellStyle name="_DEM-WP (C) Power Cost 2006GRC Order_04 07E Wild Horse Wind Expansion (C) (2)_Electric Rev Req Model (2009 GRC)  2 2" xfId="46105"/>
    <cellStyle name="_DEM-WP (C) Power Cost 2006GRC Order_04 07E Wild Horse Wind Expansion (C) (2)_Electric Rev Req Model (2009 GRC)  3" xfId="46106"/>
    <cellStyle name="_DEM-WP (C) Power Cost 2006GRC Order_04 07E Wild Horse Wind Expansion (C) (2)_Electric Rev Req Model (2009 GRC) _DEM-WP(C) ENERG10C--ctn Mid-C_042010 2010GRC" xfId="46107"/>
    <cellStyle name="_DEM-WP (C) Power Cost 2006GRC Order_04 07E Wild Horse Wind Expansion (C) (2)_Electric Rev Req Model (2009 GRC) Rebuttal" xfId="46108"/>
    <cellStyle name="_DEM-WP (C) Power Cost 2006GRC Order_04 07E Wild Horse Wind Expansion (C) (2)_Electric Rev Req Model (2009 GRC) Rebuttal 2" xfId="46109"/>
    <cellStyle name="_DEM-WP (C) Power Cost 2006GRC Order_04 07E Wild Horse Wind Expansion (C) (2)_Electric Rev Req Model (2009 GRC) Rebuttal 2 2" xfId="46110"/>
    <cellStyle name="_DEM-WP (C) Power Cost 2006GRC Order_04 07E Wild Horse Wind Expansion (C) (2)_Electric Rev Req Model (2009 GRC) Rebuttal 3" xfId="46111"/>
    <cellStyle name="_DEM-WP (C) Power Cost 2006GRC Order_04 07E Wild Horse Wind Expansion (C) (2)_Electric Rev Req Model (2009 GRC) Rebuttal REmoval of New  WH Solar AdjustMI" xfId="46112"/>
    <cellStyle name="_DEM-WP (C) Power Cost 2006GRC Order_04 07E Wild Horse Wind Expansion (C) (2)_Electric Rev Req Model (2009 GRC) Rebuttal REmoval of New  WH Solar AdjustMI 2" xfId="46113"/>
    <cellStyle name="_DEM-WP (C) Power Cost 2006GRC Order_04 07E Wild Horse Wind Expansion (C) (2)_Electric Rev Req Model (2009 GRC) Rebuttal REmoval of New  WH Solar AdjustMI 2 2" xfId="46114"/>
    <cellStyle name="_DEM-WP (C) Power Cost 2006GRC Order_04 07E Wild Horse Wind Expansion (C) (2)_Electric Rev Req Model (2009 GRC) Rebuttal REmoval of New  WH Solar AdjustMI 3" xfId="46115"/>
    <cellStyle name="_DEM-WP (C) Power Cost 2006GRC Order_04 07E Wild Horse Wind Expansion (C) (2)_Electric Rev Req Model (2009 GRC) Rebuttal REmoval of New  WH Solar AdjustMI_DEM-WP(C) ENERG10C--ctn Mid-C_042010 2010GRC" xfId="46116"/>
    <cellStyle name="_DEM-WP (C) Power Cost 2006GRC Order_04 07E Wild Horse Wind Expansion (C) (2)_Electric Rev Req Model (2009 GRC) Revised 01-18-2010" xfId="46117"/>
    <cellStyle name="_DEM-WP (C) Power Cost 2006GRC Order_04 07E Wild Horse Wind Expansion (C) (2)_Electric Rev Req Model (2009 GRC) Revised 01-18-2010 2" xfId="46118"/>
    <cellStyle name="_DEM-WP (C) Power Cost 2006GRC Order_04 07E Wild Horse Wind Expansion (C) (2)_Electric Rev Req Model (2009 GRC) Revised 01-18-2010 2 2" xfId="46119"/>
    <cellStyle name="_DEM-WP (C) Power Cost 2006GRC Order_04 07E Wild Horse Wind Expansion (C) (2)_Electric Rev Req Model (2009 GRC) Revised 01-18-2010 3" xfId="46120"/>
    <cellStyle name="_DEM-WP (C) Power Cost 2006GRC Order_04 07E Wild Horse Wind Expansion (C) (2)_Electric Rev Req Model (2009 GRC) Revised 01-18-2010_DEM-WP(C) ENERG10C--ctn Mid-C_042010 2010GRC" xfId="46121"/>
    <cellStyle name="_DEM-WP (C) Power Cost 2006GRC Order_04 07E Wild Horse Wind Expansion (C) (2)_Electric Rev Req Model (2010 GRC)" xfId="46122"/>
    <cellStyle name="_DEM-WP (C) Power Cost 2006GRC Order_04 07E Wild Horse Wind Expansion (C) (2)_Electric Rev Req Model (2010 GRC) SF" xfId="46123"/>
    <cellStyle name="_DEM-WP (C) Power Cost 2006GRC Order_04 07E Wild Horse Wind Expansion (C) (2)_Final Order Electric EXHIBIT A-1" xfId="46124"/>
    <cellStyle name="_DEM-WP (C) Power Cost 2006GRC Order_04 07E Wild Horse Wind Expansion (C) (2)_Final Order Electric EXHIBIT A-1 2" xfId="46125"/>
    <cellStyle name="_DEM-WP (C) Power Cost 2006GRC Order_04 07E Wild Horse Wind Expansion (C) (2)_Final Order Electric EXHIBIT A-1 2 2" xfId="46126"/>
    <cellStyle name="_DEM-WP (C) Power Cost 2006GRC Order_04 07E Wild Horse Wind Expansion (C) (2)_Final Order Electric EXHIBIT A-1 3" xfId="46127"/>
    <cellStyle name="_DEM-WP (C) Power Cost 2006GRC Order_04 07E Wild Horse Wind Expansion (C) (2)_TENASKA REGULATORY ASSET" xfId="46128"/>
    <cellStyle name="_DEM-WP (C) Power Cost 2006GRC Order_04 07E Wild Horse Wind Expansion (C) (2)_TENASKA REGULATORY ASSET 2" xfId="46129"/>
    <cellStyle name="_DEM-WP (C) Power Cost 2006GRC Order_04 07E Wild Horse Wind Expansion (C) (2)_TENASKA REGULATORY ASSET 2 2" xfId="46130"/>
    <cellStyle name="_DEM-WP (C) Power Cost 2006GRC Order_04 07E Wild Horse Wind Expansion (C) (2)_TENASKA REGULATORY ASSET 3" xfId="46131"/>
    <cellStyle name="_DEM-WP (C) Power Cost 2006GRC Order_16.37E Wild Horse Expansion DeferralRevwrkingfile SF" xfId="46132"/>
    <cellStyle name="_DEM-WP (C) Power Cost 2006GRC Order_16.37E Wild Horse Expansion DeferralRevwrkingfile SF 2" xfId="46133"/>
    <cellStyle name="_DEM-WP (C) Power Cost 2006GRC Order_16.37E Wild Horse Expansion DeferralRevwrkingfile SF 2 2" xfId="46134"/>
    <cellStyle name="_DEM-WP (C) Power Cost 2006GRC Order_16.37E Wild Horse Expansion DeferralRevwrkingfile SF 3" xfId="46135"/>
    <cellStyle name="_DEM-WP (C) Power Cost 2006GRC Order_16.37E Wild Horse Expansion DeferralRevwrkingfile SF_DEM-WP(C) ENERG10C--ctn Mid-C_042010 2010GRC" xfId="46136"/>
    <cellStyle name="_DEM-WP (C) Power Cost 2006GRC Order_2009 Compliance Filing PCA Exhibits for GRC" xfId="46137"/>
    <cellStyle name="_DEM-WP (C) Power Cost 2006GRC Order_2009 GRC Compl Filing - Exhibit D" xfId="46138"/>
    <cellStyle name="_DEM-WP (C) Power Cost 2006GRC Order_2009 GRC Compl Filing - Exhibit D 2" xfId="46139"/>
    <cellStyle name="_DEM-WP (C) Power Cost 2006GRC Order_2009 GRC Compl Filing - Exhibit D_DEM-WP(C) ENERG10C--ctn Mid-C_042010 2010GRC" xfId="46140"/>
    <cellStyle name="_DEM-WP (C) Power Cost 2006GRC Order_3.01 Income Statement" xfId="46141"/>
    <cellStyle name="_DEM-WP (C) Power Cost 2006GRC Order_4 31 Regulatory Assets and Liabilities  7 06- Exhibit D" xfId="46142"/>
    <cellStyle name="_DEM-WP (C) Power Cost 2006GRC Order_4 31 Regulatory Assets and Liabilities  7 06- Exhibit D 2" xfId="46143"/>
    <cellStyle name="_DEM-WP (C) Power Cost 2006GRC Order_4 31 Regulatory Assets and Liabilities  7 06- Exhibit D 2 2" xfId="46144"/>
    <cellStyle name="_DEM-WP (C) Power Cost 2006GRC Order_4 31 Regulatory Assets and Liabilities  7 06- Exhibit D 3" xfId="46145"/>
    <cellStyle name="_DEM-WP (C) Power Cost 2006GRC Order_4 31 Regulatory Assets and Liabilities  7 06- Exhibit D_DEM-WP(C) ENERG10C--ctn Mid-C_042010 2010GRC" xfId="46146"/>
    <cellStyle name="_DEM-WP (C) Power Cost 2006GRC Order_4 31 Regulatory Assets and Liabilities  7 06- Exhibit D_NIM Summary" xfId="46147"/>
    <cellStyle name="_DEM-WP (C) Power Cost 2006GRC Order_4 31 Regulatory Assets and Liabilities  7 06- Exhibit D_NIM Summary 2" xfId="46148"/>
    <cellStyle name="_DEM-WP (C) Power Cost 2006GRC Order_4 31 Regulatory Assets and Liabilities  7 06- Exhibit D_NIM Summary_DEM-WP(C) ENERG10C--ctn Mid-C_042010 2010GRC" xfId="46149"/>
    <cellStyle name="_DEM-WP (C) Power Cost 2006GRC Order_4 31 Regulatory Assets and Liabilities  7 06- Exhibit D_NIM+O&amp;M" xfId="46150"/>
    <cellStyle name="_DEM-WP (C) Power Cost 2006GRC Order_4 31 Regulatory Assets and Liabilities  7 06- Exhibit D_NIM+O&amp;M Monthly" xfId="46151"/>
    <cellStyle name="_DEM-WP (C) Power Cost 2006GRC Order_4 31E Reg Asset  Liab and EXH D" xfId="46152"/>
    <cellStyle name="_DEM-WP (C) Power Cost 2006GRC Order_4 31E Reg Asset  Liab and EXH D _ Aug 10 Filing (2)" xfId="46153"/>
    <cellStyle name="_DEM-WP (C) Power Cost 2006GRC Order_4 32 Regulatory Assets and Liabilities  7 06- Exhibit D" xfId="46154"/>
    <cellStyle name="_DEM-WP (C) Power Cost 2006GRC Order_4 32 Regulatory Assets and Liabilities  7 06- Exhibit D 2" xfId="46155"/>
    <cellStyle name="_DEM-WP (C) Power Cost 2006GRC Order_4 32 Regulatory Assets and Liabilities  7 06- Exhibit D 2 2" xfId="46156"/>
    <cellStyle name="_DEM-WP (C) Power Cost 2006GRC Order_4 32 Regulatory Assets and Liabilities  7 06- Exhibit D 3" xfId="46157"/>
    <cellStyle name="_DEM-WP (C) Power Cost 2006GRC Order_4 32 Regulatory Assets and Liabilities  7 06- Exhibit D_DEM-WP(C) ENERG10C--ctn Mid-C_042010 2010GRC" xfId="46158"/>
    <cellStyle name="_DEM-WP (C) Power Cost 2006GRC Order_4 32 Regulatory Assets and Liabilities  7 06- Exhibit D_NIM Summary" xfId="46159"/>
    <cellStyle name="_DEM-WP (C) Power Cost 2006GRC Order_4 32 Regulatory Assets and Liabilities  7 06- Exhibit D_NIM Summary 2" xfId="46160"/>
    <cellStyle name="_DEM-WP (C) Power Cost 2006GRC Order_4 32 Regulatory Assets and Liabilities  7 06- Exhibit D_NIM Summary_DEM-WP(C) ENERG10C--ctn Mid-C_042010 2010GRC" xfId="46161"/>
    <cellStyle name="_DEM-WP (C) Power Cost 2006GRC Order_4 32 Regulatory Assets and Liabilities  7 06- Exhibit D_NIM+O&amp;M" xfId="46162"/>
    <cellStyle name="_DEM-WP (C) Power Cost 2006GRC Order_4 32 Regulatory Assets and Liabilities  7 06- Exhibit D_NIM+O&amp;M Monthly" xfId="46163"/>
    <cellStyle name="_DEM-WP (C) Power Cost 2006GRC Order_AURORA Total New" xfId="46164"/>
    <cellStyle name="_DEM-WP (C) Power Cost 2006GRC Order_AURORA Total New 2" xfId="46165"/>
    <cellStyle name="_DEM-WP (C) Power Cost 2006GRC Order_Book2" xfId="46166"/>
    <cellStyle name="_DEM-WP (C) Power Cost 2006GRC Order_Book2 2" xfId="46167"/>
    <cellStyle name="_DEM-WP (C) Power Cost 2006GRC Order_Book2 2 2" xfId="46168"/>
    <cellStyle name="_DEM-WP (C) Power Cost 2006GRC Order_Book2 3" xfId="46169"/>
    <cellStyle name="_DEM-WP (C) Power Cost 2006GRC Order_Book2_Adj Bench DR 3 for Initial Briefs (Electric)" xfId="46170"/>
    <cellStyle name="_DEM-WP (C) Power Cost 2006GRC Order_Book2_Adj Bench DR 3 for Initial Briefs (Electric) 2" xfId="46171"/>
    <cellStyle name="_DEM-WP (C) Power Cost 2006GRC Order_Book2_Adj Bench DR 3 for Initial Briefs (Electric) 2 2" xfId="46172"/>
    <cellStyle name="_DEM-WP (C) Power Cost 2006GRC Order_Book2_Adj Bench DR 3 for Initial Briefs (Electric) 3" xfId="46173"/>
    <cellStyle name="_DEM-WP (C) Power Cost 2006GRC Order_Book2_Adj Bench DR 3 for Initial Briefs (Electric)_DEM-WP(C) ENERG10C--ctn Mid-C_042010 2010GRC" xfId="46174"/>
    <cellStyle name="_DEM-WP (C) Power Cost 2006GRC Order_Book2_DEM-WP(C) ENERG10C--ctn Mid-C_042010 2010GRC" xfId="46175"/>
    <cellStyle name="_DEM-WP (C) Power Cost 2006GRC Order_Book2_Electric Rev Req Model (2009 GRC) Rebuttal" xfId="46176"/>
    <cellStyle name="_DEM-WP (C) Power Cost 2006GRC Order_Book2_Electric Rev Req Model (2009 GRC) Rebuttal 2" xfId="46177"/>
    <cellStyle name="_DEM-WP (C) Power Cost 2006GRC Order_Book2_Electric Rev Req Model (2009 GRC) Rebuttal 2 2" xfId="46178"/>
    <cellStyle name="_DEM-WP (C) Power Cost 2006GRC Order_Book2_Electric Rev Req Model (2009 GRC) Rebuttal 3" xfId="46179"/>
    <cellStyle name="_DEM-WP (C) Power Cost 2006GRC Order_Book2_Electric Rev Req Model (2009 GRC) Rebuttal REmoval of New  WH Solar AdjustMI" xfId="46180"/>
    <cellStyle name="_DEM-WP (C) Power Cost 2006GRC Order_Book2_Electric Rev Req Model (2009 GRC) Rebuttal REmoval of New  WH Solar AdjustMI 2" xfId="46181"/>
    <cellStyle name="_DEM-WP (C) Power Cost 2006GRC Order_Book2_Electric Rev Req Model (2009 GRC) Rebuttal REmoval of New  WH Solar AdjustMI 2 2" xfId="46182"/>
    <cellStyle name="_DEM-WP (C) Power Cost 2006GRC Order_Book2_Electric Rev Req Model (2009 GRC) Rebuttal REmoval of New  WH Solar AdjustMI 3" xfId="46183"/>
    <cellStyle name="_DEM-WP (C) Power Cost 2006GRC Order_Book2_Electric Rev Req Model (2009 GRC) Rebuttal REmoval of New  WH Solar AdjustMI_DEM-WP(C) ENERG10C--ctn Mid-C_042010 2010GRC" xfId="46184"/>
    <cellStyle name="_DEM-WP (C) Power Cost 2006GRC Order_Book2_Electric Rev Req Model (2009 GRC) Revised 01-18-2010" xfId="46185"/>
    <cellStyle name="_DEM-WP (C) Power Cost 2006GRC Order_Book2_Electric Rev Req Model (2009 GRC) Revised 01-18-2010 2" xfId="46186"/>
    <cellStyle name="_DEM-WP (C) Power Cost 2006GRC Order_Book2_Electric Rev Req Model (2009 GRC) Revised 01-18-2010 2 2" xfId="46187"/>
    <cellStyle name="_DEM-WP (C) Power Cost 2006GRC Order_Book2_Electric Rev Req Model (2009 GRC) Revised 01-18-2010 3" xfId="46188"/>
    <cellStyle name="_DEM-WP (C) Power Cost 2006GRC Order_Book2_Electric Rev Req Model (2009 GRC) Revised 01-18-2010_DEM-WP(C) ENERG10C--ctn Mid-C_042010 2010GRC" xfId="46189"/>
    <cellStyle name="_DEM-WP (C) Power Cost 2006GRC Order_Book2_Final Order Electric EXHIBIT A-1" xfId="46190"/>
    <cellStyle name="_DEM-WP (C) Power Cost 2006GRC Order_Book2_Final Order Electric EXHIBIT A-1 2" xfId="46191"/>
    <cellStyle name="_DEM-WP (C) Power Cost 2006GRC Order_Book2_Final Order Electric EXHIBIT A-1 2 2" xfId="46192"/>
    <cellStyle name="_DEM-WP (C) Power Cost 2006GRC Order_Book2_Final Order Electric EXHIBIT A-1 3" xfId="46193"/>
    <cellStyle name="_DEM-WP (C) Power Cost 2006GRC Order_Book4" xfId="46194"/>
    <cellStyle name="_DEM-WP (C) Power Cost 2006GRC Order_Book4 2" xfId="46195"/>
    <cellStyle name="_DEM-WP (C) Power Cost 2006GRC Order_Book4 2 2" xfId="46196"/>
    <cellStyle name="_DEM-WP (C) Power Cost 2006GRC Order_Book4 3" xfId="46197"/>
    <cellStyle name="_DEM-WP (C) Power Cost 2006GRC Order_Book4_DEM-WP(C) ENERG10C--ctn Mid-C_042010 2010GRC" xfId="46198"/>
    <cellStyle name="_DEM-WP (C) Power Cost 2006GRC Order_Book9" xfId="89"/>
    <cellStyle name="_DEM-WP (C) Power Cost 2006GRC Order_Book9 2" xfId="46199"/>
    <cellStyle name="_DEM-WP (C) Power Cost 2006GRC Order_Book9 2 2" xfId="46200"/>
    <cellStyle name="_DEM-WP (C) Power Cost 2006GRC Order_Book9 3" xfId="46201"/>
    <cellStyle name="_DEM-WP (C) Power Cost 2006GRC Order_Book9_DEM-WP(C) ENERG10C--ctn Mid-C_042010 2010GRC" xfId="46202"/>
    <cellStyle name="_DEM-WP (C) Power Cost 2006GRC Order_Chelan PUD Power Costs (8-10)" xfId="46203"/>
    <cellStyle name="_DEM-WP (C) Power Cost 2006GRC Order_DEM-WP(C) Chelan Power Costs" xfId="46204"/>
    <cellStyle name="_DEM-WP (C) Power Cost 2006GRC Order_DEM-WP(C) ENERG10C--ctn Mid-C_042010 2010GRC" xfId="46205"/>
    <cellStyle name="_DEM-WP (C) Power Cost 2006GRC Order_DEM-WP(C) Gas Transport 2010GRC" xfId="46206"/>
    <cellStyle name="_DEM-WP (C) Power Cost 2006GRC Order_Electric COS Inputs" xfId="46207"/>
    <cellStyle name="_DEM-WP (C) Power Cost 2006GRC Order_Electric COS Inputs 2" xfId="46208"/>
    <cellStyle name="_DEM-WP (C) Power Cost 2006GRC Order_Electric COS Inputs 2 2" xfId="46209"/>
    <cellStyle name="_DEM-WP (C) Power Cost 2006GRC Order_Electric COS Inputs 2 2 2" xfId="46210"/>
    <cellStyle name="_DEM-WP (C) Power Cost 2006GRC Order_Electric COS Inputs 2 3" xfId="46211"/>
    <cellStyle name="_DEM-WP (C) Power Cost 2006GRC Order_Electric COS Inputs 2 3 2" xfId="46212"/>
    <cellStyle name="_DEM-WP (C) Power Cost 2006GRC Order_Electric COS Inputs 2 4" xfId="46213"/>
    <cellStyle name="_DEM-WP (C) Power Cost 2006GRC Order_Electric COS Inputs 2 4 2" xfId="46214"/>
    <cellStyle name="_DEM-WP (C) Power Cost 2006GRC Order_Electric COS Inputs 3" xfId="46215"/>
    <cellStyle name="_DEM-WP (C) Power Cost 2006GRC Order_Electric COS Inputs 3 2" xfId="46216"/>
    <cellStyle name="_DEM-WP (C) Power Cost 2006GRC Order_Electric COS Inputs 4" xfId="46217"/>
    <cellStyle name="_DEM-WP (C) Power Cost 2006GRC Order_Electric COS Inputs 4 2" xfId="46218"/>
    <cellStyle name="_DEM-WP (C) Power Cost 2006GRC Order_Electric COS Inputs 5" xfId="46219"/>
    <cellStyle name="_DEM-WP (C) Power Cost 2006GRC Order_Electric COS Inputs 6" xfId="46220"/>
    <cellStyle name="_DEM-WP (C) Power Cost 2006GRC Order_NIM Summary" xfId="46221"/>
    <cellStyle name="_DEM-WP (C) Power Cost 2006GRC Order_NIM Summary 09GRC" xfId="46222"/>
    <cellStyle name="_DEM-WP (C) Power Cost 2006GRC Order_NIM Summary 09GRC 2" xfId="46223"/>
    <cellStyle name="_DEM-WP (C) Power Cost 2006GRC Order_NIM Summary 09GRC_DEM-WP(C) ENERG10C--ctn Mid-C_042010 2010GRC" xfId="46224"/>
    <cellStyle name="_DEM-WP (C) Power Cost 2006GRC Order_NIM Summary 2" xfId="46225"/>
    <cellStyle name="_DEM-WP (C) Power Cost 2006GRC Order_NIM Summary 3" xfId="46226"/>
    <cellStyle name="_DEM-WP (C) Power Cost 2006GRC Order_NIM Summary 4" xfId="46227"/>
    <cellStyle name="_DEM-WP (C) Power Cost 2006GRC Order_NIM Summary 5" xfId="46228"/>
    <cellStyle name="_DEM-WP (C) Power Cost 2006GRC Order_NIM Summary 6" xfId="46229"/>
    <cellStyle name="_DEM-WP (C) Power Cost 2006GRC Order_NIM Summary 7" xfId="46230"/>
    <cellStyle name="_DEM-WP (C) Power Cost 2006GRC Order_NIM Summary 8" xfId="46231"/>
    <cellStyle name="_DEM-WP (C) Power Cost 2006GRC Order_NIM Summary 9" xfId="46232"/>
    <cellStyle name="_DEM-WP (C) Power Cost 2006GRC Order_NIM Summary_DEM-WP(C) ENERG10C--ctn Mid-C_042010 2010GRC" xfId="46233"/>
    <cellStyle name="_DEM-WP (C) Power Cost 2006GRC Order_NIM+O&amp;M" xfId="46234"/>
    <cellStyle name="_DEM-WP (C) Power Cost 2006GRC Order_NIM+O&amp;M 2" xfId="46235"/>
    <cellStyle name="_DEM-WP (C) Power Cost 2006GRC Order_NIM+O&amp;M Monthly" xfId="46236"/>
    <cellStyle name="_DEM-WP (C) Power Cost 2006GRC Order_NIM+O&amp;M Monthly 2" xfId="46237"/>
    <cellStyle name="_DEM-WP (C) Power Cost 2006GRC Order_PCA 10 -  Exhibit D from A Kellogg Jan 2011" xfId="46238"/>
    <cellStyle name="_DEM-WP (C) Power Cost 2006GRC Order_PCA 10 -  Exhibit D from A Kellogg July 2011" xfId="46239"/>
    <cellStyle name="_DEM-WP (C) Power Cost 2006GRC Order_PCA 10 -  Exhibit D from S Free Rcv'd 12-11" xfId="46240"/>
    <cellStyle name="_DEM-WP (C) Power Cost 2006GRC Order_PCA 9 -  Exhibit D April 2010" xfId="46241"/>
    <cellStyle name="_DEM-WP (C) Power Cost 2006GRC Order_PCA 9 -  Exhibit D April 2010 (3)" xfId="46242"/>
    <cellStyle name="_DEM-WP (C) Power Cost 2006GRC Order_PCA 9 -  Exhibit D April 2010 (3) 2" xfId="46243"/>
    <cellStyle name="_DEM-WP (C) Power Cost 2006GRC Order_PCA 9 -  Exhibit D April 2010 (3)_DEM-WP(C) ENERG10C--ctn Mid-C_042010 2010GRC" xfId="46244"/>
    <cellStyle name="_DEM-WP (C) Power Cost 2006GRC Order_PCA 9 -  Exhibit D Nov 2010" xfId="46245"/>
    <cellStyle name="_DEM-WP (C) Power Cost 2006GRC Order_PCA 9 - Exhibit D at August 2010" xfId="46246"/>
    <cellStyle name="_DEM-WP (C) Power Cost 2006GRC Order_PCA 9 - Exhibit D June 2010 GRC" xfId="46247"/>
    <cellStyle name="_DEM-WP (C) Power Cost 2006GRC Order_Power Costs - Comparison bx Rbtl-Staff-Jt-PC" xfId="46248"/>
    <cellStyle name="_DEM-WP (C) Power Cost 2006GRC Order_Power Costs - Comparison bx Rbtl-Staff-Jt-PC 2" xfId="46249"/>
    <cellStyle name="_DEM-WP (C) Power Cost 2006GRC Order_Power Costs - Comparison bx Rbtl-Staff-Jt-PC 2 2" xfId="46250"/>
    <cellStyle name="_DEM-WP (C) Power Cost 2006GRC Order_Power Costs - Comparison bx Rbtl-Staff-Jt-PC 3" xfId="46251"/>
    <cellStyle name="_DEM-WP (C) Power Cost 2006GRC Order_Power Costs - Comparison bx Rbtl-Staff-Jt-PC_Adj Bench DR 3 for Initial Briefs (Electric)" xfId="46252"/>
    <cellStyle name="_DEM-WP (C) Power Cost 2006GRC Order_Power Costs - Comparison bx Rbtl-Staff-Jt-PC_Adj Bench DR 3 for Initial Briefs (Electric) 2" xfId="46253"/>
    <cellStyle name="_DEM-WP (C) Power Cost 2006GRC Order_Power Costs - Comparison bx Rbtl-Staff-Jt-PC_Adj Bench DR 3 for Initial Briefs (Electric) 2 2" xfId="46254"/>
    <cellStyle name="_DEM-WP (C) Power Cost 2006GRC Order_Power Costs - Comparison bx Rbtl-Staff-Jt-PC_Adj Bench DR 3 for Initial Briefs (Electric) 3" xfId="46255"/>
    <cellStyle name="_DEM-WP (C) Power Cost 2006GRC Order_Power Costs - Comparison bx Rbtl-Staff-Jt-PC_Adj Bench DR 3 for Initial Briefs (Electric)_DEM-WP(C) ENERG10C--ctn Mid-C_042010 2010GRC" xfId="46256"/>
    <cellStyle name="_DEM-WP (C) Power Cost 2006GRC Order_Power Costs - Comparison bx Rbtl-Staff-Jt-PC_DEM-WP(C) ENERG10C--ctn Mid-C_042010 2010GRC" xfId="46257"/>
    <cellStyle name="_DEM-WP (C) Power Cost 2006GRC Order_Power Costs - Comparison bx Rbtl-Staff-Jt-PC_Electric Rev Req Model (2009 GRC) Rebuttal" xfId="46258"/>
    <cellStyle name="_DEM-WP (C) Power Cost 2006GRC Order_Power Costs - Comparison bx Rbtl-Staff-Jt-PC_Electric Rev Req Model (2009 GRC) Rebuttal 2" xfId="46259"/>
    <cellStyle name="_DEM-WP (C) Power Cost 2006GRC Order_Power Costs - Comparison bx Rbtl-Staff-Jt-PC_Electric Rev Req Model (2009 GRC) Rebuttal 2 2" xfId="46260"/>
    <cellStyle name="_DEM-WP (C) Power Cost 2006GRC Order_Power Costs - Comparison bx Rbtl-Staff-Jt-PC_Electric Rev Req Model (2009 GRC) Rebuttal 3" xfId="46261"/>
    <cellStyle name="_DEM-WP (C) Power Cost 2006GRC Order_Power Costs - Comparison bx Rbtl-Staff-Jt-PC_Electric Rev Req Model (2009 GRC) Rebuttal REmoval of New  WH Solar AdjustMI" xfId="46262"/>
    <cellStyle name="_DEM-WP (C) Power Cost 2006GRC Order_Power Costs - Comparison bx Rbtl-Staff-Jt-PC_Electric Rev Req Model (2009 GRC) Rebuttal REmoval of New  WH Solar AdjustMI 2" xfId="46263"/>
    <cellStyle name="_DEM-WP (C) Power Cost 2006GRC Order_Power Costs - Comparison bx Rbtl-Staff-Jt-PC_Electric Rev Req Model (2009 GRC) Rebuttal REmoval of New  WH Solar AdjustMI 2 2" xfId="46264"/>
    <cellStyle name="_DEM-WP (C) Power Cost 2006GRC Order_Power Costs - Comparison bx Rbtl-Staff-Jt-PC_Electric Rev Req Model (2009 GRC) Rebuttal REmoval of New  WH Solar AdjustMI 3" xfId="46265"/>
    <cellStyle name="_DEM-WP (C) Power Cost 2006GRC Order_Power Costs - Comparison bx Rbtl-Staff-Jt-PC_Electric Rev Req Model (2009 GRC) Rebuttal REmoval of New  WH Solar AdjustMI_DEM-WP(C) ENERG10C--ctn Mid-C_042010 2010GRC" xfId="46266"/>
    <cellStyle name="_DEM-WP (C) Power Cost 2006GRC Order_Power Costs - Comparison bx Rbtl-Staff-Jt-PC_Electric Rev Req Model (2009 GRC) Revised 01-18-2010" xfId="46267"/>
    <cellStyle name="_DEM-WP (C) Power Cost 2006GRC Order_Power Costs - Comparison bx Rbtl-Staff-Jt-PC_Electric Rev Req Model (2009 GRC) Revised 01-18-2010 2" xfId="46268"/>
    <cellStyle name="_DEM-WP (C) Power Cost 2006GRC Order_Power Costs - Comparison bx Rbtl-Staff-Jt-PC_Electric Rev Req Model (2009 GRC) Revised 01-18-2010 2 2" xfId="46269"/>
    <cellStyle name="_DEM-WP (C) Power Cost 2006GRC Order_Power Costs - Comparison bx Rbtl-Staff-Jt-PC_Electric Rev Req Model (2009 GRC) Revised 01-18-2010 3" xfId="46270"/>
    <cellStyle name="_DEM-WP (C) Power Cost 2006GRC Order_Power Costs - Comparison bx Rbtl-Staff-Jt-PC_Electric Rev Req Model (2009 GRC) Revised 01-18-2010_DEM-WP(C) ENERG10C--ctn Mid-C_042010 2010GRC" xfId="46271"/>
    <cellStyle name="_DEM-WP (C) Power Cost 2006GRC Order_Power Costs - Comparison bx Rbtl-Staff-Jt-PC_Final Order Electric EXHIBIT A-1" xfId="46272"/>
    <cellStyle name="_DEM-WP (C) Power Cost 2006GRC Order_Power Costs - Comparison bx Rbtl-Staff-Jt-PC_Final Order Electric EXHIBIT A-1 2" xfId="46273"/>
    <cellStyle name="_DEM-WP (C) Power Cost 2006GRC Order_Power Costs - Comparison bx Rbtl-Staff-Jt-PC_Final Order Electric EXHIBIT A-1 2 2" xfId="46274"/>
    <cellStyle name="_DEM-WP (C) Power Cost 2006GRC Order_Power Costs - Comparison bx Rbtl-Staff-Jt-PC_Final Order Electric EXHIBIT A-1 3" xfId="46275"/>
    <cellStyle name="_DEM-WP (C) Power Cost 2006GRC Order_Production Adj 4.37" xfId="46276"/>
    <cellStyle name="_DEM-WP (C) Power Cost 2006GRC Order_Production Adj 4.37 2" xfId="46277"/>
    <cellStyle name="_DEM-WP (C) Power Cost 2006GRC Order_Production Adj 4.37 2 2" xfId="46278"/>
    <cellStyle name="_DEM-WP (C) Power Cost 2006GRC Order_Production Adj 4.37 3" xfId="46279"/>
    <cellStyle name="_DEM-WP (C) Power Cost 2006GRC Order_Purchased Power Adj 4.03" xfId="46280"/>
    <cellStyle name="_DEM-WP (C) Power Cost 2006GRC Order_Purchased Power Adj 4.03 2" xfId="46281"/>
    <cellStyle name="_DEM-WP (C) Power Cost 2006GRC Order_Purchased Power Adj 4.03 2 2" xfId="46282"/>
    <cellStyle name="_DEM-WP (C) Power Cost 2006GRC Order_Purchased Power Adj 4.03 3" xfId="46283"/>
    <cellStyle name="_DEM-WP (C) Power Cost 2006GRC Order_Rebuttal Power Costs" xfId="46284"/>
    <cellStyle name="_DEM-WP (C) Power Cost 2006GRC Order_Rebuttal Power Costs 2" xfId="46285"/>
    <cellStyle name="_DEM-WP (C) Power Cost 2006GRC Order_Rebuttal Power Costs 2 2" xfId="46286"/>
    <cellStyle name="_DEM-WP (C) Power Cost 2006GRC Order_Rebuttal Power Costs 3" xfId="46287"/>
    <cellStyle name="_DEM-WP (C) Power Cost 2006GRC Order_Rebuttal Power Costs_Adj Bench DR 3 for Initial Briefs (Electric)" xfId="46288"/>
    <cellStyle name="_DEM-WP (C) Power Cost 2006GRC Order_Rebuttal Power Costs_Adj Bench DR 3 for Initial Briefs (Electric) 2" xfId="46289"/>
    <cellStyle name="_DEM-WP (C) Power Cost 2006GRC Order_Rebuttal Power Costs_Adj Bench DR 3 for Initial Briefs (Electric) 2 2" xfId="46290"/>
    <cellStyle name="_DEM-WP (C) Power Cost 2006GRC Order_Rebuttal Power Costs_Adj Bench DR 3 for Initial Briefs (Electric) 3" xfId="46291"/>
    <cellStyle name="_DEM-WP (C) Power Cost 2006GRC Order_Rebuttal Power Costs_Adj Bench DR 3 for Initial Briefs (Electric)_DEM-WP(C) ENERG10C--ctn Mid-C_042010 2010GRC" xfId="46292"/>
    <cellStyle name="_DEM-WP (C) Power Cost 2006GRC Order_Rebuttal Power Costs_DEM-WP(C) ENERG10C--ctn Mid-C_042010 2010GRC" xfId="46293"/>
    <cellStyle name="_DEM-WP (C) Power Cost 2006GRC Order_Rebuttal Power Costs_Electric Rev Req Model (2009 GRC) Rebuttal" xfId="46294"/>
    <cellStyle name="_DEM-WP (C) Power Cost 2006GRC Order_Rebuttal Power Costs_Electric Rev Req Model (2009 GRC) Rebuttal 2" xfId="46295"/>
    <cellStyle name="_DEM-WP (C) Power Cost 2006GRC Order_Rebuttal Power Costs_Electric Rev Req Model (2009 GRC) Rebuttal 2 2" xfId="46296"/>
    <cellStyle name="_DEM-WP (C) Power Cost 2006GRC Order_Rebuttal Power Costs_Electric Rev Req Model (2009 GRC) Rebuttal 3" xfId="46297"/>
    <cellStyle name="_DEM-WP (C) Power Cost 2006GRC Order_Rebuttal Power Costs_Electric Rev Req Model (2009 GRC) Rebuttal REmoval of New  WH Solar AdjustMI" xfId="46298"/>
    <cellStyle name="_DEM-WP (C) Power Cost 2006GRC Order_Rebuttal Power Costs_Electric Rev Req Model (2009 GRC) Rebuttal REmoval of New  WH Solar AdjustMI 2" xfId="46299"/>
    <cellStyle name="_DEM-WP (C) Power Cost 2006GRC Order_Rebuttal Power Costs_Electric Rev Req Model (2009 GRC) Rebuttal REmoval of New  WH Solar AdjustMI 2 2" xfId="46300"/>
    <cellStyle name="_DEM-WP (C) Power Cost 2006GRC Order_Rebuttal Power Costs_Electric Rev Req Model (2009 GRC) Rebuttal REmoval of New  WH Solar AdjustMI 3" xfId="46301"/>
    <cellStyle name="_DEM-WP (C) Power Cost 2006GRC Order_Rebuttal Power Costs_Electric Rev Req Model (2009 GRC) Rebuttal REmoval of New  WH Solar AdjustMI_DEM-WP(C) ENERG10C--ctn Mid-C_042010 2010GRC" xfId="46302"/>
    <cellStyle name="_DEM-WP (C) Power Cost 2006GRC Order_Rebuttal Power Costs_Electric Rev Req Model (2009 GRC) Revised 01-18-2010" xfId="46303"/>
    <cellStyle name="_DEM-WP (C) Power Cost 2006GRC Order_Rebuttal Power Costs_Electric Rev Req Model (2009 GRC) Revised 01-18-2010 2" xfId="46304"/>
    <cellStyle name="_DEM-WP (C) Power Cost 2006GRC Order_Rebuttal Power Costs_Electric Rev Req Model (2009 GRC) Revised 01-18-2010 2 2" xfId="46305"/>
    <cellStyle name="_DEM-WP (C) Power Cost 2006GRC Order_Rebuttal Power Costs_Electric Rev Req Model (2009 GRC) Revised 01-18-2010 3" xfId="46306"/>
    <cellStyle name="_DEM-WP (C) Power Cost 2006GRC Order_Rebuttal Power Costs_Electric Rev Req Model (2009 GRC) Revised 01-18-2010_DEM-WP(C) ENERG10C--ctn Mid-C_042010 2010GRC" xfId="46307"/>
    <cellStyle name="_DEM-WP (C) Power Cost 2006GRC Order_Rebuttal Power Costs_Final Order Electric EXHIBIT A-1" xfId="46308"/>
    <cellStyle name="_DEM-WP (C) Power Cost 2006GRC Order_Rebuttal Power Costs_Final Order Electric EXHIBIT A-1 2" xfId="46309"/>
    <cellStyle name="_DEM-WP (C) Power Cost 2006GRC Order_Rebuttal Power Costs_Final Order Electric EXHIBIT A-1 2 2" xfId="46310"/>
    <cellStyle name="_DEM-WP (C) Power Cost 2006GRC Order_Rebuttal Power Costs_Final Order Electric EXHIBIT A-1 3" xfId="46311"/>
    <cellStyle name="_DEM-WP (C) Power Cost 2006GRC Order_ROR 5.02" xfId="46312"/>
    <cellStyle name="_DEM-WP (C) Power Cost 2006GRC Order_ROR 5.02 2" xfId="46313"/>
    <cellStyle name="_DEM-WP (C) Power Cost 2006GRC Order_ROR 5.02 2 2" xfId="46314"/>
    <cellStyle name="_DEM-WP (C) Power Cost 2006GRC Order_ROR 5.02 3" xfId="46315"/>
    <cellStyle name="_DEM-WP (C) Power Cost 2006GRC Order_Scenario 1 REC vs PTC Offset" xfId="46316"/>
    <cellStyle name="_DEM-WP (C) Power Cost 2006GRC Order_Scenario 3" xfId="46317"/>
    <cellStyle name="_DEM-WP (C) Power Cost 2006GRC Order_Wind Integration 10GRC" xfId="46318"/>
    <cellStyle name="_DEM-WP (C) Power Cost 2006GRC Order_Wind Integration 10GRC 2" xfId="46319"/>
    <cellStyle name="_DEM-WP (C) Power Cost 2006GRC Order_Wind Integration 10GRC_DEM-WP(C) ENERG10C--ctn Mid-C_042010 2010GRC" xfId="46320"/>
    <cellStyle name="_DEM-WP Revised (HC) Wild Horse 2006GRC" xfId="90"/>
    <cellStyle name="_DEM-WP Revised (HC) Wild Horse 2006GRC 2" xfId="46321"/>
    <cellStyle name="_DEM-WP Revised (HC) Wild Horse 2006GRC 2 2" xfId="46322"/>
    <cellStyle name="_DEM-WP Revised (HC) Wild Horse 2006GRC 3" xfId="46323"/>
    <cellStyle name="_DEM-WP Revised (HC) Wild Horse 2006GRC_16.37E Wild Horse Expansion DeferralRevwrkingfile SF" xfId="46324"/>
    <cellStyle name="_DEM-WP Revised (HC) Wild Horse 2006GRC_16.37E Wild Horse Expansion DeferralRevwrkingfile SF 2" xfId="46325"/>
    <cellStyle name="_DEM-WP Revised (HC) Wild Horse 2006GRC_16.37E Wild Horse Expansion DeferralRevwrkingfile SF 2 2" xfId="46326"/>
    <cellStyle name="_DEM-WP Revised (HC) Wild Horse 2006GRC_16.37E Wild Horse Expansion DeferralRevwrkingfile SF 3" xfId="46327"/>
    <cellStyle name="_DEM-WP Revised (HC) Wild Horse 2006GRC_16.37E Wild Horse Expansion DeferralRevwrkingfile SF_DEM-WP(C) ENERG10C--ctn Mid-C_042010 2010GRC" xfId="46328"/>
    <cellStyle name="_DEM-WP Revised (HC) Wild Horse 2006GRC_2009 GRC Compl Filing - Exhibit D" xfId="46329"/>
    <cellStyle name="_DEM-WP Revised (HC) Wild Horse 2006GRC_2009 GRC Compl Filing - Exhibit D 2" xfId="46330"/>
    <cellStyle name="_DEM-WP Revised (HC) Wild Horse 2006GRC_2009 GRC Compl Filing - Exhibit D_DEM-WP(C) ENERG10C--ctn Mid-C_042010 2010GRC" xfId="46331"/>
    <cellStyle name="_DEM-WP Revised (HC) Wild Horse 2006GRC_Adj Bench DR 3 for Initial Briefs (Electric)" xfId="46332"/>
    <cellStyle name="_DEM-WP Revised (HC) Wild Horse 2006GRC_Adj Bench DR 3 for Initial Briefs (Electric) 2" xfId="46333"/>
    <cellStyle name="_DEM-WP Revised (HC) Wild Horse 2006GRC_Adj Bench DR 3 for Initial Briefs (Electric) 2 2" xfId="46334"/>
    <cellStyle name="_DEM-WP Revised (HC) Wild Horse 2006GRC_Adj Bench DR 3 for Initial Briefs (Electric) 3" xfId="46335"/>
    <cellStyle name="_DEM-WP Revised (HC) Wild Horse 2006GRC_Adj Bench DR 3 for Initial Briefs (Electric)_DEM-WP(C) ENERG10C--ctn Mid-C_042010 2010GRC" xfId="46336"/>
    <cellStyle name="_DEM-WP Revised (HC) Wild Horse 2006GRC_Book1" xfId="46337"/>
    <cellStyle name="_DEM-WP Revised (HC) Wild Horse 2006GRC_Book2" xfId="46338"/>
    <cellStyle name="_DEM-WP Revised (HC) Wild Horse 2006GRC_Book2 2" xfId="46339"/>
    <cellStyle name="_DEM-WP Revised (HC) Wild Horse 2006GRC_Book2 2 2" xfId="46340"/>
    <cellStyle name="_DEM-WP Revised (HC) Wild Horse 2006GRC_Book2 3" xfId="46341"/>
    <cellStyle name="_DEM-WP Revised (HC) Wild Horse 2006GRC_Book2_DEM-WP(C) ENERG10C--ctn Mid-C_042010 2010GRC" xfId="46342"/>
    <cellStyle name="_DEM-WP Revised (HC) Wild Horse 2006GRC_Book4" xfId="46343"/>
    <cellStyle name="_DEM-WP Revised (HC) Wild Horse 2006GRC_Book4 2" xfId="46344"/>
    <cellStyle name="_DEM-WP Revised (HC) Wild Horse 2006GRC_Book4 2 2" xfId="46345"/>
    <cellStyle name="_DEM-WP Revised (HC) Wild Horse 2006GRC_Book4 3" xfId="46346"/>
    <cellStyle name="_DEM-WP Revised (HC) Wild Horse 2006GRC_Book4_DEM-WP(C) ENERG10C--ctn Mid-C_042010 2010GRC" xfId="46347"/>
    <cellStyle name="_DEM-WP Revised (HC) Wild Horse 2006GRC_DEM-WP(C) ENERG10C--ctn Mid-C_042010 2010GRC" xfId="46348"/>
    <cellStyle name="_DEM-WP Revised (HC) Wild Horse 2006GRC_Electric Rev Req Model (2009 GRC) " xfId="46349"/>
    <cellStyle name="_DEM-WP Revised (HC) Wild Horse 2006GRC_Electric Rev Req Model (2009 GRC)  2" xfId="46350"/>
    <cellStyle name="_DEM-WP Revised (HC) Wild Horse 2006GRC_Electric Rev Req Model (2009 GRC)  2 2" xfId="46351"/>
    <cellStyle name="_DEM-WP Revised (HC) Wild Horse 2006GRC_Electric Rev Req Model (2009 GRC)  3" xfId="46352"/>
    <cellStyle name="_DEM-WP Revised (HC) Wild Horse 2006GRC_Electric Rev Req Model (2009 GRC) _DEM-WP(C) ENERG10C--ctn Mid-C_042010 2010GRC" xfId="46353"/>
    <cellStyle name="_DEM-WP Revised (HC) Wild Horse 2006GRC_Electric Rev Req Model (2009 GRC) Rebuttal" xfId="46354"/>
    <cellStyle name="_DEM-WP Revised (HC) Wild Horse 2006GRC_Electric Rev Req Model (2009 GRC) Rebuttal 2" xfId="46355"/>
    <cellStyle name="_DEM-WP Revised (HC) Wild Horse 2006GRC_Electric Rev Req Model (2009 GRC) Rebuttal 2 2" xfId="46356"/>
    <cellStyle name="_DEM-WP Revised (HC) Wild Horse 2006GRC_Electric Rev Req Model (2009 GRC) Rebuttal 3" xfId="46357"/>
    <cellStyle name="_DEM-WP Revised (HC) Wild Horse 2006GRC_Electric Rev Req Model (2009 GRC) Rebuttal REmoval of New  WH Solar AdjustMI" xfId="46358"/>
    <cellStyle name="_DEM-WP Revised (HC) Wild Horse 2006GRC_Electric Rev Req Model (2009 GRC) Rebuttal REmoval of New  WH Solar AdjustMI 2" xfId="46359"/>
    <cellStyle name="_DEM-WP Revised (HC) Wild Horse 2006GRC_Electric Rev Req Model (2009 GRC) Rebuttal REmoval of New  WH Solar AdjustMI 2 2" xfId="46360"/>
    <cellStyle name="_DEM-WP Revised (HC) Wild Horse 2006GRC_Electric Rev Req Model (2009 GRC) Rebuttal REmoval of New  WH Solar AdjustMI 3" xfId="46361"/>
    <cellStyle name="_DEM-WP Revised (HC) Wild Horse 2006GRC_Electric Rev Req Model (2009 GRC) Rebuttal REmoval of New  WH Solar AdjustMI_DEM-WP(C) ENERG10C--ctn Mid-C_042010 2010GRC" xfId="46362"/>
    <cellStyle name="_DEM-WP Revised (HC) Wild Horse 2006GRC_Electric Rev Req Model (2009 GRC) Revised 01-18-2010" xfId="46363"/>
    <cellStyle name="_DEM-WP Revised (HC) Wild Horse 2006GRC_Electric Rev Req Model (2009 GRC) Revised 01-18-2010 2" xfId="46364"/>
    <cellStyle name="_DEM-WP Revised (HC) Wild Horse 2006GRC_Electric Rev Req Model (2009 GRC) Revised 01-18-2010 2 2" xfId="46365"/>
    <cellStyle name="_DEM-WP Revised (HC) Wild Horse 2006GRC_Electric Rev Req Model (2009 GRC) Revised 01-18-2010 3" xfId="46366"/>
    <cellStyle name="_DEM-WP Revised (HC) Wild Horse 2006GRC_Electric Rev Req Model (2009 GRC) Revised 01-18-2010_DEM-WP(C) ENERG10C--ctn Mid-C_042010 2010GRC" xfId="46367"/>
    <cellStyle name="_DEM-WP Revised (HC) Wild Horse 2006GRC_Electric Rev Req Model (2010 GRC)" xfId="46368"/>
    <cellStyle name="_DEM-WP Revised (HC) Wild Horse 2006GRC_Electric Rev Req Model (2010 GRC) SF" xfId="46369"/>
    <cellStyle name="_DEM-WP Revised (HC) Wild Horse 2006GRC_Final Order Electric" xfId="46370"/>
    <cellStyle name="_DEM-WP Revised (HC) Wild Horse 2006GRC_Final Order Electric EXHIBIT A-1" xfId="46371"/>
    <cellStyle name="_DEM-WP Revised (HC) Wild Horse 2006GRC_Final Order Electric EXHIBIT A-1 2" xfId="46372"/>
    <cellStyle name="_DEM-WP Revised (HC) Wild Horse 2006GRC_Final Order Electric EXHIBIT A-1 2 2" xfId="46373"/>
    <cellStyle name="_DEM-WP Revised (HC) Wild Horse 2006GRC_Final Order Electric EXHIBIT A-1 3" xfId="46374"/>
    <cellStyle name="_DEM-WP Revised (HC) Wild Horse 2006GRC_NIM Summary" xfId="46375"/>
    <cellStyle name="_DEM-WP Revised (HC) Wild Horse 2006GRC_NIM Summary 2" xfId="46376"/>
    <cellStyle name="_DEM-WP Revised (HC) Wild Horse 2006GRC_NIM Summary_DEM-WP(C) ENERG10C--ctn Mid-C_042010 2010GRC" xfId="46377"/>
    <cellStyle name="_DEM-WP Revised (HC) Wild Horse 2006GRC_Power Costs - Comparison bx Rbtl-Staff-Jt-PC" xfId="46378"/>
    <cellStyle name="_DEM-WP Revised (HC) Wild Horse 2006GRC_Power Costs - Comparison bx Rbtl-Staff-Jt-PC 2" xfId="46379"/>
    <cellStyle name="_DEM-WP Revised (HC) Wild Horse 2006GRC_Power Costs - Comparison bx Rbtl-Staff-Jt-PC 2 2" xfId="46380"/>
    <cellStyle name="_DEM-WP Revised (HC) Wild Horse 2006GRC_Power Costs - Comparison bx Rbtl-Staff-Jt-PC 3" xfId="46381"/>
    <cellStyle name="_DEM-WP Revised (HC) Wild Horse 2006GRC_Power Costs - Comparison bx Rbtl-Staff-Jt-PC_DEM-WP(C) ENERG10C--ctn Mid-C_042010 2010GRC" xfId="46382"/>
    <cellStyle name="_DEM-WP Revised (HC) Wild Horse 2006GRC_Rebuttal Power Costs" xfId="46383"/>
    <cellStyle name="_DEM-WP Revised (HC) Wild Horse 2006GRC_Rebuttal Power Costs 2" xfId="46384"/>
    <cellStyle name="_DEM-WP Revised (HC) Wild Horse 2006GRC_Rebuttal Power Costs 2 2" xfId="46385"/>
    <cellStyle name="_DEM-WP Revised (HC) Wild Horse 2006GRC_Rebuttal Power Costs 3" xfId="46386"/>
    <cellStyle name="_DEM-WP Revised (HC) Wild Horse 2006GRC_Rebuttal Power Costs_DEM-WP(C) ENERG10C--ctn Mid-C_042010 2010GRC" xfId="46387"/>
    <cellStyle name="_DEM-WP Revised (HC) Wild Horse 2006GRC_TENASKA REGULATORY ASSET" xfId="46388"/>
    <cellStyle name="_DEM-WP Revised (HC) Wild Horse 2006GRC_TENASKA REGULATORY ASSET 2" xfId="46389"/>
    <cellStyle name="_DEM-WP Revised (HC) Wild Horse 2006GRC_TENASKA REGULATORY ASSET 2 2" xfId="46390"/>
    <cellStyle name="_DEM-WP Revised (HC) Wild Horse 2006GRC_TENASKA REGULATORY ASSET 3" xfId="46391"/>
    <cellStyle name="_x0013__DEM-WP(C) Colstrip 12 Coal Cost Forecast 2010GRC" xfId="46392"/>
    <cellStyle name="_DEM-WP(C) Colstrip FOR" xfId="46393"/>
    <cellStyle name="_DEM-WP(C) Colstrip FOR 2" xfId="46394"/>
    <cellStyle name="_DEM-WP(C) Colstrip FOR 2 2" xfId="46395"/>
    <cellStyle name="_DEM-WP(C) Colstrip FOR 3" xfId="46396"/>
    <cellStyle name="_DEM-WP(C) Colstrip FOR Apr08 update" xfId="46397"/>
    <cellStyle name="_DEM-WP(C) Colstrip FOR_(C) WHE Proforma with ITC cash grant 10 Yr Amort_for rebuttal_120709" xfId="46398"/>
    <cellStyle name="_DEM-WP(C) Colstrip FOR_(C) WHE Proforma with ITC cash grant 10 Yr Amort_for rebuttal_120709 2" xfId="46399"/>
    <cellStyle name="_DEM-WP(C) Colstrip FOR_(C) WHE Proforma with ITC cash grant 10 Yr Amort_for rebuttal_120709 2 2" xfId="46400"/>
    <cellStyle name="_DEM-WP(C) Colstrip FOR_(C) WHE Proforma with ITC cash grant 10 Yr Amort_for rebuttal_120709 3" xfId="46401"/>
    <cellStyle name="_DEM-WP(C) Colstrip FOR_(C) WHE Proforma with ITC cash grant 10 Yr Amort_for rebuttal_120709_DEM-WP(C) ENERG10C--ctn Mid-C_042010 2010GRC" xfId="46402"/>
    <cellStyle name="_DEM-WP(C) Colstrip FOR_16.07E Wild Horse Wind Expansionwrkingfile" xfId="46403"/>
    <cellStyle name="_DEM-WP(C) Colstrip FOR_16.07E Wild Horse Wind Expansionwrkingfile 2" xfId="46404"/>
    <cellStyle name="_DEM-WP(C) Colstrip FOR_16.07E Wild Horse Wind Expansionwrkingfile 2 2" xfId="46405"/>
    <cellStyle name="_DEM-WP(C) Colstrip FOR_16.07E Wild Horse Wind Expansionwrkingfile 3" xfId="46406"/>
    <cellStyle name="_DEM-WP(C) Colstrip FOR_16.07E Wild Horse Wind Expansionwrkingfile SF" xfId="46407"/>
    <cellStyle name="_DEM-WP(C) Colstrip FOR_16.07E Wild Horse Wind Expansionwrkingfile SF 2" xfId="46408"/>
    <cellStyle name="_DEM-WP(C) Colstrip FOR_16.07E Wild Horse Wind Expansionwrkingfile SF 2 2" xfId="46409"/>
    <cellStyle name="_DEM-WP(C) Colstrip FOR_16.07E Wild Horse Wind Expansionwrkingfile SF 3" xfId="46410"/>
    <cellStyle name="_DEM-WP(C) Colstrip FOR_16.07E Wild Horse Wind Expansionwrkingfile SF_DEM-WP(C) ENERG10C--ctn Mid-C_042010 2010GRC" xfId="46411"/>
    <cellStyle name="_DEM-WP(C) Colstrip FOR_16.07E Wild Horse Wind Expansionwrkingfile_DEM-WP(C) ENERG10C--ctn Mid-C_042010 2010GRC" xfId="46412"/>
    <cellStyle name="_DEM-WP(C) Colstrip FOR_16.37E Wild Horse Expansion DeferralRevwrkingfile SF" xfId="46413"/>
    <cellStyle name="_DEM-WP(C) Colstrip FOR_16.37E Wild Horse Expansion DeferralRevwrkingfile SF 2" xfId="46414"/>
    <cellStyle name="_DEM-WP(C) Colstrip FOR_16.37E Wild Horse Expansion DeferralRevwrkingfile SF 2 2" xfId="46415"/>
    <cellStyle name="_DEM-WP(C) Colstrip FOR_16.37E Wild Horse Expansion DeferralRevwrkingfile SF 3" xfId="46416"/>
    <cellStyle name="_DEM-WP(C) Colstrip FOR_16.37E Wild Horse Expansion DeferralRevwrkingfile SF_DEM-WP(C) ENERG10C--ctn Mid-C_042010 2010GRC" xfId="46417"/>
    <cellStyle name="_DEM-WP(C) Colstrip FOR_Adj Bench DR 3 for Initial Briefs (Electric)" xfId="46418"/>
    <cellStyle name="_DEM-WP(C) Colstrip FOR_Adj Bench DR 3 for Initial Briefs (Electric) 2" xfId="46419"/>
    <cellStyle name="_DEM-WP(C) Colstrip FOR_Adj Bench DR 3 for Initial Briefs (Electric) 2 2" xfId="46420"/>
    <cellStyle name="_DEM-WP(C) Colstrip FOR_Adj Bench DR 3 for Initial Briefs (Electric) 3" xfId="46421"/>
    <cellStyle name="_DEM-WP(C) Colstrip FOR_Adj Bench DR 3 for Initial Briefs (Electric)_DEM-WP(C) ENERG10C--ctn Mid-C_042010 2010GRC" xfId="46422"/>
    <cellStyle name="_DEM-WP(C) Colstrip FOR_Book2" xfId="46423"/>
    <cellStyle name="_DEM-WP(C) Colstrip FOR_Book2 2" xfId="46424"/>
    <cellStyle name="_DEM-WP(C) Colstrip FOR_Book2 2 2" xfId="46425"/>
    <cellStyle name="_DEM-WP(C) Colstrip FOR_Book2 3" xfId="46426"/>
    <cellStyle name="_DEM-WP(C) Colstrip FOR_Book2_Adj Bench DR 3 for Initial Briefs (Electric)" xfId="46427"/>
    <cellStyle name="_DEM-WP(C) Colstrip FOR_Book2_Adj Bench DR 3 for Initial Briefs (Electric) 2" xfId="46428"/>
    <cellStyle name="_DEM-WP(C) Colstrip FOR_Book2_Adj Bench DR 3 for Initial Briefs (Electric) 2 2" xfId="46429"/>
    <cellStyle name="_DEM-WP(C) Colstrip FOR_Book2_Adj Bench DR 3 for Initial Briefs (Electric) 3" xfId="46430"/>
    <cellStyle name="_DEM-WP(C) Colstrip FOR_Book2_Adj Bench DR 3 for Initial Briefs (Electric)_DEM-WP(C) ENERG10C--ctn Mid-C_042010 2010GRC" xfId="46431"/>
    <cellStyle name="_DEM-WP(C) Colstrip FOR_Book2_DEM-WP(C) ENERG10C--ctn Mid-C_042010 2010GRC" xfId="46432"/>
    <cellStyle name="_DEM-WP(C) Colstrip FOR_Book2_Electric Rev Req Model (2009 GRC) Rebuttal" xfId="46433"/>
    <cellStyle name="_DEM-WP(C) Colstrip FOR_Book2_Electric Rev Req Model (2009 GRC) Rebuttal 2" xfId="46434"/>
    <cellStyle name="_DEM-WP(C) Colstrip FOR_Book2_Electric Rev Req Model (2009 GRC) Rebuttal 2 2" xfId="46435"/>
    <cellStyle name="_DEM-WP(C) Colstrip FOR_Book2_Electric Rev Req Model (2009 GRC) Rebuttal 3" xfId="46436"/>
    <cellStyle name="_DEM-WP(C) Colstrip FOR_Book2_Electric Rev Req Model (2009 GRC) Rebuttal REmoval of New  WH Solar AdjustMI" xfId="46437"/>
    <cellStyle name="_DEM-WP(C) Colstrip FOR_Book2_Electric Rev Req Model (2009 GRC) Rebuttal REmoval of New  WH Solar AdjustMI 2" xfId="46438"/>
    <cellStyle name="_DEM-WP(C) Colstrip FOR_Book2_Electric Rev Req Model (2009 GRC) Rebuttal REmoval of New  WH Solar AdjustMI 2 2" xfId="46439"/>
    <cellStyle name="_DEM-WP(C) Colstrip FOR_Book2_Electric Rev Req Model (2009 GRC) Rebuttal REmoval of New  WH Solar AdjustMI 3" xfId="46440"/>
    <cellStyle name="_DEM-WP(C) Colstrip FOR_Book2_Electric Rev Req Model (2009 GRC) Rebuttal REmoval of New  WH Solar AdjustMI_DEM-WP(C) ENERG10C--ctn Mid-C_042010 2010GRC" xfId="46441"/>
    <cellStyle name="_DEM-WP(C) Colstrip FOR_Book2_Electric Rev Req Model (2009 GRC) Revised 01-18-2010" xfId="46442"/>
    <cellStyle name="_DEM-WP(C) Colstrip FOR_Book2_Electric Rev Req Model (2009 GRC) Revised 01-18-2010 2" xfId="46443"/>
    <cellStyle name="_DEM-WP(C) Colstrip FOR_Book2_Electric Rev Req Model (2009 GRC) Revised 01-18-2010 2 2" xfId="46444"/>
    <cellStyle name="_DEM-WP(C) Colstrip FOR_Book2_Electric Rev Req Model (2009 GRC) Revised 01-18-2010 3" xfId="46445"/>
    <cellStyle name="_DEM-WP(C) Colstrip FOR_Book2_Electric Rev Req Model (2009 GRC) Revised 01-18-2010_DEM-WP(C) ENERG10C--ctn Mid-C_042010 2010GRC" xfId="46446"/>
    <cellStyle name="_DEM-WP(C) Colstrip FOR_Book2_Final Order Electric EXHIBIT A-1" xfId="46447"/>
    <cellStyle name="_DEM-WP(C) Colstrip FOR_Book2_Final Order Electric EXHIBIT A-1 2" xfId="46448"/>
    <cellStyle name="_DEM-WP(C) Colstrip FOR_Book2_Final Order Electric EXHIBIT A-1 2 2" xfId="46449"/>
    <cellStyle name="_DEM-WP(C) Colstrip FOR_Book2_Final Order Electric EXHIBIT A-1 3" xfId="46450"/>
    <cellStyle name="_DEM-WP(C) Colstrip FOR_Confidential Material" xfId="46451"/>
    <cellStyle name="_DEM-WP(C) Colstrip FOR_DEM-WP(C) Colstrip 12 Coal Cost Forecast 2010GRC" xfId="46452"/>
    <cellStyle name="_DEM-WP(C) Colstrip FOR_DEM-WP(C) ENERG10C--ctn Mid-C_042010 2010GRC" xfId="46453"/>
    <cellStyle name="_DEM-WP(C) Colstrip FOR_DEM-WP(C) Production O&amp;M 2010GRC As-Filed" xfId="46454"/>
    <cellStyle name="_DEM-WP(C) Colstrip FOR_DEM-WP(C) Production O&amp;M 2010GRC As-Filed 2" xfId="46455"/>
    <cellStyle name="_DEM-WP(C) Colstrip FOR_DEM-WP(C) Production O&amp;M 2010GRC As-Filed 3" xfId="46456"/>
    <cellStyle name="_DEM-WP(C) Colstrip FOR_Electric Rev Req Model (2009 GRC) Rebuttal" xfId="46457"/>
    <cellStyle name="_DEM-WP(C) Colstrip FOR_Electric Rev Req Model (2009 GRC) Rebuttal 2" xfId="46458"/>
    <cellStyle name="_DEM-WP(C) Colstrip FOR_Electric Rev Req Model (2009 GRC) Rebuttal 2 2" xfId="46459"/>
    <cellStyle name="_DEM-WP(C) Colstrip FOR_Electric Rev Req Model (2009 GRC) Rebuttal 3" xfId="46460"/>
    <cellStyle name="_DEM-WP(C) Colstrip FOR_Electric Rev Req Model (2009 GRC) Rebuttal REmoval of New  WH Solar AdjustMI" xfId="46461"/>
    <cellStyle name="_DEM-WP(C) Colstrip FOR_Electric Rev Req Model (2009 GRC) Rebuttal REmoval of New  WH Solar AdjustMI 2" xfId="46462"/>
    <cellStyle name="_DEM-WP(C) Colstrip FOR_Electric Rev Req Model (2009 GRC) Rebuttal REmoval of New  WH Solar AdjustMI 2 2" xfId="46463"/>
    <cellStyle name="_DEM-WP(C) Colstrip FOR_Electric Rev Req Model (2009 GRC) Rebuttal REmoval of New  WH Solar AdjustMI 3" xfId="46464"/>
    <cellStyle name="_DEM-WP(C) Colstrip FOR_Electric Rev Req Model (2009 GRC) Rebuttal REmoval of New  WH Solar AdjustMI_DEM-WP(C) ENERG10C--ctn Mid-C_042010 2010GRC" xfId="46465"/>
    <cellStyle name="_DEM-WP(C) Colstrip FOR_Electric Rev Req Model (2009 GRC) Revised 01-18-2010" xfId="46466"/>
    <cellStyle name="_DEM-WP(C) Colstrip FOR_Electric Rev Req Model (2009 GRC) Revised 01-18-2010 2" xfId="46467"/>
    <cellStyle name="_DEM-WP(C) Colstrip FOR_Electric Rev Req Model (2009 GRC) Revised 01-18-2010 2 2" xfId="46468"/>
    <cellStyle name="_DEM-WP(C) Colstrip FOR_Electric Rev Req Model (2009 GRC) Revised 01-18-2010 3" xfId="46469"/>
    <cellStyle name="_DEM-WP(C) Colstrip FOR_Electric Rev Req Model (2009 GRC) Revised 01-18-2010_DEM-WP(C) ENERG10C--ctn Mid-C_042010 2010GRC" xfId="46470"/>
    <cellStyle name="_DEM-WP(C) Colstrip FOR_Final Order Electric EXHIBIT A-1" xfId="46471"/>
    <cellStyle name="_DEM-WP(C) Colstrip FOR_Final Order Electric EXHIBIT A-1 2" xfId="46472"/>
    <cellStyle name="_DEM-WP(C) Colstrip FOR_Final Order Electric EXHIBIT A-1 2 2" xfId="46473"/>
    <cellStyle name="_DEM-WP(C) Colstrip FOR_Final Order Electric EXHIBIT A-1 3" xfId="46474"/>
    <cellStyle name="_DEM-WP(C) Colstrip FOR_Rebuttal Power Costs" xfId="46475"/>
    <cellStyle name="_DEM-WP(C) Colstrip FOR_Rebuttal Power Costs 2" xfId="46476"/>
    <cellStyle name="_DEM-WP(C) Colstrip FOR_Rebuttal Power Costs 2 2" xfId="46477"/>
    <cellStyle name="_DEM-WP(C) Colstrip FOR_Rebuttal Power Costs 3" xfId="46478"/>
    <cellStyle name="_DEM-WP(C) Colstrip FOR_Rebuttal Power Costs_Adj Bench DR 3 for Initial Briefs (Electric)" xfId="46479"/>
    <cellStyle name="_DEM-WP(C) Colstrip FOR_Rebuttal Power Costs_Adj Bench DR 3 for Initial Briefs (Electric) 2" xfId="46480"/>
    <cellStyle name="_DEM-WP(C) Colstrip FOR_Rebuttal Power Costs_Adj Bench DR 3 for Initial Briefs (Electric) 2 2" xfId="46481"/>
    <cellStyle name="_DEM-WP(C) Colstrip FOR_Rebuttal Power Costs_Adj Bench DR 3 for Initial Briefs (Electric) 3" xfId="46482"/>
    <cellStyle name="_DEM-WP(C) Colstrip FOR_Rebuttal Power Costs_Adj Bench DR 3 for Initial Briefs (Electric)_DEM-WP(C) ENERG10C--ctn Mid-C_042010 2010GRC" xfId="46483"/>
    <cellStyle name="_DEM-WP(C) Colstrip FOR_Rebuttal Power Costs_DEM-WP(C) ENERG10C--ctn Mid-C_042010 2010GRC" xfId="46484"/>
    <cellStyle name="_DEM-WP(C) Colstrip FOR_Rebuttal Power Costs_Electric Rev Req Model (2009 GRC) Rebuttal" xfId="46485"/>
    <cellStyle name="_DEM-WP(C) Colstrip FOR_Rebuttal Power Costs_Electric Rev Req Model (2009 GRC) Rebuttal 2" xfId="46486"/>
    <cellStyle name="_DEM-WP(C) Colstrip FOR_Rebuttal Power Costs_Electric Rev Req Model (2009 GRC) Rebuttal 2 2" xfId="46487"/>
    <cellStyle name="_DEM-WP(C) Colstrip FOR_Rebuttal Power Costs_Electric Rev Req Model (2009 GRC) Rebuttal 3" xfId="46488"/>
    <cellStyle name="_DEM-WP(C) Colstrip FOR_Rebuttal Power Costs_Electric Rev Req Model (2009 GRC) Rebuttal REmoval of New  WH Solar AdjustMI" xfId="46489"/>
    <cellStyle name="_DEM-WP(C) Colstrip FOR_Rebuttal Power Costs_Electric Rev Req Model (2009 GRC) Rebuttal REmoval of New  WH Solar AdjustMI 2" xfId="46490"/>
    <cellStyle name="_DEM-WP(C) Colstrip FOR_Rebuttal Power Costs_Electric Rev Req Model (2009 GRC) Rebuttal REmoval of New  WH Solar AdjustMI 2 2" xfId="46491"/>
    <cellStyle name="_DEM-WP(C) Colstrip FOR_Rebuttal Power Costs_Electric Rev Req Model (2009 GRC) Rebuttal REmoval of New  WH Solar AdjustMI 3" xfId="46492"/>
    <cellStyle name="_DEM-WP(C) Colstrip FOR_Rebuttal Power Costs_Electric Rev Req Model (2009 GRC) Rebuttal REmoval of New  WH Solar AdjustMI_DEM-WP(C) ENERG10C--ctn Mid-C_042010 2010GRC" xfId="46493"/>
    <cellStyle name="_DEM-WP(C) Colstrip FOR_Rebuttal Power Costs_Electric Rev Req Model (2009 GRC) Revised 01-18-2010" xfId="46494"/>
    <cellStyle name="_DEM-WP(C) Colstrip FOR_Rebuttal Power Costs_Electric Rev Req Model (2009 GRC) Revised 01-18-2010 2" xfId="46495"/>
    <cellStyle name="_DEM-WP(C) Colstrip FOR_Rebuttal Power Costs_Electric Rev Req Model (2009 GRC) Revised 01-18-2010 2 2" xfId="46496"/>
    <cellStyle name="_DEM-WP(C) Colstrip FOR_Rebuttal Power Costs_Electric Rev Req Model (2009 GRC) Revised 01-18-2010 3" xfId="46497"/>
    <cellStyle name="_DEM-WP(C) Colstrip FOR_Rebuttal Power Costs_Electric Rev Req Model (2009 GRC) Revised 01-18-2010_DEM-WP(C) ENERG10C--ctn Mid-C_042010 2010GRC" xfId="46498"/>
    <cellStyle name="_DEM-WP(C) Colstrip FOR_Rebuttal Power Costs_Final Order Electric EXHIBIT A-1" xfId="46499"/>
    <cellStyle name="_DEM-WP(C) Colstrip FOR_Rebuttal Power Costs_Final Order Electric EXHIBIT A-1 2" xfId="46500"/>
    <cellStyle name="_DEM-WP(C) Colstrip FOR_Rebuttal Power Costs_Final Order Electric EXHIBIT A-1 2 2" xfId="46501"/>
    <cellStyle name="_DEM-WP(C) Colstrip FOR_Rebuttal Power Costs_Final Order Electric EXHIBIT A-1 3" xfId="46502"/>
    <cellStyle name="_DEM-WP(C) Colstrip FOR_TENASKA REGULATORY ASSET" xfId="46503"/>
    <cellStyle name="_DEM-WP(C) Colstrip FOR_TENASKA REGULATORY ASSET 2" xfId="46504"/>
    <cellStyle name="_DEM-WP(C) Colstrip FOR_TENASKA REGULATORY ASSET 2 2" xfId="46505"/>
    <cellStyle name="_DEM-WP(C) Colstrip FOR_TENASKA REGULATORY ASSET 3" xfId="46506"/>
    <cellStyle name="_DEM-WP(C) Costs not in AURORA 2006GRC" xfId="91"/>
    <cellStyle name="_DEM-WP(C) Costs not in AURORA 2006GRC 2" xfId="46507"/>
    <cellStyle name="_DEM-WP(C) Costs not in AURORA 2006GRC 2 2" xfId="46508"/>
    <cellStyle name="_DEM-WP(C) Costs not in AURORA 2006GRC 2 2 2" xfId="46509"/>
    <cellStyle name="_DEM-WP(C) Costs not in AURORA 2006GRC 2 3" xfId="46510"/>
    <cellStyle name="_DEM-WP(C) Costs not in AURORA 2006GRC 3" xfId="46511"/>
    <cellStyle name="_DEM-WP(C) Costs not in AURORA 2006GRC 3 2" xfId="46512"/>
    <cellStyle name="_DEM-WP(C) Costs not in AURORA 2006GRC 4" xfId="46513"/>
    <cellStyle name="_DEM-WP(C) Costs not in AURORA 2006GRC 4 2" xfId="46514"/>
    <cellStyle name="_DEM-WP(C) Costs not in AURORA 2006GRC 5" xfId="46515"/>
    <cellStyle name="_DEM-WP(C) Costs not in AURORA 2006GRC 6" xfId="46516"/>
    <cellStyle name="_DEM-WP(C) Costs not in AURORA 2006GRC 6 2" xfId="46517"/>
    <cellStyle name="_DEM-WP(C) Costs not in AURORA 2006GRC 7" xfId="46518"/>
    <cellStyle name="_DEM-WP(C) Costs not in AURORA 2006GRC 7 2" xfId="46519"/>
    <cellStyle name="_DEM-WP(C) Costs not in AURORA 2006GRC_(C) WHE Proforma with ITC cash grant 10 Yr Amort_for deferral_102809" xfId="46520"/>
    <cellStyle name="_DEM-WP(C) Costs not in AURORA 2006GRC_(C) WHE Proforma with ITC cash grant 10 Yr Amort_for deferral_102809 2" xfId="46521"/>
    <cellStyle name="_DEM-WP(C) Costs not in AURORA 2006GRC_(C) WHE Proforma with ITC cash grant 10 Yr Amort_for deferral_102809 2 2" xfId="46522"/>
    <cellStyle name="_DEM-WP(C) Costs not in AURORA 2006GRC_(C) WHE Proforma with ITC cash grant 10 Yr Amort_for deferral_102809 3" xfId="46523"/>
    <cellStyle name="_DEM-WP(C) Costs not in AURORA 2006GRC_(C) WHE Proforma with ITC cash grant 10 Yr Amort_for deferral_102809_16.07E Wild Horse Wind Expansionwrkingfile" xfId="46524"/>
    <cellStyle name="_DEM-WP(C) Costs not in AURORA 2006GRC_(C) WHE Proforma with ITC cash grant 10 Yr Amort_for deferral_102809_16.07E Wild Horse Wind Expansionwrkingfile 2" xfId="46525"/>
    <cellStyle name="_DEM-WP(C) Costs not in AURORA 2006GRC_(C) WHE Proforma with ITC cash grant 10 Yr Amort_for deferral_102809_16.07E Wild Horse Wind Expansionwrkingfile 2 2" xfId="46526"/>
    <cellStyle name="_DEM-WP(C) Costs not in AURORA 2006GRC_(C) WHE Proforma with ITC cash grant 10 Yr Amort_for deferral_102809_16.07E Wild Horse Wind Expansionwrkingfile 3" xfId="46527"/>
    <cellStyle name="_DEM-WP(C) Costs not in AURORA 2006GRC_(C) WHE Proforma with ITC cash grant 10 Yr Amort_for deferral_102809_16.07E Wild Horse Wind Expansionwrkingfile SF" xfId="46528"/>
    <cellStyle name="_DEM-WP(C) Costs not in AURORA 2006GRC_(C) WHE Proforma with ITC cash grant 10 Yr Amort_for deferral_102809_16.07E Wild Horse Wind Expansionwrkingfile SF 2" xfId="46529"/>
    <cellStyle name="_DEM-WP(C) Costs not in AURORA 2006GRC_(C) WHE Proforma with ITC cash grant 10 Yr Amort_for deferral_102809_16.07E Wild Horse Wind Expansionwrkingfile SF 2 2" xfId="46530"/>
    <cellStyle name="_DEM-WP(C) Costs not in AURORA 2006GRC_(C) WHE Proforma with ITC cash grant 10 Yr Amort_for deferral_102809_16.07E Wild Horse Wind Expansionwrkingfile SF 3" xfId="46531"/>
    <cellStyle name="_DEM-WP(C) Costs not in AURORA 2006GRC_(C) WHE Proforma with ITC cash grant 10 Yr Amort_for deferral_102809_16.07E Wild Horse Wind Expansionwrkingfile SF_DEM-WP(C) ENERG10C--ctn Mid-C_042010 2010GRC" xfId="46532"/>
    <cellStyle name="_DEM-WP(C) Costs not in AURORA 2006GRC_(C) WHE Proforma with ITC cash grant 10 Yr Amort_for deferral_102809_16.07E Wild Horse Wind Expansionwrkingfile_DEM-WP(C) ENERG10C--ctn Mid-C_042010 2010GRC" xfId="46533"/>
    <cellStyle name="_DEM-WP(C) Costs not in AURORA 2006GRC_(C) WHE Proforma with ITC cash grant 10 Yr Amort_for deferral_102809_16.37E Wild Horse Expansion DeferralRevwrkingfile SF" xfId="46534"/>
    <cellStyle name="_DEM-WP(C) Costs not in AURORA 2006GRC_(C) WHE Proforma with ITC cash grant 10 Yr Amort_for deferral_102809_16.37E Wild Horse Expansion DeferralRevwrkingfile SF 2" xfId="46535"/>
    <cellStyle name="_DEM-WP(C) Costs not in AURORA 2006GRC_(C) WHE Proforma with ITC cash grant 10 Yr Amort_for deferral_102809_16.37E Wild Horse Expansion DeferralRevwrkingfile SF 2 2" xfId="46536"/>
    <cellStyle name="_DEM-WP(C) Costs not in AURORA 2006GRC_(C) WHE Proforma with ITC cash grant 10 Yr Amort_for deferral_102809_16.37E Wild Horse Expansion DeferralRevwrkingfile SF 3" xfId="46537"/>
    <cellStyle name="_DEM-WP(C) Costs not in AURORA 2006GRC_(C) WHE Proforma with ITC cash grant 10 Yr Amort_for deferral_102809_16.37E Wild Horse Expansion DeferralRevwrkingfile SF_DEM-WP(C) ENERG10C--ctn Mid-C_042010 2010GRC" xfId="46538"/>
    <cellStyle name="_DEM-WP(C) Costs not in AURORA 2006GRC_(C) WHE Proforma with ITC cash grant 10 Yr Amort_for deferral_102809_DEM-WP(C) ENERG10C--ctn Mid-C_042010 2010GRC" xfId="46539"/>
    <cellStyle name="_DEM-WP(C) Costs not in AURORA 2006GRC_(C) WHE Proforma with ITC cash grant 10 Yr Amort_for rebuttal_120709" xfId="46540"/>
    <cellStyle name="_DEM-WP(C) Costs not in AURORA 2006GRC_(C) WHE Proforma with ITC cash grant 10 Yr Amort_for rebuttal_120709 2" xfId="46541"/>
    <cellStyle name="_DEM-WP(C) Costs not in AURORA 2006GRC_(C) WHE Proforma with ITC cash grant 10 Yr Amort_for rebuttal_120709 2 2" xfId="46542"/>
    <cellStyle name="_DEM-WP(C) Costs not in AURORA 2006GRC_(C) WHE Proforma with ITC cash grant 10 Yr Amort_for rebuttal_120709 3" xfId="46543"/>
    <cellStyle name="_DEM-WP(C) Costs not in AURORA 2006GRC_(C) WHE Proforma with ITC cash grant 10 Yr Amort_for rebuttal_120709_DEM-WP(C) ENERG10C--ctn Mid-C_042010 2010GRC" xfId="46544"/>
    <cellStyle name="_DEM-WP(C) Costs not in AURORA 2006GRC_04.07E Wild Horse Wind Expansion" xfId="46545"/>
    <cellStyle name="_DEM-WP(C) Costs not in AURORA 2006GRC_04.07E Wild Horse Wind Expansion 2" xfId="46546"/>
    <cellStyle name="_DEM-WP(C) Costs not in AURORA 2006GRC_04.07E Wild Horse Wind Expansion 2 2" xfId="46547"/>
    <cellStyle name="_DEM-WP(C) Costs not in AURORA 2006GRC_04.07E Wild Horse Wind Expansion 3" xfId="46548"/>
    <cellStyle name="_DEM-WP(C) Costs not in AURORA 2006GRC_04.07E Wild Horse Wind Expansion_16.07E Wild Horse Wind Expansionwrkingfile" xfId="46549"/>
    <cellStyle name="_DEM-WP(C) Costs not in AURORA 2006GRC_04.07E Wild Horse Wind Expansion_16.07E Wild Horse Wind Expansionwrkingfile 2" xfId="46550"/>
    <cellStyle name="_DEM-WP(C) Costs not in AURORA 2006GRC_04.07E Wild Horse Wind Expansion_16.07E Wild Horse Wind Expansionwrkingfile 2 2" xfId="46551"/>
    <cellStyle name="_DEM-WP(C) Costs not in AURORA 2006GRC_04.07E Wild Horse Wind Expansion_16.07E Wild Horse Wind Expansionwrkingfile 3" xfId="46552"/>
    <cellStyle name="_DEM-WP(C) Costs not in AURORA 2006GRC_04.07E Wild Horse Wind Expansion_16.07E Wild Horse Wind Expansionwrkingfile SF" xfId="46553"/>
    <cellStyle name="_DEM-WP(C) Costs not in AURORA 2006GRC_04.07E Wild Horse Wind Expansion_16.07E Wild Horse Wind Expansionwrkingfile SF 2" xfId="46554"/>
    <cellStyle name="_DEM-WP(C) Costs not in AURORA 2006GRC_04.07E Wild Horse Wind Expansion_16.07E Wild Horse Wind Expansionwrkingfile SF 2 2" xfId="46555"/>
    <cellStyle name="_DEM-WP(C) Costs not in AURORA 2006GRC_04.07E Wild Horse Wind Expansion_16.07E Wild Horse Wind Expansionwrkingfile SF 3" xfId="46556"/>
    <cellStyle name="_DEM-WP(C) Costs not in AURORA 2006GRC_04.07E Wild Horse Wind Expansion_16.07E Wild Horse Wind Expansionwrkingfile SF_DEM-WP(C) ENERG10C--ctn Mid-C_042010 2010GRC" xfId="46557"/>
    <cellStyle name="_DEM-WP(C) Costs not in AURORA 2006GRC_04.07E Wild Horse Wind Expansion_16.07E Wild Horse Wind Expansionwrkingfile_DEM-WP(C) ENERG10C--ctn Mid-C_042010 2010GRC" xfId="46558"/>
    <cellStyle name="_DEM-WP(C) Costs not in AURORA 2006GRC_04.07E Wild Horse Wind Expansion_16.37E Wild Horse Expansion DeferralRevwrkingfile SF" xfId="46559"/>
    <cellStyle name="_DEM-WP(C) Costs not in AURORA 2006GRC_04.07E Wild Horse Wind Expansion_16.37E Wild Horse Expansion DeferralRevwrkingfile SF 2" xfId="46560"/>
    <cellStyle name="_DEM-WP(C) Costs not in AURORA 2006GRC_04.07E Wild Horse Wind Expansion_16.37E Wild Horse Expansion DeferralRevwrkingfile SF 2 2" xfId="46561"/>
    <cellStyle name="_DEM-WP(C) Costs not in AURORA 2006GRC_04.07E Wild Horse Wind Expansion_16.37E Wild Horse Expansion DeferralRevwrkingfile SF 3" xfId="46562"/>
    <cellStyle name="_DEM-WP(C) Costs not in AURORA 2006GRC_04.07E Wild Horse Wind Expansion_16.37E Wild Horse Expansion DeferralRevwrkingfile SF_DEM-WP(C) ENERG10C--ctn Mid-C_042010 2010GRC" xfId="46563"/>
    <cellStyle name="_DEM-WP(C) Costs not in AURORA 2006GRC_04.07E Wild Horse Wind Expansion_DEM-WP(C) ENERG10C--ctn Mid-C_042010 2010GRC" xfId="46564"/>
    <cellStyle name="_DEM-WP(C) Costs not in AURORA 2006GRC_16.07E Wild Horse Wind Expansionwrkingfile" xfId="46565"/>
    <cellStyle name="_DEM-WP(C) Costs not in AURORA 2006GRC_16.07E Wild Horse Wind Expansionwrkingfile 2" xfId="46566"/>
    <cellStyle name="_DEM-WP(C) Costs not in AURORA 2006GRC_16.07E Wild Horse Wind Expansionwrkingfile 2 2" xfId="46567"/>
    <cellStyle name="_DEM-WP(C) Costs not in AURORA 2006GRC_16.07E Wild Horse Wind Expansionwrkingfile 3" xfId="46568"/>
    <cellStyle name="_DEM-WP(C) Costs not in AURORA 2006GRC_16.07E Wild Horse Wind Expansionwrkingfile SF" xfId="46569"/>
    <cellStyle name="_DEM-WP(C) Costs not in AURORA 2006GRC_16.07E Wild Horse Wind Expansionwrkingfile SF 2" xfId="46570"/>
    <cellStyle name="_DEM-WP(C) Costs not in AURORA 2006GRC_16.07E Wild Horse Wind Expansionwrkingfile SF 2 2" xfId="46571"/>
    <cellStyle name="_DEM-WP(C) Costs not in AURORA 2006GRC_16.07E Wild Horse Wind Expansionwrkingfile SF 3" xfId="46572"/>
    <cellStyle name="_DEM-WP(C) Costs not in AURORA 2006GRC_16.07E Wild Horse Wind Expansionwrkingfile SF_DEM-WP(C) ENERG10C--ctn Mid-C_042010 2010GRC" xfId="46573"/>
    <cellStyle name="_DEM-WP(C) Costs not in AURORA 2006GRC_16.07E Wild Horse Wind Expansionwrkingfile_DEM-WP(C) ENERG10C--ctn Mid-C_042010 2010GRC" xfId="46574"/>
    <cellStyle name="_DEM-WP(C) Costs not in AURORA 2006GRC_16.37E Wild Horse Expansion DeferralRevwrkingfile SF" xfId="46575"/>
    <cellStyle name="_DEM-WP(C) Costs not in AURORA 2006GRC_16.37E Wild Horse Expansion DeferralRevwrkingfile SF 2" xfId="46576"/>
    <cellStyle name="_DEM-WP(C) Costs not in AURORA 2006GRC_16.37E Wild Horse Expansion DeferralRevwrkingfile SF 2 2" xfId="46577"/>
    <cellStyle name="_DEM-WP(C) Costs not in AURORA 2006GRC_16.37E Wild Horse Expansion DeferralRevwrkingfile SF 3" xfId="46578"/>
    <cellStyle name="_DEM-WP(C) Costs not in AURORA 2006GRC_16.37E Wild Horse Expansion DeferralRevwrkingfile SF_DEM-WP(C) ENERG10C--ctn Mid-C_042010 2010GRC" xfId="46579"/>
    <cellStyle name="_DEM-WP(C) Costs not in AURORA 2006GRC_2009 Compliance Filing PCA Exhibits for GRC" xfId="46580"/>
    <cellStyle name="_DEM-WP(C) Costs not in AURORA 2006GRC_2009 GRC Compl Filing - Exhibit D" xfId="46581"/>
    <cellStyle name="_DEM-WP(C) Costs not in AURORA 2006GRC_2009 GRC Compl Filing - Exhibit D 2" xfId="46582"/>
    <cellStyle name="_DEM-WP(C) Costs not in AURORA 2006GRC_2009 GRC Compl Filing - Exhibit D_DEM-WP(C) ENERG10C--ctn Mid-C_042010 2010GRC" xfId="46583"/>
    <cellStyle name="_DEM-WP(C) Costs not in AURORA 2006GRC_3.01 Income Statement" xfId="46584"/>
    <cellStyle name="_DEM-WP(C) Costs not in AURORA 2006GRC_4 31 Regulatory Assets and Liabilities  7 06- Exhibit D" xfId="46585"/>
    <cellStyle name="_DEM-WP(C) Costs not in AURORA 2006GRC_4 31 Regulatory Assets and Liabilities  7 06- Exhibit D 2" xfId="46586"/>
    <cellStyle name="_DEM-WP(C) Costs not in AURORA 2006GRC_4 31 Regulatory Assets and Liabilities  7 06- Exhibit D 2 2" xfId="46587"/>
    <cellStyle name="_DEM-WP(C) Costs not in AURORA 2006GRC_4 31 Regulatory Assets and Liabilities  7 06- Exhibit D 3" xfId="46588"/>
    <cellStyle name="_DEM-WP(C) Costs not in AURORA 2006GRC_4 31 Regulatory Assets and Liabilities  7 06- Exhibit D_DEM-WP(C) ENERG10C--ctn Mid-C_042010 2010GRC" xfId="46589"/>
    <cellStyle name="_DEM-WP(C) Costs not in AURORA 2006GRC_4 31 Regulatory Assets and Liabilities  7 06- Exhibit D_NIM Summary" xfId="46590"/>
    <cellStyle name="_DEM-WP(C) Costs not in AURORA 2006GRC_4 31 Regulatory Assets and Liabilities  7 06- Exhibit D_NIM Summary 2" xfId="46591"/>
    <cellStyle name="_DEM-WP(C) Costs not in AURORA 2006GRC_4 31 Regulatory Assets and Liabilities  7 06- Exhibit D_NIM Summary_DEM-WP(C) ENERG10C--ctn Mid-C_042010 2010GRC" xfId="46592"/>
    <cellStyle name="_DEM-WP(C) Costs not in AURORA 2006GRC_4 31E Reg Asset  Liab and EXH D" xfId="46593"/>
    <cellStyle name="_DEM-WP(C) Costs not in AURORA 2006GRC_4 31E Reg Asset  Liab and EXH D _ Aug 10 Filing (2)" xfId="46594"/>
    <cellStyle name="_DEM-WP(C) Costs not in AURORA 2006GRC_4 32 Regulatory Assets and Liabilities  7 06- Exhibit D" xfId="46595"/>
    <cellStyle name="_DEM-WP(C) Costs not in AURORA 2006GRC_4 32 Regulatory Assets and Liabilities  7 06- Exhibit D 2" xfId="46596"/>
    <cellStyle name="_DEM-WP(C) Costs not in AURORA 2006GRC_4 32 Regulatory Assets and Liabilities  7 06- Exhibit D 2 2" xfId="46597"/>
    <cellStyle name="_DEM-WP(C) Costs not in AURORA 2006GRC_4 32 Regulatory Assets and Liabilities  7 06- Exhibit D 3" xfId="46598"/>
    <cellStyle name="_DEM-WP(C) Costs not in AURORA 2006GRC_4 32 Regulatory Assets and Liabilities  7 06- Exhibit D_DEM-WP(C) ENERG10C--ctn Mid-C_042010 2010GRC" xfId="46599"/>
    <cellStyle name="_DEM-WP(C) Costs not in AURORA 2006GRC_4 32 Regulatory Assets and Liabilities  7 06- Exhibit D_NIM Summary" xfId="46600"/>
    <cellStyle name="_DEM-WP(C) Costs not in AURORA 2006GRC_4 32 Regulatory Assets and Liabilities  7 06- Exhibit D_NIM Summary 2" xfId="46601"/>
    <cellStyle name="_DEM-WP(C) Costs not in AURORA 2006GRC_4 32 Regulatory Assets and Liabilities  7 06- Exhibit D_NIM Summary_DEM-WP(C) ENERG10C--ctn Mid-C_042010 2010GRC" xfId="46602"/>
    <cellStyle name="_DEM-WP(C) Costs not in AURORA 2006GRC_AURORA Total New" xfId="46603"/>
    <cellStyle name="_DEM-WP(C) Costs not in AURORA 2006GRC_AURORA Total New 2" xfId="46604"/>
    <cellStyle name="_DEM-WP(C) Costs not in AURORA 2006GRC_Book2" xfId="46605"/>
    <cellStyle name="_DEM-WP(C) Costs not in AURORA 2006GRC_Book2 2" xfId="46606"/>
    <cellStyle name="_DEM-WP(C) Costs not in AURORA 2006GRC_Book2 2 2" xfId="46607"/>
    <cellStyle name="_DEM-WP(C) Costs not in AURORA 2006GRC_Book2 3" xfId="46608"/>
    <cellStyle name="_DEM-WP(C) Costs not in AURORA 2006GRC_Book2_Adj Bench DR 3 for Initial Briefs (Electric)" xfId="46609"/>
    <cellStyle name="_DEM-WP(C) Costs not in AURORA 2006GRC_Book2_Adj Bench DR 3 for Initial Briefs (Electric) 2" xfId="46610"/>
    <cellStyle name="_DEM-WP(C) Costs not in AURORA 2006GRC_Book2_Adj Bench DR 3 for Initial Briefs (Electric) 2 2" xfId="46611"/>
    <cellStyle name="_DEM-WP(C) Costs not in AURORA 2006GRC_Book2_Adj Bench DR 3 for Initial Briefs (Electric) 3" xfId="46612"/>
    <cellStyle name="_DEM-WP(C) Costs not in AURORA 2006GRC_Book2_Adj Bench DR 3 for Initial Briefs (Electric)_DEM-WP(C) ENERG10C--ctn Mid-C_042010 2010GRC" xfId="46613"/>
    <cellStyle name="_DEM-WP(C) Costs not in AURORA 2006GRC_Book2_DEM-WP(C) ENERG10C--ctn Mid-C_042010 2010GRC" xfId="46614"/>
    <cellStyle name="_DEM-WP(C) Costs not in AURORA 2006GRC_Book2_Electric Rev Req Model (2009 GRC) Rebuttal" xfId="46615"/>
    <cellStyle name="_DEM-WP(C) Costs not in AURORA 2006GRC_Book2_Electric Rev Req Model (2009 GRC) Rebuttal 2" xfId="46616"/>
    <cellStyle name="_DEM-WP(C) Costs not in AURORA 2006GRC_Book2_Electric Rev Req Model (2009 GRC) Rebuttal 2 2" xfId="46617"/>
    <cellStyle name="_DEM-WP(C) Costs not in AURORA 2006GRC_Book2_Electric Rev Req Model (2009 GRC) Rebuttal 3" xfId="46618"/>
    <cellStyle name="_DEM-WP(C) Costs not in AURORA 2006GRC_Book2_Electric Rev Req Model (2009 GRC) Rebuttal REmoval of New  WH Solar AdjustMI" xfId="46619"/>
    <cellStyle name="_DEM-WP(C) Costs not in AURORA 2006GRC_Book2_Electric Rev Req Model (2009 GRC) Rebuttal REmoval of New  WH Solar AdjustMI 2" xfId="46620"/>
    <cellStyle name="_DEM-WP(C) Costs not in AURORA 2006GRC_Book2_Electric Rev Req Model (2009 GRC) Rebuttal REmoval of New  WH Solar AdjustMI 2 2" xfId="46621"/>
    <cellStyle name="_DEM-WP(C) Costs not in AURORA 2006GRC_Book2_Electric Rev Req Model (2009 GRC) Rebuttal REmoval of New  WH Solar AdjustMI 3" xfId="46622"/>
    <cellStyle name="_DEM-WP(C) Costs not in AURORA 2006GRC_Book2_Electric Rev Req Model (2009 GRC) Rebuttal REmoval of New  WH Solar AdjustMI_DEM-WP(C) ENERG10C--ctn Mid-C_042010 2010GRC" xfId="46623"/>
    <cellStyle name="_DEM-WP(C) Costs not in AURORA 2006GRC_Book2_Electric Rev Req Model (2009 GRC) Revised 01-18-2010" xfId="46624"/>
    <cellStyle name="_DEM-WP(C) Costs not in AURORA 2006GRC_Book2_Electric Rev Req Model (2009 GRC) Revised 01-18-2010 2" xfId="46625"/>
    <cellStyle name="_DEM-WP(C) Costs not in AURORA 2006GRC_Book2_Electric Rev Req Model (2009 GRC) Revised 01-18-2010 2 2" xfId="46626"/>
    <cellStyle name="_DEM-WP(C) Costs not in AURORA 2006GRC_Book2_Electric Rev Req Model (2009 GRC) Revised 01-18-2010 3" xfId="46627"/>
    <cellStyle name="_DEM-WP(C) Costs not in AURORA 2006GRC_Book2_Electric Rev Req Model (2009 GRC) Revised 01-18-2010_DEM-WP(C) ENERG10C--ctn Mid-C_042010 2010GRC" xfId="46628"/>
    <cellStyle name="_DEM-WP(C) Costs not in AURORA 2006GRC_Book2_Final Order Electric EXHIBIT A-1" xfId="46629"/>
    <cellStyle name="_DEM-WP(C) Costs not in AURORA 2006GRC_Book2_Final Order Electric EXHIBIT A-1 2" xfId="46630"/>
    <cellStyle name="_DEM-WP(C) Costs not in AURORA 2006GRC_Book2_Final Order Electric EXHIBIT A-1 2 2" xfId="46631"/>
    <cellStyle name="_DEM-WP(C) Costs not in AURORA 2006GRC_Book2_Final Order Electric EXHIBIT A-1 3" xfId="46632"/>
    <cellStyle name="_DEM-WP(C) Costs not in AURORA 2006GRC_Book4" xfId="46633"/>
    <cellStyle name="_DEM-WP(C) Costs not in AURORA 2006GRC_Book4 2" xfId="46634"/>
    <cellStyle name="_DEM-WP(C) Costs not in AURORA 2006GRC_Book4 2 2" xfId="46635"/>
    <cellStyle name="_DEM-WP(C) Costs not in AURORA 2006GRC_Book4 3" xfId="46636"/>
    <cellStyle name="_DEM-WP(C) Costs not in AURORA 2006GRC_Book4_DEM-WP(C) ENERG10C--ctn Mid-C_042010 2010GRC" xfId="46637"/>
    <cellStyle name="_DEM-WP(C) Costs not in AURORA 2006GRC_Book9" xfId="92"/>
    <cellStyle name="_DEM-WP(C) Costs not in AURORA 2006GRC_Book9 2" xfId="46638"/>
    <cellStyle name="_DEM-WP(C) Costs not in AURORA 2006GRC_Book9 2 2" xfId="46639"/>
    <cellStyle name="_DEM-WP(C) Costs not in AURORA 2006GRC_Book9 3" xfId="46640"/>
    <cellStyle name="_DEM-WP(C) Costs not in AURORA 2006GRC_Book9_DEM-WP(C) ENERG10C--ctn Mid-C_042010 2010GRC" xfId="46641"/>
    <cellStyle name="_DEM-WP(C) Costs not in AURORA 2006GRC_Chelan PUD Power Costs (8-10)" xfId="46642"/>
    <cellStyle name="_DEM-WP(C) Costs not in AURORA 2006GRC_DEM-WP(C) Chelan Power Costs" xfId="46643"/>
    <cellStyle name="_DEM-WP(C) Costs not in AURORA 2006GRC_DEM-WP(C) ENERG10C--ctn Mid-C_042010 2010GRC" xfId="46644"/>
    <cellStyle name="_DEM-WP(C) Costs not in AURORA 2006GRC_DEM-WP(C) Gas Transport 2010GRC" xfId="46645"/>
    <cellStyle name="_DEM-WP(C) Costs not in AURORA 2006GRC_Electric COS Inputs" xfId="46646"/>
    <cellStyle name="_DEM-WP(C) Costs not in AURORA 2006GRC_Electric COS Inputs 2" xfId="46647"/>
    <cellStyle name="_DEM-WP(C) Costs not in AURORA 2006GRC_Electric COS Inputs 2 2" xfId="46648"/>
    <cellStyle name="_DEM-WP(C) Costs not in AURORA 2006GRC_Electric COS Inputs 2 2 2" xfId="46649"/>
    <cellStyle name="_DEM-WP(C) Costs not in AURORA 2006GRC_Electric COS Inputs 2 3" xfId="46650"/>
    <cellStyle name="_DEM-WP(C) Costs not in AURORA 2006GRC_Electric COS Inputs 2 3 2" xfId="46651"/>
    <cellStyle name="_DEM-WP(C) Costs not in AURORA 2006GRC_Electric COS Inputs 2 4" xfId="46652"/>
    <cellStyle name="_DEM-WP(C) Costs not in AURORA 2006GRC_Electric COS Inputs 2 4 2" xfId="46653"/>
    <cellStyle name="_DEM-WP(C) Costs not in AURORA 2006GRC_Electric COS Inputs 3" xfId="46654"/>
    <cellStyle name="_DEM-WP(C) Costs not in AURORA 2006GRC_Electric COS Inputs 3 2" xfId="46655"/>
    <cellStyle name="_DEM-WP(C) Costs not in AURORA 2006GRC_Electric COS Inputs 4" xfId="46656"/>
    <cellStyle name="_DEM-WP(C) Costs not in AURORA 2006GRC_Electric COS Inputs 4 2" xfId="46657"/>
    <cellStyle name="_DEM-WP(C) Costs not in AURORA 2006GRC_Electric COS Inputs 5" xfId="46658"/>
    <cellStyle name="_DEM-WP(C) Costs not in AURORA 2006GRC_Electric COS Inputs 6" xfId="46659"/>
    <cellStyle name="_DEM-WP(C) Costs not in AURORA 2006GRC_LSRWEP LGIA like Acctg Petition Aug 2010" xfId="46660"/>
    <cellStyle name="_DEM-WP(C) Costs not in AURORA 2006GRC_NIM Summary" xfId="46661"/>
    <cellStyle name="_DEM-WP(C) Costs not in AURORA 2006GRC_NIM Summary 09GRC" xfId="46662"/>
    <cellStyle name="_DEM-WP(C) Costs not in AURORA 2006GRC_NIM Summary 09GRC 2" xfId="46663"/>
    <cellStyle name="_DEM-WP(C) Costs not in AURORA 2006GRC_NIM Summary 09GRC_DEM-WP(C) ENERG10C--ctn Mid-C_042010 2010GRC" xfId="46664"/>
    <cellStyle name="_DEM-WP(C) Costs not in AURORA 2006GRC_NIM Summary 2" xfId="46665"/>
    <cellStyle name="_DEM-WP(C) Costs not in AURORA 2006GRC_NIM Summary 3" xfId="46666"/>
    <cellStyle name="_DEM-WP(C) Costs not in AURORA 2006GRC_NIM Summary 4" xfId="46667"/>
    <cellStyle name="_DEM-WP(C) Costs not in AURORA 2006GRC_NIM Summary 5" xfId="46668"/>
    <cellStyle name="_DEM-WP(C) Costs not in AURORA 2006GRC_NIM Summary 6" xfId="46669"/>
    <cellStyle name="_DEM-WP(C) Costs not in AURORA 2006GRC_NIM Summary 7" xfId="46670"/>
    <cellStyle name="_DEM-WP(C) Costs not in AURORA 2006GRC_NIM Summary 8" xfId="46671"/>
    <cellStyle name="_DEM-WP(C) Costs not in AURORA 2006GRC_NIM Summary 9" xfId="46672"/>
    <cellStyle name="_DEM-WP(C) Costs not in AURORA 2006GRC_NIM Summary_DEM-WP(C) ENERG10C--ctn Mid-C_042010 2010GRC" xfId="46673"/>
    <cellStyle name="_DEM-WP(C) Costs not in AURORA 2006GRC_PCA 10 -  Exhibit D from A Kellogg Jan 2011" xfId="46674"/>
    <cellStyle name="_DEM-WP(C) Costs not in AURORA 2006GRC_PCA 10 -  Exhibit D from A Kellogg July 2011" xfId="46675"/>
    <cellStyle name="_DEM-WP(C) Costs not in AURORA 2006GRC_PCA 10 -  Exhibit D from S Free Rcv'd 12-11" xfId="46676"/>
    <cellStyle name="_DEM-WP(C) Costs not in AURORA 2006GRC_PCA 9 -  Exhibit D April 2010" xfId="46677"/>
    <cellStyle name="_DEM-WP(C) Costs not in AURORA 2006GRC_PCA 9 -  Exhibit D April 2010 (3)" xfId="46678"/>
    <cellStyle name="_DEM-WP(C) Costs not in AURORA 2006GRC_PCA 9 -  Exhibit D April 2010 (3) 2" xfId="46679"/>
    <cellStyle name="_DEM-WP(C) Costs not in AURORA 2006GRC_PCA 9 -  Exhibit D April 2010 (3)_DEM-WP(C) ENERG10C--ctn Mid-C_042010 2010GRC" xfId="46680"/>
    <cellStyle name="_DEM-WP(C) Costs not in AURORA 2006GRC_PCA 9 -  Exhibit D Nov 2010" xfId="46681"/>
    <cellStyle name="_DEM-WP(C) Costs not in AURORA 2006GRC_PCA 9 - Exhibit D at August 2010" xfId="46682"/>
    <cellStyle name="_DEM-WP(C) Costs not in AURORA 2006GRC_PCA 9 - Exhibit D June 2010 GRC" xfId="46683"/>
    <cellStyle name="_DEM-WP(C) Costs not in AURORA 2006GRC_Power Costs - Comparison bx Rbtl-Staff-Jt-PC" xfId="46684"/>
    <cellStyle name="_DEM-WP(C) Costs not in AURORA 2006GRC_Power Costs - Comparison bx Rbtl-Staff-Jt-PC 2" xfId="46685"/>
    <cellStyle name="_DEM-WP(C) Costs not in AURORA 2006GRC_Power Costs - Comparison bx Rbtl-Staff-Jt-PC 2 2" xfId="46686"/>
    <cellStyle name="_DEM-WP(C) Costs not in AURORA 2006GRC_Power Costs - Comparison bx Rbtl-Staff-Jt-PC 3" xfId="46687"/>
    <cellStyle name="_DEM-WP(C) Costs not in AURORA 2006GRC_Power Costs - Comparison bx Rbtl-Staff-Jt-PC_Adj Bench DR 3 for Initial Briefs (Electric)" xfId="46688"/>
    <cellStyle name="_DEM-WP(C) Costs not in AURORA 2006GRC_Power Costs - Comparison bx Rbtl-Staff-Jt-PC_Adj Bench DR 3 for Initial Briefs (Electric) 2" xfId="46689"/>
    <cellStyle name="_DEM-WP(C) Costs not in AURORA 2006GRC_Power Costs - Comparison bx Rbtl-Staff-Jt-PC_Adj Bench DR 3 for Initial Briefs (Electric) 2 2" xfId="46690"/>
    <cellStyle name="_DEM-WP(C) Costs not in AURORA 2006GRC_Power Costs - Comparison bx Rbtl-Staff-Jt-PC_Adj Bench DR 3 for Initial Briefs (Electric) 3" xfId="46691"/>
    <cellStyle name="_DEM-WP(C) Costs not in AURORA 2006GRC_Power Costs - Comparison bx Rbtl-Staff-Jt-PC_Adj Bench DR 3 for Initial Briefs (Electric)_DEM-WP(C) ENERG10C--ctn Mid-C_042010 2010GRC" xfId="46692"/>
    <cellStyle name="_DEM-WP(C) Costs not in AURORA 2006GRC_Power Costs - Comparison bx Rbtl-Staff-Jt-PC_DEM-WP(C) ENERG10C--ctn Mid-C_042010 2010GRC" xfId="46693"/>
    <cellStyle name="_DEM-WP(C) Costs not in AURORA 2006GRC_Power Costs - Comparison bx Rbtl-Staff-Jt-PC_Electric Rev Req Model (2009 GRC) Rebuttal" xfId="46694"/>
    <cellStyle name="_DEM-WP(C) Costs not in AURORA 2006GRC_Power Costs - Comparison bx Rbtl-Staff-Jt-PC_Electric Rev Req Model (2009 GRC) Rebuttal 2" xfId="46695"/>
    <cellStyle name="_DEM-WP(C) Costs not in AURORA 2006GRC_Power Costs - Comparison bx Rbtl-Staff-Jt-PC_Electric Rev Req Model (2009 GRC) Rebuttal 2 2" xfId="46696"/>
    <cellStyle name="_DEM-WP(C) Costs not in AURORA 2006GRC_Power Costs - Comparison bx Rbtl-Staff-Jt-PC_Electric Rev Req Model (2009 GRC) Rebuttal 3" xfId="46697"/>
    <cellStyle name="_DEM-WP(C) Costs not in AURORA 2006GRC_Power Costs - Comparison bx Rbtl-Staff-Jt-PC_Electric Rev Req Model (2009 GRC) Rebuttal REmoval of New  WH Solar AdjustMI" xfId="46698"/>
    <cellStyle name="_DEM-WP(C) Costs not in AURORA 2006GRC_Power Costs - Comparison bx Rbtl-Staff-Jt-PC_Electric Rev Req Model (2009 GRC) Rebuttal REmoval of New  WH Solar AdjustMI 2" xfId="46699"/>
    <cellStyle name="_DEM-WP(C) Costs not in AURORA 2006GRC_Power Costs - Comparison bx Rbtl-Staff-Jt-PC_Electric Rev Req Model (2009 GRC) Rebuttal REmoval of New  WH Solar AdjustMI 2 2" xfId="46700"/>
    <cellStyle name="_DEM-WP(C) Costs not in AURORA 2006GRC_Power Costs - Comparison bx Rbtl-Staff-Jt-PC_Electric Rev Req Model (2009 GRC) Rebuttal REmoval of New  WH Solar AdjustMI 3" xfId="46701"/>
    <cellStyle name="_DEM-WP(C) Costs not in AURORA 2006GRC_Power Costs - Comparison bx Rbtl-Staff-Jt-PC_Electric Rev Req Model (2009 GRC) Rebuttal REmoval of New  WH Solar AdjustMI_DEM-WP(C) ENERG10C--ctn Mid-C_042010 2010GRC" xfId="46702"/>
    <cellStyle name="_DEM-WP(C) Costs not in AURORA 2006GRC_Power Costs - Comparison bx Rbtl-Staff-Jt-PC_Electric Rev Req Model (2009 GRC) Revised 01-18-2010" xfId="46703"/>
    <cellStyle name="_DEM-WP(C) Costs not in AURORA 2006GRC_Power Costs - Comparison bx Rbtl-Staff-Jt-PC_Electric Rev Req Model (2009 GRC) Revised 01-18-2010 2" xfId="46704"/>
    <cellStyle name="_DEM-WP(C) Costs not in AURORA 2006GRC_Power Costs - Comparison bx Rbtl-Staff-Jt-PC_Electric Rev Req Model (2009 GRC) Revised 01-18-2010 2 2" xfId="46705"/>
    <cellStyle name="_DEM-WP(C) Costs not in AURORA 2006GRC_Power Costs - Comparison bx Rbtl-Staff-Jt-PC_Electric Rev Req Model (2009 GRC) Revised 01-18-2010 3" xfId="46706"/>
    <cellStyle name="_DEM-WP(C) Costs not in AURORA 2006GRC_Power Costs - Comparison bx Rbtl-Staff-Jt-PC_Electric Rev Req Model (2009 GRC) Revised 01-18-2010_DEM-WP(C) ENERG10C--ctn Mid-C_042010 2010GRC" xfId="46707"/>
    <cellStyle name="_DEM-WP(C) Costs not in AURORA 2006GRC_Power Costs - Comparison bx Rbtl-Staff-Jt-PC_Final Order Electric EXHIBIT A-1" xfId="46708"/>
    <cellStyle name="_DEM-WP(C) Costs not in AURORA 2006GRC_Power Costs - Comparison bx Rbtl-Staff-Jt-PC_Final Order Electric EXHIBIT A-1 2" xfId="46709"/>
    <cellStyle name="_DEM-WP(C) Costs not in AURORA 2006GRC_Power Costs - Comparison bx Rbtl-Staff-Jt-PC_Final Order Electric EXHIBIT A-1 2 2" xfId="46710"/>
    <cellStyle name="_DEM-WP(C) Costs not in AURORA 2006GRC_Power Costs - Comparison bx Rbtl-Staff-Jt-PC_Final Order Electric EXHIBIT A-1 3" xfId="46711"/>
    <cellStyle name="_DEM-WP(C) Costs not in AURORA 2006GRC_Production Adj 4.37" xfId="46712"/>
    <cellStyle name="_DEM-WP(C) Costs not in AURORA 2006GRC_Production Adj 4.37 2" xfId="46713"/>
    <cellStyle name="_DEM-WP(C) Costs not in AURORA 2006GRC_Production Adj 4.37 2 2" xfId="46714"/>
    <cellStyle name="_DEM-WP(C) Costs not in AURORA 2006GRC_Production Adj 4.37 3" xfId="46715"/>
    <cellStyle name="_DEM-WP(C) Costs not in AURORA 2006GRC_Purchased Power Adj 4.03" xfId="46716"/>
    <cellStyle name="_DEM-WP(C) Costs not in AURORA 2006GRC_Purchased Power Adj 4.03 2" xfId="46717"/>
    <cellStyle name="_DEM-WP(C) Costs not in AURORA 2006GRC_Purchased Power Adj 4.03 2 2" xfId="46718"/>
    <cellStyle name="_DEM-WP(C) Costs not in AURORA 2006GRC_Purchased Power Adj 4.03 3" xfId="46719"/>
    <cellStyle name="_DEM-WP(C) Costs not in AURORA 2006GRC_Rebuttal Power Costs" xfId="46720"/>
    <cellStyle name="_DEM-WP(C) Costs not in AURORA 2006GRC_Rebuttal Power Costs 2" xfId="46721"/>
    <cellStyle name="_DEM-WP(C) Costs not in AURORA 2006GRC_Rebuttal Power Costs 2 2" xfId="46722"/>
    <cellStyle name="_DEM-WP(C) Costs not in AURORA 2006GRC_Rebuttal Power Costs 3" xfId="46723"/>
    <cellStyle name="_DEM-WP(C) Costs not in AURORA 2006GRC_Rebuttal Power Costs_Adj Bench DR 3 for Initial Briefs (Electric)" xfId="46724"/>
    <cellStyle name="_DEM-WP(C) Costs not in AURORA 2006GRC_Rebuttal Power Costs_Adj Bench DR 3 for Initial Briefs (Electric) 2" xfId="46725"/>
    <cellStyle name="_DEM-WP(C) Costs not in AURORA 2006GRC_Rebuttal Power Costs_Adj Bench DR 3 for Initial Briefs (Electric) 2 2" xfId="46726"/>
    <cellStyle name="_DEM-WP(C) Costs not in AURORA 2006GRC_Rebuttal Power Costs_Adj Bench DR 3 for Initial Briefs (Electric) 3" xfId="46727"/>
    <cellStyle name="_DEM-WP(C) Costs not in AURORA 2006GRC_Rebuttal Power Costs_Adj Bench DR 3 for Initial Briefs (Electric)_DEM-WP(C) ENERG10C--ctn Mid-C_042010 2010GRC" xfId="46728"/>
    <cellStyle name="_DEM-WP(C) Costs not in AURORA 2006GRC_Rebuttal Power Costs_DEM-WP(C) ENERG10C--ctn Mid-C_042010 2010GRC" xfId="46729"/>
    <cellStyle name="_DEM-WP(C) Costs not in AURORA 2006GRC_Rebuttal Power Costs_Electric Rev Req Model (2009 GRC) Rebuttal" xfId="46730"/>
    <cellStyle name="_DEM-WP(C) Costs not in AURORA 2006GRC_Rebuttal Power Costs_Electric Rev Req Model (2009 GRC) Rebuttal 2" xfId="46731"/>
    <cellStyle name="_DEM-WP(C) Costs not in AURORA 2006GRC_Rebuttal Power Costs_Electric Rev Req Model (2009 GRC) Rebuttal 2 2" xfId="46732"/>
    <cellStyle name="_DEM-WP(C) Costs not in AURORA 2006GRC_Rebuttal Power Costs_Electric Rev Req Model (2009 GRC) Rebuttal 3" xfId="46733"/>
    <cellStyle name="_DEM-WP(C) Costs not in AURORA 2006GRC_Rebuttal Power Costs_Electric Rev Req Model (2009 GRC) Rebuttal REmoval of New  WH Solar AdjustMI" xfId="46734"/>
    <cellStyle name="_DEM-WP(C) Costs not in AURORA 2006GRC_Rebuttal Power Costs_Electric Rev Req Model (2009 GRC) Rebuttal REmoval of New  WH Solar AdjustMI 2" xfId="46735"/>
    <cellStyle name="_DEM-WP(C) Costs not in AURORA 2006GRC_Rebuttal Power Costs_Electric Rev Req Model (2009 GRC) Rebuttal REmoval of New  WH Solar AdjustMI 2 2" xfId="46736"/>
    <cellStyle name="_DEM-WP(C) Costs not in AURORA 2006GRC_Rebuttal Power Costs_Electric Rev Req Model (2009 GRC) Rebuttal REmoval of New  WH Solar AdjustMI 3" xfId="46737"/>
    <cellStyle name="_DEM-WP(C) Costs not in AURORA 2006GRC_Rebuttal Power Costs_Electric Rev Req Model (2009 GRC) Rebuttal REmoval of New  WH Solar AdjustMI_DEM-WP(C) ENERG10C--ctn Mid-C_042010 2010GRC" xfId="46738"/>
    <cellStyle name="_DEM-WP(C) Costs not in AURORA 2006GRC_Rebuttal Power Costs_Electric Rev Req Model (2009 GRC) Revised 01-18-2010" xfId="46739"/>
    <cellStyle name="_DEM-WP(C) Costs not in AURORA 2006GRC_Rebuttal Power Costs_Electric Rev Req Model (2009 GRC) Revised 01-18-2010 2" xfId="46740"/>
    <cellStyle name="_DEM-WP(C) Costs not in AURORA 2006GRC_Rebuttal Power Costs_Electric Rev Req Model (2009 GRC) Revised 01-18-2010 2 2" xfId="46741"/>
    <cellStyle name="_DEM-WP(C) Costs not in AURORA 2006GRC_Rebuttal Power Costs_Electric Rev Req Model (2009 GRC) Revised 01-18-2010 3" xfId="46742"/>
    <cellStyle name="_DEM-WP(C) Costs not in AURORA 2006GRC_Rebuttal Power Costs_Electric Rev Req Model (2009 GRC) Revised 01-18-2010_DEM-WP(C) ENERG10C--ctn Mid-C_042010 2010GRC" xfId="46743"/>
    <cellStyle name="_DEM-WP(C) Costs not in AURORA 2006GRC_Rebuttal Power Costs_Final Order Electric EXHIBIT A-1" xfId="46744"/>
    <cellStyle name="_DEM-WP(C) Costs not in AURORA 2006GRC_Rebuttal Power Costs_Final Order Electric EXHIBIT A-1 2" xfId="46745"/>
    <cellStyle name="_DEM-WP(C) Costs not in AURORA 2006GRC_Rebuttal Power Costs_Final Order Electric EXHIBIT A-1 2 2" xfId="46746"/>
    <cellStyle name="_DEM-WP(C) Costs not in AURORA 2006GRC_Rebuttal Power Costs_Final Order Electric EXHIBIT A-1 3" xfId="46747"/>
    <cellStyle name="_DEM-WP(C) Costs not in AURORA 2006GRC_ROR 5.02" xfId="46748"/>
    <cellStyle name="_DEM-WP(C) Costs not in AURORA 2006GRC_ROR 5.02 2" xfId="46749"/>
    <cellStyle name="_DEM-WP(C) Costs not in AURORA 2006GRC_ROR 5.02 2 2" xfId="46750"/>
    <cellStyle name="_DEM-WP(C) Costs not in AURORA 2006GRC_ROR 5.02 3" xfId="46751"/>
    <cellStyle name="_DEM-WP(C) Costs not in AURORA 2006GRC_Transmission Workbook for May BOD" xfId="46752"/>
    <cellStyle name="_DEM-WP(C) Costs not in AURORA 2006GRC_Transmission Workbook for May BOD 2" xfId="46753"/>
    <cellStyle name="_DEM-WP(C) Costs not in AURORA 2006GRC_Transmission Workbook for May BOD_DEM-WP(C) ENERG10C--ctn Mid-C_042010 2010GRC" xfId="46754"/>
    <cellStyle name="_DEM-WP(C) Costs not in AURORA 2006GRC_Wind Integration 10GRC" xfId="46755"/>
    <cellStyle name="_DEM-WP(C) Costs not in AURORA 2006GRC_Wind Integration 10GRC 2" xfId="46756"/>
    <cellStyle name="_DEM-WP(C) Costs not in AURORA 2006GRC_Wind Integration 10GRC_DEM-WP(C) ENERG10C--ctn Mid-C_042010 2010GRC" xfId="46757"/>
    <cellStyle name="_DEM-WP(C) Costs not in AURORA 2007GRC" xfId="93"/>
    <cellStyle name="_DEM-WP(C) Costs not in AURORA 2007GRC 2" xfId="46758"/>
    <cellStyle name="_DEM-WP(C) Costs not in AURORA 2007GRC 2 2" xfId="46759"/>
    <cellStyle name="_DEM-WP(C) Costs not in AURORA 2007GRC 3" xfId="46760"/>
    <cellStyle name="_DEM-WP(C) Costs not in AURORA 2007GRC Update" xfId="46761"/>
    <cellStyle name="_DEM-WP(C) Costs not in AURORA 2007GRC Update 2" xfId="46762"/>
    <cellStyle name="_DEM-WP(C) Costs not in AURORA 2007GRC Update_DEM-WP(C) ENERG10C--ctn Mid-C_042010 2010GRC" xfId="46763"/>
    <cellStyle name="_DEM-WP(C) Costs not in AURORA 2007GRC Update_NIM Summary" xfId="46764"/>
    <cellStyle name="_DEM-WP(C) Costs not in AURORA 2007GRC Update_NIM Summary 2" xfId="46765"/>
    <cellStyle name="_DEM-WP(C) Costs not in AURORA 2007GRC Update_NIM Summary_DEM-WP(C) ENERG10C--ctn Mid-C_042010 2010GRC" xfId="46766"/>
    <cellStyle name="_DEM-WP(C) Costs not in AURORA 2007GRC_16.37E Wild Horse Expansion DeferralRevwrkingfile SF" xfId="46767"/>
    <cellStyle name="_DEM-WP(C) Costs not in AURORA 2007GRC_16.37E Wild Horse Expansion DeferralRevwrkingfile SF 2" xfId="46768"/>
    <cellStyle name="_DEM-WP(C) Costs not in AURORA 2007GRC_16.37E Wild Horse Expansion DeferralRevwrkingfile SF 2 2" xfId="46769"/>
    <cellStyle name="_DEM-WP(C) Costs not in AURORA 2007GRC_16.37E Wild Horse Expansion DeferralRevwrkingfile SF 3" xfId="46770"/>
    <cellStyle name="_DEM-WP(C) Costs not in AURORA 2007GRC_16.37E Wild Horse Expansion DeferralRevwrkingfile SF_DEM-WP(C) ENERG10C--ctn Mid-C_042010 2010GRC" xfId="46771"/>
    <cellStyle name="_DEM-WP(C) Costs not in AURORA 2007GRC_2009 GRC Compl Filing - Exhibit D" xfId="46772"/>
    <cellStyle name="_DEM-WP(C) Costs not in AURORA 2007GRC_2009 GRC Compl Filing - Exhibit D 2" xfId="46773"/>
    <cellStyle name="_DEM-WP(C) Costs not in AURORA 2007GRC_2009 GRC Compl Filing - Exhibit D_DEM-WP(C) ENERG10C--ctn Mid-C_042010 2010GRC" xfId="46774"/>
    <cellStyle name="_DEM-WP(C) Costs not in AURORA 2007GRC_Adj Bench DR 3 for Initial Briefs (Electric)" xfId="46775"/>
    <cellStyle name="_DEM-WP(C) Costs not in AURORA 2007GRC_Adj Bench DR 3 for Initial Briefs (Electric) 2" xfId="46776"/>
    <cellStyle name="_DEM-WP(C) Costs not in AURORA 2007GRC_Adj Bench DR 3 for Initial Briefs (Electric) 2 2" xfId="46777"/>
    <cellStyle name="_DEM-WP(C) Costs not in AURORA 2007GRC_Adj Bench DR 3 for Initial Briefs (Electric) 3" xfId="46778"/>
    <cellStyle name="_DEM-WP(C) Costs not in AURORA 2007GRC_Adj Bench DR 3 for Initial Briefs (Electric)_DEM-WP(C) ENERG10C--ctn Mid-C_042010 2010GRC" xfId="46779"/>
    <cellStyle name="_DEM-WP(C) Costs not in AURORA 2007GRC_Book1" xfId="46780"/>
    <cellStyle name="_DEM-WP(C) Costs not in AURORA 2007GRC_Book2" xfId="46781"/>
    <cellStyle name="_DEM-WP(C) Costs not in AURORA 2007GRC_Book2 2" xfId="46782"/>
    <cellStyle name="_DEM-WP(C) Costs not in AURORA 2007GRC_Book2 2 2" xfId="46783"/>
    <cellStyle name="_DEM-WP(C) Costs not in AURORA 2007GRC_Book2 3" xfId="46784"/>
    <cellStyle name="_DEM-WP(C) Costs not in AURORA 2007GRC_Book2_DEM-WP(C) ENERG10C--ctn Mid-C_042010 2010GRC" xfId="46785"/>
    <cellStyle name="_DEM-WP(C) Costs not in AURORA 2007GRC_Book4" xfId="46786"/>
    <cellStyle name="_DEM-WP(C) Costs not in AURORA 2007GRC_Book4 2" xfId="46787"/>
    <cellStyle name="_DEM-WP(C) Costs not in AURORA 2007GRC_Book4 2 2" xfId="46788"/>
    <cellStyle name="_DEM-WP(C) Costs not in AURORA 2007GRC_Book4 3" xfId="46789"/>
    <cellStyle name="_DEM-WP(C) Costs not in AURORA 2007GRC_Book4_DEM-WP(C) ENERG10C--ctn Mid-C_042010 2010GRC" xfId="46790"/>
    <cellStyle name="_DEM-WP(C) Costs not in AURORA 2007GRC_DEM-WP(C) ENERG10C--ctn Mid-C_042010 2010GRC" xfId="46791"/>
    <cellStyle name="_DEM-WP(C) Costs not in AURORA 2007GRC_Electric Rev Req Model (2009 GRC) " xfId="46792"/>
    <cellStyle name="_DEM-WP(C) Costs not in AURORA 2007GRC_Electric Rev Req Model (2009 GRC)  2" xfId="46793"/>
    <cellStyle name="_DEM-WP(C) Costs not in AURORA 2007GRC_Electric Rev Req Model (2009 GRC)  2 2" xfId="46794"/>
    <cellStyle name="_DEM-WP(C) Costs not in AURORA 2007GRC_Electric Rev Req Model (2009 GRC)  3" xfId="46795"/>
    <cellStyle name="_DEM-WP(C) Costs not in AURORA 2007GRC_Electric Rev Req Model (2009 GRC) _DEM-WP(C) ENERG10C--ctn Mid-C_042010 2010GRC" xfId="46796"/>
    <cellStyle name="_DEM-WP(C) Costs not in AURORA 2007GRC_Electric Rev Req Model (2009 GRC) Rebuttal" xfId="46797"/>
    <cellStyle name="_DEM-WP(C) Costs not in AURORA 2007GRC_Electric Rev Req Model (2009 GRC) Rebuttal 2" xfId="46798"/>
    <cellStyle name="_DEM-WP(C) Costs not in AURORA 2007GRC_Electric Rev Req Model (2009 GRC) Rebuttal 2 2" xfId="46799"/>
    <cellStyle name="_DEM-WP(C) Costs not in AURORA 2007GRC_Electric Rev Req Model (2009 GRC) Rebuttal 3" xfId="46800"/>
    <cellStyle name="_DEM-WP(C) Costs not in AURORA 2007GRC_Electric Rev Req Model (2009 GRC) Rebuttal REmoval of New  WH Solar AdjustMI" xfId="46801"/>
    <cellStyle name="_DEM-WP(C) Costs not in AURORA 2007GRC_Electric Rev Req Model (2009 GRC) Rebuttal REmoval of New  WH Solar AdjustMI 2" xfId="46802"/>
    <cellStyle name="_DEM-WP(C) Costs not in AURORA 2007GRC_Electric Rev Req Model (2009 GRC) Rebuttal REmoval of New  WH Solar AdjustMI 2 2" xfId="46803"/>
    <cellStyle name="_DEM-WP(C) Costs not in AURORA 2007GRC_Electric Rev Req Model (2009 GRC) Rebuttal REmoval of New  WH Solar AdjustMI 3" xfId="46804"/>
    <cellStyle name="_DEM-WP(C) Costs not in AURORA 2007GRC_Electric Rev Req Model (2009 GRC) Rebuttal REmoval of New  WH Solar AdjustMI_DEM-WP(C) ENERG10C--ctn Mid-C_042010 2010GRC" xfId="46805"/>
    <cellStyle name="_DEM-WP(C) Costs not in AURORA 2007GRC_Electric Rev Req Model (2009 GRC) Revised 01-18-2010" xfId="46806"/>
    <cellStyle name="_DEM-WP(C) Costs not in AURORA 2007GRC_Electric Rev Req Model (2009 GRC) Revised 01-18-2010 2" xfId="46807"/>
    <cellStyle name="_DEM-WP(C) Costs not in AURORA 2007GRC_Electric Rev Req Model (2009 GRC) Revised 01-18-2010 2 2" xfId="46808"/>
    <cellStyle name="_DEM-WP(C) Costs not in AURORA 2007GRC_Electric Rev Req Model (2009 GRC) Revised 01-18-2010 3" xfId="46809"/>
    <cellStyle name="_DEM-WP(C) Costs not in AURORA 2007GRC_Electric Rev Req Model (2009 GRC) Revised 01-18-2010_DEM-WP(C) ENERG10C--ctn Mid-C_042010 2010GRC" xfId="46810"/>
    <cellStyle name="_DEM-WP(C) Costs not in AURORA 2007GRC_Electric Rev Req Model (2010 GRC)" xfId="46811"/>
    <cellStyle name="_DEM-WP(C) Costs not in AURORA 2007GRC_Electric Rev Req Model (2010 GRC) SF" xfId="46812"/>
    <cellStyle name="_DEM-WP(C) Costs not in AURORA 2007GRC_Final Order Electric" xfId="46813"/>
    <cellStyle name="_DEM-WP(C) Costs not in AURORA 2007GRC_Final Order Electric EXHIBIT A-1" xfId="46814"/>
    <cellStyle name="_DEM-WP(C) Costs not in AURORA 2007GRC_Final Order Electric EXHIBIT A-1 2" xfId="46815"/>
    <cellStyle name="_DEM-WP(C) Costs not in AURORA 2007GRC_Final Order Electric EXHIBIT A-1 2 2" xfId="46816"/>
    <cellStyle name="_DEM-WP(C) Costs not in AURORA 2007GRC_Final Order Electric EXHIBIT A-1 3" xfId="46817"/>
    <cellStyle name="_DEM-WP(C) Costs not in AURORA 2007GRC_NIM Summary" xfId="46818"/>
    <cellStyle name="_DEM-WP(C) Costs not in AURORA 2007GRC_NIM Summary 2" xfId="46819"/>
    <cellStyle name="_DEM-WP(C) Costs not in AURORA 2007GRC_NIM Summary_DEM-WP(C) ENERG10C--ctn Mid-C_042010 2010GRC" xfId="46820"/>
    <cellStyle name="_DEM-WP(C) Costs not in AURORA 2007GRC_NIM+O&amp;M Monthly" xfId="46821"/>
    <cellStyle name="_DEM-WP(C) Costs not in AURORA 2007GRC_Power Costs - Comparison bx Rbtl-Staff-Jt-PC" xfId="46822"/>
    <cellStyle name="_DEM-WP(C) Costs not in AURORA 2007GRC_Power Costs - Comparison bx Rbtl-Staff-Jt-PC 2" xfId="46823"/>
    <cellStyle name="_DEM-WP(C) Costs not in AURORA 2007GRC_Power Costs - Comparison bx Rbtl-Staff-Jt-PC 2 2" xfId="46824"/>
    <cellStyle name="_DEM-WP(C) Costs not in AURORA 2007GRC_Power Costs - Comparison bx Rbtl-Staff-Jt-PC 3" xfId="46825"/>
    <cellStyle name="_DEM-WP(C) Costs not in AURORA 2007GRC_Power Costs - Comparison bx Rbtl-Staff-Jt-PC_DEM-WP(C) ENERG10C--ctn Mid-C_042010 2010GRC" xfId="46826"/>
    <cellStyle name="_DEM-WP(C) Costs not in AURORA 2007GRC_Rebuttal Power Costs" xfId="46827"/>
    <cellStyle name="_DEM-WP(C) Costs not in AURORA 2007GRC_Rebuttal Power Costs 2" xfId="46828"/>
    <cellStyle name="_DEM-WP(C) Costs not in AURORA 2007GRC_Rebuttal Power Costs 2 2" xfId="46829"/>
    <cellStyle name="_DEM-WP(C) Costs not in AURORA 2007GRC_Rebuttal Power Costs 3" xfId="46830"/>
    <cellStyle name="_DEM-WP(C) Costs not in AURORA 2007GRC_Rebuttal Power Costs_DEM-WP(C) ENERG10C--ctn Mid-C_042010 2010GRC" xfId="46831"/>
    <cellStyle name="_DEM-WP(C) Costs not in AURORA 2007GRC_TENASKA REGULATORY ASSET" xfId="46832"/>
    <cellStyle name="_DEM-WP(C) Costs not in AURORA 2007GRC_TENASKA REGULATORY ASSET 2" xfId="46833"/>
    <cellStyle name="_DEM-WP(C) Costs not in AURORA 2007GRC_TENASKA REGULATORY ASSET 2 2" xfId="46834"/>
    <cellStyle name="_DEM-WP(C) Costs not in AURORA 2007GRC_TENASKA REGULATORY ASSET 3" xfId="46835"/>
    <cellStyle name="_DEM-WP(C) Costs not in AURORA 2007PCORC" xfId="46836"/>
    <cellStyle name="_DEM-WP(C) Costs not in AURORA 2007PCORC 2" xfId="46837"/>
    <cellStyle name="_DEM-WP(C) Costs not in AURORA 2007PCORC_Chelan PUD Power Costs (8-10)" xfId="46838"/>
    <cellStyle name="_DEM-WP(C) Costs not in AURORA 2007PCORC_DEM-WP(C) ENERG10C--ctn Mid-C_042010 2010GRC" xfId="46839"/>
    <cellStyle name="_DEM-WP(C) Costs not in AURORA 2007PCORC_NIM Summary" xfId="46840"/>
    <cellStyle name="_DEM-WP(C) Costs not in AURORA 2007PCORC_NIM Summary 2" xfId="46841"/>
    <cellStyle name="_DEM-WP(C) Costs not in AURORA 2007PCORC_NIM Summary_DEM-WP(C) ENERG10C--ctn Mid-C_042010 2010GRC" xfId="46842"/>
    <cellStyle name="_DEM-WP(C) Costs not in AURORA 2007PCORC-5.07Update" xfId="94"/>
    <cellStyle name="_DEM-WP(C) Costs not in AURORA 2007PCORC-5.07Update 2" xfId="46843"/>
    <cellStyle name="_DEM-WP(C) Costs not in AURORA 2007PCORC-5.07Update 2 2" xfId="46844"/>
    <cellStyle name="_DEM-WP(C) Costs not in AURORA 2007PCORC-5.07Update 3" xfId="46845"/>
    <cellStyle name="_DEM-WP(C) Costs not in AURORA 2007PCORC-5.07Update_16.37E Wild Horse Expansion DeferralRevwrkingfile SF" xfId="46846"/>
    <cellStyle name="_DEM-WP(C) Costs not in AURORA 2007PCORC-5.07Update_16.37E Wild Horse Expansion DeferralRevwrkingfile SF 2" xfId="46847"/>
    <cellStyle name="_DEM-WP(C) Costs not in AURORA 2007PCORC-5.07Update_16.37E Wild Horse Expansion DeferralRevwrkingfile SF 2 2" xfId="46848"/>
    <cellStyle name="_DEM-WP(C) Costs not in AURORA 2007PCORC-5.07Update_16.37E Wild Horse Expansion DeferralRevwrkingfile SF 3" xfId="46849"/>
    <cellStyle name="_DEM-WP(C) Costs not in AURORA 2007PCORC-5.07Update_16.37E Wild Horse Expansion DeferralRevwrkingfile SF_DEM-WP(C) ENERG10C--ctn Mid-C_042010 2010GRC" xfId="46850"/>
    <cellStyle name="_DEM-WP(C) Costs not in AURORA 2007PCORC-5.07Update_2009 GRC Compl Filing - Exhibit D" xfId="46851"/>
    <cellStyle name="_DEM-WP(C) Costs not in AURORA 2007PCORC-5.07Update_2009 GRC Compl Filing - Exhibit D 2" xfId="46852"/>
    <cellStyle name="_DEM-WP(C) Costs not in AURORA 2007PCORC-5.07Update_2009 GRC Compl Filing - Exhibit D_DEM-WP(C) ENERG10C--ctn Mid-C_042010 2010GRC" xfId="46853"/>
    <cellStyle name="_DEM-WP(C) Costs not in AURORA 2007PCORC-5.07Update_Adj Bench DR 3 for Initial Briefs (Electric)" xfId="46854"/>
    <cellStyle name="_DEM-WP(C) Costs not in AURORA 2007PCORC-5.07Update_Adj Bench DR 3 for Initial Briefs (Electric) 2" xfId="46855"/>
    <cellStyle name="_DEM-WP(C) Costs not in AURORA 2007PCORC-5.07Update_Adj Bench DR 3 for Initial Briefs (Electric) 2 2" xfId="46856"/>
    <cellStyle name="_DEM-WP(C) Costs not in AURORA 2007PCORC-5.07Update_Adj Bench DR 3 for Initial Briefs (Electric) 3" xfId="46857"/>
    <cellStyle name="_DEM-WP(C) Costs not in AURORA 2007PCORC-5.07Update_Adj Bench DR 3 for Initial Briefs (Electric)_DEM-WP(C) ENERG10C--ctn Mid-C_042010 2010GRC" xfId="46858"/>
    <cellStyle name="_DEM-WP(C) Costs not in AURORA 2007PCORC-5.07Update_Book1" xfId="46859"/>
    <cellStyle name="_DEM-WP(C) Costs not in AURORA 2007PCORC-5.07Update_Book2" xfId="46860"/>
    <cellStyle name="_DEM-WP(C) Costs not in AURORA 2007PCORC-5.07Update_Book2 2" xfId="46861"/>
    <cellStyle name="_DEM-WP(C) Costs not in AURORA 2007PCORC-5.07Update_Book2 2 2" xfId="46862"/>
    <cellStyle name="_DEM-WP(C) Costs not in AURORA 2007PCORC-5.07Update_Book2 3" xfId="46863"/>
    <cellStyle name="_DEM-WP(C) Costs not in AURORA 2007PCORC-5.07Update_Book2_DEM-WP(C) ENERG10C--ctn Mid-C_042010 2010GRC" xfId="46864"/>
    <cellStyle name="_DEM-WP(C) Costs not in AURORA 2007PCORC-5.07Update_Book4" xfId="46865"/>
    <cellStyle name="_DEM-WP(C) Costs not in AURORA 2007PCORC-5.07Update_Book4 2" xfId="46866"/>
    <cellStyle name="_DEM-WP(C) Costs not in AURORA 2007PCORC-5.07Update_Book4 2 2" xfId="46867"/>
    <cellStyle name="_DEM-WP(C) Costs not in AURORA 2007PCORC-5.07Update_Book4 3" xfId="46868"/>
    <cellStyle name="_DEM-WP(C) Costs not in AURORA 2007PCORC-5.07Update_Book4_DEM-WP(C) ENERG10C--ctn Mid-C_042010 2010GRC" xfId="46869"/>
    <cellStyle name="_DEM-WP(C) Costs not in AURORA 2007PCORC-5.07Update_Chelan PUD Power Costs (8-10)" xfId="46870"/>
    <cellStyle name="_DEM-WP(C) Costs not in AURORA 2007PCORC-5.07Update_Confidential Material" xfId="46871"/>
    <cellStyle name="_DEM-WP(C) Costs not in AURORA 2007PCORC-5.07Update_DEM-WP(C) Colstrip 12 Coal Cost Forecast 2010GRC" xfId="46872"/>
    <cellStyle name="_DEM-WP(C) Costs not in AURORA 2007PCORC-5.07Update_DEM-WP(C) ENERG10C--ctn Mid-C_042010 2010GRC" xfId="46873"/>
    <cellStyle name="_DEM-WP(C) Costs not in AURORA 2007PCORC-5.07Update_DEM-WP(C) Production O&amp;M 2009GRC Rebuttal" xfId="46874"/>
    <cellStyle name="_DEM-WP(C) Costs not in AURORA 2007PCORC-5.07Update_DEM-WP(C) Production O&amp;M 2009GRC Rebuttal 2" xfId="46875"/>
    <cellStyle name="_DEM-WP(C) Costs not in AURORA 2007PCORC-5.07Update_DEM-WP(C) Production O&amp;M 2009GRC Rebuttal 2 2" xfId="46876"/>
    <cellStyle name="_DEM-WP(C) Costs not in AURORA 2007PCORC-5.07Update_DEM-WP(C) Production O&amp;M 2009GRC Rebuttal 3" xfId="46877"/>
    <cellStyle name="_DEM-WP(C) Costs not in AURORA 2007PCORC-5.07Update_DEM-WP(C) Production O&amp;M 2009GRC Rebuttal_Adj Bench DR 3 for Initial Briefs (Electric)" xfId="46878"/>
    <cellStyle name="_DEM-WP(C) Costs not in AURORA 2007PCORC-5.07Update_DEM-WP(C) Production O&amp;M 2009GRC Rebuttal_Adj Bench DR 3 for Initial Briefs (Electric) 2" xfId="46879"/>
    <cellStyle name="_DEM-WP(C) Costs not in AURORA 2007PCORC-5.07Update_DEM-WP(C) Production O&amp;M 2009GRC Rebuttal_Adj Bench DR 3 for Initial Briefs (Electric) 2 2" xfId="46880"/>
    <cellStyle name="_DEM-WP(C) Costs not in AURORA 2007PCORC-5.07Update_DEM-WP(C) Production O&amp;M 2009GRC Rebuttal_Adj Bench DR 3 for Initial Briefs (Electric) 3" xfId="46881"/>
    <cellStyle name="_DEM-WP(C) Costs not in AURORA 2007PCORC-5.07Update_DEM-WP(C) Production O&amp;M 2009GRC Rebuttal_Adj Bench DR 3 for Initial Briefs (Electric)_DEM-WP(C) ENERG10C--ctn Mid-C_042010 2010GRC" xfId="46882"/>
    <cellStyle name="_DEM-WP(C) Costs not in AURORA 2007PCORC-5.07Update_DEM-WP(C) Production O&amp;M 2009GRC Rebuttal_Book2" xfId="46883"/>
    <cellStyle name="_DEM-WP(C) Costs not in AURORA 2007PCORC-5.07Update_DEM-WP(C) Production O&amp;M 2009GRC Rebuttal_Book2 2" xfId="46884"/>
    <cellStyle name="_DEM-WP(C) Costs not in AURORA 2007PCORC-5.07Update_DEM-WP(C) Production O&amp;M 2009GRC Rebuttal_Book2 2 2" xfId="46885"/>
    <cellStyle name="_DEM-WP(C) Costs not in AURORA 2007PCORC-5.07Update_DEM-WP(C) Production O&amp;M 2009GRC Rebuttal_Book2 3" xfId="46886"/>
    <cellStyle name="_DEM-WP(C) Costs not in AURORA 2007PCORC-5.07Update_DEM-WP(C) Production O&amp;M 2009GRC Rebuttal_Book2_Adj Bench DR 3 for Initial Briefs (Electric)" xfId="46887"/>
    <cellStyle name="_DEM-WP(C) Costs not in AURORA 2007PCORC-5.07Update_DEM-WP(C) Production O&amp;M 2009GRC Rebuttal_Book2_Adj Bench DR 3 for Initial Briefs (Electric) 2" xfId="46888"/>
    <cellStyle name="_DEM-WP(C) Costs not in AURORA 2007PCORC-5.07Update_DEM-WP(C) Production O&amp;M 2009GRC Rebuttal_Book2_Adj Bench DR 3 for Initial Briefs (Electric) 2 2" xfId="46889"/>
    <cellStyle name="_DEM-WP(C) Costs not in AURORA 2007PCORC-5.07Update_DEM-WP(C) Production O&amp;M 2009GRC Rebuttal_Book2_Adj Bench DR 3 for Initial Briefs (Electric) 3" xfId="46890"/>
    <cellStyle name="_DEM-WP(C) Costs not in AURORA 2007PCORC-5.07Update_DEM-WP(C) Production O&amp;M 2009GRC Rebuttal_Book2_Adj Bench DR 3 for Initial Briefs (Electric)_DEM-WP(C) ENERG10C--ctn Mid-C_042010 2010GRC" xfId="46891"/>
    <cellStyle name="_DEM-WP(C) Costs not in AURORA 2007PCORC-5.07Update_DEM-WP(C) Production O&amp;M 2009GRC Rebuttal_Book2_DEM-WP(C) ENERG10C--ctn Mid-C_042010 2010GRC" xfId="46892"/>
    <cellStyle name="_DEM-WP(C) Costs not in AURORA 2007PCORC-5.07Update_DEM-WP(C) Production O&amp;M 2009GRC Rebuttal_Book2_Electric Rev Req Model (2009 GRC) Rebuttal" xfId="46893"/>
    <cellStyle name="_DEM-WP(C) Costs not in AURORA 2007PCORC-5.07Update_DEM-WP(C) Production O&amp;M 2009GRC Rebuttal_Book2_Electric Rev Req Model (2009 GRC) Rebuttal 2" xfId="46894"/>
    <cellStyle name="_DEM-WP(C) Costs not in AURORA 2007PCORC-5.07Update_DEM-WP(C) Production O&amp;M 2009GRC Rebuttal_Book2_Electric Rev Req Model (2009 GRC) Rebuttal 2 2" xfId="46895"/>
    <cellStyle name="_DEM-WP(C) Costs not in AURORA 2007PCORC-5.07Update_DEM-WP(C) Production O&amp;M 2009GRC Rebuttal_Book2_Electric Rev Req Model (2009 GRC) Rebuttal 3" xfId="46896"/>
    <cellStyle name="_DEM-WP(C) Costs not in AURORA 2007PCORC-5.07Update_DEM-WP(C) Production O&amp;M 2009GRC Rebuttal_Book2_Electric Rev Req Model (2009 GRC) Rebuttal REmoval of New  WH Solar AdjustMI" xfId="46897"/>
    <cellStyle name="_DEM-WP(C) Costs not in AURORA 2007PCORC-5.07Update_DEM-WP(C) Production O&amp;M 2009GRC Rebuttal_Book2_Electric Rev Req Model (2009 GRC) Rebuttal REmoval of New  WH Solar AdjustMI 2" xfId="46898"/>
    <cellStyle name="_DEM-WP(C) Costs not in AURORA 2007PCORC-5.07Update_DEM-WP(C) Production O&amp;M 2009GRC Rebuttal_Book2_Electric Rev Req Model (2009 GRC) Rebuttal REmoval of New  WH Solar AdjustMI 2 2" xfId="46899"/>
    <cellStyle name="_DEM-WP(C) Costs not in AURORA 2007PCORC-5.07Update_DEM-WP(C) Production O&amp;M 2009GRC Rebuttal_Book2_Electric Rev Req Model (2009 GRC) Rebuttal REmoval of New  WH Solar AdjustMI 3" xfId="46900"/>
    <cellStyle name="_DEM-WP(C) Costs not in AURORA 2007PCORC-5.07Update_DEM-WP(C) Production O&amp;M 2009GRC Rebuttal_Book2_Electric Rev Req Model (2009 GRC) Rebuttal REmoval of New  WH Solar AdjustMI_DEM-WP(C) ENERG10C--ctn Mid-C_042010 2010GRC" xfId="46901"/>
    <cellStyle name="_DEM-WP(C) Costs not in AURORA 2007PCORC-5.07Update_DEM-WP(C) Production O&amp;M 2009GRC Rebuttal_Book2_Electric Rev Req Model (2009 GRC) Revised 01-18-2010" xfId="46902"/>
    <cellStyle name="_DEM-WP(C) Costs not in AURORA 2007PCORC-5.07Update_DEM-WP(C) Production O&amp;M 2009GRC Rebuttal_Book2_Electric Rev Req Model (2009 GRC) Revised 01-18-2010 2" xfId="46903"/>
    <cellStyle name="_DEM-WP(C) Costs not in AURORA 2007PCORC-5.07Update_DEM-WP(C) Production O&amp;M 2009GRC Rebuttal_Book2_Electric Rev Req Model (2009 GRC) Revised 01-18-2010 2 2" xfId="46904"/>
    <cellStyle name="_DEM-WP(C) Costs not in AURORA 2007PCORC-5.07Update_DEM-WP(C) Production O&amp;M 2009GRC Rebuttal_Book2_Electric Rev Req Model (2009 GRC) Revised 01-18-2010 3" xfId="46905"/>
    <cellStyle name="_DEM-WP(C) Costs not in AURORA 2007PCORC-5.07Update_DEM-WP(C) Production O&amp;M 2009GRC Rebuttal_Book2_Electric Rev Req Model (2009 GRC) Revised 01-18-2010_DEM-WP(C) ENERG10C--ctn Mid-C_042010 2010GRC" xfId="46906"/>
    <cellStyle name="_DEM-WP(C) Costs not in AURORA 2007PCORC-5.07Update_DEM-WP(C) Production O&amp;M 2009GRC Rebuttal_Book2_Final Order Electric EXHIBIT A-1" xfId="46907"/>
    <cellStyle name="_DEM-WP(C) Costs not in AURORA 2007PCORC-5.07Update_DEM-WP(C) Production O&amp;M 2009GRC Rebuttal_Book2_Final Order Electric EXHIBIT A-1 2" xfId="46908"/>
    <cellStyle name="_DEM-WP(C) Costs not in AURORA 2007PCORC-5.07Update_DEM-WP(C) Production O&amp;M 2009GRC Rebuttal_Book2_Final Order Electric EXHIBIT A-1 2 2" xfId="46909"/>
    <cellStyle name="_DEM-WP(C) Costs not in AURORA 2007PCORC-5.07Update_DEM-WP(C) Production O&amp;M 2009GRC Rebuttal_Book2_Final Order Electric EXHIBIT A-1 3" xfId="46910"/>
    <cellStyle name="_DEM-WP(C) Costs not in AURORA 2007PCORC-5.07Update_DEM-WP(C) Production O&amp;M 2009GRC Rebuttal_DEM-WP(C) ENERG10C--ctn Mid-C_042010 2010GRC" xfId="46911"/>
    <cellStyle name="_DEM-WP(C) Costs not in AURORA 2007PCORC-5.07Update_DEM-WP(C) Production O&amp;M 2009GRC Rebuttal_Electric Rev Req Model (2009 GRC) Rebuttal" xfId="46912"/>
    <cellStyle name="_DEM-WP(C) Costs not in AURORA 2007PCORC-5.07Update_DEM-WP(C) Production O&amp;M 2009GRC Rebuttal_Electric Rev Req Model (2009 GRC) Rebuttal 2" xfId="46913"/>
    <cellStyle name="_DEM-WP(C) Costs not in AURORA 2007PCORC-5.07Update_DEM-WP(C) Production O&amp;M 2009GRC Rebuttal_Electric Rev Req Model (2009 GRC) Rebuttal 2 2" xfId="46914"/>
    <cellStyle name="_DEM-WP(C) Costs not in AURORA 2007PCORC-5.07Update_DEM-WP(C) Production O&amp;M 2009GRC Rebuttal_Electric Rev Req Model (2009 GRC) Rebuttal 3" xfId="46915"/>
    <cellStyle name="_DEM-WP(C) Costs not in AURORA 2007PCORC-5.07Update_DEM-WP(C) Production O&amp;M 2009GRC Rebuttal_Electric Rev Req Model (2009 GRC) Rebuttal REmoval of New  WH Solar AdjustMI" xfId="46916"/>
    <cellStyle name="_DEM-WP(C) Costs not in AURORA 2007PCORC-5.07Update_DEM-WP(C) Production O&amp;M 2009GRC Rebuttal_Electric Rev Req Model (2009 GRC) Rebuttal REmoval of New  WH Solar AdjustMI 2" xfId="46917"/>
    <cellStyle name="_DEM-WP(C) Costs not in AURORA 2007PCORC-5.07Update_DEM-WP(C) Production O&amp;M 2009GRC Rebuttal_Electric Rev Req Model (2009 GRC) Rebuttal REmoval of New  WH Solar AdjustMI 2 2" xfId="46918"/>
    <cellStyle name="_DEM-WP(C) Costs not in AURORA 2007PCORC-5.07Update_DEM-WP(C) Production O&amp;M 2009GRC Rebuttal_Electric Rev Req Model (2009 GRC) Rebuttal REmoval of New  WH Solar AdjustMI 3" xfId="46919"/>
    <cellStyle name="_DEM-WP(C) Costs not in AURORA 2007PCORC-5.07Update_DEM-WP(C) Production O&amp;M 2009GRC Rebuttal_Electric Rev Req Model (2009 GRC) Rebuttal REmoval of New  WH Solar AdjustMI_DEM-WP(C) ENERG10C--ctn Mid-C_042010 2010GRC" xfId="46920"/>
    <cellStyle name="_DEM-WP(C) Costs not in AURORA 2007PCORC-5.07Update_DEM-WP(C) Production O&amp;M 2009GRC Rebuttal_Electric Rev Req Model (2009 GRC) Revised 01-18-2010" xfId="46921"/>
    <cellStyle name="_DEM-WP(C) Costs not in AURORA 2007PCORC-5.07Update_DEM-WP(C) Production O&amp;M 2009GRC Rebuttal_Electric Rev Req Model (2009 GRC) Revised 01-18-2010 2" xfId="46922"/>
    <cellStyle name="_DEM-WP(C) Costs not in AURORA 2007PCORC-5.07Update_DEM-WP(C) Production O&amp;M 2009GRC Rebuttal_Electric Rev Req Model (2009 GRC) Revised 01-18-2010 2 2" xfId="46923"/>
    <cellStyle name="_DEM-WP(C) Costs not in AURORA 2007PCORC-5.07Update_DEM-WP(C) Production O&amp;M 2009GRC Rebuttal_Electric Rev Req Model (2009 GRC) Revised 01-18-2010 3" xfId="46924"/>
    <cellStyle name="_DEM-WP(C) Costs not in AURORA 2007PCORC-5.07Update_DEM-WP(C) Production O&amp;M 2009GRC Rebuttal_Electric Rev Req Model (2009 GRC) Revised 01-18-2010_DEM-WP(C) ENERG10C--ctn Mid-C_042010 2010GRC" xfId="46925"/>
    <cellStyle name="_DEM-WP(C) Costs not in AURORA 2007PCORC-5.07Update_DEM-WP(C) Production O&amp;M 2009GRC Rebuttal_Final Order Electric EXHIBIT A-1" xfId="46926"/>
    <cellStyle name="_DEM-WP(C) Costs not in AURORA 2007PCORC-5.07Update_DEM-WP(C) Production O&amp;M 2009GRC Rebuttal_Final Order Electric EXHIBIT A-1 2" xfId="46927"/>
    <cellStyle name="_DEM-WP(C) Costs not in AURORA 2007PCORC-5.07Update_DEM-WP(C) Production O&amp;M 2009GRC Rebuttal_Final Order Electric EXHIBIT A-1 2 2" xfId="46928"/>
    <cellStyle name="_DEM-WP(C) Costs not in AURORA 2007PCORC-5.07Update_DEM-WP(C) Production O&amp;M 2009GRC Rebuttal_Final Order Electric EXHIBIT A-1 3" xfId="46929"/>
    <cellStyle name="_DEM-WP(C) Costs not in AURORA 2007PCORC-5.07Update_DEM-WP(C) Production O&amp;M 2009GRC Rebuttal_Rebuttal Power Costs" xfId="46930"/>
    <cellStyle name="_DEM-WP(C) Costs not in AURORA 2007PCORC-5.07Update_DEM-WP(C) Production O&amp;M 2009GRC Rebuttal_Rebuttal Power Costs 2" xfId="46931"/>
    <cellStyle name="_DEM-WP(C) Costs not in AURORA 2007PCORC-5.07Update_DEM-WP(C) Production O&amp;M 2009GRC Rebuttal_Rebuttal Power Costs 2 2" xfId="46932"/>
    <cellStyle name="_DEM-WP(C) Costs not in AURORA 2007PCORC-5.07Update_DEM-WP(C) Production O&amp;M 2009GRC Rebuttal_Rebuttal Power Costs 3" xfId="46933"/>
    <cellStyle name="_DEM-WP(C) Costs not in AURORA 2007PCORC-5.07Update_DEM-WP(C) Production O&amp;M 2009GRC Rebuttal_Rebuttal Power Costs_Adj Bench DR 3 for Initial Briefs (Electric)" xfId="46934"/>
    <cellStyle name="_DEM-WP(C) Costs not in AURORA 2007PCORC-5.07Update_DEM-WP(C) Production O&amp;M 2009GRC Rebuttal_Rebuttal Power Costs_Adj Bench DR 3 for Initial Briefs (Electric) 2" xfId="46935"/>
    <cellStyle name="_DEM-WP(C) Costs not in AURORA 2007PCORC-5.07Update_DEM-WP(C) Production O&amp;M 2009GRC Rebuttal_Rebuttal Power Costs_Adj Bench DR 3 for Initial Briefs (Electric) 2 2" xfId="46936"/>
    <cellStyle name="_DEM-WP(C) Costs not in AURORA 2007PCORC-5.07Update_DEM-WP(C) Production O&amp;M 2009GRC Rebuttal_Rebuttal Power Costs_Adj Bench DR 3 for Initial Briefs (Electric) 3" xfId="46937"/>
    <cellStyle name="_DEM-WP(C) Costs not in AURORA 2007PCORC-5.07Update_DEM-WP(C) Production O&amp;M 2009GRC Rebuttal_Rebuttal Power Costs_Adj Bench DR 3 for Initial Briefs (Electric)_DEM-WP(C) ENERG10C--ctn Mid-C_042010 2010GRC" xfId="46938"/>
    <cellStyle name="_DEM-WP(C) Costs not in AURORA 2007PCORC-5.07Update_DEM-WP(C) Production O&amp;M 2009GRC Rebuttal_Rebuttal Power Costs_DEM-WP(C) ENERG10C--ctn Mid-C_042010 2010GRC" xfId="46939"/>
    <cellStyle name="_DEM-WP(C) Costs not in AURORA 2007PCORC-5.07Update_DEM-WP(C) Production O&amp;M 2009GRC Rebuttal_Rebuttal Power Costs_Electric Rev Req Model (2009 GRC) Rebuttal" xfId="46940"/>
    <cellStyle name="_DEM-WP(C) Costs not in AURORA 2007PCORC-5.07Update_DEM-WP(C) Production O&amp;M 2009GRC Rebuttal_Rebuttal Power Costs_Electric Rev Req Model (2009 GRC) Rebuttal 2" xfId="46941"/>
    <cellStyle name="_DEM-WP(C) Costs not in AURORA 2007PCORC-5.07Update_DEM-WP(C) Production O&amp;M 2009GRC Rebuttal_Rebuttal Power Costs_Electric Rev Req Model (2009 GRC) Rebuttal 2 2" xfId="46942"/>
    <cellStyle name="_DEM-WP(C) Costs not in AURORA 2007PCORC-5.07Update_DEM-WP(C) Production O&amp;M 2009GRC Rebuttal_Rebuttal Power Costs_Electric Rev Req Model (2009 GRC) Rebuttal 3" xfId="46943"/>
    <cellStyle name="_DEM-WP(C) Costs not in AURORA 2007PCORC-5.07Update_DEM-WP(C) Production O&amp;M 2009GRC Rebuttal_Rebuttal Power Costs_Electric Rev Req Model (2009 GRC) Rebuttal REmoval of New  WH Solar AdjustMI" xfId="46944"/>
    <cellStyle name="_DEM-WP(C) Costs not in AURORA 2007PCORC-5.07Update_DEM-WP(C) Production O&amp;M 2009GRC Rebuttal_Rebuttal Power Costs_Electric Rev Req Model (2009 GRC) Rebuttal REmoval of New  WH Solar AdjustMI 2" xfId="46945"/>
    <cellStyle name="_DEM-WP(C) Costs not in AURORA 2007PCORC-5.07Update_DEM-WP(C) Production O&amp;M 2009GRC Rebuttal_Rebuttal Power Costs_Electric Rev Req Model (2009 GRC) Rebuttal REmoval of New  WH Solar AdjustMI 2 2" xfId="46946"/>
    <cellStyle name="_DEM-WP(C) Costs not in AURORA 2007PCORC-5.07Update_DEM-WP(C) Production O&amp;M 2009GRC Rebuttal_Rebuttal Power Costs_Electric Rev Req Model (2009 GRC) Rebuttal REmoval of New  WH Solar AdjustMI 3" xfId="46947"/>
    <cellStyle name="_DEM-WP(C) Costs not in AURORA 2007PCORC-5.07Update_DEM-WP(C) Production O&amp;M 2009GRC Rebuttal_Rebuttal Power Costs_Electric Rev Req Model (2009 GRC) Rebuttal REmoval of New  WH Solar AdjustMI_DEM-WP(C) ENERG10C--ctn Mid-C_042010 2010GRC" xfId="46948"/>
    <cellStyle name="_DEM-WP(C) Costs not in AURORA 2007PCORC-5.07Update_DEM-WP(C) Production O&amp;M 2009GRC Rebuttal_Rebuttal Power Costs_Electric Rev Req Model (2009 GRC) Revised 01-18-2010" xfId="46949"/>
    <cellStyle name="_DEM-WP(C) Costs not in AURORA 2007PCORC-5.07Update_DEM-WP(C) Production O&amp;M 2009GRC Rebuttal_Rebuttal Power Costs_Electric Rev Req Model (2009 GRC) Revised 01-18-2010 2" xfId="46950"/>
    <cellStyle name="_DEM-WP(C) Costs not in AURORA 2007PCORC-5.07Update_DEM-WP(C) Production O&amp;M 2009GRC Rebuttal_Rebuttal Power Costs_Electric Rev Req Model (2009 GRC) Revised 01-18-2010 2 2" xfId="46951"/>
    <cellStyle name="_DEM-WP(C) Costs not in AURORA 2007PCORC-5.07Update_DEM-WP(C) Production O&amp;M 2009GRC Rebuttal_Rebuttal Power Costs_Electric Rev Req Model (2009 GRC) Revised 01-18-2010 3" xfId="46952"/>
    <cellStyle name="_DEM-WP(C) Costs not in AURORA 2007PCORC-5.07Update_DEM-WP(C) Production O&amp;M 2009GRC Rebuttal_Rebuttal Power Costs_Electric Rev Req Model (2009 GRC) Revised 01-18-2010_DEM-WP(C) ENERG10C--ctn Mid-C_042010 2010GRC" xfId="46953"/>
    <cellStyle name="_DEM-WP(C) Costs not in AURORA 2007PCORC-5.07Update_DEM-WP(C) Production O&amp;M 2009GRC Rebuttal_Rebuttal Power Costs_Final Order Electric EXHIBIT A-1" xfId="46954"/>
    <cellStyle name="_DEM-WP(C) Costs not in AURORA 2007PCORC-5.07Update_DEM-WP(C) Production O&amp;M 2009GRC Rebuttal_Rebuttal Power Costs_Final Order Electric EXHIBIT A-1 2" xfId="46955"/>
    <cellStyle name="_DEM-WP(C) Costs not in AURORA 2007PCORC-5.07Update_DEM-WP(C) Production O&amp;M 2009GRC Rebuttal_Rebuttal Power Costs_Final Order Electric EXHIBIT A-1 2 2" xfId="46956"/>
    <cellStyle name="_DEM-WP(C) Costs not in AURORA 2007PCORC-5.07Update_DEM-WP(C) Production O&amp;M 2009GRC Rebuttal_Rebuttal Power Costs_Final Order Electric EXHIBIT A-1 3" xfId="46957"/>
    <cellStyle name="_DEM-WP(C) Costs not in AURORA 2007PCORC-5.07Update_DEM-WP(C) Production O&amp;M 2010GRC As-Filed" xfId="46958"/>
    <cellStyle name="_DEM-WP(C) Costs not in AURORA 2007PCORC-5.07Update_DEM-WP(C) Production O&amp;M 2010GRC As-Filed 2" xfId="46959"/>
    <cellStyle name="_DEM-WP(C) Costs not in AURORA 2007PCORC-5.07Update_DEM-WP(C) Production O&amp;M 2010GRC As-Filed 3" xfId="46960"/>
    <cellStyle name="_DEM-WP(C) Costs not in AURORA 2007PCORC-5.07Update_Electric Rev Req Model (2009 GRC) " xfId="46961"/>
    <cellStyle name="_DEM-WP(C) Costs not in AURORA 2007PCORC-5.07Update_Electric Rev Req Model (2009 GRC)  2" xfId="46962"/>
    <cellStyle name="_DEM-WP(C) Costs not in AURORA 2007PCORC-5.07Update_Electric Rev Req Model (2009 GRC)  2 2" xfId="46963"/>
    <cellStyle name="_DEM-WP(C) Costs not in AURORA 2007PCORC-5.07Update_Electric Rev Req Model (2009 GRC)  3" xfId="46964"/>
    <cellStyle name="_DEM-WP(C) Costs not in AURORA 2007PCORC-5.07Update_Electric Rev Req Model (2009 GRC) _DEM-WP(C) ENERG10C--ctn Mid-C_042010 2010GRC" xfId="46965"/>
    <cellStyle name="_DEM-WP(C) Costs not in AURORA 2007PCORC-5.07Update_Electric Rev Req Model (2009 GRC) Rebuttal" xfId="46966"/>
    <cellStyle name="_DEM-WP(C) Costs not in AURORA 2007PCORC-5.07Update_Electric Rev Req Model (2009 GRC) Rebuttal 2" xfId="46967"/>
    <cellStyle name="_DEM-WP(C) Costs not in AURORA 2007PCORC-5.07Update_Electric Rev Req Model (2009 GRC) Rebuttal 2 2" xfId="46968"/>
    <cellStyle name="_DEM-WP(C) Costs not in AURORA 2007PCORC-5.07Update_Electric Rev Req Model (2009 GRC) Rebuttal 3" xfId="46969"/>
    <cellStyle name="_DEM-WP(C) Costs not in AURORA 2007PCORC-5.07Update_Electric Rev Req Model (2009 GRC) Rebuttal REmoval of New  WH Solar AdjustMI" xfId="46970"/>
    <cellStyle name="_DEM-WP(C) Costs not in AURORA 2007PCORC-5.07Update_Electric Rev Req Model (2009 GRC) Rebuttal REmoval of New  WH Solar AdjustMI 2" xfId="46971"/>
    <cellStyle name="_DEM-WP(C) Costs not in AURORA 2007PCORC-5.07Update_Electric Rev Req Model (2009 GRC) Rebuttal REmoval of New  WH Solar AdjustMI 2 2" xfId="46972"/>
    <cellStyle name="_DEM-WP(C) Costs not in AURORA 2007PCORC-5.07Update_Electric Rev Req Model (2009 GRC) Rebuttal REmoval of New  WH Solar AdjustMI 3" xfId="46973"/>
    <cellStyle name="_DEM-WP(C) Costs not in AURORA 2007PCORC-5.07Update_Electric Rev Req Model (2009 GRC) Rebuttal REmoval of New  WH Solar AdjustMI_DEM-WP(C) ENERG10C--ctn Mid-C_042010 2010GRC" xfId="46974"/>
    <cellStyle name="_DEM-WP(C) Costs not in AURORA 2007PCORC-5.07Update_Electric Rev Req Model (2009 GRC) Revised 01-18-2010" xfId="46975"/>
    <cellStyle name="_DEM-WP(C) Costs not in AURORA 2007PCORC-5.07Update_Electric Rev Req Model (2009 GRC) Revised 01-18-2010 2" xfId="46976"/>
    <cellStyle name="_DEM-WP(C) Costs not in AURORA 2007PCORC-5.07Update_Electric Rev Req Model (2009 GRC) Revised 01-18-2010 2 2" xfId="46977"/>
    <cellStyle name="_DEM-WP(C) Costs not in AURORA 2007PCORC-5.07Update_Electric Rev Req Model (2009 GRC) Revised 01-18-2010 3" xfId="46978"/>
    <cellStyle name="_DEM-WP(C) Costs not in AURORA 2007PCORC-5.07Update_Electric Rev Req Model (2009 GRC) Revised 01-18-2010_DEM-WP(C) ENERG10C--ctn Mid-C_042010 2010GRC" xfId="46979"/>
    <cellStyle name="_DEM-WP(C) Costs not in AURORA 2007PCORC-5.07Update_Electric Rev Req Model (2010 GRC)" xfId="46980"/>
    <cellStyle name="_DEM-WP(C) Costs not in AURORA 2007PCORC-5.07Update_Electric Rev Req Model (2010 GRC) SF" xfId="46981"/>
    <cellStyle name="_DEM-WP(C) Costs not in AURORA 2007PCORC-5.07Update_Final Order Electric" xfId="46982"/>
    <cellStyle name="_DEM-WP(C) Costs not in AURORA 2007PCORC-5.07Update_Final Order Electric EXHIBIT A-1" xfId="46983"/>
    <cellStyle name="_DEM-WP(C) Costs not in AURORA 2007PCORC-5.07Update_Final Order Electric EXHIBIT A-1 2" xfId="46984"/>
    <cellStyle name="_DEM-WP(C) Costs not in AURORA 2007PCORC-5.07Update_Final Order Electric EXHIBIT A-1 2 2" xfId="46985"/>
    <cellStyle name="_DEM-WP(C) Costs not in AURORA 2007PCORC-5.07Update_Final Order Electric EXHIBIT A-1 3" xfId="46986"/>
    <cellStyle name="_DEM-WP(C) Costs not in AURORA 2007PCORC-5.07Update_NIM Summary" xfId="46987"/>
    <cellStyle name="_DEM-WP(C) Costs not in AURORA 2007PCORC-5.07Update_NIM Summary 09GRC" xfId="46988"/>
    <cellStyle name="_DEM-WP(C) Costs not in AURORA 2007PCORC-5.07Update_NIM Summary 09GRC 2" xfId="46989"/>
    <cellStyle name="_DEM-WP(C) Costs not in AURORA 2007PCORC-5.07Update_NIM Summary 09GRC_DEM-WP(C) ENERG10C--ctn Mid-C_042010 2010GRC" xfId="46990"/>
    <cellStyle name="_DEM-WP(C) Costs not in AURORA 2007PCORC-5.07Update_NIM Summary 09GRC_NIM Summary" xfId="46991"/>
    <cellStyle name="_DEM-WP(C) Costs not in AURORA 2007PCORC-5.07Update_NIM Summary 09GRC_NIM Summary 2" xfId="46992"/>
    <cellStyle name="_DEM-WP(C) Costs not in AURORA 2007PCORC-5.07Update_NIM Summary 09GRC_NIM Summary_DEM-WP(C) ENERG10C--ctn Mid-C_042010 2010GRC" xfId="46993"/>
    <cellStyle name="_DEM-WP(C) Costs not in AURORA 2007PCORC-5.07Update_NIM Summary 2" xfId="46994"/>
    <cellStyle name="_DEM-WP(C) Costs not in AURORA 2007PCORC-5.07Update_NIM Summary 3" xfId="46995"/>
    <cellStyle name="_DEM-WP(C) Costs not in AURORA 2007PCORC-5.07Update_NIM Summary 4" xfId="46996"/>
    <cellStyle name="_DEM-WP(C) Costs not in AURORA 2007PCORC-5.07Update_NIM Summary 5" xfId="46997"/>
    <cellStyle name="_DEM-WP(C) Costs not in AURORA 2007PCORC-5.07Update_NIM Summary 6" xfId="46998"/>
    <cellStyle name="_DEM-WP(C) Costs not in AURORA 2007PCORC-5.07Update_NIM Summary 7" xfId="46999"/>
    <cellStyle name="_DEM-WP(C) Costs not in AURORA 2007PCORC-5.07Update_NIM Summary 8" xfId="47000"/>
    <cellStyle name="_DEM-WP(C) Costs not in AURORA 2007PCORC-5.07Update_NIM Summary 9" xfId="47001"/>
    <cellStyle name="_DEM-WP(C) Costs not in AURORA 2007PCORC-5.07Update_NIM Summary_DEM-WP(C) ENERG10C--ctn Mid-C_042010 2010GRC" xfId="47002"/>
    <cellStyle name="_DEM-WP(C) Costs not in AURORA 2007PCORC-5.07Update_NIM+O&amp;M Monthly" xfId="47003"/>
    <cellStyle name="_DEM-WP(C) Costs not in AURORA 2007PCORC-5.07Update_Power Costs - Comparison bx Rbtl-Staff-Jt-PC" xfId="47004"/>
    <cellStyle name="_DEM-WP(C) Costs not in AURORA 2007PCORC-5.07Update_Power Costs - Comparison bx Rbtl-Staff-Jt-PC 2" xfId="47005"/>
    <cellStyle name="_DEM-WP(C) Costs not in AURORA 2007PCORC-5.07Update_Power Costs - Comparison bx Rbtl-Staff-Jt-PC 2 2" xfId="47006"/>
    <cellStyle name="_DEM-WP(C) Costs not in AURORA 2007PCORC-5.07Update_Power Costs - Comparison bx Rbtl-Staff-Jt-PC 3" xfId="47007"/>
    <cellStyle name="_DEM-WP(C) Costs not in AURORA 2007PCORC-5.07Update_Power Costs - Comparison bx Rbtl-Staff-Jt-PC_DEM-WP(C) ENERG10C--ctn Mid-C_042010 2010GRC" xfId="47008"/>
    <cellStyle name="_DEM-WP(C) Costs not in AURORA 2007PCORC-5.07Update_Rebuttal Power Costs" xfId="47009"/>
    <cellStyle name="_DEM-WP(C) Costs not in AURORA 2007PCORC-5.07Update_Rebuttal Power Costs 2" xfId="47010"/>
    <cellStyle name="_DEM-WP(C) Costs not in AURORA 2007PCORC-5.07Update_Rebuttal Power Costs 2 2" xfId="47011"/>
    <cellStyle name="_DEM-WP(C) Costs not in AURORA 2007PCORC-5.07Update_Rebuttal Power Costs 3" xfId="47012"/>
    <cellStyle name="_DEM-WP(C) Costs not in AURORA 2007PCORC-5.07Update_Rebuttal Power Costs_DEM-WP(C) ENERG10C--ctn Mid-C_042010 2010GRC" xfId="47013"/>
    <cellStyle name="_DEM-WP(C) Costs not in AURORA 2007PCORC-5.07Update_TENASKA REGULATORY ASSET" xfId="47014"/>
    <cellStyle name="_DEM-WP(C) Costs not in AURORA 2007PCORC-5.07Update_TENASKA REGULATORY ASSET 2" xfId="47015"/>
    <cellStyle name="_DEM-WP(C) Costs not in AURORA 2007PCORC-5.07Update_TENASKA REGULATORY ASSET 2 2" xfId="47016"/>
    <cellStyle name="_DEM-WP(C) Costs not in AURORA 2007PCORC-5.07Update_TENASKA REGULATORY ASSET 3" xfId="47017"/>
    <cellStyle name="_DEM-WP(C) Costs Not In AURORA 2009GRC" xfId="47018"/>
    <cellStyle name="_x0013__DEM-WP(C) ENERG10C--ctn Mid-C_042010 2010GRC" xfId="47019"/>
    <cellStyle name="_DEM-WP(C) Prod O&amp;M 2007GRC" xfId="47020"/>
    <cellStyle name="_DEM-WP(C) Prod O&amp;M 2007GRC 2" xfId="47021"/>
    <cellStyle name="_DEM-WP(C) Prod O&amp;M 2007GRC 2 2" xfId="47022"/>
    <cellStyle name="_DEM-WP(C) Prod O&amp;M 2007GRC 3" xfId="47023"/>
    <cellStyle name="_DEM-WP(C) Prod O&amp;M 2007GRC_Adj Bench DR 3 for Initial Briefs (Electric)" xfId="47024"/>
    <cellStyle name="_DEM-WP(C) Prod O&amp;M 2007GRC_Adj Bench DR 3 for Initial Briefs (Electric) 2" xfId="47025"/>
    <cellStyle name="_DEM-WP(C) Prod O&amp;M 2007GRC_Adj Bench DR 3 for Initial Briefs (Electric) 2 2" xfId="47026"/>
    <cellStyle name="_DEM-WP(C) Prod O&amp;M 2007GRC_Adj Bench DR 3 for Initial Briefs (Electric) 3" xfId="47027"/>
    <cellStyle name="_DEM-WP(C) Prod O&amp;M 2007GRC_Adj Bench DR 3 for Initial Briefs (Electric)_DEM-WP(C) ENERG10C--ctn Mid-C_042010 2010GRC" xfId="47028"/>
    <cellStyle name="_DEM-WP(C) Prod O&amp;M 2007GRC_Book2" xfId="47029"/>
    <cellStyle name="_DEM-WP(C) Prod O&amp;M 2007GRC_Book2 2" xfId="47030"/>
    <cellStyle name="_DEM-WP(C) Prod O&amp;M 2007GRC_Book2 2 2" xfId="47031"/>
    <cellStyle name="_DEM-WP(C) Prod O&amp;M 2007GRC_Book2 3" xfId="47032"/>
    <cellStyle name="_DEM-WP(C) Prod O&amp;M 2007GRC_Book2_Adj Bench DR 3 for Initial Briefs (Electric)" xfId="47033"/>
    <cellStyle name="_DEM-WP(C) Prod O&amp;M 2007GRC_Book2_Adj Bench DR 3 for Initial Briefs (Electric) 2" xfId="47034"/>
    <cellStyle name="_DEM-WP(C) Prod O&amp;M 2007GRC_Book2_Adj Bench DR 3 for Initial Briefs (Electric) 2 2" xfId="47035"/>
    <cellStyle name="_DEM-WP(C) Prod O&amp;M 2007GRC_Book2_Adj Bench DR 3 for Initial Briefs (Electric) 3" xfId="47036"/>
    <cellStyle name="_DEM-WP(C) Prod O&amp;M 2007GRC_Book2_Adj Bench DR 3 for Initial Briefs (Electric)_DEM-WP(C) ENERG10C--ctn Mid-C_042010 2010GRC" xfId="47037"/>
    <cellStyle name="_DEM-WP(C) Prod O&amp;M 2007GRC_Book2_DEM-WP(C) ENERG10C--ctn Mid-C_042010 2010GRC" xfId="47038"/>
    <cellStyle name="_DEM-WP(C) Prod O&amp;M 2007GRC_Book2_Electric Rev Req Model (2009 GRC) Rebuttal" xfId="47039"/>
    <cellStyle name="_DEM-WP(C) Prod O&amp;M 2007GRC_Book2_Electric Rev Req Model (2009 GRC) Rebuttal 2" xfId="47040"/>
    <cellStyle name="_DEM-WP(C) Prod O&amp;M 2007GRC_Book2_Electric Rev Req Model (2009 GRC) Rebuttal 2 2" xfId="47041"/>
    <cellStyle name="_DEM-WP(C) Prod O&amp;M 2007GRC_Book2_Electric Rev Req Model (2009 GRC) Rebuttal 3" xfId="47042"/>
    <cellStyle name="_DEM-WP(C) Prod O&amp;M 2007GRC_Book2_Electric Rev Req Model (2009 GRC) Rebuttal REmoval of New  WH Solar AdjustMI" xfId="47043"/>
    <cellStyle name="_DEM-WP(C) Prod O&amp;M 2007GRC_Book2_Electric Rev Req Model (2009 GRC) Rebuttal REmoval of New  WH Solar AdjustMI 2" xfId="47044"/>
    <cellStyle name="_DEM-WP(C) Prod O&amp;M 2007GRC_Book2_Electric Rev Req Model (2009 GRC) Rebuttal REmoval of New  WH Solar AdjustMI 2 2" xfId="47045"/>
    <cellStyle name="_DEM-WP(C) Prod O&amp;M 2007GRC_Book2_Electric Rev Req Model (2009 GRC) Rebuttal REmoval of New  WH Solar AdjustMI 3" xfId="47046"/>
    <cellStyle name="_DEM-WP(C) Prod O&amp;M 2007GRC_Book2_Electric Rev Req Model (2009 GRC) Rebuttal REmoval of New  WH Solar AdjustMI_DEM-WP(C) ENERG10C--ctn Mid-C_042010 2010GRC" xfId="47047"/>
    <cellStyle name="_DEM-WP(C) Prod O&amp;M 2007GRC_Book2_Electric Rev Req Model (2009 GRC) Revised 01-18-2010" xfId="47048"/>
    <cellStyle name="_DEM-WP(C) Prod O&amp;M 2007GRC_Book2_Electric Rev Req Model (2009 GRC) Revised 01-18-2010 2" xfId="47049"/>
    <cellStyle name="_DEM-WP(C) Prod O&amp;M 2007GRC_Book2_Electric Rev Req Model (2009 GRC) Revised 01-18-2010 2 2" xfId="47050"/>
    <cellStyle name="_DEM-WP(C) Prod O&amp;M 2007GRC_Book2_Electric Rev Req Model (2009 GRC) Revised 01-18-2010 3" xfId="47051"/>
    <cellStyle name="_DEM-WP(C) Prod O&amp;M 2007GRC_Book2_Electric Rev Req Model (2009 GRC) Revised 01-18-2010_DEM-WP(C) ENERG10C--ctn Mid-C_042010 2010GRC" xfId="47052"/>
    <cellStyle name="_DEM-WP(C) Prod O&amp;M 2007GRC_Book2_Final Order Electric EXHIBIT A-1" xfId="47053"/>
    <cellStyle name="_DEM-WP(C) Prod O&amp;M 2007GRC_Book2_Final Order Electric EXHIBIT A-1 2" xfId="47054"/>
    <cellStyle name="_DEM-WP(C) Prod O&amp;M 2007GRC_Book2_Final Order Electric EXHIBIT A-1 2 2" xfId="47055"/>
    <cellStyle name="_DEM-WP(C) Prod O&amp;M 2007GRC_Book2_Final Order Electric EXHIBIT A-1 3" xfId="47056"/>
    <cellStyle name="_DEM-WP(C) Prod O&amp;M 2007GRC_Confidential Material" xfId="47057"/>
    <cellStyle name="_DEM-WP(C) Prod O&amp;M 2007GRC_DEM-WP(C) Colstrip 12 Coal Cost Forecast 2010GRC" xfId="47058"/>
    <cellStyle name="_DEM-WP(C) Prod O&amp;M 2007GRC_DEM-WP(C) ENERG10C--ctn Mid-C_042010 2010GRC" xfId="47059"/>
    <cellStyle name="_DEM-WP(C) Prod O&amp;M 2007GRC_DEM-WP(C) Production O&amp;M 2010GRC As-Filed" xfId="47060"/>
    <cellStyle name="_DEM-WP(C) Prod O&amp;M 2007GRC_DEM-WP(C) Production O&amp;M 2010GRC As-Filed 2" xfId="47061"/>
    <cellStyle name="_DEM-WP(C) Prod O&amp;M 2007GRC_DEM-WP(C) Production O&amp;M 2010GRC As-Filed 3" xfId="47062"/>
    <cellStyle name="_DEM-WP(C) Prod O&amp;M 2007GRC_Electric Rev Req Model (2009 GRC) Rebuttal" xfId="47063"/>
    <cellStyle name="_DEM-WP(C) Prod O&amp;M 2007GRC_Electric Rev Req Model (2009 GRC) Rebuttal 2" xfId="47064"/>
    <cellStyle name="_DEM-WP(C) Prod O&amp;M 2007GRC_Electric Rev Req Model (2009 GRC) Rebuttal 2 2" xfId="47065"/>
    <cellStyle name="_DEM-WP(C) Prod O&amp;M 2007GRC_Electric Rev Req Model (2009 GRC) Rebuttal 3" xfId="47066"/>
    <cellStyle name="_DEM-WP(C) Prod O&amp;M 2007GRC_Electric Rev Req Model (2009 GRC) Rebuttal REmoval of New  WH Solar AdjustMI" xfId="47067"/>
    <cellStyle name="_DEM-WP(C) Prod O&amp;M 2007GRC_Electric Rev Req Model (2009 GRC) Rebuttal REmoval of New  WH Solar AdjustMI 2" xfId="47068"/>
    <cellStyle name="_DEM-WP(C) Prod O&amp;M 2007GRC_Electric Rev Req Model (2009 GRC) Rebuttal REmoval of New  WH Solar AdjustMI 2 2" xfId="47069"/>
    <cellStyle name="_DEM-WP(C) Prod O&amp;M 2007GRC_Electric Rev Req Model (2009 GRC) Rebuttal REmoval of New  WH Solar AdjustMI 3" xfId="47070"/>
    <cellStyle name="_DEM-WP(C) Prod O&amp;M 2007GRC_Electric Rev Req Model (2009 GRC) Rebuttal REmoval of New  WH Solar AdjustMI_DEM-WP(C) ENERG10C--ctn Mid-C_042010 2010GRC" xfId="47071"/>
    <cellStyle name="_DEM-WP(C) Prod O&amp;M 2007GRC_Electric Rev Req Model (2009 GRC) Revised 01-18-2010" xfId="47072"/>
    <cellStyle name="_DEM-WP(C) Prod O&amp;M 2007GRC_Electric Rev Req Model (2009 GRC) Revised 01-18-2010 2" xfId="47073"/>
    <cellStyle name="_DEM-WP(C) Prod O&amp;M 2007GRC_Electric Rev Req Model (2009 GRC) Revised 01-18-2010 2 2" xfId="47074"/>
    <cellStyle name="_DEM-WP(C) Prod O&amp;M 2007GRC_Electric Rev Req Model (2009 GRC) Revised 01-18-2010 3" xfId="47075"/>
    <cellStyle name="_DEM-WP(C) Prod O&amp;M 2007GRC_Electric Rev Req Model (2009 GRC) Revised 01-18-2010_DEM-WP(C) ENERG10C--ctn Mid-C_042010 2010GRC" xfId="47076"/>
    <cellStyle name="_DEM-WP(C) Prod O&amp;M 2007GRC_Final Order Electric EXHIBIT A-1" xfId="47077"/>
    <cellStyle name="_DEM-WP(C) Prod O&amp;M 2007GRC_Final Order Electric EXHIBIT A-1 2" xfId="47078"/>
    <cellStyle name="_DEM-WP(C) Prod O&amp;M 2007GRC_Final Order Electric EXHIBIT A-1 2 2" xfId="47079"/>
    <cellStyle name="_DEM-WP(C) Prod O&amp;M 2007GRC_Final Order Electric EXHIBIT A-1 3" xfId="47080"/>
    <cellStyle name="_DEM-WP(C) Prod O&amp;M 2007GRC_Rebuttal Power Costs" xfId="47081"/>
    <cellStyle name="_DEM-WP(C) Prod O&amp;M 2007GRC_Rebuttal Power Costs 2" xfId="47082"/>
    <cellStyle name="_DEM-WP(C) Prod O&amp;M 2007GRC_Rebuttal Power Costs 2 2" xfId="47083"/>
    <cellStyle name="_DEM-WP(C) Prod O&amp;M 2007GRC_Rebuttal Power Costs 3" xfId="47084"/>
    <cellStyle name="_DEM-WP(C) Prod O&amp;M 2007GRC_Rebuttal Power Costs_Adj Bench DR 3 for Initial Briefs (Electric)" xfId="47085"/>
    <cellStyle name="_DEM-WP(C) Prod O&amp;M 2007GRC_Rebuttal Power Costs_Adj Bench DR 3 for Initial Briefs (Electric) 2" xfId="47086"/>
    <cellStyle name="_DEM-WP(C) Prod O&amp;M 2007GRC_Rebuttal Power Costs_Adj Bench DR 3 for Initial Briefs (Electric) 2 2" xfId="47087"/>
    <cellStyle name="_DEM-WP(C) Prod O&amp;M 2007GRC_Rebuttal Power Costs_Adj Bench DR 3 for Initial Briefs (Electric) 3" xfId="47088"/>
    <cellStyle name="_DEM-WP(C) Prod O&amp;M 2007GRC_Rebuttal Power Costs_Adj Bench DR 3 for Initial Briefs (Electric)_DEM-WP(C) ENERG10C--ctn Mid-C_042010 2010GRC" xfId="47089"/>
    <cellStyle name="_DEM-WP(C) Prod O&amp;M 2007GRC_Rebuttal Power Costs_DEM-WP(C) ENERG10C--ctn Mid-C_042010 2010GRC" xfId="47090"/>
    <cellStyle name="_DEM-WP(C) Prod O&amp;M 2007GRC_Rebuttal Power Costs_Electric Rev Req Model (2009 GRC) Rebuttal" xfId="47091"/>
    <cellStyle name="_DEM-WP(C) Prod O&amp;M 2007GRC_Rebuttal Power Costs_Electric Rev Req Model (2009 GRC) Rebuttal 2" xfId="47092"/>
    <cellStyle name="_DEM-WP(C) Prod O&amp;M 2007GRC_Rebuttal Power Costs_Electric Rev Req Model (2009 GRC) Rebuttal 2 2" xfId="47093"/>
    <cellStyle name="_DEM-WP(C) Prod O&amp;M 2007GRC_Rebuttal Power Costs_Electric Rev Req Model (2009 GRC) Rebuttal 3" xfId="47094"/>
    <cellStyle name="_DEM-WP(C) Prod O&amp;M 2007GRC_Rebuttal Power Costs_Electric Rev Req Model (2009 GRC) Rebuttal REmoval of New  WH Solar AdjustMI" xfId="47095"/>
    <cellStyle name="_DEM-WP(C) Prod O&amp;M 2007GRC_Rebuttal Power Costs_Electric Rev Req Model (2009 GRC) Rebuttal REmoval of New  WH Solar AdjustMI 2" xfId="47096"/>
    <cellStyle name="_DEM-WP(C) Prod O&amp;M 2007GRC_Rebuttal Power Costs_Electric Rev Req Model (2009 GRC) Rebuttal REmoval of New  WH Solar AdjustMI 2 2" xfId="47097"/>
    <cellStyle name="_DEM-WP(C) Prod O&amp;M 2007GRC_Rebuttal Power Costs_Electric Rev Req Model (2009 GRC) Rebuttal REmoval of New  WH Solar AdjustMI 3" xfId="47098"/>
    <cellStyle name="_DEM-WP(C) Prod O&amp;M 2007GRC_Rebuttal Power Costs_Electric Rev Req Model (2009 GRC) Rebuttal REmoval of New  WH Solar AdjustMI_DEM-WP(C) ENERG10C--ctn Mid-C_042010 2010GRC" xfId="47099"/>
    <cellStyle name="_DEM-WP(C) Prod O&amp;M 2007GRC_Rebuttal Power Costs_Electric Rev Req Model (2009 GRC) Revised 01-18-2010" xfId="47100"/>
    <cellStyle name="_DEM-WP(C) Prod O&amp;M 2007GRC_Rebuttal Power Costs_Electric Rev Req Model (2009 GRC) Revised 01-18-2010 2" xfId="47101"/>
    <cellStyle name="_DEM-WP(C) Prod O&amp;M 2007GRC_Rebuttal Power Costs_Electric Rev Req Model (2009 GRC) Revised 01-18-2010 2 2" xfId="47102"/>
    <cellStyle name="_DEM-WP(C) Prod O&amp;M 2007GRC_Rebuttal Power Costs_Electric Rev Req Model (2009 GRC) Revised 01-18-2010 3" xfId="47103"/>
    <cellStyle name="_DEM-WP(C) Prod O&amp;M 2007GRC_Rebuttal Power Costs_Electric Rev Req Model (2009 GRC) Revised 01-18-2010_DEM-WP(C) ENERG10C--ctn Mid-C_042010 2010GRC" xfId="47104"/>
    <cellStyle name="_DEM-WP(C) Prod O&amp;M 2007GRC_Rebuttal Power Costs_Final Order Electric EXHIBIT A-1" xfId="47105"/>
    <cellStyle name="_DEM-WP(C) Prod O&amp;M 2007GRC_Rebuttal Power Costs_Final Order Electric EXHIBIT A-1 2" xfId="47106"/>
    <cellStyle name="_DEM-WP(C) Prod O&amp;M 2007GRC_Rebuttal Power Costs_Final Order Electric EXHIBIT A-1 2 2" xfId="47107"/>
    <cellStyle name="_DEM-WP(C) Prod O&amp;M 2007GRC_Rebuttal Power Costs_Final Order Electric EXHIBIT A-1 3" xfId="47108"/>
    <cellStyle name="_x0013__DEM-WP(C) Production O&amp;M 2010GRC As-Filed" xfId="47109"/>
    <cellStyle name="_x0013__DEM-WP(C) Production O&amp;M 2010GRC As-Filed 2" xfId="47110"/>
    <cellStyle name="_x0013__DEM-WP(C) Production O&amp;M 2010GRC As-Filed 3" xfId="47111"/>
    <cellStyle name="_DEM-WP(C) Rate Year Sumas by Month Update Corrected" xfId="47112"/>
    <cellStyle name="_DEM-WP(C) ST Power Contracts 3102008" xfId="47113"/>
    <cellStyle name="_DEM-WP(C) ST Power Contracts 3102008 2" xfId="47114"/>
    <cellStyle name="_DEM-WP(C) ST Power Contracts 3102008 3" xfId="47115"/>
    <cellStyle name="_DEM-WP(C) ST Power Contracts 3102008 3 2" xfId="47116"/>
    <cellStyle name="_DEM-WP(C) Sumas Proforma 11.14.07" xfId="47117"/>
    <cellStyle name="_DEM-WP(C) Sumas Proforma 11.5.07" xfId="95"/>
    <cellStyle name="_DEM-WP(C) Wells_Power_Cost" xfId="47118"/>
    <cellStyle name="_DEM-WP(C) Wells_Power_Cost 2" xfId="47119"/>
    <cellStyle name="_DEM-WP(C) Wells_Power_Cost 2 2" xfId="47120"/>
    <cellStyle name="_DEM-WP(C) Westside Hydro Data_051007" xfId="96"/>
    <cellStyle name="_DEM-WP(C) Westside Hydro Data_051007 2" xfId="47121"/>
    <cellStyle name="_DEM-WP(C) Westside Hydro Data_051007 2 2" xfId="47122"/>
    <cellStyle name="_DEM-WP(C) Westside Hydro Data_051007 3" xfId="47123"/>
    <cellStyle name="_DEM-WP(C) Westside Hydro Data_051007_16.37E Wild Horse Expansion DeferralRevwrkingfile SF" xfId="47124"/>
    <cellStyle name="_DEM-WP(C) Westside Hydro Data_051007_16.37E Wild Horse Expansion DeferralRevwrkingfile SF 2" xfId="47125"/>
    <cellStyle name="_DEM-WP(C) Westside Hydro Data_051007_16.37E Wild Horse Expansion DeferralRevwrkingfile SF 2 2" xfId="47126"/>
    <cellStyle name="_DEM-WP(C) Westside Hydro Data_051007_16.37E Wild Horse Expansion DeferralRevwrkingfile SF 3" xfId="47127"/>
    <cellStyle name="_DEM-WP(C) Westside Hydro Data_051007_16.37E Wild Horse Expansion DeferralRevwrkingfile SF_DEM-WP(C) ENERG10C--ctn Mid-C_042010 2010GRC" xfId="47128"/>
    <cellStyle name="_DEM-WP(C) Westside Hydro Data_051007_2009 GRC Compl Filing - Exhibit D" xfId="47129"/>
    <cellStyle name="_DEM-WP(C) Westside Hydro Data_051007_2009 GRC Compl Filing - Exhibit D 2" xfId="47130"/>
    <cellStyle name="_DEM-WP(C) Westside Hydro Data_051007_2009 GRC Compl Filing - Exhibit D_DEM-WP(C) ENERG10C--ctn Mid-C_042010 2010GRC" xfId="47131"/>
    <cellStyle name="_DEM-WP(C) Westside Hydro Data_051007_Adj Bench DR 3 for Initial Briefs (Electric)" xfId="47132"/>
    <cellStyle name="_DEM-WP(C) Westside Hydro Data_051007_Adj Bench DR 3 for Initial Briefs (Electric) 2" xfId="47133"/>
    <cellStyle name="_DEM-WP(C) Westside Hydro Data_051007_Adj Bench DR 3 for Initial Briefs (Electric) 2 2" xfId="47134"/>
    <cellStyle name="_DEM-WP(C) Westside Hydro Data_051007_Adj Bench DR 3 for Initial Briefs (Electric) 3" xfId="47135"/>
    <cellStyle name="_DEM-WP(C) Westside Hydro Data_051007_Adj Bench DR 3 for Initial Briefs (Electric)_DEM-WP(C) ENERG10C--ctn Mid-C_042010 2010GRC" xfId="47136"/>
    <cellStyle name="_DEM-WP(C) Westside Hydro Data_051007_Book1" xfId="47137"/>
    <cellStyle name="_DEM-WP(C) Westside Hydro Data_051007_Book2" xfId="47138"/>
    <cellStyle name="_DEM-WP(C) Westside Hydro Data_051007_Book2 2" xfId="47139"/>
    <cellStyle name="_DEM-WP(C) Westside Hydro Data_051007_Book2 2 2" xfId="47140"/>
    <cellStyle name="_DEM-WP(C) Westside Hydro Data_051007_Book2 3" xfId="47141"/>
    <cellStyle name="_DEM-WP(C) Westside Hydro Data_051007_Book2_DEM-WP(C) ENERG10C--ctn Mid-C_042010 2010GRC" xfId="47142"/>
    <cellStyle name="_DEM-WP(C) Westside Hydro Data_051007_Book4" xfId="47143"/>
    <cellStyle name="_DEM-WP(C) Westside Hydro Data_051007_Book4 2" xfId="47144"/>
    <cellStyle name="_DEM-WP(C) Westside Hydro Data_051007_Book4 2 2" xfId="47145"/>
    <cellStyle name="_DEM-WP(C) Westside Hydro Data_051007_Book4 3" xfId="47146"/>
    <cellStyle name="_DEM-WP(C) Westside Hydro Data_051007_Book4_DEM-WP(C) ENERG10C--ctn Mid-C_042010 2010GRC" xfId="47147"/>
    <cellStyle name="_DEM-WP(C) Westside Hydro Data_051007_DEM-WP(C) ENERG10C--ctn Mid-C_042010 2010GRC" xfId="47148"/>
    <cellStyle name="_DEM-WP(C) Westside Hydro Data_051007_Electric Rev Req Model (2009 GRC) " xfId="47149"/>
    <cellStyle name="_DEM-WP(C) Westside Hydro Data_051007_Electric Rev Req Model (2009 GRC)  2" xfId="47150"/>
    <cellStyle name="_DEM-WP(C) Westside Hydro Data_051007_Electric Rev Req Model (2009 GRC)  2 2" xfId="47151"/>
    <cellStyle name="_DEM-WP(C) Westside Hydro Data_051007_Electric Rev Req Model (2009 GRC)  3" xfId="47152"/>
    <cellStyle name="_DEM-WP(C) Westside Hydro Data_051007_Electric Rev Req Model (2009 GRC) _DEM-WP(C) ENERG10C--ctn Mid-C_042010 2010GRC" xfId="47153"/>
    <cellStyle name="_DEM-WP(C) Westside Hydro Data_051007_Electric Rev Req Model (2009 GRC) Rebuttal" xfId="47154"/>
    <cellStyle name="_DEM-WP(C) Westside Hydro Data_051007_Electric Rev Req Model (2009 GRC) Rebuttal 2" xfId="47155"/>
    <cellStyle name="_DEM-WP(C) Westside Hydro Data_051007_Electric Rev Req Model (2009 GRC) Rebuttal 2 2" xfId="47156"/>
    <cellStyle name="_DEM-WP(C) Westside Hydro Data_051007_Electric Rev Req Model (2009 GRC) Rebuttal 3" xfId="47157"/>
    <cellStyle name="_DEM-WP(C) Westside Hydro Data_051007_Electric Rev Req Model (2009 GRC) Rebuttal REmoval of New  WH Solar AdjustMI" xfId="47158"/>
    <cellStyle name="_DEM-WP(C) Westside Hydro Data_051007_Electric Rev Req Model (2009 GRC) Rebuttal REmoval of New  WH Solar AdjustMI 2" xfId="47159"/>
    <cellStyle name="_DEM-WP(C) Westside Hydro Data_051007_Electric Rev Req Model (2009 GRC) Rebuttal REmoval of New  WH Solar AdjustMI 2 2" xfId="47160"/>
    <cellStyle name="_DEM-WP(C) Westside Hydro Data_051007_Electric Rev Req Model (2009 GRC) Rebuttal REmoval of New  WH Solar AdjustMI 3" xfId="47161"/>
    <cellStyle name="_DEM-WP(C) Westside Hydro Data_051007_Electric Rev Req Model (2009 GRC) Rebuttal REmoval of New  WH Solar AdjustMI_DEM-WP(C) ENERG10C--ctn Mid-C_042010 2010GRC" xfId="47162"/>
    <cellStyle name="_DEM-WP(C) Westside Hydro Data_051007_Electric Rev Req Model (2009 GRC) Revised 01-18-2010" xfId="47163"/>
    <cellStyle name="_DEM-WP(C) Westside Hydro Data_051007_Electric Rev Req Model (2009 GRC) Revised 01-18-2010 2" xfId="47164"/>
    <cellStyle name="_DEM-WP(C) Westside Hydro Data_051007_Electric Rev Req Model (2009 GRC) Revised 01-18-2010 2 2" xfId="47165"/>
    <cellStyle name="_DEM-WP(C) Westside Hydro Data_051007_Electric Rev Req Model (2009 GRC) Revised 01-18-2010 3" xfId="47166"/>
    <cellStyle name="_DEM-WP(C) Westside Hydro Data_051007_Electric Rev Req Model (2009 GRC) Revised 01-18-2010_DEM-WP(C) ENERG10C--ctn Mid-C_042010 2010GRC" xfId="47167"/>
    <cellStyle name="_DEM-WP(C) Westside Hydro Data_051007_Electric Rev Req Model (2010 GRC)" xfId="47168"/>
    <cellStyle name="_DEM-WP(C) Westside Hydro Data_051007_Electric Rev Req Model (2010 GRC) SF" xfId="47169"/>
    <cellStyle name="_DEM-WP(C) Westside Hydro Data_051007_Final Order Electric" xfId="47170"/>
    <cellStyle name="_DEM-WP(C) Westside Hydro Data_051007_Final Order Electric EXHIBIT A-1" xfId="47171"/>
    <cellStyle name="_DEM-WP(C) Westside Hydro Data_051007_Final Order Electric EXHIBIT A-1 2" xfId="47172"/>
    <cellStyle name="_DEM-WP(C) Westside Hydro Data_051007_Final Order Electric EXHIBIT A-1 2 2" xfId="47173"/>
    <cellStyle name="_DEM-WP(C) Westside Hydro Data_051007_Final Order Electric EXHIBIT A-1 3" xfId="47174"/>
    <cellStyle name="_DEM-WP(C) Westside Hydro Data_051007_NIM Summary" xfId="47175"/>
    <cellStyle name="_DEM-WP(C) Westside Hydro Data_051007_NIM Summary 2" xfId="47176"/>
    <cellStyle name="_DEM-WP(C) Westside Hydro Data_051007_NIM Summary_DEM-WP(C) ENERG10C--ctn Mid-C_042010 2010GRC" xfId="47177"/>
    <cellStyle name="_DEM-WP(C) Westside Hydro Data_051007_Power Costs - Comparison bx Rbtl-Staff-Jt-PC" xfId="47178"/>
    <cellStyle name="_DEM-WP(C) Westside Hydro Data_051007_Power Costs - Comparison bx Rbtl-Staff-Jt-PC 2" xfId="47179"/>
    <cellStyle name="_DEM-WP(C) Westside Hydro Data_051007_Power Costs - Comparison bx Rbtl-Staff-Jt-PC 2 2" xfId="47180"/>
    <cellStyle name="_DEM-WP(C) Westside Hydro Data_051007_Power Costs - Comparison bx Rbtl-Staff-Jt-PC 3" xfId="47181"/>
    <cellStyle name="_DEM-WP(C) Westside Hydro Data_051007_Power Costs - Comparison bx Rbtl-Staff-Jt-PC_DEM-WP(C) ENERG10C--ctn Mid-C_042010 2010GRC" xfId="47182"/>
    <cellStyle name="_DEM-WP(C) Westside Hydro Data_051007_Rebuttal Power Costs" xfId="47183"/>
    <cellStyle name="_DEM-WP(C) Westside Hydro Data_051007_Rebuttal Power Costs 2" xfId="47184"/>
    <cellStyle name="_DEM-WP(C) Westside Hydro Data_051007_Rebuttal Power Costs 2 2" xfId="47185"/>
    <cellStyle name="_DEM-WP(C) Westside Hydro Data_051007_Rebuttal Power Costs 3" xfId="47186"/>
    <cellStyle name="_DEM-WP(C) Westside Hydro Data_051007_Rebuttal Power Costs_DEM-WP(C) ENERG10C--ctn Mid-C_042010 2010GRC" xfId="47187"/>
    <cellStyle name="_DEM-WP(C) Westside Hydro Data_051007_TENASKA REGULATORY ASSET" xfId="47188"/>
    <cellStyle name="_DEM-WP(C) Westside Hydro Data_051007_TENASKA REGULATORY ASSET 2" xfId="47189"/>
    <cellStyle name="_DEM-WP(C) Westside Hydro Data_051007_TENASKA REGULATORY ASSET 2 2" xfId="47190"/>
    <cellStyle name="_DEM-WP(C) Westside Hydro Data_051007_TENASKA REGULATORY ASSET 3" xfId="47191"/>
    <cellStyle name="_Elec Peak Capacity Need_2008-2029_032709_Wind 5% Cap" xfId="47192"/>
    <cellStyle name="_Elec Peak Capacity Need_2008-2029_032709_Wind 5% Cap 2" xfId="47193"/>
    <cellStyle name="_Elec Peak Capacity Need_2008-2029_032709_Wind 5% Cap 2 2" xfId="47194"/>
    <cellStyle name="_Elec Peak Capacity Need_2008-2029_032709_Wind 5% Cap_DEM-WP(C) ENERG10C--ctn Mid-C_042010 2010GRC" xfId="47195"/>
    <cellStyle name="_Elec Peak Capacity Need_2008-2029_032709_Wind 5% Cap_NIM Summary" xfId="47196"/>
    <cellStyle name="_Elec Peak Capacity Need_2008-2029_032709_Wind 5% Cap_NIM Summary 2" xfId="47197"/>
    <cellStyle name="_Elec Peak Capacity Need_2008-2029_032709_Wind 5% Cap_NIM Summary_DEM-WP(C) ENERG10C--ctn Mid-C_042010 2010GRC" xfId="47198"/>
    <cellStyle name="_Elec Peak Capacity Need_2008-2029_032709_Wind 5% Cap-ST-Adj-PJP1" xfId="47199"/>
    <cellStyle name="_Elec Peak Capacity Need_2008-2029_032709_Wind 5% Cap-ST-Adj-PJP1 2" xfId="47200"/>
    <cellStyle name="_Elec Peak Capacity Need_2008-2029_032709_Wind 5% Cap-ST-Adj-PJP1 2 2" xfId="47201"/>
    <cellStyle name="_Elec Peak Capacity Need_2008-2029_032709_Wind 5% Cap-ST-Adj-PJP1_DEM-WP(C) ENERG10C--ctn Mid-C_042010 2010GRC" xfId="47202"/>
    <cellStyle name="_Elec Peak Capacity Need_2008-2029_032709_Wind 5% Cap-ST-Adj-PJP1_NIM Summary" xfId="47203"/>
    <cellStyle name="_Elec Peak Capacity Need_2008-2029_032709_Wind 5% Cap-ST-Adj-PJP1_NIM Summary 2" xfId="47204"/>
    <cellStyle name="_Elec Peak Capacity Need_2008-2029_032709_Wind 5% Cap-ST-Adj-PJP1_NIM Summary_DEM-WP(C) ENERG10C--ctn Mid-C_042010 2010GRC" xfId="47205"/>
    <cellStyle name="_Elec Peak Capacity Need_2008-2029_120908_Wind 5% Cap_Low" xfId="47206"/>
    <cellStyle name="_Elec Peak Capacity Need_2008-2029_120908_Wind 5% Cap_Low 2" xfId="47207"/>
    <cellStyle name="_Elec Peak Capacity Need_2008-2029_120908_Wind 5% Cap_Low 2 2" xfId="47208"/>
    <cellStyle name="_Elec Peak Capacity Need_2008-2029_120908_Wind 5% Cap_Low_DEM-WP(C) ENERG10C--ctn Mid-C_042010 2010GRC" xfId="47209"/>
    <cellStyle name="_Elec Peak Capacity Need_2008-2029_120908_Wind 5% Cap_Low_NIM Summary" xfId="47210"/>
    <cellStyle name="_Elec Peak Capacity Need_2008-2029_120908_Wind 5% Cap_Low_NIM Summary 2" xfId="47211"/>
    <cellStyle name="_Elec Peak Capacity Need_2008-2029_120908_Wind 5% Cap_Low_NIM Summary_DEM-WP(C) ENERG10C--ctn Mid-C_042010 2010GRC" xfId="47212"/>
    <cellStyle name="_Elec Peak Capacity Need_2008-2029_Wind 5% Cap_050809" xfId="47213"/>
    <cellStyle name="_Elec Peak Capacity Need_2008-2029_Wind 5% Cap_050809 2" xfId="47214"/>
    <cellStyle name="_Elec Peak Capacity Need_2008-2029_Wind 5% Cap_050809 2 2" xfId="47215"/>
    <cellStyle name="_Elec Peak Capacity Need_2008-2029_Wind 5% Cap_050809_DEM-WP(C) ENERG10C--ctn Mid-C_042010 2010GRC" xfId="47216"/>
    <cellStyle name="_Elec Peak Capacity Need_2008-2029_Wind 5% Cap_050809_NIM Summary" xfId="47217"/>
    <cellStyle name="_Elec Peak Capacity Need_2008-2029_Wind 5% Cap_050809_NIM Summary 2" xfId="47218"/>
    <cellStyle name="_Elec Peak Capacity Need_2008-2029_Wind 5% Cap_050809_NIM Summary_DEM-WP(C) ENERG10C--ctn Mid-C_042010 2010GRC" xfId="47219"/>
    <cellStyle name="_x0013__Electric Rev Req Model (2009 GRC) " xfId="47220"/>
    <cellStyle name="_x0013__Electric Rev Req Model (2009 GRC)  2" xfId="47221"/>
    <cellStyle name="_x0013__Electric Rev Req Model (2009 GRC)  2 2" xfId="47222"/>
    <cellStyle name="_x0013__Electric Rev Req Model (2009 GRC)  3" xfId="47223"/>
    <cellStyle name="_x0013__Electric Rev Req Model (2009 GRC) _DEM-WP(C) ENERG10C--ctn Mid-C_042010 2010GRC" xfId="47224"/>
    <cellStyle name="_x0013__Electric Rev Req Model (2009 GRC) Rebuttal" xfId="47225"/>
    <cellStyle name="_x0013__Electric Rev Req Model (2009 GRC) Rebuttal 2" xfId="47226"/>
    <cellStyle name="_x0013__Electric Rev Req Model (2009 GRC) Rebuttal 2 2" xfId="47227"/>
    <cellStyle name="_x0013__Electric Rev Req Model (2009 GRC) Rebuttal 3" xfId="47228"/>
    <cellStyle name="_x0013__Electric Rev Req Model (2009 GRC) Rebuttal REmoval of New  WH Solar AdjustMI" xfId="47229"/>
    <cellStyle name="_x0013__Electric Rev Req Model (2009 GRC) Rebuttal REmoval of New  WH Solar AdjustMI 2" xfId="47230"/>
    <cellStyle name="_x0013__Electric Rev Req Model (2009 GRC) Rebuttal REmoval of New  WH Solar AdjustMI 2 2" xfId="47231"/>
    <cellStyle name="_x0013__Electric Rev Req Model (2009 GRC) Rebuttal REmoval of New  WH Solar AdjustMI 3" xfId="47232"/>
    <cellStyle name="_x0013__Electric Rev Req Model (2009 GRC) Rebuttal REmoval of New  WH Solar AdjustMI_DEM-WP(C) ENERG10C--ctn Mid-C_042010 2010GRC" xfId="47233"/>
    <cellStyle name="_x0013__Electric Rev Req Model (2009 GRC) Revised 01-18-2010" xfId="47234"/>
    <cellStyle name="_x0013__Electric Rev Req Model (2009 GRC) Revised 01-18-2010 2" xfId="47235"/>
    <cellStyle name="_x0013__Electric Rev Req Model (2009 GRC) Revised 01-18-2010 2 2" xfId="47236"/>
    <cellStyle name="_x0013__Electric Rev Req Model (2009 GRC) Revised 01-18-2010 3" xfId="47237"/>
    <cellStyle name="_x0013__Electric Rev Req Model (2009 GRC) Revised 01-18-2010_DEM-WP(C) ENERG10C--ctn Mid-C_042010 2010GRC" xfId="47238"/>
    <cellStyle name="_x0013__Electric Rev Req Model (2010 GRC)" xfId="47239"/>
    <cellStyle name="_x0013__Electric Rev Req Model (2010 GRC) SF" xfId="47240"/>
    <cellStyle name="_ENCOGEN_WBOOK" xfId="47241"/>
    <cellStyle name="_ENCOGEN_WBOOK 2" xfId="47242"/>
    <cellStyle name="_ENCOGEN_WBOOK_DEM-WP(C) ENERG10C--ctn Mid-C_042010 2010GRC" xfId="47243"/>
    <cellStyle name="_ENCOGEN_WBOOK_NIM Summary" xfId="47244"/>
    <cellStyle name="_ENCOGEN_WBOOK_NIM Summary 2" xfId="47245"/>
    <cellStyle name="_ENCOGEN_WBOOK_NIM Summary_DEM-WP(C) ENERG10C--ctn Mid-C_042010 2010GRC" xfId="47246"/>
    <cellStyle name="_x0013__Final Order Electric EXHIBIT A-1" xfId="47247"/>
    <cellStyle name="_x0013__Final Order Electric EXHIBIT A-1 2" xfId="47248"/>
    <cellStyle name="_x0013__Final Order Electric EXHIBIT A-1 2 2" xfId="47249"/>
    <cellStyle name="_x0013__Final Order Electric EXHIBIT A-1 3" xfId="47250"/>
    <cellStyle name="_Fixed Gas Transport 1 19 09" xfId="97"/>
    <cellStyle name="_Fixed Gas Transport 1 19 09 2" xfId="47251"/>
    <cellStyle name="_Fixed Gas Transport 1 19 09 2 2" xfId="47252"/>
    <cellStyle name="_Fixed Gas Transport 1 19 09 3" xfId="47253"/>
    <cellStyle name="_Fixed Gas Transport 1 19 09_DEM-WP(C) ENERG10C--ctn Mid-C_042010 2010GRC" xfId="47254"/>
    <cellStyle name="_Fuel Prices 4-14" xfId="98"/>
    <cellStyle name="_Fuel Prices 4-14 2" xfId="47255"/>
    <cellStyle name="_Fuel Prices 4-14 2 2" xfId="47256"/>
    <cellStyle name="_Fuel Prices 4-14 2 2 2" xfId="47257"/>
    <cellStyle name="_Fuel Prices 4-14 2 3" xfId="47258"/>
    <cellStyle name="_Fuel Prices 4-14 3" xfId="47259"/>
    <cellStyle name="_Fuel Prices 4-14 3 2" xfId="47260"/>
    <cellStyle name="_Fuel Prices 4-14 4" xfId="47261"/>
    <cellStyle name="_Fuel Prices 4-14 4 2" xfId="47262"/>
    <cellStyle name="_Fuel Prices 4-14 5" xfId="47263"/>
    <cellStyle name="_Fuel Prices 4-14 5 2" xfId="47264"/>
    <cellStyle name="_Fuel Prices 4-14 6" xfId="47265"/>
    <cellStyle name="_Fuel Prices 4-14 7" xfId="47266"/>
    <cellStyle name="_Fuel Prices 4-14 7 2" xfId="47267"/>
    <cellStyle name="_Fuel Prices 4-14 8" xfId="47268"/>
    <cellStyle name="_Fuel Prices 4-14 8 2" xfId="47269"/>
    <cellStyle name="_Fuel Prices 4-14_04 07E Wild Horse Wind Expansion (C) (2)" xfId="99"/>
    <cellStyle name="_Fuel Prices 4-14_04 07E Wild Horse Wind Expansion (C) (2) 2" xfId="47270"/>
    <cellStyle name="_Fuel Prices 4-14_04 07E Wild Horse Wind Expansion (C) (2) 2 2" xfId="47271"/>
    <cellStyle name="_Fuel Prices 4-14_04 07E Wild Horse Wind Expansion (C) (2) 3" xfId="47272"/>
    <cellStyle name="_Fuel Prices 4-14_04 07E Wild Horse Wind Expansion (C) (2)_Adj Bench DR 3 for Initial Briefs (Electric)" xfId="47273"/>
    <cellStyle name="_Fuel Prices 4-14_04 07E Wild Horse Wind Expansion (C) (2)_Adj Bench DR 3 for Initial Briefs (Electric) 2" xfId="47274"/>
    <cellStyle name="_Fuel Prices 4-14_04 07E Wild Horse Wind Expansion (C) (2)_Adj Bench DR 3 for Initial Briefs (Electric) 2 2" xfId="47275"/>
    <cellStyle name="_Fuel Prices 4-14_04 07E Wild Horse Wind Expansion (C) (2)_Adj Bench DR 3 for Initial Briefs (Electric) 3" xfId="47276"/>
    <cellStyle name="_Fuel Prices 4-14_04 07E Wild Horse Wind Expansion (C) (2)_Adj Bench DR 3 for Initial Briefs (Electric)_DEM-WP(C) ENERG10C--ctn Mid-C_042010 2010GRC" xfId="47277"/>
    <cellStyle name="_Fuel Prices 4-14_04 07E Wild Horse Wind Expansion (C) (2)_Book1" xfId="47278"/>
    <cellStyle name="_Fuel Prices 4-14_04 07E Wild Horse Wind Expansion (C) (2)_DEM-WP(C) ENERG10C--ctn Mid-C_042010 2010GRC" xfId="47279"/>
    <cellStyle name="_Fuel Prices 4-14_04 07E Wild Horse Wind Expansion (C) (2)_Electric Rev Req Model (2009 GRC) " xfId="47280"/>
    <cellStyle name="_Fuel Prices 4-14_04 07E Wild Horse Wind Expansion (C) (2)_Electric Rev Req Model (2009 GRC)  2" xfId="47281"/>
    <cellStyle name="_Fuel Prices 4-14_04 07E Wild Horse Wind Expansion (C) (2)_Electric Rev Req Model (2009 GRC)  2 2" xfId="47282"/>
    <cellStyle name="_Fuel Prices 4-14_04 07E Wild Horse Wind Expansion (C) (2)_Electric Rev Req Model (2009 GRC)  3" xfId="47283"/>
    <cellStyle name="_Fuel Prices 4-14_04 07E Wild Horse Wind Expansion (C) (2)_Electric Rev Req Model (2009 GRC) _DEM-WP(C) ENERG10C--ctn Mid-C_042010 2010GRC" xfId="47284"/>
    <cellStyle name="_Fuel Prices 4-14_04 07E Wild Horse Wind Expansion (C) (2)_Electric Rev Req Model (2009 GRC) Rebuttal" xfId="47285"/>
    <cellStyle name="_Fuel Prices 4-14_04 07E Wild Horse Wind Expansion (C) (2)_Electric Rev Req Model (2009 GRC) Rebuttal 2" xfId="47286"/>
    <cellStyle name="_Fuel Prices 4-14_04 07E Wild Horse Wind Expansion (C) (2)_Electric Rev Req Model (2009 GRC) Rebuttal 2 2" xfId="47287"/>
    <cellStyle name="_Fuel Prices 4-14_04 07E Wild Horse Wind Expansion (C) (2)_Electric Rev Req Model (2009 GRC) Rebuttal 3" xfId="47288"/>
    <cellStyle name="_Fuel Prices 4-14_04 07E Wild Horse Wind Expansion (C) (2)_Electric Rev Req Model (2009 GRC) Rebuttal REmoval of New  WH Solar AdjustMI" xfId="47289"/>
    <cellStyle name="_Fuel Prices 4-14_04 07E Wild Horse Wind Expansion (C) (2)_Electric Rev Req Model (2009 GRC) Rebuttal REmoval of New  WH Solar AdjustMI 2" xfId="47290"/>
    <cellStyle name="_Fuel Prices 4-14_04 07E Wild Horse Wind Expansion (C) (2)_Electric Rev Req Model (2009 GRC) Rebuttal REmoval of New  WH Solar AdjustMI 2 2" xfId="47291"/>
    <cellStyle name="_Fuel Prices 4-14_04 07E Wild Horse Wind Expansion (C) (2)_Electric Rev Req Model (2009 GRC) Rebuttal REmoval of New  WH Solar AdjustMI 3" xfId="47292"/>
    <cellStyle name="_Fuel Prices 4-14_04 07E Wild Horse Wind Expansion (C) (2)_Electric Rev Req Model (2009 GRC) Rebuttal REmoval of New  WH Solar AdjustMI_DEM-WP(C) ENERG10C--ctn Mid-C_042010 2010GRC" xfId="47293"/>
    <cellStyle name="_Fuel Prices 4-14_04 07E Wild Horse Wind Expansion (C) (2)_Electric Rev Req Model (2009 GRC) Revised 01-18-2010" xfId="47294"/>
    <cellStyle name="_Fuel Prices 4-14_04 07E Wild Horse Wind Expansion (C) (2)_Electric Rev Req Model (2009 GRC) Revised 01-18-2010 2" xfId="47295"/>
    <cellStyle name="_Fuel Prices 4-14_04 07E Wild Horse Wind Expansion (C) (2)_Electric Rev Req Model (2009 GRC) Revised 01-18-2010 2 2" xfId="47296"/>
    <cellStyle name="_Fuel Prices 4-14_04 07E Wild Horse Wind Expansion (C) (2)_Electric Rev Req Model (2009 GRC) Revised 01-18-2010 3" xfId="47297"/>
    <cellStyle name="_Fuel Prices 4-14_04 07E Wild Horse Wind Expansion (C) (2)_Electric Rev Req Model (2009 GRC) Revised 01-18-2010_DEM-WP(C) ENERG10C--ctn Mid-C_042010 2010GRC" xfId="47298"/>
    <cellStyle name="_Fuel Prices 4-14_04 07E Wild Horse Wind Expansion (C) (2)_Electric Rev Req Model (2010 GRC)" xfId="47299"/>
    <cellStyle name="_Fuel Prices 4-14_04 07E Wild Horse Wind Expansion (C) (2)_Electric Rev Req Model (2010 GRC) SF" xfId="47300"/>
    <cellStyle name="_Fuel Prices 4-14_04 07E Wild Horse Wind Expansion (C) (2)_Final Order Electric EXHIBIT A-1" xfId="47301"/>
    <cellStyle name="_Fuel Prices 4-14_04 07E Wild Horse Wind Expansion (C) (2)_Final Order Electric EXHIBIT A-1 2" xfId="47302"/>
    <cellStyle name="_Fuel Prices 4-14_04 07E Wild Horse Wind Expansion (C) (2)_Final Order Electric EXHIBIT A-1 2 2" xfId="47303"/>
    <cellStyle name="_Fuel Prices 4-14_04 07E Wild Horse Wind Expansion (C) (2)_Final Order Electric EXHIBIT A-1 3" xfId="47304"/>
    <cellStyle name="_Fuel Prices 4-14_04 07E Wild Horse Wind Expansion (C) (2)_TENASKA REGULATORY ASSET" xfId="47305"/>
    <cellStyle name="_Fuel Prices 4-14_04 07E Wild Horse Wind Expansion (C) (2)_TENASKA REGULATORY ASSET 2" xfId="47306"/>
    <cellStyle name="_Fuel Prices 4-14_04 07E Wild Horse Wind Expansion (C) (2)_TENASKA REGULATORY ASSET 2 2" xfId="47307"/>
    <cellStyle name="_Fuel Prices 4-14_04 07E Wild Horse Wind Expansion (C) (2)_TENASKA REGULATORY ASSET 3" xfId="47308"/>
    <cellStyle name="_Fuel Prices 4-14_16.37E Wild Horse Expansion DeferralRevwrkingfile SF" xfId="47309"/>
    <cellStyle name="_Fuel Prices 4-14_16.37E Wild Horse Expansion DeferralRevwrkingfile SF 2" xfId="47310"/>
    <cellStyle name="_Fuel Prices 4-14_16.37E Wild Horse Expansion DeferralRevwrkingfile SF 2 2" xfId="47311"/>
    <cellStyle name="_Fuel Prices 4-14_16.37E Wild Horse Expansion DeferralRevwrkingfile SF 3" xfId="47312"/>
    <cellStyle name="_Fuel Prices 4-14_16.37E Wild Horse Expansion DeferralRevwrkingfile SF_DEM-WP(C) ENERG10C--ctn Mid-C_042010 2010GRC" xfId="47313"/>
    <cellStyle name="_Fuel Prices 4-14_2009 Compliance Filing PCA Exhibits for GRC" xfId="47314"/>
    <cellStyle name="_Fuel Prices 4-14_2009 GRC Compl Filing - Exhibit D" xfId="47315"/>
    <cellStyle name="_Fuel Prices 4-14_2009 GRC Compl Filing - Exhibit D 2" xfId="47316"/>
    <cellStyle name="_Fuel Prices 4-14_2009 GRC Compl Filing - Exhibit D_DEM-WP(C) ENERG10C--ctn Mid-C_042010 2010GRC" xfId="47317"/>
    <cellStyle name="_Fuel Prices 4-14_3.01 Income Statement" xfId="47318"/>
    <cellStyle name="_Fuel Prices 4-14_4 31 Regulatory Assets and Liabilities  7 06- Exhibit D" xfId="47319"/>
    <cellStyle name="_Fuel Prices 4-14_4 31 Regulatory Assets and Liabilities  7 06- Exhibit D 2" xfId="47320"/>
    <cellStyle name="_Fuel Prices 4-14_4 31 Regulatory Assets and Liabilities  7 06- Exhibit D 2 2" xfId="47321"/>
    <cellStyle name="_Fuel Prices 4-14_4 31 Regulatory Assets and Liabilities  7 06- Exhibit D 3" xfId="47322"/>
    <cellStyle name="_Fuel Prices 4-14_4 31 Regulatory Assets and Liabilities  7 06- Exhibit D_DEM-WP(C) ENERG10C--ctn Mid-C_042010 2010GRC" xfId="47323"/>
    <cellStyle name="_Fuel Prices 4-14_4 31 Regulatory Assets and Liabilities  7 06- Exhibit D_NIM Summary" xfId="47324"/>
    <cellStyle name="_Fuel Prices 4-14_4 31 Regulatory Assets and Liabilities  7 06- Exhibit D_NIM Summary 2" xfId="47325"/>
    <cellStyle name="_Fuel Prices 4-14_4 31 Regulatory Assets and Liabilities  7 06- Exhibit D_NIM Summary_DEM-WP(C) ENERG10C--ctn Mid-C_042010 2010GRC" xfId="47326"/>
    <cellStyle name="_Fuel Prices 4-14_4 31 Regulatory Assets and Liabilities  7 06- Exhibit D_NIM+O&amp;M" xfId="47327"/>
    <cellStyle name="_Fuel Prices 4-14_4 31 Regulatory Assets and Liabilities  7 06- Exhibit D_NIM+O&amp;M Monthly" xfId="47328"/>
    <cellStyle name="_Fuel Prices 4-14_4 31E Reg Asset  Liab and EXH D" xfId="47329"/>
    <cellStyle name="_Fuel Prices 4-14_4 31E Reg Asset  Liab and EXH D _ Aug 10 Filing (2)" xfId="47330"/>
    <cellStyle name="_Fuel Prices 4-14_4 32 Regulatory Assets and Liabilities  7 06- Exhibit D" xfId="47331"/>
    <cellStyle name="_Fuel Prices 4-14_4 32 Regulatory Assets and Liabilities  7 06- Exhibit D 2" xfId="47332"/>
    <cellStyle name="_Fuel Prices 4-14_4 32 Regulatory Assets and Liabilities  7 06- Exhibit D 2 2" xfId="47333"/>
    <cellStyle name="_Fuel Prices 4-14_4 32 Regulatory Assets and Liabilities  7 06- Exhibit D 3" xfId="47334"/>
    <cellStyle name="_Fuel Prices 4-14_4 32 Regulatory Assets and Liabilities  7 06- Exhibit D_DEM-WP(C) ENERG10C--ctn Mid-C_042010 2010GRC" xfId="47335"/>
    <cellStyle name="_Fuel Prices 4-14_4 32 Regulatory Assets and Liabilities  7 06- Exhibit D_NIM Summary" xfId="47336"/>
    <cellStyle name="_Fuel Prices 4-14_4 32 Regulatory Assets and Liabilities  7 06- Exhibit D_NIM Summary 2" xfId="47337"/>
    <cellStyle name="_Fuel Prices 4-14_4 32 Regulatory Assets and Liabilities  7 06- Exhibit D_NIM Summary_DEM-WP(C) ENERG10C--ctn Mid-C_042010 2010GRC" xfId="47338"/>
    <cellStyle name="_Fuel Prices 4-14_4 32 Regulatory Assets and Liabilities  7 06- Exhibit D_NIM+O&amp;M" xfId="47339"/>
    <cellStyle name="_Fuel Prices 4-14_4 32 Regulatory Assets and Liabilities  7 06- Exhibit D_NIM+O&amp;M Monthly" xfId="47340"/>
    <cellStyle name="_Fuel Prices 4-14_AURORA Total New" xfId="47341"/>
    <cellStyle name="_Fuel Prices 4-14_AURORA Total New 2" xfId="47342"/>
    <cellStyle name="_Fuel Prices 4-14_Book2" xfId="47343"/>
    <cellStyle name="_Fuel Prices 4-14_Book2 2" xfId="47344"/>
    <cellStyle name="_Fuel Prices 4-14_Book2 2 2" xfId="47345"/>
    <cellStyle name="_Fuel Prices 4-14_Book2 3" xfId="47346"/>
    <cellStyle name="_Fuel Prices 4-14_Book2_Adj Bench DR 3 for Initial Briefs (Electric)" xfId="47347"/>
    <cellStyle name="_Fuel Prices 4-14_Book2_Adj Bench DR 3 for Initial Briefs (Electric) 2" xfId="47348"/>
    <cellStyle name="_Fuel Prices 4-14_Book2_Adj Bench DR 3 for Initial Briefs (Electric) 2 2" xfId="47349"/>
    <cellStyle name="_Fuel Prices 4-14_Book2_Adj Bench DR 3 for Initial Briefs (Electric) 3" xfId="47350"/>
    <cellStyle name="_Fuel Prices 4-14_Book2_Adj Bench DR 3 for Initial Briefs (Electric)_DEM-WP(C) ENERG10C--ctn Mid-C_042010 2010GRC" xfId="47351"/>
    <cellStyle name="_Fuel Prices 4-14_Book2_DEM-WP(C) ENERG10C--ctn Mid-C_042010 2010GRC" xfId="47352"/>
    <cellStyle name="_Fuel Prices 4-14_Book2_Electric Rev Req Model (2009 GRC) Rebuttal" xfId="47353"/>
    <cellStyle name="_Fuel Prices 4-14_Book2_Electric Rev Req Model (2009 GRC) Rebuttal 2" xfId="47354"/>
    <cellStyle name="_Fuel Prices 4-14_Book2_Electric Rev Req Model (2009 GRC) Rebuttal 2 2" xfId="47355"/>
    <cellStyle name="_Fuel Prices 4-14_Book2_Electric Rev Req Model (2009 GRC) Rebuttal 3" xfId="47356"/>
    <cellStyle name="_Fuel Prices 4-14_Book2_Electric Rev Req Model (2009 GRC) Rebuttal REmoval of New  WH Solar AdjustMI" xfId="47357"/>
    <cellStyle name="_Fuel Prices 4-14_Book2_Electric Rev Req Model (2009 GRC) Rebuttal REmoval of New  WH Solar AdjustMI 2" xfId="47358"/>
    <cellStyle name="_Fuel Prices 4-14_Book2_Electric Rev Req Model (2009 GRC) Rebuttal REmoval of New  WH Solar AdjustMI 2 2" xfId="47359"/>
    <cellStyle name="_Fuel Prices 4-14_Book2_Electric Rev Req Model (2009 GRC) Rebuttal REmoval of New  WH Solar AdjustMI 3" xfId="47360"/>
    <cellStyle name="_Fuel Prices 4-14_Book2_Electric Rev Req Model (2009 GRC) Rebuttal REmoval of New  WH Solar AdjustMI_DEM-WP(C) ENERG10C--ctn Mid-C_042010 2010GRC" xfId="47361"/>
    <cellStyle name="_Fuel Prices 4-14_Book2_Electric Rev Req Model (2009 GRC) Revised 01-18-2010" xfId="47362"/>
    <cellStyle name="_Fuel Prices 4-14_Book2_Electric Rev Req Model (2009 GRC) Revised 01-18-2010 2" xfId="47363"/>
    <cellStyle name="_Fuel Prices 4-14_Book2_Electric Rev Req Model (2009 GRC) Revised 01-18-2010 2 2" xfId="47364"/>
    <cellStyle name="_Fuel Prices 4-14_Book2_Electric Rev Req Model (2009 GRC) Revised 01-18-2010 3" xfId="47365"/>
    <cellStyle name="_Fuel Prices 4-14_Book2_Electric Rev Req Model (2009 GRC) Revised 01-18-2010_DEM-WP(C) ENERG10C--ctn Mid-C_042010 2010GRC" xfId="47366"/>
    <cellStyle name="_Fuel Prices 4-14_Book2_Final Order Electric EXHIBIT A-1" xfId="47367"/>
    <cellStyle name="_Fuel Prices 4-14_Book2_Final Order Electric EXHIBIT A-1 2" xfId="47368"/>
    <cellStyle name="_Fuel Prices 4-14_Book2_Final Order Electric EXHIBIT A-1 2 2" xfId="47369"/>
    <cellStyle name="_Fuel Prices 4-14_Book2_Final Order Electric EXHIBIT A-1 3" xfId="47370"/>
    <cellStyle name="_Fuel Prices 4-14_Book4" xfId="47371"/>
    <cellStyle name="_Fuel Prices 4-14_Book4 2" xfId="47372"/>
    <cellStyle name="_Fuel Prices 4-14_Book4 2 2" xfId="47373"/>
    <cellStyle name="_Fuel Prices 4-14_Book4 3" xfId="47374"/>
    <cellStyle name="_Fuel Prices 4-14_Book4_DEM-WP(C) ENERG10C--ctn Mid-C_042010 2010GRC" xfId="47375"/>
    <cellStyle name="_Fuel Prices 4-14_Book9" xfId="100"/>
    <cellStyle name="_Fuel Prices 4-14_Book9 2" xfId="47376"/>
    <cellStyle name="_Fuel Prices 4-14_Book9 2 2" xfId="47377"/>
    <cellStyle name="_Fuel Prices 4-14_Book9 3" xfId="47378"/>
    <cellStyle name="_Fuel Prices 4-14_Book9_DEM-WP(C) ENERG10C--ctn Mid-C_042010 2010GRC" xfId="47379"/>
    <cellStyle name="_Fuel Prices 4-14_Chelan PUD Power Costs (8-10)" xfId="47380"/>
    <cellStyle name="_Fuel Prices 4-14_DEM-WP(C) Chelan Power Costs" xfId="47381"/>
    <cellStyle name="_Fuel Prices 4-14_DEM-WP(C) ENERG10C--ctn Mid-C_042010 2010GRC" xfId="47382"/>
    <cellStyle name="_Fuel Prices 4-14_DEM-WP(C) Gas Transport 2010GRC" xfId="47383"/>
    <cellStyle name="_Fuel Prices 4-14_Direct Assignment Distribution Plant 2008" xfId="47384"/>
    <cellStyle name="_Fuel Prices 4-14_Direct Assignment Distribution Plant 2008 2" xfId="47385"/>
    <cellStyle name="_Fuel Prices 4-14_Direct Assignment Distribution Plant 2008 2 2" xfId="47386"/>
    <cellStyle name="_Fuel Prices 4-14_Direct Assignment Distribution Plant 2008 2 2 2" xfId="47387"/>
    <cellStyle name="_Fuel Prices 4-14_Direct Assignment Distribution Plant 2008 2 3" xfId="47388"/>
    <cellStyle name="_Fuel Prices 4-14_Direct Assignment Distribution Plant 2008 2 3 2" xfId="47389"/>
    <cellStyle name="_Fuel Prices 4-14_Direct Assignment Distribution Plant 2008 2 4" xfId="47390"/>
    <cellStyle name="_Fuel Prices 4-14_Direct Assignment Distribution Plant 2008 2 4 2" xfId="47391"/>
    <cellStyle name="_Fuel Prices 4-14_Direct Assignment Distribution Plant 2008 3" xfId="47392"/>
    <cellStyle name="_Fuel Prices 4-14_Direct Assignment Distribution Plant 2008 3 2" xfId="47393"/>
    <cellStyle name="_Fuel Prices 4-14_Direct Assignment Distribution Plant 2008 4" xfId="47394"/>
    <cellStyle name="_Fuel Prices 4-14_Direct Assignment Distribution Plant 2008 4 2" xfId="47395"/>
    <cellStyle name="_Fuel Prices 4-14_Direct Assignment Distribution Plant 2008 5" xfId="47396"/>
    <cellStyle name="_Fuel Prices 4-14_Direct Assignment Distribution Plant 2008 6" xfId="47397"/>
    <cellStyle name="_Fuel Prices 4-14_Electric COS Inputs" xfId="47398"/>
    <cellStyle name="_Fuel Prices 4-14_Electric COS Inputs 2" xfId="47399"/>
    <cellStyle name="_Fuel Prices 4-14_Electric COS Inputs 2 2" xfId="47400"/>
    <cellStyle name="_Fuel Prices 4-14_Electric COS Inputs 2 2 2" xfId="47401"/>
    <cellStyle name="_Fuel Prices 4-14_Electric COS Inputs 2 3" xfId="47402"/>
    <cellStyle name="_Fuel Prices 4-14_Electric COS Inputs 2 3 2" xfId="47403"/>
    <cellStyle name="_Fuel Prices 4-14_Electric COS Inputs 2 4" xfId="47404"/>
    <cellStyle name="_Fuel Prices 4-14_Electric COS Inputs 2 4 2" xfId="47405"/>
    <cellStyle name="_Fuel Prices 4-14_Electric COS Inputs 3" xfId="47406"/>
    <cellStyle name="_Fuel Prices 4-14_Electric COS Inputs 3 2" xfId="47407"/>
    <cellStyle name="_Fuel Prices 4-14_Electric COS Inputs 4" xfId="47408"/>
    <cellStyle name="_Fuel Prices 4-14_Electric COS Inputs 4 2" xfId="47409"/>
    <cellStyle name="_Fuel Prices 4-14_Electric COS Inputs 5" xfId="47410"/>
    <cellStyle name="_Fuel Prices 4-14_Electric COS Inputs 6" xfId="47411"/>
    <cellStyle name="_Fuel Prices 4-14_Electric Rate Spread and Rate Design 3.23.09" xfId="47412"/>
    <cellStyle name="_Fuel Prices 4-14_Electric Rate Spread and Rate Design 3.23.09 2" xfId="47413"/>
    <cellStyle name="_Fuel Prices 4-14_Electric Rate Spread and Rate Design 3.23.09 2 2" xfId="47414"/>
    <cellStyle name="_Fuel Prices 4-14_Electric Rate Spread and Rate Design 3.23.09 2 2 2" xfId="47415"/>
    <cellStyle name="_Fuel Prices 4-14_Electric Rate Spread and Rate Design 3.23.09 2 3" xfId="47416"/>
    <cellStyle name="_Fuel Prices 4-14_Electric Rate Spread and Rate Design 3.23.09 2 3 2" xfId="47417"/>
    <cellStyle name="_Fuel Prices 4-14_Electric Rate Spread and Rate Design 3.23.09 2 4" xfId="47418"/>
    <cellStyle name="_Fuel Prices 4-14_Electric Rate Spread and Rate Design 3.23.09 2 4 2" xfId="47419"/>
    <cellStyle name="_Fuel Prices 4-14_Electric Rate Spread and Rate Design 3.23.09 3" xfId="47420"/>
    <cellStyle name="_Fuel Prices 4-14_Electric Rate Spread and Rate Design 3.23.09 3 2" xfId="47421"/>
    <cellStyle name="_Fuel Prices 4-14_Electric Rate Spread and Rate Design 3.23.09 4" xfId="47422"/>
    <cellStyle name="_Fuel Prices 4-14_Electric Rate Spread and Rate Design 3.23.09 4 2" xfId="47423"/>
    <cellStyle name="_Fuel Prices 4-14_Electric Rate Spread and Rate Design 3.23.09 5" xfId="47424"/>
    <cellStyle name="_Fuel Prices 4-14_Electric Rate Spread and Rate Design 3.23.09 6" xfId="47425"/>
    <cellStyle name="_Fuel Prices 4-14_INPUTS" xfId="47426"/>
    <cellStyle name="_Fuel Prices 4-14_INPUTS 2" xfId="47427"/>
    <cellStyle name="_Fuel Prices 4-14_INPUTS 2 2" xfId="47428"/>
    <cellStyle name="_Fuel Prices 4-14_INPUTS 2 2 2" xfId="47429"/>
    <cellStyle name="_Fuel Prices 4-14_INPUTS 2 3" xfId="47430"/>
    <cellStyle name="_Fuel Prices 4-14_INPUTS 2 3 2" xfId="47431"/>
    <cellStyle name="_Fuel Prices 4-14_INPUTS 2 4" xfId="47432"/>
    <cellStyle name="_Fuel Prices 4-14_INPUTS 2 4 2" xfId="47433"/>
    <cellStyle name="_Fuel Prices 4-14_INPUTS 3" xfId="47434"/>
    <cellStyle name="_Fuel Prices 4-14_INPUTS 3 2" xfId="47435"/>
    <cellStyle name="_Fuel Prices 4-14_INPUTS 4" xfId="47436"/>
    <cellStyle name="_Fuel Prices 4-14_INPUTS 4 2" xfId="47437"/>
    <cellStyle name="_Fuel Prices 4-14_INPUTS 5" xfId="47438"/>
    <cellStyle name="_Fuel Prices 4-14_INPUTS 6" xfId="47439"/>
    <cellStyle name="_Fuel Prices 4-14_Leased Transformer &amp; Substation Plant &amp; Rev 12-2009" xfId="47440"/>
    <cellStyle name="_Fuel Prices 4-14_Leased Transformer &amp; Substation Plant &amp; Rev 12-2009 2" xfId="47441"/>
    <cellStyle name="_Fuel Prices 4-14_Leased Transformer &amp; Substation Plant &amp; Rev 12-2009 2 2" xfId="47442"/>
    <cellStyle name="_Fuel Prices 4-14_Leased Transformer &amp; Substation Plant &amp; Rev 12-2009 2 2 2" xfId="47443"/>
    <cellStyle name="_Fuel Prices 4-14_Leased Transformer &amp; Substation Plant &amp; Rev 12-2009 2 3" xfId="47444"/>
    <cellStyle name="_Fuel Prices 4-14_Leased Transformer &amp; Substation Plant &amp; Rev 12-2009 2 3 2" xfId="47445"/>
    <cellStyle name="_Fuel Prices 4-14_Leased Transformer &amp; Substation Plant &amp; Rev 12-2009 2 4" xfId="47446"/>
    <cellStyle name="_Fuel Prices 4-14_Leased Transformer &amp; Substation Plant &amp; Rev 12-2009 2 4 2" xfId="47447"/>
    <cellStyle name="_Fuel Prices 4-14_Leased Transformer &amp; Substation Plant &amp; Rev 12-2009 3" xfId="47448"/>
    <cellStyle name="_Fuel Prices 4-14_Leased Transformer &amp; Substation Plant &amp; Rev 12-2009 3 2" xfId="47449"/>
    <cellStyle name="_Fuel Prices 4-14_Leased Transformer &amp; Substation Plant &amp; Rev 12-2009 4" xfId="47450"/>
    <cellStyle name="_Fuel Prices 4-14_Leased Transformer &amp; Substation Plant &amp; Rev 12-2009 4 2" xfId="47451"/>
    <cellStyle name="_Fuel Prices 4-14_Leased Transformer &amp; Substation Plant &amp; Rev 12-2009 5" xfId="47452"/>
    <cellStyle name="_Fuel Prices 4-14_Leased Transformer &amp; Substation Plant &amp; Rev 12-2009 6" xfId="47453"/>
    <cellStyle name="_Fuel Prices 4-14_NIM Summary" xfId="47454"/>
    <cellStyle name="_Fuel Prices 4-14_NIM Summary 09GRC" xfId="47455"/>
    <cellStyle name="_Fuel Prices 4-14_NIM Summary 09GRC 2" xfId="47456"/>
    <cellStyle name="_Fuel Prices 4-14_NIM Summary 09GRC_DEM-WP(C) ENERG10C--ctn Mid-C_042010 2010GRC" xfId="47457"/>
    <cellStyle name="_Fuel Prices 4-14_NIM Summary 2" xfId="47458"/>
    <cellStyle name="_Fuel Prices 4-14_NIM Summary 3" xfId="47459"/>
    <cellStyle name="_Fuel Prices 4-14_NIM Summary 4" xfId="47460"/>
    <cellStyle name="_Fuel Prices 4-14_NIM Summary 5" xfId="47461"/>
    <cellStyle name="_Fuel Prices 4-14_NIM Summary 6" xfId="47462"/>
    <cellStyle name="_Fuel Prices 4-14_NIM Summary 7" xfId="47463"/>
    <cellStyle name="_Fuel Prices 4-14_NIM Summary 8" xfId="47464"/>
    <cellStyle name="_Fuel Prices 4-14_NIM Summary 9" xfId="47465"/>
    <cellStyle name="_Fuel Prices 4-14_NIM Summary_DEM-WP(C) ENERG10C--ctn Mid-C_042010 2010GRC" xfId="47466"/>
    <cellStyle name="_Fuel Prices 4-14_NIM+O&amp;M" xfId="47467"/>
    <cellStyle name="_Fuel Prices 4-14_NIM+O&amp;M 2" xfId="47468"/>
    <cellStyle name="_Fuel Prices 4-14_NIM+O&amp;M Monthly" xfId="47469"/>
    <cellStyle name="_Fuel Prices 4-14_NIM+O&amp;M Monthly 2" xfId="47470"/>
    <cellStyle name="_Fuel Prices 4-14_PCA 10 -  Exhibit D from A Kellogg Jan 2011" xfId="47471"/>
    <cellStyle name="_Fuel Prices 4-14_PCA 10 -  Exhibit D from A Kellogg July 2011" xfId="47472"/>
    <cellStyle name="_Fuel Prices 4-14_PCA 10 -  Exhibit D from S Free Rcv'd 12-11" xfId="47473"/>
    <cellStyle name="_Fuel Prices 4-14_PCA 9 -  Exhibit D April 2010" xfId="47474"/>
    <cellStyle name="_Fuel Prices 4-14_PCA 9 -  Exhibit D April 2010 (3)" xfId="47475"/>
    <cellStyle name="_Fuel Prices 4-14_PCA 9 -  Exhibit D April 2010 (3) 2" xfId="47476"/>
    <cellStyle name="_Fuel Prices 4-14_PCA 9 -  Exhibit D April 2010 (3)_DEM-WP(C) ENERG10C--ctn Mid-C_042010 2010GRC" xfId="47477"/>
    <cellStyle name="_Fuel Prices 4-14_PCA 9 -  Exhibit D Nov 2010" xfId="47478"/>
    <cellStyle name="_Fuel Prices 4-14_PCA 9 - Exhibit D at August 2010" xfId="47479"/>
    <cellStyle name="_Fuel Prices 4-14_PCA 9 - Exhibit D June 2010 GRC" xfId="47480"/>
    <cellStyle name="_Fuel Prices 4-14_Peak Credit Exhibits for 2009 GRC" xfId="47481"/>
    <cellStyle name="_Fuel Prices 4-14_Peak Credit Exhibits for 2009 GRC 2" xfId="47482"/>
    <cellStyle name="_Fuel Prices 4-14_Peak Credit Exhibits for 2009 GRC 2 2" xfId="47483"/>
    <cellStyle name="_Fuel Prices 4-14_Peak Credit Exhibits for 2009 GRC 2 2 2" xfId="47484"/>
    <cellStyle name="_Fuel Prices 4-14_Peak Credit Exhibits for 2009 GRC 2 3" xfId="47485"/>
    <cellStyle name="_Fuel Prices 4-14_Peak Credit Exhibits for 2009 GRC 2 3 2" xfId="47486"/>
    <cellStyle name="_Fuel Prices 4-14_Peak Credit Exhibits for 2009 GRC 2 4" xfId="47487"/>
    <cellStyle name="_Fuel Prices 4-14_Peak Credit Exhibits for 2009 GRC 2 4 2" xfId="47488"/>
    <cellStyle name="_Fuel Prices 4-14_Peak Credit Exhibits for 2009 GRC 3" xfId="47489"/>
    <cellStyle name="_Fuel Prices 4-14_Peak Credit Exhibits for 2009 GRC 3 2" xfId="47490"/>
    <cellStyle name="_Fuel Prices 4-14_Peak Credit Exhibits for 2009 GRC 4" xfId="47491"/>
    <cellStyle name="_Fuel Prices 4-14_Peak Credit Exhibits for 2009 GRC 4 2" xfId="47492"/>
    <cellStyle name="_Fuel Prices 4-14_Peak Credit Exhibits for 2009 GRC 5" xfId="47493"/>
    <cellStyle name="_Fuel Prices 4-14_Peak Credit Exhibits for 2009 GRC 6" xfId="47494"/>
    <cellStyle name="_Fuel Prices 4-14_Power Costs - Comparison bx Rbtl-Staff-Jt-PC" xfId="47495"/>
    <cellStyle name="_Fuel Prices 4-14_Power Costs - Comparison bx Rbtl-Staff-Jt-PC 2" xfId="47496"/>
    <cellStyle name="_Fuel Prices 4-14_Power Costs - Comparison bx Rbtl-Staff-Jt-PC 2 2" xfId="47497"/>
    <cellStyle name="_Fuel Prices 4-14_Power Costs - Comparison bx Rbtl-Staff-Jt-PC 3" xfId="47498"/>
    <cellStyle name="_Fuel Prices 4-14_Power Costs - Comparison bx Rbtl-Staff-Jt-PC_Adj Bench DR 3 for Initial Briefs (Electric)" xfId="47499"/>
    <cellStyle name="_Fuel Prices 4-14_Power Costs - Comparison bx Rbtl-Staff-Jt-PC_Adj Bench DR 3 for Initial Briefs (Electric) 2" xfId="47500"/>
    <cellStyle name="_Fuel Prices 4-14_Power Costs - Comparison bx Rbtl-Staff-Jt-PC_Adj Bench DR 3 for Initial Briefs (Electric) 2 2" xfId="47501"/>
    <cellStyle name="_Fuel Prices 4-14_Power Costs - Comparison bx Rbtl-Staff-Jt-PC_Adj Bench DR 3 for Initial Briefs (Electric) 3" xfId="47502"/>
    <cellStyle name="_Fuel Prices 4-14_Power Costs - Comparison bx Rbtl-Staff-Jt-PC_Adj Bench DR 3 for Initial Briefs (Electric)_DEM-WP(C) ENERG10C--ctn Mid-C_042010 2010GRC" xfId="47503"/>
    <cellStyle name="_Fuel Prices 4-14_Power Costs - Comparison bx Rbtl-Staff-Jt-PC_DEM-WP(C) ENERG10C--ctn Mid-C_042010 2010GRC" xfId="47504"/>
    <cellStyle name="_Fuel Prices 4-14_Power Costs - Comparison bx Rbtl-Staff-Jt-PC_Electric Rev Req Model (2009 GRC) Rebuttal" xfId="47505"/>
    <cellStyle name="_Fuel Prices 4-14_Power Costs - Comparison bx Rbtl-Staff-Jt-PC_Electric Rev Req Model (2009 GRC) Rebuttal 2" xfId="47506"/>
    <cellStyle name="_Fuel Prices 4-14_Power Costs - Comparison bx Rbtl-Staff-Jt-PC_Electric Rev Req Model (2009 GRC) Rebuttal 2 2" xfId="47507"/>
    <cellStyle name="_Fuel Prices 4-14_Power Costs - Comparison bx Rbtl-Staff-Jt-PC_Electric Rev Req Model (2009 GRC) Rebuttal 3" xfId="47508"/>
    <cellStyle name="_Fuel Prices 4-14_Power Costs - Comparison bx Rbtl-Staff-Jt-PC_Electric Rev Req Model (2009 GRC) Rebuttal REmoval of New  WH Solar AdjustMI" xfId="47509"/>
    <cellStyle name="_Fuel Prices 4-14_Power Costs - Comparison bx Rbtl-Staff-Jt-PC_Electric Rev Req Model (2009 GRC) Rebuttal REmoval of New  WH Solar AdjustMI 2" xfId="47510"/>
    <cellStyle name="_Fuel Prices 4-14_Power Costs - Comparison bx Rbtl-Staff-Jt-PC_Electric Rev Req Model (2009 GRC) Rebuttal REmoval of New  WH Solar AdjustMI 2 2" xfId="47511"/>
    <cellStyle name="_Fuel Prices 4-14_Power Costs - Comparison bx Rbtl-Staff-Jt-PC_Electric Rev Req Model (2009 GRC) Rebuttal REmoval of New  WH Solar AdjustMI 3" xfId="47512"/>
    <cellStyle name="_Fuel Prices 4-14_Power Costs - Comparison bx Rbtl-Staff-Jt-PC_Electric Rev Req Model (2009 GRC) Rebuttal REmoval of New  WH Solar AdjustMI_DEM-WP(C) ENERG10C--ctn Mid-C_042010 2010GRC" xfId="47513"/>
    <cellStyle name="_Fuel Prices 4-14_Power Costs - Comparison bx Rbtl-Staff-Jt-PC_Electric Rev Req Model (2009 GRC) Revised 01-18-2010" xfId="47514"/>
    <cellStyle name="_Fuel Prices 4-14_Power Costs - Comparison bx Rbtl-Staff-Jt-PC_Electric Rev Req Model (2009 GRC) Revised 01-18-2010 2" xfId="47515"/>
    <cellStyle name="_Fuel Prices 4-14_Power Costs - Comparison bx Rbtl-Staff-Jt-PC_Electric Rev Req Model (2009 GRC) Revised 01-18-2010 2 2" xfId="47516"/>
    <cellStyle name="_Fuel Prices 4-14_Power Costs - Comparison bx Rbtl-Staff-Jt-PC_Electric Rev Req Model (2009 GRC) Revised 01-18-2010 3" xfId="47517"/>
    <cellStyle name="_Fuel Prices 4-14_Power Costs - Comparison bx Rbtl-Staff-Jt-PC_Electric Rev Req Model (2009 GRC) Revised 01-18-2010_DEM-WP(C) ENERG10C--ctn Mid-C_042010 2010GRC" xfId="47518"/>
    <cellStyle name="_Fuel Prices 4-14_Power Costs - Comparison bx Rbtl-Staff-Jt-PC_Final Order Electric EXHIBIT A-1" xfId="47519"/>
    <cellStyle name="_Fuel Prices 4-14_Power Costs - Comparison bx Rbtl-Staff-Jt-PC_Final Order Electric EXHIBIT A-1 2" xfId="47520"/>
    <cellStyle name="_Fuel Prices 4-14_Power Costs - Comparison bx Rbtl-Staff-Jt-PC_Final Order Electric EXHIBIT A-1 2 2" xfId="47521"/>
    <cellStyle name="_Fuel Prices 4-14_Power Costs - Comparison bx Rbtl-Staff-Jt-PC_Final Order Electric EXHIBIT A-1 3" xfId="47522"/>
    <cellStyle name="_Fuel Prices 4-14_Production Adj 4.37" xfId="47523"/>
    <cellStyle name="_Fuel Prices 4-14_Production Adj 4.37 2" xfId="47524"/>
    <cellStyle name="_Fuel Prices 4-14_Production Adj 4.37 2 2" xfId="47525"/>
    <cellStyle name="_Fuel Prices 4-14_Production Adj 4.37 3" xfId="47526"/>
    <cellStyle name="_Fuel Prices 4-14_Purchased Power Adj 4.03" xfId="47527"/>
    <cellStyle name="_Fuel Prices 4-14_Purchased Power Adj 4.03 2" xfId="47528"/>
    <cellStyle name="_Fuel Prices 4-14_Purchased Power Adj 4.03 2 2" xfId="47529"/>
    <cellStyle name="_Fuel Prices 4-14_Purchased Power Adj 4.03 3" xfId="47530"/>
    <cellStyle name="_Fuel Prices 4-14_Rate Design Sch 24" xfId="47531"/>
    <cellStyle name="_Fuel Prices 4-14_Rate Design Sch 24 2" xfId="47532"/>
    <cellStyle name="_Fuel Prices 4-14_Rate Design Sch 25" xfId="47533"/>
    <cellStyle name="_Fuel Prices 4-14_Rate Design Sch 25 2" xfId="47534"/>
    <cellStyle name="_Fuel Prices 4-14_Rate Design Sch 25 2 2" xfId="47535"/>
    <cellStyle name="_Fuel Prices 4-14_Rate Design Sch 25 3" xfId="47536"/>
    <cellStyle name="_Fuel Prices 4-14_Rate Design Sch 26" xfId="47537"/>
    <cellStyle name="_Fuel Prices 4-14_Rate Design Sch 26 2" xfId="47538"/>
    <cellStyle name="_Fuel Prices 4-14_Rate Design Sch 26 2 2" xfId="47539"/>
    <cellStyle name="_Fuel Prices 4-14_Rate Design Sch 26 3" xfId="47540"/>
    <cellStyle name="_Fuel Prices 4-14_Rate Design Sch 31" xfId="47541"/>
    <cellStyle name="_Fuel Prices 4-14_Rate Design Sch 31 2" xfId="47542"/>
    <cellStyle name="_Fuel Prices 4-14_Rate Design Sch 31 2 2" xfId="47543"/>
    <cellStyle name="_Fuel Prices 4-14_Rate Design Sch 31 3" xfId="47544"/>
    <cellStyle name="_Fuel Prices 4-14_Rate Design Sch 43" xfId="47545"/>
    <cellStyle name="_Fuel Prices 4-14_Rate Design Sch 43 2" xfId="47546"/>
    <cellStyle name="_Fuel Prices 4-14_Rate Design Sch 43 2 2" xfId="47547"/>
    <cellStyle name="_Fuel Prices 4-14_Rate Design Sch 43 3" xfId="47548"/>
    <cellStyle name="_Fuel Prices 4-14_Rate Design Sch 448-449" xfId="47549"/>
    <cellStyle name="_Fuel Prices 4-14_Rate Design Sch 448-449 2" xfId="47550"/>
    <cellStyle name="_Fuel Prices 4-14_Rate Design Sch 46" xfId="47551"/>
    <cellStyle name="_Fuel Prices 4-14_Rate Design Sch 46 2" xfId="47552"/>
    <cellStyle name="_Fuel Prices 4-14_Rate Design Sch 46 2 2" xfId="47553"/>
    <cellStyle name="_Fuel Prices 4-14_Rate Design Sch 46 3" xfId="47554"/>
    <cellStyle name="_Fuel Prices 4-14_Rate Spread" xfId="47555"/>
    <cellStyle name="_Fuel Prices 4-14_Rate Spread 2" xfId="47556"/>
    <cellStyle name="_Fuel Prices 4-14_Rate Spread 2 2" xfId="47557"/>
    <cellStyle name="_Fuel Prices 4-14_Rate Spread 3" xfId="47558"/>
    <cellStyle name="_Fuel Prices 4-14_Rebuttal Power Costs" xfId="47559"/>
    <cellStyle name="_Fuel Prices 4-14_Rebuttal Power Costs 2" xfId="47560"/>
    <cellStyle name="_Fuel Prices 4-14_Rebuttal Power Costs 2 2" xfId="47561"/>
    <cellStyle name="_Fuel Prices 4-14_Rebuttal Power Costs 3" xfId="47562"/>
    <cellStyle name="_Fuel Prices 4-14_Rebuttal Power Costs_Adj Bench DR 3 for Initial Briefs (Electric)" xfId="47563"/>
    <cellStyle name="_Fuel Prices 4-14_Rebuttal Power Costs_Adj Bench DR 3 for Initial Briefs (Electric) 2" xfId="47564"/>
    <cellStyle name="_Fuel Prices 4-14_Rebuttal Power Costs_Adj Bench DR 3 for Initial Briefs (Electric) 2 2" xfId="47565"/>
    <cellStyle name="_Fuel Prices 4-14_Rebuttal Power Costs_Adj Bench DR 3 for Initial Briefs (Electric) 3" xfId="47566"/>
    <cellStyle name="_Fuel Prices 4-14_Rebuttal Power Costs_Adj Bench DR 3 for Initial Briefs (Electric)_DEM-WP(C) ENERG10C--ctn Mid-C_042010 2010GRC" xfId="47567"/>
    <cellStyle name="_Fuel Prices 4-14_Rebuttal Power Costs_DEM-WP(C) ENERG10C--ctn Mid-C_042010 2010GRC" xfId="47568"/>
    <cellStyle name="_Fuel Prices 4-14_Rebuttal Power Costs_Electric Rev Req Model (2009 GRC) Rebuttal" xfId="47569"/>
    <cellStyle name="_Fuel Prices 4-14_Rebuttal Power Costs_Electric Rev Req Model (2009 GRC) Rebuttal 2" xfId="47570"/>
    <cellStyle name="_Fuel Prices 4-14_Rebuttal Power Costs_Electric Rev Req Model (2009 GRC) Rebuttal 2 2" xfId="47571"/>
    <cellStyle name="_Fuel Prices 4-14_Rebuttal Power Costs_Electric Rev Req Model (2009 GRC) Rebuttal 3" xfId="47572"/>
    <cellStyle name="_Fuel Prices 4-14_Rebuttal Power Costs_Electric Rev Req Model (2009 GRC) Rebuttal REmoval of New  WH Solar AdjustMI" xfId="47573"/>
    <cellStyle name="_Fuel Prices 4-14_Rebuttal Power Costs_Electric Rev Req Model (2009 GRC) Rebuttal REmoval of New  WH Solar AdjustMI 2" xfId="47574"/>
    <cellStyle name="_Fuel Prices 4-14_Rebuttal Power Costs_Electric Rev Req Model (2009 GRC) Rebuttal REmoval of New  WH Solar AdjustMI 2 2" xfId="47575"/>
    <cellStyle name="_Fuel Prices 4-14_Rebuttal Power Costs_Electric Rev Req Model (2009 GRC) Rebuttal REmoval of New  WH Solar AdjustMI 3" xfId="47576"/>
    <cellStyle name="_Fuel Prices 4-14_Rebuttal Power Costs_Electric Rev Req Model (2009 GRC) Rebuttal REmoval of New  WH Solar AdjustMI_DEM-WP(C) ENERG10C--ctn Mid-C_042010 2010GRC" xfId="47577"/>
    <cellStyle name="_Fuel Prices 4-14_Rebuttal Power Costs_Electric Rev Req Model (2009 GRC) Revised 01-18-2010" xfId="47578"/>
    <cellStyle name="_Fuel Prices 4-14_Rebuttal Power Costs_Electric Rev Req Model (2009 GRC) Revised 01-18-2010 2" xfId="47579"/>
    <cellStyle name="_Fuel Prices 4-14_Rebuttal Power Costs_Electric Rev Req Model (2009 GRC) Revised 01-18-2010 2 2" xfId="47580"/>
    <cellStyle name="_Fuel Prices 4-14_Rebuttal Power Costs_Electric Rev Req Model (2009 GRC) Revised 01-18-2010 3" xfId="47581"/>
    <cellStyle name="_Fuel Prices 4-14_Rebuttal Power Costs_Electric Rev Req Model (2009 GRC) Revised 01-18-2010_DEM-WP(C) ENERG10C--ctn Mid-C_042010 2010GRC" xfId="47582"/>
    <cellStyle name="_Fuel Prices 4-14_Rebuttal Power Costs_Final Order Electric EXHIBIT A-1" xfId="47583"/>
    <cellStyle name="_Fuel Prices 4-14_Rebuttal Power Costs_Final Order Electric EXHIBIT A-1 2" xfId="47584"/>
    <cellStyle name="_Fuel Prices 4-14_Rebuttal Power Costs_Final Order Electric EXHIBIT A-1 2 2" xfId="47585"/>
    <cellStyle name="_Fuel Prices 4-14_Rebuttal Power Costs_Final Order Electric EXHIBIT A-1 3" xfId="47586"/>
    <cellStyle name="_Fuel Prices 4-14_ROR 5.02" xfId="47587"/>
    <cellStyle name="_Fuel Prices 4-14_ROR 5.02 2" xfId="47588"/>
    <cellStyle name="_Fuel Prices 4-14_ROR 5.02 2 2" xfId="47589"/>
    <cellStyle name="_Fuel Prices 4-14_ROR 5.02 3" xfId="47590"/>
    <cellStyle name="_Fuel Prices 4-14_Sch 40 Feeder OH 2008" xfId="47591"/>
    <cellStyle name="_Fuel Prices 4-14_Sch 40 Feeder OH 2008 2" xfId="47592"/>
    <cellStyle name="_Fuel Prices 4-14_Sch 40 Feeder OH 2008 2 2" xfId="47593"/>
    <cellStyle name="_Fuel Prices 4-14_Sch 40 Feeder OH 2008 3" xfId="47594"/>
    <cellStyle name="_Fuel Prices 4-14_Sch 40 Interim Energy Rates " xfId="47595"/>
    <cellStyle name="_Fuel Prices 4-14_Sch 40 Interim Energy Rates  2" xfId="47596"/>
    <cellStyle name="_Fuel Prices 4-14_Sch 40 Interim Energy Rates  2 2" xfId="47597"/>
    <cellStyle name="_Fuel Prices 4-14_Sch 40 Interim Energy Rates  3" xfId="47598"/>
    <cellStyle name="_Fuel Prices 4-14_Sch 40 Substation A&amp;G 2008" xfId="47599"/>
    <cellStyle name="_Fuel Prices 4-14_Sch 40 Substation A&amp;G 2008 2" xfId="47600"/>
    <cellStyle name="_Fuel Prices 4-14_Sch 40 Substation A&amp;G 2008 2 2" xfId="47601"/>
    <cellStyle name="_Fuel Prices 4-14_Sch 40 Substation A&amp;G 2008 3" xfId="47602"/>
    <cellStyle name="_Fuel Prices 4-14_Sch 40 Substation O&amp;M 2008" xfId="47603"/>
    <cellStyle name="_Fuel Prices 4-14_Sch 40 Substation O&amp;M 2008 2" xfId="47604"/>
    <cellStyle name="_Fuel Prices 4-14_Sch 40 Substation O&amp;M 2008 2 2" xfId="47605"/>
    <cellStyle name="_Fuel Prices 4-14_Sch 40 Substation O&amp;M 2008 3" xfId="47606"/>
    <cellStyle name="_Fuel Prices 4-14_Subs 2008" xfId="47607"/>
    <cellStyle name="_Fuel Prices 4-14_Subs 2008 2" xfId="47608"/>
    <cellStyle name="_Fuel Prices 4-14_Subs 2008 2 2" xfId="47609"/>
    <cellStyle name="_Fuel Prices 4-14_Subs 2008 3" xfId="47610"/>
    <cellStyle name="_Fuel Prices 4-14_Wind Integration 10GRC" xfId="47611"/>
    <cellStyle name="_Fuel Prices 4-14_Wind Integration 10GRC 2" xfId="47612"/>
    <cellStyle name="_Fuel Prices 4-14_Wind Integration 10GRC_DEM-WP(C) ENERG10C--ctn Mid-C_042010 2010GRC" xfId="47613"/>
    <cellStyle name="_Gas Pro Forma Rev CY 2007 Janet 4_8_08" xfId="47614"/>
    <cellStyle name="_Gas Transportation Charges_2009GRC_120308" xfId="101"/>
    <cellStyle name="_Gas Transportation Charges_2009GRC_120308 2" xfId="47615"/>
    <cellStyle name="_Gas Transportation Charges_2009GRC_120308 2 2" xfId="47616"/>
    <cellStyle name="_Gas Transportation Charges_2009GRC_120308 3" xfId="47617"/>
    <cellStyle name="_Gas Transportation Charges_2009GRC_120308 4" xfId="47618"/>
    <cellStyle name="_Gas Transportation Charges_2009GRC_120308 4 2" xfId="47619"/>
    <cellStyle name="_Gas Transportation Charges_2009GRC_120308_4 31E Reg Asset  Liab and EXH D" xfId="47620"/>
    <cellStyle name="_Gas Transportation Charges_2009GRC_120308_4 31E Reg Asset  Liab and EXH D _ Aug 10 Filing (2)" xfId="47621"/>
    <cellStyle name="_Gas Transportation Charges_2009GRC_120308_Chelan PUD Power Costs (8-10)" xfId="47622"/>
    <cellStyle name="_Gas Transportation Charges_2009GRC_120308_DEM-WP(C) Chelan Power Costs" xfId="47623"/>
    <cellStyle name="_Gas Transportation Charges_2009GRC_120308_DEM-WP(C) Costs Not In AURORA 2010GRC As Filed" xfId="47624"/>
    <cellStyle name="_Gas Transportation Charges_2009GRC_120308_DEM-WP(C) Costs Not In AURORA 2010GRC As Filed 2" xfId="47625"/>
    <cellStyle name="_Gas Transportation Charges_2009GRC_120308_DEM-WP(C) Costs Not In AURORA 2010GRC As Filed 3" xfId="47626"/>
    <cellStyle name="_Gas Transportation Charges_2009GRC_120308_DEM-WP(C) Costs Not In AURORA 2010GRC As Filed_DEM-WP(C) ENERG10C--ctn Mid-C_042010 2010GRC" xfId="47627"/>
    <cellStyle name="_Gas Transportation Charges_2009GRC_120308_DEM-WP(C) ENERG10C--ctn Mid-C_042010 2010GRC" xfId="47628"/>
    <cellStyle name="_Gas Transportation Charges_2009GRC_120308_DEM-WP(C) Gas Transport 2010GRC" xfId="47629"/>
    <cellStyle name="_Gas Transportation Charges_2009GRC_120308_NIM Summary" xfId="47630"/>
    <cellStyle name="_Gas Transportation Charges_2009GRC_120308_NIM Summary 09GRC" xfId="47631"/>
    <cellStyle name="_Gas Transportation Charges_2009GRC_120308_NIM Summary 09GRC 2" xfId="47632"/>
    <cellStyle name="_Gas Transportation Charges_2009GRC_120308_NIM Summary 09GRC_DEM-WP(C) ENERG10C--ctn Mid-C_042010 2010GRC" xfId="47633"/>
    <cellStyle name="_Gas Transportation Charges_2009GRC_120308_NIM Summary 2" xfId="47634"/>
    <cellStyle name="_Gas Transportation Charges_2009GRC_120308_NIM Summary 3" xfId="47635"/>
    <cellStyle name="_Gas Transportation Charges_2009GRC_120308_NIM Summary 4" xfId="47636"/>
    <cellStyle name="_Gas Transportation Charges_2009GRC_120308_NIM Summary 5" xfId="47637"/>
    <cellStyle name="_Gas Transportation Charges_2009GRC_120308_NIM Summary 6" xfId="47638"/>
    <cellStyle name="_Gas Transportation Charges_2009GRC_120308_NIM Summary 7" xfId="47639"/>
    <cellStyle name="_Gas Transportation Charges_2009GRC_120308_NIM Summary 8" xfId="47640"/>
    <cellStyle name="_Gas Transportation Charges_2009GRC_120308_NIM Summary 9" xfId="47641"/>
    <cellStyle name="_Gas Transportation Charges_2009GRC_120308_NIM Summary_DEM-WP(C) ENERG10C--ctn Mid-C_042010 2010GRC" xfId="47642"/>
    <cellStyle name="_Gas Transportation Charges_2009GRC_120308_NIM+O&amp;M" xfId="47643"/>
    <cellStyle name="_Gas Transportation Charges_2009GRC_120308_NIM+O&amp;M 2" xfId="47644"/>
    <cellStyle name="_Gas Transportation Charges_2009GRC_120308_NIM+O&amp;M Monthly" xfId="47645"/>
    <cellStyle name="_Gas Transportation Charges_2009GRC_120308_NIM+O&amp;M Monthly 2" xfId="47646"/>
    <cellStyle name="_Gas Transportation Charges_2009GRC_120308_PCA 9 -  Exhibit D April 2010 (3)" xfId="47647"/>
    <cellStyle name="_Gas Transportation Charges_2009GRC_120308_PCA 9 -  Exhibit D April 2010 (3) 2" xfId="47648"/>
    <cellStyle name="_Gas Transportation Charges_2009GRC_120308_PCA 9 -  Exhibit D April 2010 (3)_DEM-WP(C) ENERG10C--ctn Mid-C_042010 2010GRC" xfId="47649"/>
    <cellStyle name="_Gas Transportation Charges_2009GRC_120308_Reconciliation" xfId="47650"/>
    <cellStyle name="_Gas Transportation Charges_2009GRC_120308_Reconciliation 2" xfId="47651"/>
    <cellStyle name="_Gas Transportation Charges_2009GRC_120308_Reconciliation 3" xfId="47652"/>
    <cellStyle name="_Gas Transportation Charges_2009GRC_120308_Reconciliation_DEM-WP(C) ENERG10C--ctn Mid-C_042010 2010GRC" xfId="47653"/>
    <cellStyle name="_Gas Transportation Charges_2009GRC_120308_Wind Integration 10GRC" xfId="47654"/>
    <cellStyle name="_Gas Transportation Charges_2009GRC_120308_Wind Integration 10GRC 2" xfId="47655"/>
    <cellStyle name="_Gas Transportation Charges_2009GRC_120308_Wind Integration 10GRC_DEM-WP(C) ENERG10C--ctn Mid-C_042010 2010GRC" xfId="47656"/>
    <cellStyle name="_x0013__LSRWEP LGIA like Acctg Petition Aug 2010" xfId="47657"/>
    <cellStyle name="_Mid C 09GRC" xfId="47658"/>
    <cellStyle name="_Monthly Fixed Input" xfId="47659"/>
    <cellStyle name="_Monthly Fixed Input 2" xfId="47660"/>
    <cellStyle name="_Monthly Fixed Input_DEM-WP(C) ENERG10C--ctn Mid-C_042010 2010GRC" xfId="47661"/>
    <cellStyle name="_Monthly Fixed Input_NIM Summary" xfId="47662"/>
    <cellStyle name="_Monthly Fixed Input_NIM Summary 2" xfId="47663"/>
    <cellStyle name="_Monthly Fixed Input_NIM Summary_DEM-WP(C) ENERG10C--ctn Mid-C_042010 2010GRC" xfId="47664"/>
    <cellStyle name="_Monthly retail revenue oct 10-16" xfId="102"/>
    <cellStyle name="_Monthly retail revenue oct 10-16 2" xfId="103"/>
    <cellStyle name="_NIM 06 Base Case Current Trends" xfId="47665"/>
    <cellStyle name="_NIM 06 Base Case Current Trends 2" xfId="47666"/>
    <cellStyle name="_NIM 06 Base Case Current Trends 2 2" xfId="47667"/>
    <cellStyle name="_NIM 06 Base Case Current Trends 2 3" xfId="47668"/>
    <cellStyle name="_NIM 06 Base Case Current Trends 3" xfId="47669"/>
    <cellStyle name="_NIM 06 Base Case Current Trends_Adj Bench DR 3 for Initial Briefs (Electric)" xfId="47670"/>
    <cellStyle name="_NIM 06 Base Case Current Trends_Adj Bench DR 3 for Initial Briefs (Electric) 2" xfId="47671"/>
    <cellStyle name="_NIM 06 Base Case Current Trends_Adj Bench DR 3 for Initial Briefs (Electric) 2 2" xfId="47672"/>
    <cellStyle name="_NIM 06 Base Case Current Trends_Adj Bench DR 3 for Initial Briefs (Electric) 3" xfId="47673"/>
    <cellStyle name="_NIM 06 Base Case Current Trends_Adj Bench DR 3 for Initial Briefs (Electric)_DEM-WP(C) ENERG10C--ctn Mid-C_042010 2010GRC" xfId="47674"/>
    <cellStyle name="_NIM 06 Base Case Current Trends_Book1" xfId="47675"/>
    <cellStyle name="_NIM 06 Base Case Current Trends_Book2" xfId="47676"/>
    <cellStyle name="_NIM 06 Base Case Current Trends_Book2 2" xfId="47677"/>
    <cellStyle name="_NIM 06 Base Case Current Trends_Book2 2 2" xfId="47678"/>
    <cellStyle name="_NIM 06 Base Case Current Trends_Book2 3" xfId="47679"/>
    <cellStyle name="_NIM 06 Base Case Current Trends_Book2_Adj Bench DR 3 for Initial Briefs (Electric)" xfId="47680"/>
    <cellStyle name="_NIM 06 Base Case Current Trends_Book2_Adj Bench DR 3 for Initial Briefs (Electric) 2" xfId="47681"/>
    <cellStyle name="_NIM 06 Base Case Current Trends_Book2_Adj Bench DR 3 for Initial Briefs (Electric) 2 2" xfId="47682"/>
    <cellStyle name="_NIM 06 Base Case Current Trends_Book2_Adj Bench DR 3 for Initial Briefs (Electric) 3" xfId="47683"/>
    <cellStyle name="_NIM 06 Base Case Current Trends_Book2_Adj Bench DR 3 for Initial Briefs (Electric)_DEM-WP(C) ENERG10C--ctn Mid-C_042010 2010GRC" xfId="47684"/>
    <cellStyle name="_NIM 06 Base Case Current Trends_Book2_DEM-WP(C) ENERG10C--ctn Mid-C_042010 2010GRC" xfId="47685"/>
    <cellStyle name="_NIM 06 Base Case Current Trends_Book2_Electric Rev Req Model (2009 GRC) Rebuttal" xfId="47686"/>
    <cellStyle name="_NIM 06 Base Case Current Trends_Book2_Electric Rev Req Model (2009 GRC) Rebuttal 2" xfId="47687"/>
    <cellStyle name="_NIM 06 Base Case Current Trends_Book2_Electric Rev Req Model (2009 GRC) Rebuttal 2 2" xfId="47688"/>
    <cellStyle name="_NIM 06 Base Case Current Trends_Book2_Electric Rev Req Model (2009 GRC) Rebuttal 3" xfId="47689"/>
    <cellStyle name="_NIM 06 Base Case Current Trends_Book2_Electric Rev Req Model (2009 GRC) Rebuttal REmoval of New  WH Solar AdjustMI" xfId="47690"/>
    <cellStyle name="_NIM 06 Base Case Current Trends_Book2_Electric Rev Req Model (2009 GRC) Rebuttal REmoval of New  WH Solar AdjustMI 2" xfId="47691"/>
    <cellStyle name="_NIM 06 Base Case Current Trends_Book2_Electric Rev Req Model (2009 GRC) Rebuttal REmoval of New  WH Solar AdjustMI 2 2" xfId="47692"/>
    <cellStyle name="_NIM 06 Base Case Current Trends_Book2_Electric Rev Req Model (2009 GRC) Rebuttal REmoval of New  WH Solar AdjustMI 3" xfId="47693"/>
    <cellStyle name="_NIM 06 Base Case Current Trends_Book2_Electric Rev Req Model (2009 GRC) Rebuttal REmoval of New  WH Solar AdjustMI_DEM-WP(C) ENERG10C--ctn Mid-C_042010 2010GRC" xfId="47694"/>
    <cellStyle name="_NIM 06 Base Case Current Trends_Book2_Electric Rev Req Model (2009 GRC) Revised 01-18-2010" xfId="47695"/>
    <cellStyle name="_NIM 06 Base Case Current Trends_Book2_Electric Rev Req Model (2009 GRC) Revised 01-18-2010 2" xfId="47696"/>
    <cellStyle name="_NIM 06 Base Case Current Trends_Book2_Electric Rev Req Model (2009 GRC) Revised 01-18-2010 2 2" xfId="47697"/>
    <cellStyle name="_NIM 06 Base Case Current Trends_Book2_Electric Rev Req Model (2009 GRC) Revised 01-18-2010 3" xfId="47698"/>
    <cellStyle name="_NIM 06 Base Case Current Trends_Book2_Electric Rev Req Model (2009 GRC) Revised 01-18-2010_DEM-WP(C) ENERG10C--ctn Mid-C_042010 2010GRC" xfId="47699"/>
    <cellStyle name="_NIM 06 Base Case Current Trends_Book2_Final Order Electric EXHIBIT A-1" xfId="47700"/>
    <cellStyle name="_NIM 06 Base Case Current Trends_Book2_Final Order Electric EXHIBIT A-1 2" xfId="47701"/>
    <cellStyle name="_NIM 06 Base Case Current Trends_Book2_Final Order Electric EXHIBIT A-1 2 2" xfId="47702"/>
    <cellStyle name="_NIM 06 Base Case Current Trends_Book2_Final Order Electric EXHIBIT A-1 3" xfId="47703"/>
    <cellStyle name="_NIM 06 Base Case Current Trends_Chelan PUD Power Costs (8-10)" xfId="47704"/>
    <cellStyle name="_NIM 06 Base Case Current Trends_Confidential Material" xfId="47705"/>
    <cellStyle name="_NIM 06 Base Case Current Trends_DEM-WP(C) Colstrip 12 Coal Cost Forecast 2010GRC" xfId="47706"/>
    <cellStyle name="_NIM 06 Base Case Current Trends_DEM-WP(C) ENERG10C--ctn Mid-C_042010 2010GRC" xfId="47707"/>
    <cellStyle name="_NIM 06 Base Case Current Trends_DEM-WP(C) Production O&amp;M 2010GRC As-Filed" xfId="47708"/>
    <cellStyle name="_NIM 06 Base Case Current Trends_DEM-WP(C) Production O&amp;M 2010GRC As-Filed 2" xfId="47709"/>
    <cellStyle name="_NIM 06 Base Case Current Trends_DEM-WP(C) Production O&amp;M 2010GRC As-Filed 3" xfId="47710"/>
    <cellStyle name="_NIM 06 Base Case Current Trends_Electric Rev Req Model (2009 GRC) " xfId="47711"/>
    <cellStyle name="_NIM 06 Base Case Current Trends_Electric Rev Req Model (2009 GRC)  2" xfId="47712"/>
    <cellStyle name="_NIM 06 Base Case Current Trends_Electric Rev Req Model (2009 GRC)  2 2" xfId="47713"/>
    <cellStyle name="_NIM 06 Base Case Current Trends_Electric Rev Req Model (2009 GRC)  3" xfId="47714"/>
    <cellStyle name="_NIM 06 Base Case Current Trends_Electric Rev Req Model (2009 GRC) _DEM-WP(C) ENERG10C--ctn Mid-C_042010 2010GRC" xfId="47715"/>
    <cellStyle name="_NIM 06 Base Case Current Trends_Electric Rev Req Model (2009 GRC) Rebuttal" xfId="47716"/>
    <cellStyle name="_NIM 06 Base Case Current Trends_Electric Rev Req Model (2009 GRC) Rebuttal 2" xfId="47717"/>
    <cellStyle name="_NIM 06 Base Case Current Trends_Electric Rev Req Model (2009 GRC) Rebuttal 2 2" xfId="47718"/>
    <cellStyle name="_NIM 06 Base Case Current Trends_Electric Rev Req Model (2009 GRC) Rebuttal 3" xfId="47719"/>
    <cellStyle name="_NIM 06 Base Case Current Trends_Electric Rev Req Model (2009 GRC) Rebuttal REmoval of New  WH Solar AdjustMI" xfId="47720"/>
    <cellStyle name="_NIM 06 Base Case Current Trends_Electric Rev Req Model (2009 GRC) Rebuttal REmoval of New  WH Solar AdjustMI 2" xfId="47721"/>
    <cellStyle name="_NIM 06 Base Case Current Trends_Electric Rev Req Model (2009 GRC) Rebuttal REmoval of New  WH Solar AdjustMI 2 2" xfId="47722"/>
    <cellStyle name="_NIM 06 Base Case Current Trends_Electric Rev Req Model (2009 GRC) Rebuttal REmoval of New  WH Solar AdjustMI 3" xfId="47723"/>
    <cellStyle name="_NIM 06 Base Case Current Trends_Electric Rev Req Model (2009 GRC) Rebuttal REmoval of New  WH Solar AdjustMI_DEM-WP(C) ENERG10C--ctn Mid-C_042010 2010GRC" xfId="47724"/>
    <cellStyle name="_NIM 06 Base Case Current Trends_Electric Rev Req Model (2009 GRC) Revised 01-18-2010" xfId="47725"/>
    <cellStyle name="_NIM 06 Base Case Current Trends_Electric Rev Req Model (2009 GRC) Revised 01-18-2010 2" xfId="47726"/>
    <cellStyle name="_NIM 06 Base Case Current Trends_Electric Rev Req Model (2009 GRC) Revised 01-18-2010 2 2" xfId="47727"/>
    <cellStyle name="_NIM 06 Base Case Current Trends_Electric Rev Req Model (2009 GRC) Revised 01-18-2010 3" xfId="47728"/>
    <cellStyle name="_NIM 06 Base Case Current Trends_Electric Rev Req Model (2009 GRC) Revised 01-18-2010_DEM-WP(C) ENERG10C--ctn Mid-C_042010 2010GRC" xfId="47729"/>
    <cellStyle name="_NIM 06 Base Case Current Trends_Electric Rev Req Model (2010 GRC)" xfId="47730"/>
    <cellStyle name="_NIM 06 Base Case Current Trends_Electric Rev Req Model (2010 GRC) SF" xfId="47731"/>
    <cellStyle name="_NIM 06 Base Case Current Trends_Final Order Electric EXHIBIT A-1" xfId="47732"/>
    <cellStyle name="_NIM 06 Base Case Current Trends_Final Order Electric EXHIBIT A-1 2" xfId="47733"/>
    <cellStyle name="_NIM 06 Base Case Current Trends_Final Order Electric EXHIBIT A-1 2 2" xfId="47734"/>
    <cellStyle name="_NIM 06 Base Case Current Trends_Final Order Electric EXHIBIT A-1 3" xfId="47735"/>
    <cellStyle name="_NIM 06 Base Case Current Trends_NIM Summary" xfId="47736"/>
    <cellStyle name="_NIM 06 Base Case Current Trends_NIM Summary 2" xfId="47737"/>
    <cellStyle name="_NIM 06 Base Case Current Trends_NIM Summary_DEM-WP(C) ENERG10C--ctn Mid-C_042010 2010GRC" xfId="47738"/>
    <cellStyle name="_NIM 06 Base Case Current Trends_NIM+O&amp;M" xfId="47739"/>
    <cellStyle name="_NIM 06 Base Case Current Trends_NIM+O&amp;M 2" xfId="47740"/>
    <cellStyle name="_NIM 06 Base Case Current Trends_NIM+O&amp;M Monthly" xfId="47741"/>
    <cellStyle name="_NIM 06 Base Case Current Trends_NIM+O&amp;M Monthly 2" xfId="47742"/>
    <cellStyle name="_NIM 06 Base Case Current Trends_Rebuttal Power Costs" xfId="47743"/>
    <cellStyle name="_NIM 06 Base Case Current Trends_Rebuttal Power Costs 2" xfId="47744"/>
    <cellStyle name="_NIM 06 Base Case Current Trends_Rebuttal Power Costs 2 2" xfId="47745"/>
    <cellStyle name="_NIM 06 Base Case Current Trends_Rebuttal Power Costs 3" xfId="47746"/>
    <cellStyle name="_NIM 06 Base Case Current Trends_Rebuttal Power Costs_Adj Bench DR 3 for Initial Briefs (Electric)" xfId="47747"/>
    <cellStyle name="_NIM 06 Base Case Current Trends_Rebuttal Power Costs_Adj Bench DR 3 for Initial Briefs (Electric) 2" xfId="47748"/>
    <cellStyle name="_NIM 06 Base Case Current Trends_Rebuttal Power Costs_Adj Bench DR 3 for Initial Briefs (Electric) 2 2" xfId="47749"/>
    <cellStyle name="_NIM 06 Base Case Current Trends_Rebuttal Power Costs_Adj Bench DR 3 for Initial Briefs (Electric) 3" xfId="47750"/>
    <cellStyle name="_NIM 06 Base Case Current Trends_Rebuttal Power Costs_Adj Bench DR 3 for Initial Briefs (Electric)_DEM-WP(C) ENERG10C--ctn Mid-C_042010 2010GRC" xfId="47751"/>
    <cellStyle name="_NIM 06 Base Case Current Trends_Rebuttal Power Costs_DEM-WP(C) ENERG10C--ctn Mid-C_042010 2010GRC" xfId="47752"/>
    <cellStyle name="_NIM 06 Base Case Current Trends_Rebuttal Power Costs_Electric Rev Req Model (2009 GRC) Rebuttal" xfId="47753"/>
    <cellStyle name="_NIM 06 Base Case Current Trends_Rebuttal Power Costs_Electric Rev Req Model (2009 GRC) Rebuttal 2" xfId="47754"/>
    <cellStyle name="_NIM 06 Base Case Current Trends_Rebuttal Power Costs_Electric Rev Req Model (2009 GRC) Rebuttal 2 2" xfId="47755"/>
    <cellStyle name="_NIM 06 Base Case Current Trends_Rebuttal Power Costs_Electric Rev Req Model (2009 GRC) Rebuttal 3" xfId="47756"/>
    <cellStyle name="_NIM 06 Base Case Current Trends_Rebuttal Power Costs_Electric Rev Req Model (2009 GRC) Rebuttal REmoval of New  WH Solar AdjustMI" xfId="47757"/>
    <cellStyle name="_NIM 06 Base Case Current Trends_Rebuttal Power Costs_Electric Rev Req Model (2009 GRC) Rebuttal REmoval of New  WH Solar AdjustMI 2" xfId="47758"/>
    <cellStyle name="_NIM 06 Base Case Current Trends_Rebuttal Power Costs_Electric Rev Req Model (2009 GRC) Rebuttal REmoval of New  WH Solar AdjustMI 2 2" xfId="47759"/>
    <cellStyle name="_NIM 06 Base Case Current Trends_Rebuttal Power Costs_Electric Rev Req Model (2009 GRC) Rebuttal REmoval of New  WH Solar AdjustMI 3" xfId="47760"/>
    <cellStyle name="_NIM 06 Base Case Current Trends_Rebuttal Power Costs_Electric Rev Req Model (2009 GRC) Rebuttal REmoval of New  WH Solar AdjustMI_DEM-WP(C) ENERG10C--ctn Mid-C_042010 2010GRC" xfId="47761"/>
    <cellStyle name="_NIM 06 Base Case Current Trends_Rebuttal Power Costs_Electric Rev Req Model (2009 GRC) Revised 01-18-2010" xfId="47762"/>
    <cellStyle name="_NIM 06 Base Case Current Trends_Rebuttal Power Costs_Electric Rev Req Model (2009 GRC) Revised 01-18-2010 2" xfId="47763"/>
    <cellStyle name="_NIM 06 Base Case Current Trends_Rebuttal Power Costs_Electric Rev Req Model (2009 GRC) Revised 01-18-2010 2 2" xfId="47764"/>
    <cellStyle name="_NIM 06 Base Case Current Trends_Rebuttal Power Costs_Electric Rev Req Model (2009 GRC) Revised 01-18-2010 3" xfId="47765"/>
    <cellStyle name="_NIM 06 Base Case Current Trends_Rebuttal Power Costs_Electric Rev Req Model (2009 GRC) Revised 01-18-2010_DEM-WP(C) ENERG10C--ctn Mid-C_042010 2010GRC" xfId="47766"/>
    <cellStyle name="_NIM 06 Base Case Current Trends_Rebuttal Power Costs_Final Order Electric EXHIBIT A-1" xfId="47767"/>
    <cellStyle name="_NIM 06 Base Case Current Trends_Rebuttal Power Costs_Final Order Electric EXHIBIT A-1 2" xfId="47768"/>
    <cellStyle name="_NIM 06 Base Case Current Trends_Rebuttal Power Costs_Final Order Electric EXHIBIT A-1 2 2" xfId="47769"/>
    <cellStyle name="_NIM 06 Base Case Current Trends_Rebuttal Power Costs_Final Order Electric EXHIBIT A-1 3" xfId="47770"/>
    <cellStyle name="_NIM 06 Base Case Current Trends_TENASKA REGULATORY ASSET" xfId="47771"/>
    <cellStyle name="_NIM 06 Base Case Current Trends_TENASKA REGULATORY ASSET 2" xfId="47772"/>
    <cellStyle name="_NIM 06 Base Case Current Trends_TENASKA REGULATORY ASSET 2 2" xfId="47773"/>
    <cellStyle name="_NIM 06 Base Case Current Trends_TENASKA REGULATORY ASSET 3" xfId="47774"/>
    <cellStyle name="_NIM Summary 09GRC" xfId="47775"/>
    <cellStyle name="_NIM Summary 09GRC 2" xfId="47776"/>
    <cellStyle name="_NIM Summary 09GRC_DEM-WP(C) ENERG10C--ctn Mid-C_042010 2010GRC" xfId="47777"/>
    <cellStyle name="_NIM Summary 09GRC_NIM Summary" xfId="47778"/>
    <cellStyle name="_NIM Summary 09GRC_NIM Summary 2" xfId="47779"/>
    <cellStyle name="_NIM Summary 09GRC_NIM Summary_DEM-WP(C) ENERG10C--ctn Mid-C_042010 2010GRC" xfId="47780"/>
    <cellStyle name="_PC DRAFT 10 15 07" xfId="47781"/>
    <cellStyle name="_PCA 7 - Exhibit D update 9_30_2008" xfId="47782"/>
    <cellStyle name="_PCA 7 - Exhibit D update 9_30_2008 2" xfId="47783"/>
    <cellStyle name="_PCA 7 - Exhibit D update 9_30_2008 2 2" xfId="47784"/>
    <cellStyle name="_PCA 7 - Exhibit D update 9_30_2008 3" xfId="47785"/>
    <cellStyle name="_PCA 7 - Exhibit D update 9_30_2008 4" xfId="47786"/>
    <cellStyle name="_PCA 7 - Exhibit D update 9_30_2008 4 2" xfId="47787"/>
    <cellStyle name="_PCA 7 - Exhibit D update 9_30_2008_Chelan PUD Power Costs (8-10)" xfId="47788"/>
    <cellStyle name="_PCA 7 - Exhibit D update 9_30_2008_DEM-WP(C) Chelan Power Costs" xfId="47789"/>
    <cellStyle name="_PCA 7 - Exhibit D update 9_30_2008_DEM-WP(C) ENERG10C--ctn Mid-C_042010 2010GRC" xfId="47790"/>
    <cellStyle name="_PCA 7 - Exhibit D update 9_30_2008_DEM-WP(C) Gas Transport 2010GRC" xfId="47791"/>
    <cellStyle name="_PCA 7 - Exhibit D update 9_30_2008_NIM Summary" xfId="47792"/>
    <cellStyle name="_PCA 7 - Exhibit D update 9_30_2008_NIM Summary 2" xfId="47793"/>
    <cellStyle name="_PCA 7 - Exhibit D update 9_30_2008_NIM Summary_DEM-WP(C) ENERG10C--ctn Mid-C_042010 2010GRC" xfId="47794"/>
    <cellStyle name="_PCA 7 - Exhibit D update 9_30_2008_Transmission Workbook for May BOD" xfId="47795"/>
    <cellStyle name="_PCA 7 - Exhibit D update 9_30_2008_Transmission Workbook for May BOD 2" xfId="47796"/>
    <cellStyle name="_PCA 7 - Exhibit D update 9_30_2008_Transmission Workbook for May BOD_DEM-WP(C) ENERG10C--ctn Mid-C_042010 2010GRC" xfId="47797"/>
    <cellStyle name="_PCA 7 - Exhibit D update 9_30_2008_Wind Integration 10GRC" xfId="47798"/>
    <cellStyle name="_PCA 7 - Exhibit D update 9_30_2008_Wind Integration 10GRC 2" xfId="47799"/>
    <cellStyle name="_PCA 7 - Exhibit D update 9_30_2008_Wind Integration 10GRC_DEM-WP(C) ENERG10C--ctn Mid-C_042010 2010GRC" xfId="47800"/>
    <cellStyle name="_Portfolio SPlan Base Case.xls Chart 1" xfId="47801"/>
    <cellStyle name="_Portfolio SPlan Base Case.xls Chart 1 2" xfId="47802"/>
    <cellStyle name="_Portfolio SPlan Base Case.xls Chart 1 2 2" xfId="47803"/>
    <cellStyle name="_Portfolio SPlan Base Case.xls Chart 1 3" xfId="47804"/>
    <cellStyle name="_Portfolio SPlan Base Case.xls Chart 1_Adj Bench DR 3 for Initial Briefs (Electric)" xfId="47805"/>
    <cellStyle name="_Portfolio SPlan Base Case.xls Chart 1_Adj Bench DR 3 for Initial Briefs (Electric) 2" xfId="47806"/>
    <cellStyle name="_Portfolio SPlan Base Case.xls Chart 1_Adj Bench DR 3 for Initial Briefs (Electric) 2 2" xfId="47807"/>
    <cellStyle name="_Portfolio SPlan Base Case.xls Chart 1_Adj Bench DR 3 for Initial Briefs (Electric) 3" xfId="47808"/>
    <cellStyle name="_Portfolio SPlan Base Case.xls Chart 1_Adj Bench DR 3 for Initial Briefs (Electric)_DEM-WP(C) ENERG10C--ctn Mid-C_042010 2010GRC" xfId="47809"/>
    <cellStyle name="_Portfolio SPlan Base Case.xls Chart 1_Book1" xfId="47810"/>
    <cellStyle name="_Portfolio SPlan Base Case.xls Chart 1_Book2" xfId="47811"/>
    <cellStyle name="_Portfolio SPlan Base Case.xls Chart 1_Book2 2" xfId="47812"/>
    <cellStyle name="_Portfolio SPlan Base Case.xls Chart 1_Book2 2 2" xfId="47813"/>
    <cellStyle name="_Portfolio SPlan Base Case.xls Chart 1_Book2 3" xfId="47814"/>
    <cellStyle name="_Portfolio SPlan Base Case.xls Chart 1_Book2_Adj Bench DR 3 for Initial Briefs (Electric)" xfId="47815"/>
    <cellStyle name="_Portfolio SPlan Base Case.xls Chart 1_Book2_Adj Bench DR 3 for Initial Briefs (Electric) 2" xfId="47816"/>
    <cellStyle name="_Portfolio SPlan Base Case.xls Chart 1_Book2_Adj Bench DR 3 for Initial Briefs (Electric) 2 2" xfId="47817"/>
    <cellStyle name="_Portfolio SPlan Base Case.xls Chart 1_Book2_Adj Bench DR 3 for Initial Briefs (Electric) 3" xfId="47818"/>
    <cellStyle name="_Portfolio SPlan Base Case.xls Chart 1_Book2_Adj Bench DR 3 for Initial Briefs (Electric)_DEM-WP(C) ENERG10C--ctn Mid-C_042010 2010GRC" xfId="47819"/>
    <cellStyle name="_Portfolio SPlan Base Case.xls Chart 1_Book2_DEM-WP(C) ENERG10C--ctn Mid-C_042010 2010GRC" xfId="47820"/>
    <cellStyle name="_Portfolio SPlan Base Case.xls Chart 1_Book2_Electric Rev Req Model (2009 GRC) Rebuttal" xfId="47821"/>
    <cellStyle name="_Portfolio SPlan Base Case.xls Chart 1_Book2_Electric Rev Req Model (2009 GRC) Rebuttal 2" xfId="47822"/>
    <cellStyle name="_Portfolio SPlan Base Case.xls Chart 1_Book2_Electric Rev Req Model (2009 GRC) Rebuttal 2 2" xfId="47823"/>
    <cellStyle name="_Portfolio SPlan Base Case.xls Chart 1_Book2_Electric Rev Req Model (2009 GRC) Rebuttal 3" xfId="47824"/>
    <cellStyle name="_Portfolio SPlan Base Case.xls Chart 1_Book2_Electric Rev Req Model (2009 GRC) Rebuttal REmoval of New  WH Solar AdjustMI" xfId="47825"/>
    <cellStyle name="_Portfolio SPlan Base Case.xls Chart 1_Book2_Electric Rev Req Model (2009 GRC) Rebuttal REmoval of New  WH Solar AdjustMI 2" xfId="47826"/>
    <cellStyle name="_Portfolio SPlan Base Case.xls Chart 1_Book2_Electric Rev Req Model (2009 GRC) Rebuttal REmoval of New  WH Solar AdjustMI 2 2" xfId="47827"/>
    <cellStyle name="_Portfolio SPlan Base Case.xls Chart 1_Book2_Electric Rev Req Model (2009 GRC) Rebuttal REmoval of New  WH Solar AdjustMI 3" xfId="47828"/>
    <cellStyle name="_Portfolio SPlan Base Case.xls Chart 1_Book2_Electric Rev Req Model (2009 GRC) Rebuttal REmoval of New  WH Solar AdjustMI_DEM-WP(C) ENERG10C--ctn Mid-C_042010 2010GRC" xfId="47829"/>
    <cellStyle name="_Portfolio SPlan Base Case.xls Chart 1_Book2_Electric Rev Req Model (2009 GRC) Revised 01-18-2010" xfId="47830"/>
    <cellStyle name="_Portfolio SPlan Base Case.xls Chart 1_Book2_Electric Rev Req Model (2009 GRC) Revised 01-18-2010 2" xfId="47831"/>
    <cellStyle name="_Portfolio SPlan Base Case.xls Chart 1_Book2_Electric Rev Req Model (2009 GRC) Revised 01-18-2010 2 2" xfId="47832"/>
    <cellStyle name="_Portfolio SPlan Base Case.xls Chart 1_Book2_Electric Rev Req Model (2009 GRC) Revised 01-18-2010 3" xfId="47833"/>
    <cellStyle name="_Portfolio SPlan Base Case.xls Chart 1_Book2_Electric Rev Req Model (2009 GRC) Revised 01-18-2010_DEM-WP(C) ENERG10C--ctn Mid-C_042010 2010GRC" xfId="47834"/>
    <cellStyle name="_Portfolio SPlan Base Case.xls Chart 1_Book2_Final Order Electric EXHIBIT A-1" xfId="47835"/>
    <cellStyle name="_Portfolio SPlan Base Case.xls Chart 1_Book2_Final Order Electric EXHIBIT A-1 2" xfId="47836"/>
    <cellStyle name="_Portfolio SPlan Base Case.xls Chart 1_Book2_Final Order Electric EXHIBIT A-1 2 2" xfId="47837"/>
    <cellStyle name="_Portfolio SPlan Base Case.xls Chart 1_Book2_Final Order Electric EXHIBIT A-1 3" xfId="47838"/>
    <cellStyle name="_Portfolio SPlan Base Case.xls Chart 1_Chelan PUD Power Costs (8-10)" xfId="47839"/>
    <cellStyle name="_Portfolio SPlan Base Case.xls Chart 1_Confidential Material" xfId="47840"/>
    <cellStyle name="_Portfolio SPlan Base Case.xls Chart 1_DEM-WP(C) Colstrip 12 Coal Cost Forecast 2010GRC" xfId="47841"/>
    <cellStyle name="_Portfolio SPlan Base Case.xls Chart 1_DEM-WP(C) ENERG10C--ctn Mid-C_042010 2010GRC" xfId="47842"/>
    <cellStyle name="_Portfolio SPlan Base Case.xls Chart 1_DEM-WP(C) Production O&amp;M 2010GRC As-Filed" xfId="47843"/>
    <cellStyle name="_Portfolio SPlan Base Case.xls Chart 1_DEM-WP(C) Production O&amp;M 2010GRC As-Filed 2" xfId="47844"/>
    <cellStyle name="_Portfolio SPlan Base Case.xls Chart 1_DEM-WP(C) Production O&amp;M 2010GRC As-Filed 3" xfId="47845"/>
    <cellStyle name="_Portfolio SPlan Base Case.xls Chart 1_Electric Rev Req Model (2009 GRC) " xfId="47846"/>
    <cellStyle name="_Portfolio SPlan Base Case.xls Chart 1_Electric Rev Req Model (2009 GRC)  2" xfId="47847"/>
    <cellStyle name="_Portfolio SPlan Base Case.xls Chart 1_Electric Rev Req Model (2009 GRC)  2 2" xfId="47848"/>
    <cellStyle name="_Portfolio SPlan Base Case.xls Chart 1_Electric Rev Req Model (2009 GRC)  3" xfId="47849"/>
    <cellStyle name="_Portfolio SPlan Base Case.xls Chart 1_Electric Rev Req Model (2009 GRC) _DEM-WP(C) ENERG10C--ctn Mid-C_042010 2010GRC" xfId="47850"/>
    <cellStyle name="_Portfolio SPlan Base Case.xls Chart 1_Electric Rev Req Model (2009 GRC) Rebuttal" xfId="47851"/>
    <cellStyle name="_Portfolio SPlan Base Case.xls Chart 1_Electric Rev Req Model (2009 GRC) Rebuttal 2" xfId="47852"/>
    <cellStyle name="_Portfolio SPlan Base Case.xls Chart 1_Electric Rev Req Model (2009 GRC) Rebuttal 2 2" xfId="47853"/>
    <cellStyle name="_Portfolio SPlan Base Case.xls Chart 1_Electric Rev Req Model (2009 GRC) Rebuttal 3" xfId="47854"/>
    <cellStyle name="_Portfolio SPlan Base Case.xls Chart 1_Electric Rev Req Model (2009 GRC) Rebuttal REmoval of New  WH Solar AdjustMI" xfId="47855"/>
    <cellStyle name="_Portfolio SPlan Base Case.xls Chart 1_Electric Rev Req Model (2009 GRC) Rebuttal REmoval of New  WH Solar AdjustMI 2" xfId="47856"/>
    <cellStyle name="_Portfolio SPlan Base Case.xls Chart 1_Electric Rev Req Model (2009 GRC) Rebuttal REmoval of New  WH Solar AdjustMI 2 2" xfId="47857"/>
    <cellStyle name="_Portfolio SPlan Base Case.xls Chart 1_Electric Rev Req Model (2009 GRC) Rebuttal REmoval of New  WH Solar AdjustMI 3" xfId="47858"/>
    <cellStyle name="_Portfolio SPlan Base Case.xls Chart 1_Electric Rev Req Model (2009 GRC) Rebuttal REmoval of New  WH Solar AdjustMI_DEM-WP(C) ENERG10C--ctn Mid-C_042010 2010GRC" xfId="47859"/>
    <cellStyle name="_Portfolio SPlan Base Case.xls Chart 1_Electric Rev Req Model (2009 GRC) Revised 01-18-2010" xfId="47860"/>
    <cellStyle name="_Portfolio SPlan Base Case.xls Chart 1_Electric Rev Req Model (2009 GRC) Revised 01-18-2010 2" xfId="47861"/>
    <cellStyle name="_Portfolio SPlan Base Case.xls Chart 1_Electric Rev Req Model (2009 GRC) Revised 01-18-2010 2 2" xfId="47862"/>
    <cellStyle name="_Portfolio SPlan Base Case.xls Chart 1_Electric Rev Req Model (2009 GRC) Revised 01-18-2010 3" xfId="47863"/>
    <cellStyle name="_Portfolio SPlan Base Case.xls Chart 1_Electric Rev Req Model (2009 GRC) Revised 01-18-2010_DEM-WP(C) ENERG10C--ctn Mid-C_042010 2010GRC" xfId="47864"/>
    <cellStyle name="_Portfolio SPlan Base Case.xls Chart 1_Electric Rev Req Model (2010 GRC)" xfId="47865"/>
    <cellStyle name="_Portfolio SPlan Base Case.xls Chart 1_Electric Rev Req Model (2010 GRC) SF" xfId="47866"/>
    <cellStyle name="_Portfolio SPlan Base Case.xls Chart 1_Final Order Electric EXHIBIT A-1" xfId="47867"/>
    <cellStyle name="_Portfolio SPlan Base Case.xls Chart 1_Final Order Electric EXHIBIT A-1 2" xfId="47868"/>
    <cellStyle name="_Portfolio SPlan Base Case.xls Chart 1_Final Order Electric EXHIBIT A-1 2 2" xfId="47869"/>
    <cellStyle name="_Portfolio SPlan Base Case.xls Chart 1_Final Order Electric EXHIBIT A-1 3" xfId="47870"/>
    <cellStyle name="_Portfolio SPlan Base Case.xls Chart 1_NIM Summary" xfId="47871"/>
    <cellStyle name="_Portfolio SPlan Base Case.xls Chart 1_NIM Summary 2" xfId="47872"/>
    <cellStyle name="_Portfolio SPlan Base Case.xls Chart 1_NIM Summary_DEM-WP(C) ENERG10C--ctn Mid-C_042010 2010GRC" xfId="47873"/>
    <cellStyle name="_Portfolio SPlan Base Case.xls Chart 1_Rebuttal Power Costs" xfId="47874"/>
    <cellStyle name="_Portfolio SPlan Base Case.xls Chart 1_Rebuttal Power Costs 2" xfId="47875"/>
    <cellStyle name="_Portfolio SPlan Base Case.xls Chart 1_Rebuttal Power Costs 2 2" xfId="47876"/>
    <cellStyle name="_Portfolio SPlan Base Case.xls Chart 1_Rebuttal Power Costs 3" xfId="47877"/>
    <cellStyle name="_Portfolio SPlan Base Case.xls Chart 1_Rebuttal Power Costs_Adj Bench DR 3 for Initial Briefs (Electric)" xfId="47878"/>
    <cellStyle name="_Portfolio SPlan Base Case.xls Chart 1_Rebuttal Power Costs_Adj Bench DR 3 for Initial Briefs (Electric) 2" xfId="47879"/>
    <cellStyle name="_Portfolio SPlan Base Case.xls Chart 1_Rebuttal Power Costs_Adj Bench DR 3 for Initial Briefs (Electric) 2 2" xfId="47880"/>
    <cellStyle name="_Portfolio SPlan Base Case.xls Chart 1_Rebuttal Power Costs_Adj Bench DR 3 for Initial Briefs (Electric) 3" xfId="47881"/>
    <cellStyle name="_Portfolio SPlan Base Case.xls Chart 1_Rebuttal Power Costs_Adj Bench DR 3 for Initial Briefs (Electric)_DEM-WP(C) ENERG10C--ctn Mid-C_042010 2010GRC" xfId="47882"/>
    <cellStyle name="_Portfolio SPlan Base Case.xls Chart 1_Rebuttal Power Costs_DEM-WP(C) ENERG10C--ctn Mid-C_042010 2010GRC" xfId="47883"/>
    <cellStyle name="_Portfolio SPlan Base Case.xls Chart 1_Rebuttal Power Costs_Electric Rev Req Model (2009 GRC) Rebuttal" xfId="47884"/>
    <cellStyle name="_Portfolio SPlan Base Case.xls Chart 1_Rebuttal Power Costs_Electric Rev Req Model (2009 GRC) Rebuttal 2" xfId="47885"/>
    <cellStyle name="_Portfolio SPlan Base Case.xls Chart 1_Rebuttal Power Costs_Electric Rev Req Model (2009 GRC) Rebuttal 2 2" xfId="47886"/>
    <cellStyle name="_Portfolio SPlan Base Case.xls Chart 1_Rebuttal Power Costs_Electric Rev Req Model (2009 GRC) Rebuttal 3" xfId="47887"/>
    <cellStyle name="_Portfolio SPlan Base Case.xls Chart 1_Rebuttal Power Costs_Electric Rev Req Model (2009 GRC) Rebuttal REmoval of New  WH Solar AdjustMI" xfId="47888"/>
    <cellStyle name="_Portfolio SPlan Base Case.xls Chart 1_Rebuttal Power Costs_Electric Rev Req Model (2009 GRC) Rebuttal REmoval of New  WH Solar AdjustMI 2" xfId="47889"/>
    <cellStyle name="_Portfolio SPlan Base Case.xls Chart 1_Rebuttal Power Costs_Electric Rev Req Model (2009 GRC) Rebuttal REmoval of New  WH Solar AdjustMI 2 2" xfId="47890"/>
    <cellStyle name="_Portfolio SPlan Base Case.xls Chart 1_Rebuttal Power Costs_Electric Rev Req Model (2009 GRC) Rebuttal REmoval of New  WH Solar AdjustMI 3" xfId="47891"/>
    <cellStyle name="_Portfolio SPlan Base Case.xls Chart 1_Rebuttal Power Costs_Electric Rev Req Model (2009 GRC) Rebuttal REmoval of New  WH Solar AdjustMI_DEM-WP(C) ENERG10C--ctn Mid-C_042010 2010GRC" xfId="47892"/>
    <cellStyle name="_Portfolio SPlan Base Case.xls Chart 1_Rebuttal Power Costs_Electric Rev Req Model (2009 GRC) Revised 01-18-2010" xfId="47893"/>
    <cellStyle name="_Portfolio SPlan Base Case.xls Chart 1_Rebuttal Power Costs_Electric Rev Req Model (2009 GRC) Revised 01-18-2010 2" xfId="47894"/>
    <cellStyle name="_Portfolio SPlan Base Case.xls Chart 1_Rebuttal Power Costs_Electric Rev Req Model (2009 GRC) Revised 01-18-2010 2 2" xfId="47895"/>
    <cellStyle name="_Portfolio SPlan Base Case.xls Chart 1_Rebuttal Power Costs_Electric Rev Req Model (2009 GRC) Revised 01-18-2010 3" xfId="47896"/>
    <cellStyle name="_Portfolio SPlan Base Case.xls Chart 1_Rebuttal Power Costs_Electric Rev Req Model (2009 GRC) Revised 01-18-2010_DEM-WP(C) ENERG10C--ctn Mid-C_042010 2010GRC" xfId="47897"/>
    <cellStyle name="_Portfolio SPlan Base Case.xls Chart 1_Rebuttal Power Costs_Final Order Electric EXHIBIT A-1" xfId="47898"/>
    <cellStyle name="_Portfolio SPlan Base Case.xls Chart 1_Rebuttal Power Costs_Final Order Electric EXHIBIT A-1 2" xfId="47899"/>
    <cellStyle name="_Portfolio SPlan Base Case.xls Chart 1_Rebuttal Power Costs_Final Order Electric EXHIBIT A-1 2 2" xfId="47900"/>
    <cellStyle name="_Portfolio SPlan Base Case.xls Chart 1_Rebuttal Power Costs_Final Order Electric EXHIBIT A-1 3" xfId="47901"/>
    <cellStyle name="_Portfolio SPlan Base Case.xls Chart 1_TENASKA REGULATORY ASSET" xfId="47902"/>
    <cellStyle name="_Portfolio SPlan Base Case.xls Chart 1_TENASKA REGULATORY ASSET 2" xfId="47903"/>
    <cellStyle name="_Portfolio SPlan Base Case.xls Chart 1_TENASKA REGULATORY ASSET 2 2" xfId="47904"/>
    <cellStyle name="_Portfolio SPlan Base Case.xls Chart 1_TENASKA REGULATORY ASSET 3" xfId="47905"/>
    <cellStyle name="_Portfolio SPlan Base Case.xls Chart 2" xfId="47906"/>
    <cellStyle name="_Portfolio SPlan Base Case.xls Chart 2 2" xfId="47907"/>
    <cellStyle name="_Portfolio SPlan Base Case.xls Chart 2 2 2" xfId="47908"/>
    <cellStyle name="_Portfolio SPlan Base Case.xls Chart 2 3" xfId="47909"/>
    <cellStyle name="_Portfolio SPlan Base Case.xls Chart 2_Adj Bench DR 3 for Initial Briefs (Electric)" xfId="47910"/>
    <cellStyle name="_Portfolio SPlan Base Case.xls Chart 2_Adj Bench DR 3 for Initial Briefs (Electric) 2" xfId="47911"/>
    <cellStyle name="_Portfolio SPlan Base Case.xls Chart 2_Adj Bench DR 3 for Initial Briefs (Electric) 2 2" xfId="47912"/>
    <cellStyle name="_Portfolio SPlan Base Case.xls Chart 2_Adj Bench DR 3 for Initial Briefs (Electric) 3" xfId="47913"/>
    <cellStyle name="_Portfolio SPlan Base Case.xls Chart 2_Adj Bench DR 3 for Initial Briefs (Electric)_DEM-WP(C) ENERG10C--ctn Mid-C_042010 2010GRC" xfId="47914"/>
    <cellStyle name="_Portfolio SPlan Base Case.xls Chart 2_Book1" xfId="47915"/>
    <cellStyle name="_Portfolio SPlan Base Case.xls Chart 2_Book2" xfId="47916"/>
    <cellStyle name="_Portfolio SPlan Base Case.xls Chart 2_Book2 2" xfId="47917"/>
    <cellStyle name="_Portfolio SPlan Base Case.xls Chart 2_Book2 2 2" xfId="47918"/>
    <cellStyle name="_Portfolio SPlan Base Case.xls Chart 2_Book2 3" xfId="47919"/>
    <cellStyle name="_Portfolio SPlan Base Case.xls Chart 2_Book2_Adj Bench DR 3 for Initial Briefs (Electric)" xfId="47920"/>
    <cellStyle name="_Portfolio SPlan Base Case.xls Chart 2_Book2_Adj Bench DR 3 for Initial Briefs (Electric) 2" xfId="47921"/>
    <cellStyle name="_Portfolio SPlan Base Case.xls Chart 2_Book2_Adj Bench DR 3 for Initial Briefs (Electric) 2 2" xfId="47922"/>
    <cellStyle name="_Portfolio SPlan Base Case.xls Chart 2_Book2_Adj Bench DR 3 for Initial Briefs (Electric) 3" xfId="47923"/>
    <cellStyle name="_Portfolio SPlan Base Case.xls Chart 2_Book2_Adj Bench DR 3 for Initial Briefs (Electric)_DEM-WP(C) ENERG10C--ctn Mid-C_042010 2010GRC" xfId="47924"/>
    <cellStyle name="_Portfolio SPlan Base Case.xls Chart 2_Book2_DEM-WP(C) ENERG10C--ctn Mid-C_042010 2010GRC" xfId="47925"/>
    <cellStyle name="_Portfolio SPlan Base Case.xls Chart 2_Book2_Electric Rev Req Model (2009 GRC) Rebuttal" xfId="47926"/>
    <cellStyle name="_Portfolio SPlan Base Case.xls Chart 2_Book2_Electric Rev Req Model (2009 GRC) Rebuttal 2" xfId="47927"/>
    <cellStyle name="_Portfolio SPlan Base Case.xls Chart 2_Book2_Electric Rev Req Model (2009 GRC) Rebuttal 2 2" xfId="47928"/>
    <cellStyle name="_Portfolio SPlan Base Case.xls Chart 2_Book2_Electric Rev Req Model (2009 GRC) Rebuttal 3" xfId="47929"/>
    <cellStyle name="_Portfolio SPlan Base Case.xls Chart 2_Book2_Electric Rev Req Model (2009 GRC) Rebuttal REmoval of New  WH Solar AdjustMI" xfId="47930"/>
    <cellStyle name="_Portfolio SPlan Base Case.xls Chart 2_Book2_Electric Rev Req Model (2009 GRC) Rebuttal REmoval of New  WH Solar AdjustMI 2" xfId="47931"/>
    <cellStyle name="_Portfolio SPlan Base Case.xls Chart 2_Book2_Electric Rev Req Model (2009 GRC) Rebuttal REmoval of New  WH Solar AdjustMI 2 2" xfId="47932"/>
    <cellStyle name="_Portfolio SPlan Base Case.xls Chart 2_Book2_Electric Rev Req Model (2009 GRC) Rebuttal REmoval of New  WH Solar AdjustMI 3" xfId="47933"/>
    <cellStyle name="_Portfolio SPlan Base Case.xls Chart 2_Book2_Electric Rev Req Model (2009 GRC) Rebuttal REmoval of New  WH Solar AdjustMI_DEM-WP(C) ENERG10C--ctn Mid-C_042010 2010GRC" xfId="47934"/>
    <cellStyle name="_Portfolio SPlan Base Case.xls Chart 2_Book2_Electric Rev Req Model (2009 GRC) Revised 01-18-2010" xfId="47935"/>
    <cellStyle name="_Portfolio SPlan Base Case.xls Chart 2_Book2_Electric Rev Req Model (2009 GRC) Revised 01-18-2010 2" xfId="47936"/>
    <cellStyle name="_Portfolio SPlan Base Case.xls Chart 2_Book2_Electric Rev Req Model (2009 GRC) Revised 01-18-2010 2 2" xfId="47937"/>
    <cellStyle name="_Portfolio SPlan Base Case.xls Chart 2_Book2_Electric Rev Req Model (2009 GRC) Revised 01-18-2010 3" xfId="47938"/>
    <cellStyle name="_Portfolio SPlan Base Case.xls Chart 2_Book2_Electric Rev Req Model (2009 GRC) Revised 01-18-2010_DEM-WP(C) ENERG10C--ctn Mid-C_042010 2010GRC" xfId="47939"/>
    <cellStyle name="_Portfolio SPlan Base Case.xls Chart 2_Book2_Final Order Electric EXHIBIT A-1" xfId="47940"/>
    <cellStyle name="_Portfolio SPlan Base Case.xls Chart 2_Book2_Final Order Electric EXHIBIT A-1 2" xfId="47941"/>
    <cellStyle name="_Portfolio SPlan Base Case.xls Chart 2_Book2_Final Order Electric EXHIBIT A-1 2 2" xfId="47942"/>
    <cellStyle name="_Portfolio SPlan Base Case.xls Chart 2_Book2_Final Order Electric EXHIBIT A-1 3" xfId="47943"/>
    <cellStyle name="_Portfolio SPlan Base Case.xls Chart 2_Chelan PUD Power Costs (8-10)" xfId="47944"/>
    <cellStyle name="_Portfolio SPlan Base Case.xls Chart 2_Confidential Material" xfId="47945"/>
    <cellStyle name="_Portfolio SPlan Base Case.xls Chart 2_DEM-WP(C) Colstrip 12 Coal Cost Forecast 2010GRC" xfId="47946"/>
    <cellStyle name="_Portfolio SPlan Base Case.xls Chart 2_DEM-WP(C) ENERG10C--ctn Mid-C_042010 2010GRC" xfId="47947"/>
    <cellStyle name="_Portfolio SPlan Base Case.xls Chart 2_DEM-WP(C) Production O&amp;M 2010GRC As-Filed" xfId="47948"/>
    <cellStyle name="_Portfolio SPlan Base Case.xls Chart 2_DEM-WP(C) Production O&amp;M 2010GRC As-Filed 2" xfId="47949"/>
    <cellStyle name="_Portfolio SPlan Base Case.xls Chart 2_DEM-WP(C) Production O&amp;M 2010GRC As-Filed 3" xfId="47950"/>
    <cellStyle name="_Portfolio SPlan Base Case.xls Chart 2_Electric Rev Req Model (2009 GRC) " xfId="47951"/>
    <cellStyle name="_Portfolio SPlan Base Case.xls Chart 2_Electric Rev Req Model (2009 GRC)  2" xfId="47952"/>
    <cellStyle name="_Portfolio SPlan Base Case.xls Chart 2_Electric Rev Req Model (2009 GRC)  2 2" xfId="47953"/>
    <cellStyle name="_Portfolio SPlan Base Case.xls Chart 2_Electric Rev Req Model (2009 GRC)  3" xfId="47954"/>
    <cellStyle name="_Portfolio SPlan Base Case.xls Chart 2_Electric Rev Req Model (2009 GRC)  4" xfId="47955"/>
    <cellStyle name="_Portfolio SPlan Base Case.xls Chart 2_Electric Rev Req Model (2009 GRC) _DEM-WP(C) ENERG10C--ctn Mid-C_042010 2010GRC" xfId="47956"/>
    <cellStyle name="_Portfolio SPlan Base Case.xls Chart 2_Electric Rev Req Model (2009 GRC) Rebuttal" xfId="47957"/>
    <cellStyle name="_Portfolio SPlan Base Case.xls Chart 2_Electric Rev Req Model (2009 GRC) Rebuttal 2" xfId="47958"/>
    <cellStyle name="_Portfolio SPlan Base Case.xls Chart 2_Electric Rev Req Model (2009 GRC) Rebuttal 2 2" xfId="47959"/>
    <cellStyle name="_Portfolio SPlan Base Case.xls Chart 2_Electric Rev Req Model (2009 GRC) Rebuttal 3" xfId="47960"/>
    <cellStyle name="_Portfolio SPlan Base Case.xls Chart 2_Electric Rev Req Model (2009 GRC) Rebuttal 4" xfId="47961"/>
    <cellStyle name="_Portfolio SPlan Base Case.xls Chart 2_Electric Rev Req Model (2009 GRC) Rebuttal REmoval of New  WH Solar AdjustMI" xfId="47962"/>
    <cellStyle name="_Portfolio SPlan Base Case.xls Chart 2_Electric Rev Req Model (2009 GRC) Rebuttal REmoval of New  WH Solar AdjustMI 2" xfId="47963"/>
    <cellStyle name="_Portfolio SPlan Base Case.xls Chart 2_Electric Rev Req Model (2009 GRC) Rebuttal REmoval of New  WH Solar AdjustMI 2 2" xfId="47964"/>
    <cellStyle name="_Portfolio SPlan Base Case.xls Chart 2_Electric Rev Req Model (2009 GRC) Rebuttal REmoval of New  WH Solar AdjustMI 3" xfId="47965"/>
    <cellStyle name="_Portfolio SPlan Base Case.xls Chart 2_Electric Rev Req Model (2009 GRC) Rebuttal REmoval of New  WH Solar AdjustMI 4" xfId="47966"/>
    <cellStyle name="_Portfolio SPlan Base Case.xls Chart 2_Electric Rev Req Model (2009 GRC) Rebuttal REmoval of New  WH Solar AdjustMI_DEM-WP(C) ENERG10C--ctn Mid-C_042010 2010GRC" xfId="47967"/>
    <cellStyle name="_Portfolio SPlan Base Case.xls Chart 2_Electric Rev Req Model (2009 GRC) Revised 01-18-2010" xfId="47968"/>
    <cellStyle name="_Portfolio SPlan Base Case.xls Chart 2_Electric Rev Req Model (2009 GRC) Revised 01-18-2010 2" xfId="47969"/>
    <cellStyle name="_Portfolio SPlan Base Case.xls Chart 2_Electric Rev Req Model (2009 GRC) Revised 01-18-2010 2 2" xfId="47970"/>
    <cellStyle name="_Portfolio SPlan Base Case.xls Chart 2_Electric Rev Req Model (2009 GRC) Revised 01-18-2010 3" xfId="47971"/>
    <cellStyle name="_Portfolio SPlan Base Case.xls Chart 2_Electric Rev Req Model (2009 GRC) Revised 01-18-2010 4" xfId="47972"/>
    <cellStyle name="_Portfolio SPlan Base Case.xls Chart 2_Electric Rev Req Model (2009 GRC) Revised 01-18-2010_DEM-WP(C) ENERG10C--ctn Mid-C_042010 2010GRC" xfId="47973"/>
    <cellStyle name="_Portfolio SPlan Base Case.xls Chart 2_Electric Rev Req Model (2010 GRC)" xfId="47974"/>
    <cellStyle name="_Portfolio SPlan Base Case.xls Chart 2_Electric Rev Req Model (2010 GRC) SF" xfId="47975"/>
    <cellStyle name="_Portfolio SPlan Base Case.xls Chart 2_Final Order Electric EXHIBIT A-1" xfId="47976"/>
    <cellStyle name="_Portfolio SPlan Base Case.xls Chart 2_Final Order Electric EXHIBIT A-1 2" xfId="47977"/>
    <cellStyle name="_Portfolio SPlan Base Case.xls Chart 2_Final Order Electric EXHIBIT A-1 2 2" xfId="47978"/>
    <cellStyle name="_Portfolio SPlan Base Case.xls Chart 2_Final Order Electric EXHIBIT A-1 3" xfId="47979"/>
    <cellStyle name="_Portfolio SPlan Base Case.xls Chart 2_Final Order Electric EXHIBIT A-1 4" xfId="47980"/>
    <cellStyle name="_Portfolio SPlan Base Case.xls Chart 2_NIM Summary" xfId="47981"/>
    <cellStyle name="_Portfolio SPlan Base Case.xls Chart 2_NIM Summary 2" xfId="47982"/>
    <cellStyle name="_Portfolio SPlan Base Case.xls Chart 2_NIM Summary_DEM-WP(C) ENERG10C--ctn Mid-C_042010 2010GRC" xfId="47983"/>
    <cellStyle name="_Portfolio SPlan Base Case.xls Chart 2_Rebuttal Power Costs" xfId="47984"/>
    <cellStyle name="_Portfolio SPlan Base Case.xls Chart 2_Rebuttal Power Costs 2" xfId="47985"/>
    <cellStyle name="_Portfolio SPlan Base Case.xls Chart 2_Rebuttal Power Costs 2 2" xfId="47986"/>
    <cellStyle name="_Portfolio SPlan Base Case.xls Chart 2_Rebuttal Power Costs 3" xfId="47987"/>
    <cellStyle name="_Portfolio SPlan Base Case.xls Chart 2_Rebuttal Power Costs 4" xfId="47988"/>
    <cellStyle name="_Portfolio SPlan Base Case.xls Chart 2_Rebuttal Power Costs_Adj Bench DR 3 for Initial Briefs (Electric)" xfId="47989"/>
    <cellStyle name="_Portfolio SPlan Base Case.xls Chart 2_Rebuttal Power Costs_Adj Bench DR 3 for Initial Briefs (Electric) 2" xfId="47990"/>
    <cellStyle name="_Portfolio SPlan Base Case.xls Chart 2_Rebuttal Power Costs_Adj Bench DR 3 for Initial Briefs (Electric) 2 2" xfId="47991"/>
    <cellStyle name="_Portfolio SPlan Base Case.xls Chart 2_Rebuttal Power Costs_Adj Bench DR 3 for Initial Briefs (Electric) 3" xfId="47992"/>
    <cellStyle name="_Portfolio SPlan Base Case.xls Chart 2_Rebuttal Power Costs_Adj Bench DR 3 for Initial Briefs (Electric) 4" xfId="47993"/>
    <cellStyle name="_Portfolio SPlan Base Case.xls Chart 2_Rebuttal Power Costs_Adj Bench DR 3 for Initial Briefs (Electric)_DEM-WP(C) ENERG10C--ctn Mid-C_042010 2010GRC" xfId="47994"/>
    <cellStyle name="_Portfolio SPlan Base Case.xls Chart 2_Rebuttal Power Costs_DEM-WP(C) ENERG10C--ctn Mid-C_042010 2010GRC" xfId="47995"/>
    <cellStyle name="_Portfolio SPlan Base Case.xls Chart 2_Rebuttal Power Costs_Electric Rev Req Model (2009 GRC) Rebuttal" xfId="47996"/>
    <cellStyle name="_Portfolio SPlan Base Case.xls Chart 2_Rebuttal Power Costs_Electric Rev Req Model (2009 GRC) Rebuttal 2" xfId="47997"/>
    <cellStyle name="_Portfolio SPlan Base Case.xls Chart 2_Rebuttal Power Costs_Electric Rev Req Model (2009 GRC) Rebuttal 2 2" xfId="47998"/>
    <cellStyle name="_Portfolio SPlan Base Case.xls Chart 2_Rebuttal Power Costs_Electric Rev Req Model (2009 GRC) Rebuttal 3" xfId="47999"/>
    <cellStyle name="_Portfolio SPlan Base Case.xls Chart 2_Rebuttal Power Costs_Electric Rev Req Model (2009 GRC) Rebuttal 4" xfId="48000"/>
    <cellStyle name="_Portfolio SPlan Base Case.xls Chart 2_Rebuttal Power Costs_Electric Rev Req Model (2009 GRC) Rebuttal REmoval of New  WH Solar AdjustMI" xfId="48001"/>
    <cellStyle name="_Portfolio SPlan Base Case.xls Chart 2_Rebuttal Power Costs_Electric Rev Req Model (2009 GRC) Rebuttal REmoval of New  WH Solar AdjustMI 2" xfId="48002"/>
    <cellStyle name="_Portfolio SPlan Base Case.xls Chart 2_Rebuttal Power Costs_Electric Rev Req Model (2009 GRC) Rebuttal REmoval of New  WH Solar AdjustMI 2 2" xfId="48003"/>
    <cellStyle name="_Portfolio SPlan Base Case.xls Chart 2_Rebuttal Power Costs_Electric Rev Req Model (2009 GRC) Rebuttal REmoval of New  WH Solar AdjustMI 3" xfId="48004"/>
    <cellStyle name="_Portfolio SPlan Base Case.xls Chart 2_Rebuttal Power Costs_Electric Rev Req Model (2009 GRC) Rebuttal REmoval of New  WH Solar AdjustMI 4" xfId="48005"/>
    <cellStyle name="_Portfolio SPlan Base Case.xls Chart 2_Rebuttal Power Costs_Electric Rev Req Model (2009 GRC) Rebuttal REmoval of New  WH Solar AdjustMI_DEM-WP(C) ENERG10C--ctn Mid-C_042010 2010GRC" xfId="48006"/>
    <cellStyle name="_Portfolio SPlan Base Case.xls Chart 2_Rebuttal Power Costs_Electric Rev Req Model (2009 GRC) Revised 01-18-2010" xfId="48007"/>
    <cellStyle name="_Portfolio SPlan Base Case.xls Chart 2_Rebuttal Power Costs_Electric Rev Req Model (2009 GRC) Revised 01-18-2010 2" xfId="48008"/>
    <cellStyle name="_Portfolio SPlan Base Case.xls Chart 2_Rebuttal Power Costs_Electric Rev Req Model (2009 GRC) Revised 01-18-2010 2 2" xfId="48009"/>
    <cellStyle name="_Portfolio SPlan Base Case.xls Chart 2_Rebuttal Power Costs_Electric Rev Req Model (2009 GRC) Revised 01-18-2010 3" xfId="48010"/>
    <cellStyle name="_Portfolio SPlan Base Case.xls Chart 2_Rebuttal Power Costs_Electric Rev Req Model (2009 GRC) Revised 01-18-2010 4" xfId="48011"/>
    <cellStyle name="_Portfolio SPlan Base Case.xls Chart 2_Rebuttal Power Costs_Electric Rev Req Model (2009 GRC) Revised 01-18-2010_DEM-WP(C) ENERG10C--ctn Mid-C_042010 2010GRC" xfId="48012"/>
    <cellStyle name="_Portfolio SPlan Base Case.xls Chart 2_Rebuttal Power Costs_Final Order Electric EXHIBIT A-1" xfId="48013"/>
    <cellStyle name="_Portfolio SPlan Base Case.xls Chart 2_Rebuttal Power Costs_Final Order Electric EXHIBIT A-1 2" xfId="48014"/>
    <cellStyle name="_Portfolio SPlan Base Case.xls Chart 2_Rebuttal Power Costs_Final Order Electric EXHIBIT A-1 2 2" xfId="48015"/>
    <cellStyle name="_Portfolio SPlan Base Case.xls Chart 2_Rebuttal Power Costs_Final Order Electric EXHIBIT A-1 3" xfId="48016"/>
    <cellStyle name="_Portfolio SPlan Base Case.xls Chart 2_Rebuttal Power Costs_Final Order Electric EXHIBIT A-1 4" xfId="48017"/>
    <cellStyle name="_Portfolio SPlan Base Case.xls Chart 2_TENASKA REGULATORY ASSET" xfId="48018"/>
    <cellStyle name="_Portfolio SPlan Base Case.xls Chart 2_TENASKA REGULATORY ASSET 2" xfId="48019"/>
    <cellStyle name="_Portfolio SPlan Base Case.xls Chart 2_TENASKA REGULATORY ASSET 2 2" xfId="48020"/>
    <cellStyle name="_Portfolio SPlan Base Case.xls Chart 2_TENASKA REGULATORY ASSET 3" xfId="48021"/>
    <cellStyle name="_Portfolio SPlan Base Case.xls Chart 2_TENASKA REGULATORY ASSET 4" xfId="48022"/>
    <cellStyle name="_Portfolio SPlan Base Case.xls Chart 3" xfId="48023"/>
    <cellStyle name="_Portfolio SPlan Base Case.xls Chart 3 2" xfId="48024"/>
    <cellStyle name="_Portfolio SPlan Base Case.xls Chart 3 2 2" xfId="48025"/>
    <cellStyle name="_Portfolio SPlan Base Case.xls Chart 3 3" xfId="48026"/>
    <cellStyle name="_Portfolio SPlan Base Case.xls Chart 3 4" xfId="48027"/>
    <cellStyle name="_Portfolio SPlan Base Case.xls Chart 3_Adj Bench DR 3 for Initial Briefs (Electric)" xfId="48028"/>
    <cellStyle name="_Portfolio SPlan Base Case.xls Chart 3_Adj Bench DR 3 for Initial Briefs (Electric) 2" xfId="48029"/>
    <cellStyle name="_Portfolio SPlan Base Case.xls Chart 3_Adj Bench DR 3 for Initial Briefs (Electric) 2 2" xfId="48030"/>
    <cellStyle name="_Portfolio SPlan Base Case.xls Chart 3_Adj Bench DR 3 for Initial Briefs (Electric) 3" xfId="48031"/>
    <cellStyle name="_Portfolio SPlan Base Case.xls Chart 3_Adj Bench DR 3 for Initial Briefs (Electric) 4" xfId="48032"/>
    <cellStyle name="_Portfolio SPlan Base Case.xls Chart 3_Adj Bench DR 3 for Initial Briefs (Electric)_DEM-WP(C) ENERG10C--ctn Mid-C_042010 2010GRC" xfId="48033"/>
    <cellStyle name="_Portfolio SPlan Base Case.xls Chart 3_Book1" xfId="48034"/>
    <cellStyle name="_Portfolio SPlan Base Case.xls Chart 3_Book2" xfId="48035"/>
    <cellStyle name="_Portfolio SPlan Base Case.xls Chart 3_Book2 2" xfId="48036"/>
    <cellStyle name="_Portfolio SPlan Base Case.xls Chart 3_Book2 2 2" xfId="48037"/>
    <cellStyle name="_Portfolio SPlan Base Case.xls Chart 3_Book2 3" xfId="48038"/>
    <cellStyle name="_Portfolio SPlan Base Case.xls Chart 3_Book2 4" xfId="48039"/>
    <cellStyle name="_Portfolio SPlan Base Case.xls Chart 3_Book2_Adj Bench DR 3 for Initial Briefs (Electric)" xfId="48040"/>
    <cellStyle name="_Portfolio SPlan Base Case.xls Chart 3_Book2_Adj Bench DR 3 for Initial Briefs (Electric) 2" xfId="48041"/>
    <cellStyle name="_Portfolio SPlan Base Case.xls Chart 3_Book2_Adj Bench DR 3 for Initial Briefs (Electric) 2 2" xfId="48042"/>
    <cellStyle name="_Portfolio SPlan Base Case.xls Chart 3_Book2_Adj Bench DR 3 for Initial Briefs (Electric) 3" xfId="48043"/>
    <cellStyle name="_Portfolio SPlan Base Case.xls Chart 3_Book2_Adj Bench DR 3 for Initial Briefs (Electric) 4" xfId="48044"/>
    <cellStyle name="_Portfolio SPlan Base Case.xls Chart 3_Book2_Adj Bench DR 3 for Initial Briefs (Electric)_DEM-WP(C) ENERG10C--ctn Mid-C_042010 2010GRC" xfId="48045"/>
    <cellStyle name="_Portfolio SPlan Base Case.xls Chart 3_Book2_DEM-WP(C) ENERG10C--ctn Mid-C_042010 2010GRC" xfId="48046"/>
    <cellStyle name="_Portfolio SPlan Base Case.xls Chart 3_Book2_Electric Rev Req Model (2009 GRC) Rebuttal" xfId="48047"/>
    <cellStyle name="_Portfolio SPlan Base Case.xls Chart 3_Book2_Electric Rev Req Model (2009 GRC) Rebuttal 2" xfId="48048"/>
    <cellStyle name="_Portfolio SPlan Base Case.xls Chart 3_Book2_Electric Rev Req Model (2009 GRC) Rebuttal 2 2" xfId="48049"/>
    <cellStyle name="_Portfolio SPlan Base Case.xls Chart 3_Book2_Electric Rev Req Model (2009 GRC) Rebuttal 3" xfId="48050"/>
    <cellStyle name="_Portfolio SPlan Base Case.xls Chart 3_Book2_Electric Rev Req Model (2009 GRC) Rebuttal 4" xfId="48051"/>
    <cellStyle name="_Portfolio SPlan Base Case.xls Chart 3_Book2_Electric Rev Req Model (2009 GRC) Rebuttal REmoval of New  WH Solar AdjustMI" xfId="48052"/>
    <cellStyle name="_Portfolio SPlan Base Case.xls Chart 3_Book2_Electric Rev Req Model (2009 GRC) Rebuttal REmoval of New  WH Solar AdjustMI 2" xfId="48053"/>
    <cellStyle name="_Portfolio SPlan Base Case.xls Chart 3_Book2_Electric Rev Req Model (2009 GRC) Rebuttal REmoval of New  WH Solar AdjustMI 2 2" xfId="48054"/>
    <cellStyle name="_Portfolio SPlan Base Case.xls Chart 3_Book2_Electric Rev Req Model (2009 GRC) Rebuttal REmoval of New  WH Solar AdjustMI 3" xfId="48055"/>
    <cellStyle name="_Portfolio SPlan Base Case.xls Chart 3_Book2_Electric Rev Req Model (2009 GRC) Rebuttal REmoval of New  WH Solar AdjustMI 4" xfId="48056"/>
    <cellStyle name="_Portfolio SPlan Base Case.xls Chart 3_Book2_Electric Rev Req Model (2009 GRC) Rebuttal REmoval of New  WH Solar AdjustMI_DEM-WP(C) ENERG10C--ctn Mid-C_042010 2010GRC" xfId="48057"/>
    <cellStyle name="_Portfolio SPlan Base Case.xls Chart 3_Book2_Electric Rev Req Model (2009 GRC) Revised 01-18-2010" xfId="48058"/>
    <cellStyle name="_Portfolio SPlan Base Case.xls Chart 3_Book2_Electric Rev Req Model (2009 GRC) Revised 01-18-2010 2" xfId="48059"/>
    <cellStyle name="_Portfolio SPlan Base Case.xls Chart 3_Book2_Electric Rev Req Model (2009 GRC) Revised 01-18-2010 2 2" xfId="48060"/>
    <cellStyle name="_Portfolio SPlan Base Case.xls Chart 3_Book2_Electric Rev Req Model (2009 GRC) Revised 01-18-2010 3" xfId="48061"/>
    <cellStyle name="_Portfolio SPlan Base Case.xls Chart 3_Book2_Electric Rev Req Model (2009 GRC) Revised 01-18-2010 4" xfId="48062"/>
    <cellStyle name="_Portfolio SPlan Base Case.xls Chart 3_Book2_Electric Rev Req Model (2009 GRC) Revised 01-18-2010_DEM-WP(C) ENERG10C--ctn Mid-C_042010 2010GRC" xfId="48063"/>
    <cellStyle name="_Portfolio SPlan Base Case.xls Chart 3_Book2_Final Order Electric EXHIBIT A-1" xfId="48064"/>
    <cellStyle name="_Portfolio SPlan Base Case.xls Chart 3_Book2_Final Order Electric EXHIBIT A-1 2" xfId="48065"/>
    <cellStyle name="_Portfolio SPlan Base Case.xls Chart 3_Book2_Final Order Electric EXHIBIT A-1 2 2" xfId="48066"/>
    <cellStyle name="_Portfolio SPlan Base Case.xls Chart 3_Book2_Final Order Electric EXHIBIT A-1 3" xfId="48067"/>
    <cellStyle name="_Portfolio SPlan Base Case.xls Chart 3_Book2_Final Order Electric EXHIBIT A-1 4" xfId="48068"/>
    <cellStyle name="_Portfolio SPlan Base Case.xls Chart 3_Chelan PUD Power Costs (8-10)" xfId="48069"/>
    <cellStyle name="_Portfolio SPlan Base Case.xls Chart 3_Confidential Material" xfId="48070"/>
    <cellStyle name="_Portfolio SPlan Base Case.xls Chart 3_DEM-WP(C) Colstrip 12 Coal Cost Forecast 2010GRC" xfId="48071"/>
    <cellStyle name="_Portfolio SPlan Base Case.xls Chart 3_DEM-WP(C) ENERG10C--ctn Mid-C_042010 2010GRC" xfId="48072"/>
    <cellStyle name="_Portfolio SPlan Base Case.xls Chart 3_DEM-WP(C) Production O&amp;M 2010GRC As-Filed" xfId="48073"/>
    <cellStyle name="_Portfolio SPlan Base Case.xls Chart 3_DEM-WP(C) Production O&amp;M 2010GRC As-Filed 2" xfId="48074"/>
    <cellStyle name="_Portfolio SPlan Base Case.xls Chart 3_DEM-WP(C) Production O&amp;M 2010GRC As-Filed 3" xfId="48075"/>
    <cellStyle name="_Portfolio SPlan Base Case.xls Chart 3_Electric Rev Req Model (2009 GRC) " xfId="48076"/>
    <cellStyle name="_Portfolio SPlan Base Case.xls Chart 3_Electric Rev Req Model (2009 GRC)  2" xfId="48077"/>
    <cellStyle name="_Portfolio SPlan Base Case.xls Chart 3_Electric Rev Req Model (2009 GRC)  2 2" xfId="48078"/>
    <cellStyle name="_Portfolio SPlan Base Case.xls Chart 3_Electric Rev Req Model (2009 GRC)  3" xfId="48079"/>
    <cellStyle name="_Portfolio SPlan Base Case.xls Chart 3_Electric Rev Req Model (2009 GRC)  4" xfId="48080"/>
    <cellStyle name="_Portfolio SPlan Base Case.xls Chart 3_Electric Rev Req Model (2009 GRC) _DEM-WP(C) ENERG10C--ctn Mid-C_042010 2010GRC" xfId="48081"/>
    <cellStyle name="_Portfolio SPlan Base Case.xls Chart 3_Electric Rev Req Model (2009 GRC) Rebuttal" xfId="48082"/>
    <cellStyle name="_Portfolio SPlan Base Case.xls Chart 3_Electric Rev Req Model (2009 GRC) Rebuttal 2" xfId="48083"/>
    <cellStyle name="_Portfolio SPlan Base Case.xls Chart 3_Electric Rev Req Model (2009 GRC) Rebuttal 2 2" xfId="48084"/>
    <cellStyle name="_Portfolio SPlan Base Case.xls Chart 3_Electric Rev Req Model (2009 GRC) Rebuttal 3" xfId="48085"/>
    <cellStyle name="_Portfolio SPlan Base Case.xls Chart 3_Electric Rev Req Model (2009 GRC) Rebuttal 4" xfId="48086"/>
    <cellStyle name="_Portfolio SPlan Base Case.xls Chart 3_Electric Rev Req Model (2009 GRC) Rebuttal REmoval of New  WH Solar AdjustMI" xfId="48087"/>
    <cellStyle name="_Portfolio SPlan Base Case.xls Chart 3_Electric Rev Req Model (2009 GRC) Rebuttal REmoval of New  WH Solar AdjustMI 2" xfId="48088"/>
    <cellStyle name="_Portfolio SPlan Base Case.xls Chart 3_Electric Rev Req Model (2009 GRC) Rebuttal REmoval of New  WH Solar AdjustMI 2 2" xfId="48089"/>
    <cellStyle name="_Portfolio SPlan Base Case.xls Chart 3_Electric Rev Req Model (2009 GRC) Rebuttal REmoval of New  WH Solar AdjustMI 3" xfId="48090"/>
    <cellStyle name="_Portfolio SPlan Base Case.xls Chart 3_Electric Rev Req Model (2009 GRC) Rebuttal REmoval of New  WH Solar AdjustMI 4" xfId="48091"/>
    <cellStyle name="_Portfolio SPlan Base Case.xls Chart 3_Electric Rev Req Model (2009 GRC) Rebuttal REmoval of New  WH Solar AdjustMI_DEM-WP(C) ENERG10C--ctn Mid-C_042010 2010GRC" xfId="48092"/>
    <cellStyle name="_Portfolio SPlan Base Case.xls Chart 3_Electric Rev Req Model (2009 GRC) Revised 01-18-2010" xfId="48093"/>
    <cellStyle name="_Portfolio SPlan Base Case.xls Chart 3_Electric Rev Req Model (2009 GRC) Revised 01-18-2010 2" xfId="48094"/>
    <cellStyle name="_Portfolio SPlan Base Case.xls Chart 3_Electric Rev Req Model (2009 GRC) Revised 01-18-2010 2 2" xfId="48095"/>
    <cellStyle name="_Portfolio SPlan Base Case.xls Chart 3_Electric Rev Req Model (2009 GRC) Revised 01-18-2010 3" xfId="48096"/>
    <cellStyle name="_Portfolio SPlan Base Case.xls Chart 3_Electric Rev Req Model (2009 GRC) Revised 01-18-2010 4" xfId="48097"/>
    <cellStyle name="_Portfolio SPlan Base Case.xls Chart 3_Electric Rev Req Model (2009 GRC) Revised 01-18-2010_DEM-WP(C) ENERG10C--ctn Mid-C_042010 2010GRC" xfId="48098"/>
    <cellStyle name="_Portfolio SPlan Base Case.xls Chart 3_Electric Rev Req Model (2010 GRC)" xfId="48099"/>
    <cellStyle name="_Portfolio SPlan Base Case.xls Chart 3_Electric Rev Req Model (2010 GRC) SF" xfId="48100"/>
    <cellStyle name="_Portfolio SPlan Base Case.xls Chart 3_Final Order Electric EXHIBIT A-1" xfId="48101"/>
    <cellStyle name="_Portfolio SPlan Base Case.xls Chart 3_Final Order Electric EXHIBIT A-1 2" xfId="48102"/>
    <cellStyle name="_Portfolio SPlan Base Case.xls Chart 3_Final Order Electric EXHIBIT A-1 2 2" xfId="48103"/>
    <cellStyle name="_Portfolio SPlan Base Case.xls Chart 3_Final Order Electric EXHIBIT A-1 3" xfId="48104"/>
    <cellStyle name="_Portfolio SPlan Base Case.xls Chart 3_Final Order Electric EXHIBIT A-1 4" xfId="48105"/>
    <cellStyle name="_Portfolio SPlan Base Case.xls Chart 3_NIM Summary" xfId="48106"/>
    <cellStyle name="_Portfolio SPlan Base Case.xls Chart 3_NIM Summary 2" xfId="48107"/>
    <cellStyle name="_Portfolio SPlan Base Case.xls Chart 3_NIM Summary_DEM-WP(C) ENERG10C--ctn Mid-C_042010 2010GRC" xfId="48108"/>
    <cellStyle name="_Portfolio SPlan Base Case.xls Chart 3_Rebuttal Power Costs" xfId="48109"/>
    <cellStyle name="_Portfolio SPlan Base Case.xls Chart 3_Rebuttal Power Costs 2" xfId="48110"/>
    <cellStyle name="_Portfolio SPlan Base Case.xls Chart 3_Rebuttal Power Costs 2 2" xfId="48111"/>
    <cellStyle name="_Portfolio SPlan Base Case.xls Chart 3_Rebuttal Power Costs 3" xfId="48112"/>
    <cellStyle name="_Portfolio SPlan Base Case.xls Chart 3_Rebuttal Power Costs 4" xfId="48113"/>
    <cellStyle name="_Portfolio SPlan Base Case.xls Chart 3_Rebuttal Power Costs_Adj Bench DR 3 for Initial Briefs (Electric)" xfId="48114"/>
    <cellStyle name="_Portfolio SPlan Base Case.xls Chart 3_Rebuttal Power Costs_Adj Bench DR 3 for Initial Briefs (Electric) 2" xfId="48115"/>
    <cellStyle name="_Portfolio SPlan Base Case.xls Chart 3_Rebuttal Power Costs_Adj Bench DR 3 for Initial Briefs (Electric) 2 2" xfId="48116"/>
    <cellStyle name="_Portfolio SPlan Base Case.xls Chart 3_Rebuttal Power Costs_Adj Bench DR 3 for Initial Briefs (Electric) 3" xfId="48117"/>
    <cellStyle name="_Portfolio SPlan Base Case.xls Chart 3_Rebuttal Power Costs_Adj Bench DR 3 for Initial Briefs (Electric) 4" xfId="48118"/>
    <cellStyle name="_Portfolio SPlan Base Case.xls Chart 3_Rebuttal Power Costs_Adj Bench DR 3 for Initial Briefs (Electric)_DEM-WP(C) ENERG10C--ctn Mid-C_042010 2010GRC" xfId="48119"/>
    <cellStyle name="_Portfolio SPlan Base Case.xls Chart 3_Rebuttal Power Costs_DEM-WP(C) ENERG10C--ctn Mid-C_042010 2010GRC" xfId="48120"/>
    <cellStyle name="_Portfolio SPlan Base Case.xls Chart 3_Rebuttal Power Costs_Electric Rev Req Model (2009 GRC) Rebuttal" xfId="48121"/>
    <cellStyle name="_Portfolio SPlan Base Case.xls Chart 3_Rebuttal Power Costs_Electric Rev Req Model (2009 GRC) Rebuttal 2" xfId="48122"/>
    <cellStyle name="_Portfolio SPlan Base Case.xls Chart 3_Rebuttal Power Costs_Electric Rev Req Model (2009 GRC) Rebuttal 2 2" xfId="48123"/>
    <cellStyle name="_Portfolio SPlan Base Case.xls Chart 3_Rebuttal Power Costs_Electric Rev Req Model (2009 GRC) Rebuttal 3" xfId="48124"/>
    <cellStyle name="_Portfolio SPlan Base Case.xls Chart 3_Rebuttal Power Costs_Electric Rev Req Model (2009 GRC) Rebuttal 4" xfId="48125"/>
    <cellStyle name="_Portfolio SPlan Base Case.xls Chart 3_Rebuttal Power Costs_Electric Rev Req Model (2009 GRC) Rebuttal REmoval of New  WH Solar AdjustMI" xfId="48126"/>
    <cellStyle name="_Portfolio SPlan Base Case.xls Chart 3_Rebuttal Power Costs_Electric Rev Req Model (2009 GRC) Rebuttal REmoval of New  WH Solar AdjustMI 2" xfId="48127"/>
    <cellStyle name="_Portfolio SPlan Base Case.xls Chart 3_Rebuttal Power Costs_Electric Rev Req Model (2009 GRC) Rebuttal REmoval of New  WH Solar AdjustMI 2 2" xfId="48128"/>
    <cellStyle name="_Portfolio SPlan Base Case.xls Chart 3_Rebuttal Power Costs_Electric Rev Req Model (2009 GRC) Rebuttal REmoval of New  WH Solar AdjustMI 3" xfId="48129"/>
    <cellStyle name="_Portfolio SPlan Base Case.xls Chart 3_Rebuttal Power Costs_Electric Rev Req Model (2009 GRC) Rebuttal REmoval of New  WH Solar AdjustMI 4" xfId="48130"/>
    <cellStyle name="_Portfolio SPlan Base Case.xls Chart 3_Rebuttal Power Costs_Electric Rev Req Model (2009 GRC) Rebuttal REmoval of New  WH Solar AdjustMI_DEM-WP(C) ENERG10C--ctn Mid-C_042010 2010GRC" xfId="48131"/>
    <cellStyle name="_Portfolio SPlan Base Case.xls Chart 3_Rebuttal Power Costs_Electric Rev Req Model (2009 GRC) Revised 01-18-2010" xfId="48132"/>
    <cellStyle name="_Portfolio SPlan Base Case.xls Chart 3_Rebuttal Power Costs_Electric Rev Req Model (2009 GRC) Revised 01-18-2010 2" xfId="48133"/>
    <cellStyle name="_Portfolio SPlan Base Case.xls Chart 3_Rebuttal Power Costs_Electric Rev Req Model (2009 GRC) Revised 01-18-2010 2 2" xfId="48134"/>
    <cellStyle name="_Portfolio SPlan Base Case.xls Chart 3_Rebuttal Power Costs_Electric Rev Req Model (2009 GRC) Revised 01-18-2010 3" xfId="48135"/>
    <cellStyle name="_Portfolio SPlan Base Case.xls Chart 3_Rebuttal Power Costs_Electric Rev Req Model (2009 GRC) Revised 01-18-2010 4" xfId="48136"/>
    <cellStyle name="_Portfolio SPlan Base Case.xls Chart 3_Rebuttal Power Costs_Electric Rev Req Model (2009 GRC) Revised 01-18-2010_DEM-WP(C) ENERG10C--ctn Mid-C_042010 2010GRC" xfId="48137"/>
    <cellStyle name="_Portfolio SPlan Base Case.xls Chart 3_Rebuttal Power Costs_Final Order Electric EXHIBIT A-1" xfId="48138"/>
    <cellStyle name="_Portfolio SPlan Base Case.xls Chart 3_Rebuttal Power Costs_Final Order Electric EXHIBIT A-1 2" xfId="48139"/>
    <cellStyle name="_Portfolio SPlan Base Case.xls Chart 3_Rebuttal Power Costs_Final Order Electric EXHIBIT A-1 2 2" xfId="48140"/>
    <cellStyle name="_Portfolio SPlan Base Case.xls Chart 3_Rebuttal Power Costs_Final Order Electric EXHIBIT A-1 3" xfId="48141"/>
    <cellStyle name="_Portfolio SPlan Base Case.xls Chart 3_Rebuttal Power Costs_Final Order Electric EXHIBIT A-1 4" xfId="48142"/>
    <cellStyle name="_Portfolio SPlan Base Case.xls Chart 3_TENASKA REGULATORY ASSET" xfId="48143"/>
    <cellStyle name="_Portfolio SPlan Base Case.xls Chart 3_TENASKA REGULATORY ASSET 2" xfId="48144"/>
    <cellStyle name="_Portfolio SPlan Base Case.xls Chart 3_TENASKA REGULATORY ASSET 2 2" xfId="48145"/>
    <cellStyle name="_Portfolio SPlan Base Case.xls Chart 3_TENASKA REGULATORY ASSET 3" xfId="48146"/>
    <cellStyle name="_Portfolio SPlan Base Case.xls Chart 3_TENASKA REGULATORY ASSET 4" xfId="48147"/>
    <cellStyle name="_Power Cost Value Copy 11.30.05 gas 1.09.06 AURORA at 1.10.06" xfId="104"/>
    <cellStyle name="_Power Cost Value Copy 11.30.05 gas 1.09.06 AURORA at 1.10.06 2" xfId="48148"/>
    <cellStyle name="_Power Cost Value Copy 11.30.05 gas 1.09.06 AURORA at 1.10.06 2 2" xfId="48149"/>
    <cellStyle name="_Power Cost Value Copy 11.30.05 gas 1.09.06 AURORA at 1.10.06 2 2 2" xfId="48150"/>
    <cellStyle name="_Power Cost Value Copy 11.30.05 gas 1.09.06 AURORA at 1.10.06 2 3" xfId="48151"/>
    <cellStyle name="_Power Cost Value Copy 11.30.05 gas 1.09.06 AURORA at 1.10.06 3" xfId="48152"/>
    <cellStyle name="_Power Cost Value Copy 11.30.05 gas 1.09.06 AURORA at 1.10.06 3 2" xfId="48153"/>
    <cellStyle name="_Power Cost Value Copy 11.30.05 gas 1.09.06 AURORA at 1.10.06 4" xfId="48154"/>
    <cellStyle name="_Power Cost Value Copy 11.30.05 gas 1.09.06 AURORA at 1.10.06 4 2" xfId="48155"/>
    <cellStyle name="_Power Cost Value Copy 11.30.05 gas 1.09.06 AURORA at 1.10.06 5" xfId="48156"/>
    <cellStyle name="_Power Cost Value Copy 11.30.05 gas 1.09.06 AURORA at 1.10.06 6" xfId="48157"/>
    <cellStyle name="_Power Cost Value Copy 11.30.05 gas 1.09.06 AURORA at 1.10.06 6 2" xfId="48158"/>
    <cellStyle name="_Power Cost Value Copy 11.30.05 gas 1.09.06 AURORA at 1.10.06 7" xfId="48159"/>
    <cellStyle name="_Power Cost Value Copy 11.30.05 gas 1.09.06 AURORA at 1.10.06 7 2" xfId="48160"/>
    <cellStyle name="_Power Cost Value Copy 11.30.05 gas 1.09.06 AURORA at 1.10.06_04 07E Wild Horse Wind Expansion (C) (2)" xfId="105"/>
    <cellStyle name="_Power Cost Value Copy 11.30.05 gas 1.09.06 AURORA at 1.10.06_04 07E Wild Horse Wind Expansion (C) (2) 2" xfId="48161"/>
    <cellStyle name="_Power Cost Value Copy 11.30.05 gas 1.09.06 AURORA at 1.10.06_04 07E Wild Horse Wind Expansion (C) (2) 2 2" xfId="48162"/>
    <cellStyle name="_Power Cost Value Copy 11.30.05 gas 1.09.06 AURORA at 1.10.06_04 07E Wild Horse Wind Expansion (C) (2) 3" xfId="48163"/>
    <cellStyle name="_Power Cost Value Copy 11.30.05 gas 1.09.06 AURORA at 1.10.06_04 07E Wild Horse Wind Expansion (C) (2) 4" xfId="48164"/>
    <cellStyle name="_Power Cost Value Copy 11.30.05 gas 1.09.06 AURORA at 1.10.06_04 07E Wild Horse Wind Expansion (C) (2)_Adj Bench DR 3 for Initial Briefs (Electric)" xfId="48165"/>
    <cellStyle name="_Power Cost Value Copy 11.30.05 gas 1.09.06 AURORA at 1.10.06_04 07E Wild Horse Wind Expansion (C) (2)_Adj Bench DR 3 for Initial Briefs (Electric) 2" xfId="48166"/>
    <cellStyle name="_Power Cost Value Copy 11.30.05 gas 1.09.06 AURORA at 1.10.06_04 07E Wild Horse Wind Expansion (C) (2)_Adj Bench DR 3 for Initial Briefs (Electric) 2 2" xfId="48167"/>
    <cellStyle name="_Power Cost Value Copy 11.30.05 gas 1.09.06 AURORA at 1.10.06_04 07E Wild Horse Wind Expansion (C) (2)_Adj Bench DR 3 for Initial Briefs (Electric) 3" xfId="48168"/>
    <cellStyle name="_Power Cost Value Copy 11.30.05 gas 1.09.06 AURORA at 1.10.06_04 07E Wild Horse Wind Expansion (C) (2)_Adj Bench DR 3 for Initial Briefs (Electric) 4" xfId="48169"/>
    <cellStyle name="_Power Cost Value Copy 11.30.05 gas 1.09.06 AURORA at 1.10.06_04 07E Wild Horse Wind Expansion (C) (2)_Adj Bench DR 3 for Initial Briefs (Electric)_DEM-WP(C) ENERG10C--ctn Mid-C_042010 2010GRC" xfId="48170"/>
    <cellStyle name="_Power Cost Value Copy 11.30.05 gas 1.09.06 AURORA at 1.10.06_04 07E Wild Horse Wind Expansion (C) (2)_Book1" xfId="48171"/>
    <cellStyle name="_Power Cost Value Copy 11.30.05 gas 1.09.06 AURORA at 1.10.06_04 07E Wild Horse Wind Expansion (C) (2)_DEM-WP(C) ENERG10C--ctn Mid-C_042010 2010GRC" xfId="48172"/>
    <cellStyle name="_Power Cost Value Copy 11.30.05 gas 1.09.06 AURORA at 1.10.06_04 07E Wild Horse Wind Expansion (C) (2)_Electric Rev Req Model (2009 GRC) " xfId="48173"/>
    <cellStyle name="_Power Cost Value Copy 11.30.05 gas 1.09.06 AURORA at 1.10.06_04 07E Wild Horse Wind Expansion (C) (2)_Electric Rev Req Model (2009 GRC)  2" xfId="48174"/>
    <cellStyle name="_Power Cost Value Copy 11.30.05 gas 1.09.06 AURORA at 1.10.06_04 07E Wild Horse Wind Expansion (C) (2)_Electric Rev Req Model (2009 GRC)  2 2" xfId="48175"/>
    <cellStyle name="_Power Cost Value Copy 11.30.05 gas 1.09.06 AURORA at 1.10.06_04 07E Wild Horse Wind Expansion (C) (2)_Electric Rev Req Model (2009 GRC)  3" xfId="48176"/>
    <cellStyle name="_Power Cost Value Copy 11.30.05 gas 1.09.06 AURORA at 1.10.06_04 07E Wild Horse Wind Expansion (C) (2)_Electric Rev Req Model (2009 GRC)  4" xfId="48177"/>
    <cellStyle name="_Power Cost Value Copy 11.30.05 gas 1.09.06 AURORA at 1.10.06_04 07E Wild Horse Wind Expansion (C) (2)_Electric Rev Req Model (2009 GRC) _DEM-WP(C) ENERG10C--ctn Mid-C_042010 2010GRC" xfId="48178"/>
    <cellStyle name="_Power Cost Value Copy 11.30.05 gas 1.09.06 AURORA at 1.10.06_04 07E Wild Horse Wind Expansion (C) (2)_Electric Rev Req Model (2009 GRC) Rebuttal" xfId="48179"/>
    <cellStyle name="_Power Cost Value Copy 11.30.05 gas 1.09.06 AURORA at 1.10.06_04 07E Wild Horse Wind Expansion (C) (2)_Electric Rev Req Model (2009 GRC) Rebuttal 2" xfId="48180"/>
    <cellStyle name="_Power Cost Value Copy 11.30.05 gas 1.09.06 AURORA at 1.10.06_04 07E Wild Horse Wind Expansion (C) (2)_Electric Rev Req Model (2009 GRC) Rebuttal 2 2" xfId="48181"/>
    <cellStyle name="_Power Cost Value Copy 11.30.05 gas 1.09.06 AURORA at 1.10.06_04 07E Wild Horse Wind Expansion (C) (2)_Electric Rev Req Model (2009 GRC) Rebuttal 3" xfId="48182"/>
    <cellStyle name="_Power Cost Value Copy 11.30.05 gas 1.09.06 AURORA at 1.10.06_04 07E Wild Horse Wind Expansion (C) (2)_Electric Rev Req Model (2009 GRC) Rebuttal 4" xfId="48183"/>
    <cellStyle name="_Power Cost Value Copy 11.30.05 gas 1.09.06 AURORA at 1.10.06_04 07E Wild Horse Wind Expansion (C) (2)_Electric Rev Req Model (2009 GRC) Rebuttal REmoval of New  WH Solar AdjustMI" xfId="48184"/>
    <cellStyle name="_Power Cost Value Copy 11.30.05 gas 1.09.06 AURORA at 1.10.06_04 07E Wild Horse Wind Expansion (C) (2)_Electric Rev Req Model (2009 GRC) Rebuttal REmoval of New  WH Solar AdjustMI 2" xfId="48185"/>
    <cellStyle name="_Power Cost Value Copy 11.30.05 gas 1.09.06 AURORA at 1.10.06_04 07E Wild Horse Wind Expansion (C) (2)_Electric Rev Req Model (2009 GRC) Rebuttal REmoval of New  WH Solar AdjustMI 2 2" xfId="48186"/>
    <cellStyle name="_Power Cost Value Copy 11.30.05 gas 1.09.06 AURORA at 1.10.06_04 07E Wild Horse Wind Expansion (C) (2)_Electric Rev Req Model (2009 GRC) Rebuttal REmoval of New  WH Solar AdjustMI 3" xfId="48187"/>
    <cellStyle name="_Power Cost Value Copy 11.30.05 gas 1.09.06 AURORA at 1.10.06_04 07E Wild Horse Wind Expansion (C) (2)_Electric Rev Req Model (2009 GRC) Rebuttal REmoval of New  WH Solar AdjustMI 4" xfId="48188"/>
    <cellStyle name="_Power Cost Value Copy 11.30.05 gas 1.09.06 AURORA at 1.10.06_04 07E Wild Horse Wind Expansion (C) (2)_Electric Rev Req Model (2009 GRC) Rebuttal REmoval of New  WH Solar AdjustMI_DEM-WP(C) ENERG10C--ctn Mid-C_042010 2010GRC" xfId="48189"/>
    <cellStyle name="_Power Cost Value Copy 11.30.05 gas 1.09.06 AURORA at 1.10.06_04 07E Wild Horse Wind Expansion (C) (2)_Electric Rev Req Model (2009 GRC) Revised 01-18-2010" xfId="48190"/>
    <cellStyle name="_Power Cost Value Copy 11.30.05 gas 1.09.06 AURORA at 1.10.06_04 07E Wild Horse Wind Expansion (C) (2)_Electric Rev Req Model (2009 GRC) Revised 01-18-2010 2" xfId="48191"/>
    <cellStyle name="_Power Cost Value Copy 11.30.05 gas 1.09.06 AURORA at 1.10.06_04 07E Wild Horse Wind Expansion (C) (2)_Electric Rev Req Model (2009 GRC) Revised 01-18-2010 2 2" xfId="48192"/>
    <cellStyle name="_Power Cost Value Copy 11.30.05 gas 1.09.06 AURORA at 1.10.06_04 07E Wild Horse Wind Expansion (C) (2)_Electric Rev Req Model (2009 GRC) Revised 01-18-2010 3" xfId="48193"/>
    <cellStyle name="_Power Cost Value Copy 11.30.05 gas 1.09.06 AURORA at 1.10.06_04 07E Wild Horse Wind Expansion (C) (2)_Electric Rev Req Model (2009 GRC) Revised 01-18-2010 4" xfId="48194"/>
    <cellStyle name="_Power Cost Value Copy 11.30.05 gas 1.09.06 AURORA at 1.10.06_04 07E Wild Horse Wind Expansion (C) (2)_Electric Rev Req Model (2009 GRC) Revised 01-18-2010_DEM-WP(C) ENERG10C--ctn Mid-C_042010 2010GRC" xfId="48195"/>
    <cellStyle name="_Power Cost Value Copy 11.30.05 gas 1.09.06 AURORA at 1.10.06_04 07E Wild Horse Wind Expansion (C) (2)_Electric Rev Req Model (2010 GRC)" xfId="48196"/>
    <cellStyle name="_Power Cost Value Copy 11.30.05 gas 1.09.06 AURORA at 1.10.06_04 07E Wild Horse Wind Expansion (C) (2)_Electric Rev Req Model (2010 GRC) SF" xfId="48197"/>
    <cellStyle name="_Power Cost Value Copy 11.30.05 gas 1.09.06 AURORA at 1.10.06_04 07E Wild Horse Wind Expansion (C) (2)_Final Order Electric EXHIBIT A-1" xfId="48198"/>
    <cellStyle name="_Power Cost Value Copy 11.30.05 gas 1.09.06 AURORA at 1.10.06_04 07E Wild Horse Wind Expansion (C) (2)_Final Order Electric EXHIBIT A-1 2" xfId="48199"/>
    <cellStyle name="_Power Cost Value Copy 11.30.05 gas 1.09.06 AURORA at 1.10.06_04 07E Wild Horse Wind Expansion (C) (2)_Final Order Electric EXHIBIT A-1 2 2" xfId="48200"/>
    <cellStyle name="_Power Cost Value Copy 11.30.05 gas 1.09.06 AURORA at 1.10.06_04 07E Wild Horse Wind Expansion (C) (2)_Final Order Electric EXHIBIT A-1 3" xfId="48201"/>
    <cellStyle name="_Power Cost Value Copy 11.30.05 gas 1.09.06 AURORA at 1.10.06_04 07E Wild Horse Wind Expansion (C) (2)_Final Order Electric EXHIBIT A-1 4" xfId="48202"/>
    <cellStyle name="_Power Cost Value Copy 11.30.05 gas 1.09.06 AURORA at 1.10.06_04 07E Wild Horse Wind Expansion (C) (2)_TENASKA REGULATORY ASSET" xfId="48203"/>
    <cellStyle name="_Power Cost Value Copy 11.30.05 gas 1.09.06 AURORA at 1.10.06_04 07E Wild Horse Wind Expansion (C) (2)_TENASKA REGULATORY ASSET 2" xfId="48204"/>
    <cellStyle name="_Power Cost Value Copy 11.30.05 gas 1.09.06 AURORA at 1.10.06_04 07E Wild Horse Wind Expansion (C) (2)_TENASKA REGULATORY ASSET 2 2" xfId="48205"/>
    <cellStyle name="_Power Cost Value Copy 11.30.05 gas 1.09.06 AURORA at 1.10.06_04 07E Wild Horse Wind Expansion (C) (2)_TENASKA REGULATORY ASSET 3" xfId="48206"/>
    <cellStyle name="_Power Cost Value Copy 11.30.05 gas 1.09.06 AURORA at 1.10.06_04 07E Wild Horse Wind Expansion (C) (2)_TENASKA REGULATORY ASSET 4" xfId="48207"/>
    <cellStyle name="_Power Cost Value Copy 11.30.05 gas 1.09.06 AURORA at 1.10.06_16.37E Wild Horse Expansion DeferralRevwrkingfile SF" xfId="48208"/>
    <cellStyle name="_Power Cost Value Copy 11.30.05 gas 1.09.06 AURORA at 1.10.06_16.37E Wild Horse Expansion DeferralRevwrkingfile SF 2" xfId="48209"/>
    <cellStyle name="_Power Cost Value Copy 11.30.05 gas 1.09.06 AURORA at 1.10.06_16.37E Wild Horse Expansion DeferralRevwrkingfile SF 2 2" xfId="48210"/>
    <cellStyle name="_Power Cost Value Copy 11.30.05 gas 1.09.06 AURORA at 1.10.06_16.37E Wild Horse Expansion DeferralRevwrkingfile SF 3" xfId="48211"/>
    <cellStyle name="_Power Cost Value Copy 11.30.05 gas 1.09.06 AURORA at 1.10.06_16.37E Wild Horse Expansion DeferralRevwrkingfile SF 4" xfId="48212"/>
    <cellStyle name="_Power Cost Value Copy 11.30.05 gas 1.09.06 AURORA at 1.10.06_16.37E Wild Horse Expansion DeferralRevwrkingfile SF_DEM-WP(C) ENERG10C--ctn Mid-C_042010 2010GRC" xfId="48213"/>
    <cellStyle name="_Power Cost Value Copy 11.30.05 gas 1.09.06 AURORA at 1.10.06_2009 Compliance Filing PCA Exhibits for GRC" xfId="48214"/>
    <cellStyle name="_Power Cost Value Copy 11.30.05 gas 1.09.06 AURORA at 1.10.06_2009 Compliance Filing PCA Exhibits for GRC 2" xfId="48215"/>
    <cellStyle name="_Power Cost Value Copy 11.30.05 gas 1.09.06 AURORA at 1.10.06_2009 GRC Compl Filing - Exhibit D" xfId="48216"/>
    <cellStyle name="_Power Cost Value Copy 11.30.05 gas 1.09.06 AURORA at 1.10.06_2009 GRC Compl Filing - Exhibit D 2" xfId="48217"/>
    <cellStyle name="_Power Cost Value Copy 11.30.05 gas 1.09.06 AURORA at 1.10.06_2009 GRC Compl Filing - Exhibit D_DEM-WP(C) ENERG10C--ctn Mid-C_042010 2010GRC" xfId="48218"/>
    <cellStyle name="_Power Cost Value Copy 11.30.05 gas 1.09.06 AURORA at 1.10.06_3.01 Income Statement" xfId="48219"/>
    <cellStyle name="_Power Cost Value Copy 11.30.05 gas 1.09.06 AURORA at 1.10.06_4 31 Regulatory Assets and Liabilities  7 06- Exhibit D" xfId="48220"/>
    <cellStyle name="_Power Cost Value Copy 11.30.05 gas 1.09.06 AURORA at 1.10.06_4 31 Regulatory Assets and Liabilities  7 06- Exhibit D 2" xfId="48221"/>
    <cellStyle name="_Power Cost Value Copy 11.30.05 gas 1.09.06 AURORA at 1.10.06_4 31 Regulatory Assets and Liabilities  7 06- Exhibit D 2 2" xfId="48222"/>
    <cellStyle name="_Power Cost Value Copy 11.30.05 gas 1.09.06 AURORA at 1.10.06_4 31 Regulatory Assets and Liabilities  7 06- Exhibit D 3" xfId="48223"/>
    <cellStyle name="_Power Cost Value Copy 11.30.05 gas 1.09.06 AURORA at 1.10.06_4 31 Regulatory Assets and Liabilities  7 06- Exhibit D 4" xfId="48224"/>
    <cellStyle name="_Power Cost Value Copy 11.30.05 gas 1.09.06 AURORA at 1.10.06_4 31 Regulatory Assets and Liabilities  7 06- Exhibit D_DEM-WP(C) ENERG10C--ctn Mid-C_042010 2010GRC" xfId="48225"/>
    <cellStyle name="_Power Cost Value Copy 11.30.05 gas 1.09.06 AURORA at 1.10.06_4 31 Regulatory Assets and Liabilities  7 06- Exhibit D_NIM Summary" xfId="48226"/>
    <cellStyle name="_Power Cost Value Copy 11.30.05 gas 1.09.06 AURORA at 1.10.06_4 31 Regulatory Assets and Liabilities  7 06- Exhibit D_NIM Summary 2" xfId="48227"/>
    <cellStyle name="_Power Cost Value Copy 11.30.05 gas 1.09.06 AURORA at 1.10.06_4 31 Regulatory Assets and Liabilities  7 06- Exhibit D_NIM Summary_DEM-WP(C) ENERG10C--ctn Mid-C_042010 2010GRC" xfId="48228"/>
    <cellStyle name="_Power Cost Value Copy 11.30.05 gas 1.09.06 AURORA at 1.10.06_4 31E Reg Asset  Liab and EXH D" xfId="48229"/>
    <cellStyle name="_Power Cost Value Copy 11.30.05 gas 1.09.06 AURORA at 1.10.06_4 31E Reg Asset  Liab and EXH D _ Aug 10 Filing (2)" xfId="48230"/>
    <cellStyle name="_Power Cost Value Copy 11.30.05 gas 1.09.06 AURORA at 1.10.06_4 32 Regulatory Assets and Liabilities  7 06- Exhibit D" xfId="48231"/>
    <cellStyle name="_Power Cost Value Copy 11.30.05 gas 1.09.06 AURORA at 1.10.06_4 32 Regulatory Assets and Liabilities  7 06- Exhibit D 2" xfId="48232"/>
    <cellStyle name="_Power Cost Value Copy 11.30.05 gas 1.09.06 AURORA at 1.10.06_4 32 Regulatory Assets and Liabilities  7 06- Exhibit D 2 2" xfId="48233"/>
    <cellStyle name="_Power Cost Value Copy 11.30.05 gas 1.09.06 AURORA at 1.10.06_4 32 Regulatory Assets and Liabilities  7 06- Exhibit D 3" xfId="48234"/>
    <cellStyle name="_Power Cost Value Copy 11.30.05 gas 1.09.06 AURORA at 1.10.06_4 32 Regulatory Assets and Liabilities  7 06- Exhibit D 4" xfId="48235"/>
    <cellStyle name="_Power Cost Value Copy 11.30.05 gas 1.09.06 AURORA at 1.10.06_4 32 Regulatory Assets and Liabilities  7 06- Exhibit D_DEM-WP(C) ENERG10C--ctn Mid-C_042010 2010GRC" xfId="48236"/>
    <cellStyle name="_Power Cost Value Copy 11.30.05 gas 1.09.06 AURORA at 1.10.06_4 32 Regulatory Assets and Liabilities  7 06- Exhibit D_NIM Summary" xfId="48237"/>
    <cellStyle name="_Power Cost Value Copy 11.30.05 gas 1.09.06 AURORA at 1.10.06_4 32 Regulatory Assets and Liabilities  7 06- Exhibit D_NIM Summary 2" xfId="48238"/>
    <cellStyle name="_Power Cost Value Copy 11.30.05 gas 1.09.06 AURORA at 1.10.06_4 32 Regulatory Assets and Liabilities  7 06- Exhibit D_NIM Summary_DEM-WP(C) ENERG10C--ctn Mid-C_042010 2010GRC" xfId="48239"/>
    <cellStyle name="_Power Cost Value Copy 11.30.05 gas 1.09.06 AURORA at 1.10.06_ACCOUNTS" xfId="48240"/>
    <cellStyle name="_Power Cost Value Copy 11.30.05 gas 1.09.06 AURORA at 1.10.06_AURORA Total New" xfId="48241"/>
    <cellStyle name="_Power Cost Value Copy 11.30.05 gas 1.09.06 AURORA at 1.10.06_AURORA Total New 2" xfId="48242"/>
    <cellStyle name="_Power Cost Value Copy 11.30.05 gas 1.09.06 AURORA at 1.10.06_Book2" xfId="48243"/>
    <cellStyle name="_Power Cost Value Copy 11.30.05 gas 1.09.06 AURORA at 1.10.06_Book2 2" xfId="48244"/>
    <cellStyle name="_Power Cost Value Copy 11.30.05 gas 1.09.06 AURORA at 1.10.06_Book2 2 2" xfId="48245"/>
    <cellStyle name="_Power Cost Value Copy 11.30.05 gas 1.09.06 AURORA at 1.10.06_Book2 3" xfId="48246"/>
    <cellStyle name="_Power Cost Value Copy 11.30.05 gas 1.09.06 AURORA at 1.10.06_Book2 4" xfId="48247"/>
    <cellStyle name="_Power Cost Value Copy 11.30.05 gas 1.09.06 AURORA at 1.10.06_Book2_Adj Bench DR 3 for Initial Briefs (Electric)" xfId="48248"/>
    <cellStyle name="_Power Cost Value Copy 11.30.05 gas 1.09.06 AURORA at 1.10.06_Book2_Adj Bench DR 3 for Initial Briefs (Electric) 2" xfId="48249"/>
    <cellStyle name="_Power Cost Value Copy 11.30.05 gas 1.09.06 AURORA at 1.10.06_Book2_Adj Bench DR 3 for Initial Briefs (Electric) 2 2" xfId="48250"/>
    <cellStyle name="_Power Cost Value Copy 11.30.05 gas 1.09.06 AURORA at 1.10.06_Book2_Adj Bench DR 3 for Initial Briefs (Electric) 3" xfId="48251"/>
    <cellStyle name="_Power Cost Value Copy 11.30.05 gas 1.09.06 AURORA at 1.10.06_Book2_Adj Bench DR 3 for Initial Briefs (Electric) 4" xfId="48252"/>
    <cellStyle name="_Power Cost Value Copy 11.30.05 gas 1.09.06 AURORA at 1.10.06_Book2_Adj Bench DR 3 for Initial Briefs (Electric)_DEM-WP(C) ENERG10C--ctn Mid-C_042010 2010GRC" xfId="48253"/>
    <cellStyle name="_Power Cost Value Copy 11.30.05 gas 1.09.06 AURORA at 1.10.06_Book2_DEM-WP(C) ENERG10C--ctn Mid-C_042010 2010GRC" xfId="48254"/>
    <cellStyle name="_Power Cost Value Copy 11.30.05 gas 1.09.06 AURORA at 1.10.06_Book2_Electric Rev Req Model (2009 GRC) Rebuttal" xfId="48255"/>
    <cellStyle name="_Power Cost Value Copy 11.30.05 gas 1.09.06 AURORA at 1.10.06_Book2_Electric Rev Req Model (2009 GRC) Rebuttal 2" xfId="48256"/>
    <cellStyle name="_Power Cost Value Copy 11.30.05 gas 1.09.06 AURORA at 1.10.06_Book2_Electric Rev Req Model (2009 GRC) Rebuttal 2 2" xfId="48257"/>
    <cellStyle name="_Power Cost Value Copy 11.30.05 gas 1.09.06 AURORA at 1.10.06_Book2_Electric Rev Req Model (2009 GRC) Rebuttal 3" xfId="48258"/>
    <cellStyle name="_Power Cost Value Copy 11.30.05 gas 1.09.06 AURORA at 1.10.06_Book2_Electric Rev Req Model (2009 GRC) Rebuttal 4" xfId="48259"/>
    <cellStyle name="_Power Cost Value Copy 11.30.05 gas 1.09.06 AURORA at 1.10.06_Book2_Electric Rev Req Model (2009 GRC) Rebuttal REmoval of New  WH Solar AdjustMI" xfId="48260"/>
    <cellStyle name="_Power Cost Value Copy 11.30.05 gas 1.09.06 AURORA at 1.10.06_Book2_Electric Rev Req Model (2009 GRC) Rebuttal REmoval of New  WH Solar AdjustMI 2" xfId="48261"/>
    <cellStyle name="_Power Cost Value Copy 11.30.05 gas 1.09.06 AURORA at 1.10.06_Book2_Electric Rev Req Model (2009 GRC) Rebuttal REmoval of New  WH Solar AdjustMI 2 2" xfId="48262"/>
    <cellStyle name="_Power Cost Value Copy 11.30.05 gas 1.09.06 AURORA at 1.10.06_Book2_Electric Rev Req Model (2009 GRC) Rebuttal REmoval of New  WH Solar AdjustMI 3" xfId="48263"/>
    <cellStyle name="_Power Cost Value Copy 11.30.05 gas 1.09.06 AURORA at 1.10.06_Book2_Electric Rev Req Model (2009 GRC) Rebuttal REmoval of New  WH Solar AdjustMI 4" xfId="48264"/>
    <cellStyle name="_Power Cost Value Copy 11.30.05 gas 1.09.06 AURORA at 1.10.06_Book2_Electric Rev Req Model (2009 GRC) Rebuttal REmoval of New  WH Solar AdjustMI_DEM-WP(C) ENERG10C--ctn Mid-C_042010 2010GRC" xfId="48265"/>
    <cellStyle name="_Power Cost Value Copy 11.30.05 gas 1.09.06 AURORA at 1.10.06_Book2_Electric Rev Req Model (2009 GRC) Revised 01-18-2010" xfId="48266"/>
    <cellStyle name="_Power Cost Value Copy 11.30.05 gas 1.09.06 AURORA at 1.10.06_Book2_Electric Rev Req Model (2009 GRC) Revised 01-18-2010 2" xfId="48267"/>
    <cellStyle name="_Power Cost Value Copy 11.30.05 gas 1.09.06 AURORA at 1.10.06_Book2_Electric Rev Req Model (2009 GRC) Revised 01-18-2010 2 2" xfId="48268"/>
    <cellStyle name="_Power Cost Value Copy 11.30.05 gas 1.09.06 AURORA at 1.10.06_Book2_Electric Rev Req Model (2009 GRC) Revised 01-18-2010 3" xfId="48269"/>
    <cellStyle name="_Power Cost Value Copy 11.30.05 gas 1.09.06 AURORA at 1.10.06_Book2_Electric Rev Req Model (2009 GRC) Revised 01-18-2010 4" xfId="48270"/>
    <cellStyle name="_Power Cost Value Copy 11.30.05 gas 1.09.06 AURORA at 1.10.06_Book2_Electric Rev Req Model (2009 GRC) Revised 01-18-2010_DEM-WP(C) ENERG10C--ctn Mid-C_042010 2010GRC" xfId="48271"/>
    <cellStyle name="_Power Cost Value Copy 11.30.05 gas 1.09.06 AURORA at 1.10.06_Book2_Final Order Electric EXHIBIT A-1" xfId="48272"/>
    <cellStyle name="_Power Cost Value Copy 11.30.05 gas 1.09.06 AURORA at 1.10.06_Book2_Final Order Electric EXHIBIT A-1 2" xfId="48273"/>
    <cellStyle name="_Power Cost Value Copy 11.30.05 gas 1.09.06 AURORA at 1.10.06_Book2_Final Order Electric EXHIBIT A-1 2 2" xfId="48274"/>
    <cellStyle name="_Power Cost Value Copy 11.30.05 gas 1.09.06 AURORA at 1.10.06_Book2_Final Order Electric EXHIBIT A-1 3" xfId="48275"/>
    <cellStyle name="_Power Cost Value Copy 11.30.05 gas 1.09.06 AURORA at 1.10.06_Book2_Final Order Electric EXHIBIT A-1 4" xfId="48276"/>
    <cellStyle name="_Power Cost Value Copy 11.30.05 gas 1.09.06 AURORA at 1.10.06_Book4" xfId="48277"/>
    <cellStyle name="_Power Cost Value Copy 11.30.05 gas 1.09.06 AURORA at 1.10.06_Book4 2" xfId="48278"/>
    <cellStyle name="_Power Cost Value Copy 11.30.05 gas 1.09.06 AURORA at 1.10.06_Book4 2 2" xfId="48279"/>
    <cellStyle name="_Power Cost Value Copy 11.30.05 gas 1.09.06 AURORA at 1.10.06_Book4 3" xfId="48280"/>
    <cellStyle name="_Power Cost Value Copy 11.30.05 gas 1.09.06 AURORA at 1.10.06_Book4 4" xfId="48281"/>
    <cellStyle name="_Power Cost Value Copy 11.30.05 gas 1.09.06 AURORA at 1.10.06_Book4_DEM-WP(C) ENERG10C--ctn Mid-C_042010 2010GRC" xfId="48282"/>
    <cellStyle name="_Power Cost Value Copy 11.30.05 gas 1.09.06 AURORA at 1.10.06_Book9" xfId="106"/>
    <cellStyle name="_Power Cost Value Copy 11.30.05 gas 1.09.06 AURORA at 1.10.06_Book9 2" xfId="48283"/>
    <cellStyle name="_Power Cost Value Copy 11.30.05 gas 1.09.06 AURORA at 1.10.06_Book9 2 2" xfId="48284"/>
    <cellStyle name="_Power Cost Value Copy 11.30.05 gas 1.09.06 AURORA at 1.10.06_Book9 3" xfId="48285"/>
    <cellStyle name="_Power Cost Value Copy 11.30.05 gas 1.09.06 AURORA at 1.10.06_Book9 4" xfId="48286"/>
    <cellStyle name="_Power Cost Value Copy 11.30.05 gas 1.09.06 AURORA at 1.10.06_Book9_DEM-WP(C) ENERG10C--ctn Mid-C_042010 2010GRC" xfId="48287"/>
    <cellStyle name="_Power Cost Value Copy 11.30.05 gas 1.09.06 AURORA at 1.10.06_Check the Interest Calculation" xfId="48288"/>
    <cellStyle name="_Power Cost Value Copy 11.30.05 gas 1.09.06 AURORA at 1.10.06_Check the Interest Calculation_Scenario 1 REC vs PTC Offset" xfId="48289"/>
    <cellStyle name="_Power Cost Value Copy 11.30.05 gas 1.09.06 AURORA at 1.10.06_Check the Interest Calculation_Scenario 3" xfId="48290"/>
    <cellStyle name="_Power Cost Value Copy 11.30.05 gas 1.09.06 AURORA at 1.10.06_Chelan PUD Power Costs (8-10)" xfId="48291"/>
    <cellStyle name="_Power Cost Value Copy 11.30.05 gas 1.09.06 AURORA at 1.10.06_DEM-WP(C) Chelan Power Costs" xfId="48292"/>
    <cellStyle name="_Power Cost Value Copy 11.30.05 gas 1.09.06 AURORA at 1.10.06_DEM-WP(C) ENERG10C--ctn Mid-C_042010 2010GRC" xfId="48293"/>
    <cellStyle name="_Power Cost Value Copy 11.30.05 gas 1.09.06 AURORA at 1.10.06_DEM-WP(C) Gas Transport 2010GRC" xfId="48294"/>
    <cellStyle name="_Power Cost Value Copy 11.30.05 gas 1.09.06 AURORA at 1.10.06_Direct Assignment Distribution Plant 2008" xfId="48295"/>
    <cellStyle name="_Power Cost Value Copy 11.30.05 gas 1.09.06 AURORA at 1.10.06_Direct Assignment Distribution Plant 2008 2" xfId="48296"/>
    <cellStyle name="_Power Cost Value Copy 11.30.05 gas 1.09.06 AURORA at 1.10.06_Direct Assignment Distribution Plant 2008 2 2" xfId="48297"/>
    <cellStyle name="_Power Cost Value Copy 11.30.05 gas 1.09.06 AURORA at 1.10.06_Direct Assignment Distribution Plant 2008 2 2 2" xfId="48298"/>
    <cellStyle name="_Power Cost Value Copy 11.30.05 gas 1.09.06 AURORA at 1.10.06_Direct Assignment Distribution Plant 2008 2 3" xfId="48299"/>
    <cellStyle name="_Power Cost Value Copy 11.30.05 gas 1.09.06 AURORA at 1.10.06_Direct Assignment Distribution Plant 2008 2 3 2" xfId="48300"/>
    <cellStyle name="_Power Cost Value Copy 11.30.05 gas 1.09.06 AURORA at 1.10.06_Direct Assignment Distribution Plant 2008 2 4" xfId="48301"/>
    <cellStyle name="_Power Cost Value Copy 11.30.05 gas 1.09.06 AURORA at 1.10.06_Direct Assignment Distribution Plant 2008 2 4 2" xfId="48302"/>
    <cellStyle name="_Power Cost Value Copy 11.30.05 gas 1.09.06 AURORA at 1.10.06_Direct Assignment Distribution Plant 2008 3" xfId="48303"/>
    <cellStyle name="_Power Cost Value Copy 11.30.05 gas 1.09.06 AURORA at 1.10.06_Direct Assignment Distribution Plant 2008 3 2" xfId="48304"/>
    <cellStyle name="_Power Cost Value Copy 11.30.05 gas 1.09.06 AURORA at 1.10.06_Direct Assignment Distribution Plant 2008 4" xfId="48305"/>
    <cellStyle name="_Power Cost Value Copy 11.30.05 gas 1.09.06 AURORA at 1.10.06_Direct Assignment Distribution Plant 2008 4 2" xfId="48306"/>
    <cellStyle name="_Power Cost Value Copy 11.30.05 gas 1.09.06 AURORA at 1.10.06_Direct Assignment Distribution Plant 2008 5" xfId="48307"/>
    <cellStyle name="_Power Cost Value Copy 11.30.05 gas 1.09.06 AURORA at 1.10.06_Direct Assignment Distribution Plant 2008 6" xfId="48308"/>
    <cellStyle name="_Power Cost Value Copy 11.30.05 gas 1.09.06 AURORA at 1.10.06_Electric COS Inputs" xfId="48309"/>
    <cellStyle name="_Power Cost Value Copy 11.30.05 gas 1.09.06 AURORA at 1.10.06_Electric COS Inputs 2" xfId="48310"/>
    <cellStyle name="_Power Cost Value Copy 11.30.05 gas 1.09.06 AURORA at 1.10.06_Electric COS Inputs 2 2" xfId="48311"/>
    <cellStyle name="_Power Cost Value Copy 11.30.05 gas 1.09.06 AURORA at 1.10.06_Electric COS Inputs 2 2 2" xfId="48312"/>
    <cellStyle name="_Power Cost Value Copy 11.30.05 gas 1.09.06 AURORA at 1.10.06_Electric COS Inputs 2 3" xfId="48313"/>
    <cellStyle name="_Power Cost Value Copy 11.30.05 gas 1.09.06 AURORA at 1.10.06_Electric COS Inputs 2 3 2" xfId="48314"/>
    <cellStyle name="_Power Cost Value Copy 11.30.05 gas 1.09.06 AURORA at 1.10.06_Electric COS Inputs 2 4" xfId="48315"/>
    <cellStyle name="_Power Cost Value Copy 11.30.05 gas 1.09.06 AURORA at 1.10.06_Electric COS Inputs 2 4 2" xfId="48316"/>
    <cellStyle name="_Power Cost Value Copy 11.30.05 gas 1.09.06 AURORA at 1.10.06_Electric COS Inputs 3" xfId="48317"/>
    <cellStyle name="_Power Cost Value Copy 11.30.05 gas 1.09.06 AURORA at 1.10.06_Electric COS Inputs 3 2" xfId="48318"/>
    <cellStyle name="_Power Cost Value Copy 11.30.05 gas 1.09.06 AURORA at 1.10.06_Electric COS Inputs 4" xfId="48319"/>
    <cellStyle name="_Power Cost Value Copy 11.30.05 gas 1.09.06 AURORA at 1.10.06_Electric COS Inputs 4 2" xfId="48320"/>
    <cellStyle name="_Power Cost Value Copy 11.30.05 gas 1.09.06 AURORA at 1.10.06_Electric COS Inputs 5" xfId="48321"/>
    <cellStyle name="_Power Cost Value Copy 11.30.05 gas 1.09.06 AURORA at 1.10.06_Electric COS Inputs 6" xfId="48322"/>
    <cellStyle name="_Power Cost Value Copy 11.30.05 gas 1.09.06 AURORA at 1.10.06_Electric Rate Spread and Rate Design 3.23.09" xfId="48323"/>
    <cellStyle name="_Power Cost Value Copy 11.30.05 gas 1.09.06 AURORA at 1.10.06_Electric Rate Spread and Rate Design 3.23.09 2" xfId="48324"/>
    <cellStyle name="_Power Cost Value Copy 11.30.05 gas 1.09.06 AURORA at 1.10.06_Electric Rate Spread and Rate Design 3.23.09 2 2" xfId="48325"/>
    <cellStyle name="_Power Cost Value Copy 11.30.05 gas 1.09.06 AURORA at 1.10.06_Electric Rate Spread and Rate Design 3.23.09 2 2 2" xfId="48326"/>
    <cellStyle name="_Power Cost Value Copy 11.30.05 gas 1.09.06 AURORA at 1.10.06_Electric Rate Spread and Rate Design 3.23.09 2 3" xfId="48327"/>
    <cellStyle name="_Power Cost Value Copy 11.30.05 gas 1.09.06 AURORA at 1.10.06_Electric Rate Spread and Rate Design 3.23.09 2 3 2" xfId="48328"/>
    <cellStyle name="_Power Cost Value Copy 11.30.05 gas 1.09.06 AURORA at 1.10.06_Electric Rate Spread and Rate Design 3.23.09 2 4" xfId="48329"/>
    <cellStyle name="_Power Cost Value Copy 11.30.05 gas 1.09.06 AURORA at 1.10.06_Electric Rate Spread and Rate Design 3.23.09 2 4 2" xfId="48330"/>
    <cellStyle name="_Power Cost Value Copy 11.30.05 gas 1.09.06 AURORA at 1.10.06_Electric Rate Spread and Rate Design 3.23.09 3" xfId="48331"/>
    <cellStyle name="_Power Cost Value Copy 11.30.05 gas 1.09.06 AURORA at 1.10.06_Electric Rate Spread and Rate Design 3.23.09 3 2" xfId="48332"/>
    <cellStyle name="_Power Cost Value Copy 11.30.05 gas 1.09.06 AURORA at 1.10.06_Electric Rate Spread and Rate Design 3.23.09 4" xfId="48333"/>
    <cellStyle name="_Power Cost Value Copy 11.30.05 gas 1.09.06 AURORA at 1.10.06_Electric Rate Spread and Rate Design 3.23.09 4 2" xfId="48334"/>
    <cellStyle name="_Power Cost Value Copy 11.30.05 gas 1.09.06 AURORA at 1.10.06_Electric Rate Spread and Rate Design 3.23.09 5" xfId="48335"/>
    <cellStyle name="_Power Cost Value Copy 11.30.05 gas 1.09.06 AURORA at 1.10.06_Electric Rate Spread and Rate Design 3.23.09 6" xfId="48336"/>
    <cellStyle name="_Power Cost Value Copy 11.30.05 gas 1.09.06 AURORA at 1.10.06_Exhibit D fr R Gho 12-31-08" xfId="48337"/>
    <cellStyle name="_Power Cost Value Copy 11.30.05 gas 1.09.06 AURORA at 1.10.06_Exhibit D fr R Gho 12-31-08 2" xfId="48338"/>
    <cellStyle name="_Power Cost Value Copy 11.30.05 gas 1.09.06 AURORA at 1.10.06_Exhibit D fr R Gho 12-31-08 3" xfId="48339"/>
    <cellStyle name="_Power Cost Value Copy 11.30.05 gas 1.09.06 AURORA at 1.10.06_Exhibit D fr R Gho 12-31-08 v2" xfId="48340"/>
    <cellStyle name="_Power Cost Value Copy 11.30.05 gas 1.09.06 AURORA at 1.10.06_Exhibit D fr R Gho 12-31-08 v2 2" xfId="48341"/>
    <cellStyle name="_Power Cost Value Copy 11.30.05 gas 1.09.06 AURORA at 1.10.06_Exhibit D fr R Gho 12-31-08 v2 3" xfId="48342"/>
    <cellStyle name="_Power Cost Value Copy 11.30.05 gas 1.09.06 AURORA at 1.10.06_Exhibit D fr R Gho 12-31-08 v2_DEM-WP(C) ENERG10C--ctn Mid-C_042010 2010GRC" xfId="48343"/>
    <cellStyle name="_Power Cost Value Copy 11.30.05 gas 1.09.06 AURORA at 1.10.06_Exhibit D fr R Gho 12-31-08 v2_NIM Summary" xfId="48344"/>
    <cellStyle name="_Power Cost Value Copy 11.30.05 gas 1.09.06 AURORA at 1.10.06_Exhibit D fr R Gho 12-31-08 v2_NIM Summary 2" xfId="48345"/>
    <cellStyle name="_Power Cost Value Copy 11.30.05 gas 1.09.06 AURORA at 1.10.06_Exhibit D fr R Gho 12-31-08 v2_NIM Summary_DEM-WP(C) ENERG10C--ctn Mid-C_042010 2010GRC" xfId="48346"/>
    <cellStyle name="_Power Cost Value Copy 11.30.05 gas 1.09.06 AURORA at 1.10.06_Exhibit D fr R Gho 12-31-08_DEM-WP(C) ENERG10C--ctn Mid-C_042010 2010GRC" xfId="48347"/>
    <cellStyle name="_Power Cost Value Copy 11.30.05 gas 1.09.06 AURORA at 1.10.06_Exhibit D fr R Gho 12-31-08_NIM Summary" xfId="48348"/>
    <cellStyle name="_Power Cost Value Copy 11.30.05 gas 1.09.06 AURORA at 1.10.06_Exhibit D fr R Gho 12-31-08_NIM Summary 2" xfId="48349"/>
    <cellStyle name="_Power Cost Value Copy 11.30.05 gas 1.09.06 AURORA at 1.10.06_Exhibit D fr R Gho 12-31-08_NIM Summary_DEM-WP(C) ENERG10C--ctn Mid-C_042010 2010GRC" xfId="48350"/>
    <cellStyle name="_Power Cost Value Copy 11.30.05 gas 1.09.06 AURORA at 1.10.06_Gas Rev Req Model (2010 GRC)" xfId="48351"/>
    <cellStyle name="_Power Cost Value Copy 11.30.05 gas 1.09.06 AURORA at 1.10.06_Hopkins Ridge Prepaid Tran - Interest Earned RY 12ME Feb  '11" xfId="48352"/>
    <cellStyle name="_Power Cost Value Copy 11.30.05 gas 1.09.06 AURORA at 1.10.06_Hopkins Ridge Prepaid Tran - Interest Earned RY 12ME Feb  '11 2" xfId="48353"/>
    <cellStyle name="_Power Cost Value Copy 11.30.05 gas 1.09.06 AURORA at 1.10.06_Hopkins Ridge Prepaid Tran - Interest Earned RY 12ME Feb  '11_DEM-WP(C) ENERG10C--ctn Mid-C_042010 2010GRC" xfId="48354"/>
    <cellStyle name="_Power Cost Value Copy 11.30.05 gas 1.09.06 AURORA at 1.10.06_Hopkins Ridge Prepaid Tran - Interest Earned RY 12ME Feb  '11_NIM Summary" xfId="48355"/>
    <cellStyle name="_Power Cost Value Copy 11.30.05 gas 1.09.06 AURORA at 1.10.06_Hopkins Ridge Prepaid Tran - Interest Earned RY 12ME Feb  '11_NIM Summary 2" xfId="48356"/>
    <cellStyle name="_Power Cost Value Copy 11.30.05 gas 1.09.06 AURORA at 1.10.06_Hopkins Ridge Prepaid Tran - Interest Earned RY 12ME Feb  '11_NIM Summary_DEM-WP(C) ENERG10C--ctn Mid-C_042010 2010GRC" xfId="48357"/>
    <cellStyle name="_Power Cost Value Copy 11.30.05 gas 1.09.06 AURORA at 1.10.06_Hopkins Ridge Prepaid Tran - Interest Earned RY 12ME Feb  '11_Transmission Workbook for May BOD" xfId="48358"/>
    <cellStyle name="_Power Cost Value Copy 11.30.05 gas 1.09.06 AURORA at 1.10.06_Hopkins Ridge Prepaid Tran - Interest Earned RY 12ME Feb  '11_Transmission Workbook for May BOD 2" xfId="48359"/>
    <cellStyle name="_Power Cost Value Copy 11.30.05 gas 1.09.06 AURORA at 1.10.06_Hopkins Ridge Prepaid Tran - Interest Earned RY 12ME Feb  '11_Transmission Workbook for May BOD_DEM-WP(C) ENERG10C--ctn Mid-C_042010 2010GRC" xfId="48360"/>
    <cellStyle name="_Power Cost Value Copy 11.30.05 gas 1.09.06 AURORA at 1.10.06_INPUTS" xfId="48361"/>
    <cellStyle name="_Power Cost Value Copy 11.30.05 gas 1.09.06 AURORA at 1.10.06_INPUTS 2" xfId="48362"/>
    <cellStyle name="_Power Cost Value Copy 11.30.05 gas 1.09.06 AURORA at 1.10.06_INPUTS 2 2" xfId="48363"/>
    <cellStyle name="_Power Cost Value Copy 11.30.05 gas 1.09.06 AURORA at 1.10.06_INPUTS 2 2 2" xfId="48364"/>
    <cellStyle name="_Power Cost Value Copy 11.30.05 gas 1.09.06 AURORA at 1.10.06_INPUTS 2 3" xfId="48365"/>
    <cellStyle name="_Power Cost Value Copy 11.30.05 gas 1.09.06 AURORA at 1.10.06_INPUTS 2 3 2" xfId="48366"/>
    <cellStyle name="_Power Cost Value Copy 11.30.05 gas 1.09.06 AURORA at 1.10.06_INPUTS 2 4" xfId="48367"/>
    <cellStyle name="_Power Cost Value Copy 11.30.05 gas 1.09.06 AURORA at 1.10.06_INPUTS 2 4 2" xfId="48368"/>
    <cellStyle name="_Power Cost Value Copy 11.30.05 gas 1.09.06 AURORA at 1.10.06_INPUTS 3" xfId="48369"/>
    <cellStyle name="_Power Cost Value Copy 11.30.05 gas 1.09.06 AURORA at 1.10.06_INPUTS 3 2" xfId="48370"/>
    <cellStyle name="_Power Cost Value Copy 11.30.05 gas 1.09.06 AURORA at 1.10.06_INPUTS 4" xfId="48371"/>
    <cellStyle name="_Power Cost Value Copy 11.30.05 gas 1.09.06 AURORA at 1.10.06_INPUTS 4 2" xfId="48372"/>
    <cellStyle name="_Power Cost Value Copy 11.30.05 gas 1.09.06 AURORA at 1.10.06_INPUTS 5" xfId="48373"/>
    <cellStyle name="_Power Cost Value Copy 11.30.05 gas 1.09.06 AURORA at 1.10.06_INPUTS 6" xfId="48374"/>
    <cellStyle name="_Power Cost Value Copy 11.30.05 gas 1.09.06 AURORA at 1.10.06_Leased Transformer &amp; Substation Plant &amp; Rev 12-2009" xfId="48375"/>
    <cellStyle name="_Power Cost Value Copy 11.30.05 gas 1.09.06 AURORA at 1.10.06_Leased Transformer &amp; Substation Plant &amp; Rev 12-2009 2" xfId="48376"/>
    <cellStyle name="_Power Cost Value Copy 11.30.05 gas 1.09.06 AURORA at 1.10.06_Leased Transformer &amp; Substation Plant &amp; Rev 12-2009 2 2" xfId="48377"/>
    <cellStyle name="_Power Cost Value Copy 11.30.05 gas 1.09.06 AURORA at 1.10.06_Leased Transformer &amp; Substation Plant &amp; Rev 12-2009 2 2 2" xfId="48378"/>
    <cellStyle name="_Power Cost Value Copy 11.30.05 gas 1.09.06 AURORA at 1.10.06_Leased Transformer &amp; Substation Plant &amp; Rev 12-2009 2 3" xfId="48379"/>
    <cellStyle name="_Power Cost Value Copy 11.30.05 gas 1.09.06 AURORA at 1.10.06_Leased Transformer &amp; Substation Plant &amp; Rev 12-2009 2 3 2" xfId="48380"/>
    <cellStyle name="_Power Cost Value Copy 11.30.05 gas 1.09.06 AURORA at 1.10.06_Leased Transformer &amp; Substation Plant &amp; Rev 12-2009 2 4" xfId="48381"/>
    <cellStyle name="_Power Cost Value Copy 11.30.05 gas 1.09.06 AURORA at 1.10.06_Leased Transformer &amp; Substation Plant &amp; Rev 12-2009 2 4 2" xfId="48382"/>
    <cellStyle name="_Power Cost Value Copy 11.30.05 gas 1.09.06 AURORA at 1.10.06_Leased Transformer &amp; Substation Plant &amp; Rev 12-2009 3" xfId="48383"/>
    <cellStyle name="_Power Cost Value Copy 11.30.05 gas 1.09.06 AURORA at 1.10.06_Leased Transformer &amp; Substation Plant &amp; Rev 12-2009 3 2" xfId="48384"/>
    <cellStyle name="_Power Cost Value Copy 11.30.05 gas 1.09.06 AURORA at 1.10.06_Leased Transformer &amp; Substation Plant &amp; Rev 12-2009 4" xfId="48385"/>
    <cellStyle name="_Power Cost Value Copy 11.30.05 gas 1.09.06 AURORA at 1.10.06_Leased Transformer &amp; Substation Plant &amp; Rev 12-2009 4 2" xfId="48386"/>
    <cellStyle name="_Power Cost Value Copy 11.30.05 gas 1.09.06 AURORA at 1.10.06_Leased Transformer &amp; Substation Plant &amp; Rev 12-2009 5" xfId="48387"/>
    <cellStyle name="_Power Cost Value Copy 11.30.05 gas 1.09.06 AURORA at 1.10.06_Leased Transformer &amp; Substation Plant &amp; Rev 12-2009 6" xfId="48388"/>
    <cellStyle name="_Power Cost Value Copy 11.30.05 gas 1.09.06 AURORA at 1.10.06_NIM Summary" xfId="48389"/>
    <cellStyle name="_Power Cost Value Copy 11.30.05 gas 1.09.06 AURORA at 1.10.06_NIM Summary 09GRC" xfId="48390"/>
    <cellStyle name="_Power Cost Value Copy 11.30.05 gas 1.09.06 AURORA at 1.10.06_NIM Summary 09GRC 2" xfId="48391"/>
    <cellStyle name="_Power Cost Value Copy 11.30.05 gas 1.09.06 AURORA at 1.10.06_NIM Summary 09GRC_DEM-WP(C) ENERG10C--ctn Mid-C_042010 2010GRC" xfId="48392"/>
    <cellStyle name="_Power Cost Value Copy 11.30.05 gas 1.09.06 AURORA at 1.10.06_NIM Summary 2" xfId="48393"/>
    <cellStyle name="_Power Cost Value Copy 11.30.05 gas 1.09.06 AURORA at 1.10.06_NIM Summary 3" xfId="48394"/>
    <cellStyle name="_Power Cost Value Copy 11.30.05 gas 1.09.06 AURORA at 1.10.06_NIM Summary 4" xfId="48395"/>
    <cellStyle name="_Power Cost Value Copy 11.30.05 gas 1.09.06 AURORA at 1.10.06_NIM Summary 5" xfId="48396"/>
    <cellStyle name="_Power Cost Value Copy 11.30.05 gas 1.09.06 AURORA at 1.10.06_NIM Summary 6" xfId="48397"/>
    <cellStyle name="_Power Cost Value Copy 11.30.05 gas 1.09.06 AURORA at 1.10.06_NIM Summary 7" xfId="48398"/>
    <cellStyle name="_Power Cost Value Copy 11.30.05 gas 1.09.06 AURORA at 1.10.06_NIM Summary 8" xfId="48399"/>
    <cellStyle name="_Power Cost Value Copy 11.30.05 gas 1.09.06 AURORA at 1.10.06_NIM Summary 9" xfId="48400"/>
    <cellStyle name="_Power Cost Value Copy 11.30.05 gas 1.09.06 AURORA at 1.10.06_NIM Summary_DEM-WP(C) ENERG10C--ctn Mid-C_042010 2010GRC" xfId="48401"/>
    <cellStyle name="_Power Cost Value Copy 11.30.05 gas 1.09.06 AURORA at 1.10.06_PCA 10 -  Exhibit D from A Kellogg Jan 2011" xfId="48402"/>
    <cellStyle name="_Power Cost Value Copy 11.30.05 gas 1.09.06 AURORA at 1.10.06_PCA 10 -  Exhibit D from A Kellogg July 2011" xfId="48403"/>
    <cellStyle name="_Power Cost Value Copy 11.30.05 gas 1.09.06 AURORA at 1.10.06_PCA 10 -  Exhibit D from S Free Rcv'd 12-11" xfId="48404"/>
    <cellStyle name="_Power Cost Value Copy 11.30.05 gas 1.09.06 AURORA at 1.10.06_PCA 7 - Exhibit D update 11_30_08 (2)" xfId="48405"/>
    <cellStyle name="_Power Cost Value Copy 11.30.05 gas 1.09.06 AURORA at 1.10.06_PCA 7 - Exhibit D update 11_30_08 (2) 2" xfId="48406"/>
    <cellStyle name="_Power Cost Value Copy 11.30.05 gas 1.09.06 AURORA at 1.10.06_PCA 7 - Exhibit D update 11_30_08 (2) 2 2" xfId="48407"/>
    <cellStyle name="_Power Cost Value Copy 11.30.05 gas 1.09.06 AURORA at 1.10.06_PCA 7 - Exhibit D update 11_30_08 (2) 3" xfId="48408"/>
    <cellStyle name="_Power Cost Value Copy 11.30.05 gas 1.09.06 AURORA at 1.10.06_PCA 7 - Exhibit D update 11_30_08 (2) 4" xfId="48409"/>
    <cellStyle name="_Power Cost Value Copy 11.30.05 gas 1.09.06 AURORA at 1.10.06_PCA 7 - Exhibit D update 11_30_08 (2)_DEM-WP(C) ENERG10C--ctn Mid-C_042010 2010GRC" xfId="48410"/>
    <cellStyle name="_Power Cost Value Copy 11.30.05 gas 1.09.06 AURORA at 1.10.06_PCA 7 - Exhibit D update 11_30_08 (2)_NIM Summary" xfId="48411"/>
    <cellStyle name="_Power Cost Value Copy 11.30.05 gas 1.09.06 AURORA at 1.10.06_PCA 7 - Exhibit D update 11_30_08 (2)_NIM Summary 2" xfId="48412"/>
    <cellStyle name="_Power Cost Value Copy 11.30.05 gas 1.09.06 AURORA at 1.10.06_PCA 7 - Exhibit D update 11_30_08 (2)_NIM Summary_DEM-WP(C) ENERG10C--ctn Mid-C_042010 2010GRC" xfId="48413"/>
    <cellStyle name="_Power Cost Value Copy 11.30.05 gas 1.09.06 AURORA at 1.10.06_PCA 8 - Exhibit D update 12_31_09" xfId="48414"/>
    <cellStyle name="_Power Cost Value Copy 11.30.05 gas 1.09.06 AURORA at 1.10.06_PCA 8 - Exhibit D update 12_31_09 2" xfId="48415"/>
    <cellStyle name="_Power Cost Value Copy 11.30.05 gas 1.09.06 AURORA at 1.10.06_PCA 9 -  Exhibit D April 2010" xfId="48416"/>
    <cellStyle name="_Power Cost Value Copy 11.30.05 gas 1.09.06 AURORA at 1.10.06_PCA 9 -  Exhibit D April 2010 (3)" xfId="48417"/>
    <cellStyle name="_Power Cost Value Copy 11.30.05 gas 1.09.06 AURORA at 1.10.06_PCA 9 -  Exhibit D April 2010 (3) 2" xfId="48418"/>
    <cellStyle name="_Power Cost Value Copy 11.30.05 gas 1.09.06 AURORA at 1.10.06_PCA 9 -  Exhibit D April 2010 (3)_DEM-WP(C) ENERG10C--ctn Mid-C_042010 2010GRC" xfId="48419"/>
    <cellStyle name="_Power Cost Value Copy 11.30.05 gas 1.09.06 AURORA at 1.10.06_PCA 9 -  Exhibit D April 2010 2" xfId="48420"/>
    <cellStyle name="_Power Cost Value Copy 11.30.05 gas 1.09.06 AURORA at 1.10.06_PCA 9 -  Exhibit D April 2010 3" xfId="48421"/>
    <cellStyle name="_Power Cost Value Copy 11.30.05 gas 1.09.06 AURORA at 1.10.06_PCA 9 -  Exhibit D Feb 2010" xfId="48422"/>
    <cellStyle name="_Power Cost Value Copy 11.30.05 gas 1.09.06 AURORA at 1.10.06_PCA 9 -  Exhibit D Feb 2010 2" xfId="48423"/>
    <cellStyle name="_Power Cost Value Copy 11.30.05 gas 1.09.06 AURORA at 1.10.06_PCA 9 -  Exhibit D Feb 2010 v2" xfId="48424"/>
    <cellStyle name="_Power Cost Value Copy 11.30.05 gas 1.09.06 AURORA at 1.10.06_PCA 9 -  Exhibit D Feb 2010 v2 2" xfId="48425"/>
    <cellStyle name="_Power Cost Value Copy 11.30.05 gas 1.09.06 AURORA at 1.10.06_PCA 9 -  Exhibit D Feb 2010 WF" xfId="48426"/>
    <cellStyle name="_Power Cost Value Copy 11.30.05 gas 1.09.06 AURORA at 1.10.06_PCA 9 -  Exhibit D Feb 2010 WF 2" xfId="48427"/>
    <cellStyle name="_Power Cost Value Copy 11.30.05 gas 1.09.06 AURORA at 1.10.06_PCA 9 -  Exhibit D Jan 2010" xfId="48428"/>
    <cellStyle name="_Power Cost Value Copy 11.30.05 gas 1.09.06 AURORA at 1.10.06_PCA 9 -  Exhibit D Jan 2010 2" xfId="48429"/>
    <cellStyle name="_Power Cost Value Copy 11.30.05 gas 1.09.06 AURORA at 1.10.06_PCA 9 -  Exhibit D March 2010 (2)" xfId="48430"/>
    <cellStyle name="_Power Cost Value Copy 11.30.05 gas 1.09.06 AURORA at 1.10.06_PCA 9 -  Exhibit D March 2010 (2) 2" xfId="48431"/>
    <cellStyle name="_Power Cost Value Copy 11.30.05 gas 1.09.06 AURORA at 1.10.06_PCA 9 -  Exhibit D Nov 2010" xfId="48432"/>
    <cellStyle name="_Power Cost Value Copy 11.30.05 gas 1.09.06 AURORA at 1.10.06_PCA 9 -  Exhibit D Nov 2010 2" xfId="48433"/>
    <cellStyle name="_Power Cost Value Copy 11.30.05 gas 1.09.06 AURORA at 1.10.06_PCA 9 - Exhibit D at August 2010" xfId="48434"/>
    <cellStyle name="_Power Cost Value Copy 11.30.05 gas 1.09.06 AURORA at 1.10.06_PCA 9 - Exhibit D at August 2010 2" xfId="48435"/>
    <cellStyle name="_Power Cost Value Copy 11.30.05 gas 1.09.06 AURORA at 1.10.06_PCA 9 - Exhibit D June 2010 GRC" xfId="48436"/>
    <cellStyle name="_Power Cost Value Copy 11.30.05 gas 1.09.06 AURORA at 1.10.06_PCA 9 - Exhibit D June 2010 GRC 2" xfId="48437"/>
    <cellStyle name="_Power Cost Value Copy 11.30.05 gas 1.09.06 AURORA at 1.10.06_Power Costs - Comparison bx Rbtl-Staff-Jt-PC" xfId="48438"/>
    <cellStyle name="_Power Cost Value Copy 11.30.05 gas 1.09.06 AURORA at 1.10.06_Power Costs - Comparison bx Rbtl-Staff-Jt-PC 2" xfId="48439"/>
    <cellStyle name="_Power Cost Value Copy 11.30.05 gas 1.09.06 AURORA at 1.10.06_Power Costs - Comparison bx Rbtl-Staff-Jt-PC 2 2" xfId="48440"/>
    <cellStyle name="_Power Cost Value Copy 11.30.05 gas 1.09.06 AURORA at 1.10.06_Power Costs - Comparison bx Rbtl-Staff-Jt-PC 3" xfId="48441"/>
    <cellStyle name="_Power Cost Value Copy 11.30.05 gas 1.09.06 AURORA at 1.10.06_Power Costs - Comparison bx Rbtl-Staff-Jt-PC 4" xfId="48442"/>
    <cellStyle name="_Power Cost Value Copy 11.30.05 gas 1.09.06 AURORA at 1.10.06_Power Costs - Comparison bx Rbtl-Staff-Jt-PC_Adj Bench DR 3 for Initial Briefs (Electric)" xfId="48443"/>
    <cellStyle name="_Power Cost Value Copy 11.30.05 gas 1.09.06 AURORA at 1.10.06_Power Costs - Comparison bx Rbtl-Staff-Jt-PC_Adj Bench DR 3 for Initial Briefs (Electric) 2" xfId="48444"/>
    <cellStyle name="_Power Cost Value Copy 11.30.05 gas 1.09.06 AURORA at 1.10.06_Power Costs - Comparison bx Rbtl-Staff-Jt-PC_Adj Bench DR 3 for Initial Briefs (Electric) 2 2" xfId="48445"/>
    <cellStyle name="_Power Cost Value Copy 11.30.05 gas 1.09.06 AURORA at 1.10.06_Power Costs - Comparison bx Rbtl-Staff-Jt-PC_Adj Bench DR 3 for Initial Briefs (Electric) 3" xfId="48446"/>
    <cellStyle name="_Power Cost Value Copy 11.30.05 gas 1.09.06 AURORA at 1.10.06_Power Costs - Comparison bx Rbtl-Staff-Jt-PC_Adj Bench DR 3 for Initial Briefs (Electric) 4" xfId="48447"/>
    <cellStyle name="_Power Cost Value Copy 11.30.05 gas 1.09.06 AURORA at 1.10.06_Power Costs - Comparison bx Rbtl-Staff-Jt-PC_Adj Bench DR 3 for Initial Briefs (Electric)_DEM-WP(C) ENERG10C--ctn Mid-C_042010 2010GRC" xfId="48448"/>
    <cellStyle name="_Power Cost Value Copy 11.30.05 gas 1.09.06 AURORA at 1.10.06_Power Costs - Comparison bx Rbtl-Staff-Jt-PC_DEM-WP(C) ENERG10C--ctn Mid-C_042010 2010GRC" xfId="48449"/>
    <cellStyle name="_Power Cost Value Copy 11.30.05 gas 1.09.06 AURORA at 1.10.06_Power Costs - Comparison bx Rbtl-Staff-Jt-PC_Electric Rev Req Model (2009 GRC) Rebuttal" xfId="48450"/>
    <cellStyle name="_Power Cost Value Copy 11.30.05 gas 1.09.06 AURORA at 1.10.06_Power Costs - Comparison bx Rbtl-Staff-Jt-PC_Electric Rev Req Model (2009 GRC) Rebuttal 2" xfId="48451"/>
    <cellStyle name="_Power Cost Value Copy 11.30.05 gas 1.09.06 AURORA at 1.10.06_Power Costs - Comparison bx Rbtl-Staff-Jt-PC_Electric Rev Req Model (2009 GRC) Rebuttal 2 2" xfId="48452"/>
    <cellStyle name="_Power Cost Value Copy 11.30.05 gas 1.09.06 AURORA at 1.10.06_Power Costs - Comparison bx Rbtl-Staff-Jt-PC_Electric Rev Req Model (2009 GRC) Rebuttal 3" xfId="48453"/>
    <cellStyle name="_Power Cost Value Copy 11.30.05 gas 1.09.06 AURORA at 1.10.06_Power Costs - Comparison bx Rbtl-Staff-Jt-PC_Electric Rev Req Model (2009 GRC) Rebuttal 4" xfId="48454"/>
    <cellStyle name="_Power Cost Value Copy 11.30.05 gas 1.09.06 AURORA at 1.10.06_Power Costs - Comparison bx Rbtl-Staff-Jt-PC_Electric Rev Req Model (2009 GRC) Rebuttal REmoval of New  WH Solar AdjustMI" xfId="48455"/>
    <cellStyle name="_Power Cost Value Copy 11.30.05 gas 1.09.06 AURORA at 1.10.06_Power Costs - Comparison bx Rbtl-Staff-Jt-PC_Electric Rev Req Model (2009 GRC) Rebuttal REmoval of New  WH Solar AdjustMI 2" xfId="48456"/>
    <cellStyle name="_Power Cost Value Copy 11.30.05 gas 1.09.06 AURORA at 1.10.06_Power Costs - Comparison bx Rbtl-Staff-Jt-PC_Electric Rev Req Model (2009 GRC) Rebuttal REmoval of New  WH Solar AdjustMI 2 2" xfId="48457"/>
    <cellStyle name="_Power Cost Value Copy 11.30.05 gas 1.09.06 AURORA at 1.10.06_Power Costs - Comparison bx Rbtl-Staff-Jt-PC_Electric Rev Req Model (2009 GRC) Rebuttal REmoval of New  WH Solar AdjustMI 3" xfId="48458"/>
    <cellStyle name="_Power Cost Value Copy 11.30.05 gas 1.09.06 AURORA at 1.10.06_Power Costs - Comparison bx Rbtl-Staff-Jt-PC_Electric Rev Req Model (2009 GRC) Rebuttal REmoval of New  WH Solar AdjustMI 4" xfId="48459"/>
    <cellStyle name="_Power Cost Value Copy 11.30.05 gas 1.09.06 AURORA at 1.10.06_Power Costs - Comparison bx Rbtl-Staff-Jt-PC_Electric Rev Req Model (2009 GRC) Rebuttal REmoval of New  WH Solar AdjustMI_DEM-WP(C) ENERG10C--ctn Mid-C_042010 2010GRC" xfId="48460"/>
    <cellStyle name="_Power Cost Value Copy 11.30.05 gas 1.09.06 AURORA at 1.10.06_Power Costs - Comparison bx Rbtl-Staff-Jt-PC_Electric Rev Req Model (2009 GRC) Revised 01-18-2010" xfId="48461"/>
    <cellStyle name="_Power Cost Value Copy 11.30.05 gas 1.09.06 AURORA at 1.10.06_Power Costs - Comparison bx Rbtl-Staff-Jt-PC_Electric Rev Req Model (2009 GRC) Revised 01-18-2010 2" xfId="48462"/>
    <cellStyle name="_Power Cost Value Copy 11.30.05 gas 1.09.06 AURORA at 1.10.06_Power Costs - Comparison bx Rbtl-Staff-Jt-PC_Electric Rev Req Model (2009 GRC) Revised 01-18-2010 2 2" xfId="48463"/>
    <cellStyle name="_Power Cost Value Copy 11.30.05 gas 1.09.06 AURORA at 1.10.06_Power Costs - Comparison bx Rbtl-Staff-Jt-PC_Electric Rev Req Model (2009 GRC) Revised 01-18-2010 3" xfId="48464"/>
    <cellStyle name="_Power Cost Value Copy 11.30.05 gas 1.09.06 AURORA at 1.10.06_Power Costs - Comparison bx Rbtl-Staff-Jt-PC_Electric Rev Req Model (2009 GRC) Revised 01-18-2010 4" xfId="48465"/>
    <cellStyle name="_Power Cost Value Copy 11.30.05 gas 1.09.06 AURORA at 1.10.06_Power Costs - Comparison bx Rbtl-Staff-Jt-PC_Electric Rev Req Model (2009 GRC) Revised 01-18-2010_DEM-WP(C) ENERG10C--ctn Mid-C_042010 2010GRC" xfId="48466"/>
    <cellStyle name="_Power Cost Value Copy 11.30.05 gas 1.09.06 AURORA at 1.10.06_Power Costs - Comparison bx Rbtl-Staff-Jt-PC_Final Order Electric EXHIBIT A-1" xfId="48467"/>
    <cellStyle name="_Power Cost Value Copy 11.30.05 gas 1.09.06 AURORA at 1.10.06_Power Costs - Comparison bx Rbtl-Staff-Jt-PC_Final Order Electric EXHIBIT A-1 2" xfId="48468"/>
    <cellStyle name="_Power Cost Value Copy 11.30.05 gas 1.09.06 AURORA at 1.10.06_Power Costs - Comparison bx Rbtl-Staff-Jt-PC_Final Order Electric EXHIBIT A-1 2 2" xfId="48469"/>
    <cellStyle name="_Power Cost Value Copy 11.30.05 gas 1.09.06 AURORA at 1.10.06_Power Costs - Comparison bx Rbtl-Staff-Jt-PC_Final Order Electric EXHIBIT A-1 3" xfId="48470"/>
    <cellStyle name="_Power Cost Value Copy 11.30.05 gas 1.09.06 AURORA at 1.10.06_Power Costs - Comparison bx Rbtl-Staff-Jt-PC_Final Order Electric EXHIBIT A-1 4" xfId="48471"/>
    <cellStyle name="_Power Cost Value Copy 11.30.05 gas 1.09.06 AURORA at 1.10.06_Production Adj 4.37" xfId="48472"/>
    <cellStyle name="_Power Cost Value Copy 11.30.05 gas 1.09.06 AURORA at 1.10.06_Production Adj 4.37 2" xfId="48473"/>
    <cellStyle name="_Power Cost Value Copy 11.30.05 gas 1.09.06 AURORA at 1.10.06_Production Adj 4.37 2 2" xfId="48474"/>
    <cellStyle name="_Power Cost Value Copy 11.30.05 gas 1.09.06 AURORA at 1.10.06_Production Adj 4.37 3" xfId="48475"/>
    <cellStyle name="_Power Cost Value Copy 11.30.05 gas 1.09.06 AURORA at 1.10.06_Purchased Power Adj 4.03" xfId="48476"/>
    <cellStyle name="_Power Cost Value Copy 11.30.05 gas 1.09.06 AURORA at 1.10.06_Purchased Power Adj 4.03 2" xfId="48477"/>
    <cellStyle name="_Power Cost Value Copy 11.30.05 gas 1.09.06 AURORA at 1.10.06_Purchased Power Adj 4.03 2 2" xfId="48478"/>
    <cellStyle name="_Power Cost Value Copy 11.30.05 gas 1.09.06 AURORA at 1.10.06_Purchased Power Adj 4.03 3" xfId="48479"/>
    <cellStyle name="_Power Cost Value Copy 11.30.05 gas 1.09.06 AURORA at 1.10.06_Rate Design Sch 24" xfId="48480"/>
    <cellStyle name="_Power Cost Value Copy 11.30.05 gas 1.09.06 AURORA at 1.10.06_Rate Design Sch 24 2" xfId="48481"/>
    <cellStyle name="_Power Cost Value Copy 11.30.05 gas 1.09.06 AURORA at 1.10.06_Rate Design Sch 25" xfId="48482"/>
    <cellStyle name="_Power Cost Value Copy 11.30.05 gas 1.09.06 AURORA at 1.10.06_Rate Design Sch 25 2" xfId="48483"/>
    <cellStyle name="_Power Cost Value Copy 11.30.05 gas 1.09.06 AURORA at 1.10.06_Rate Design Sch 25 2 2" xfId="48484"/>
    <cellStyle name="_Power Cost Value Copy 11.30.05 gas 1.09.06 AURORA at 1.10.06_Rate Design Sch 25 3" xfId="48485"/>
    <cellStyle name="_Power Cost Value Copy 11.30.05 gas 1.09.06 AURORA at 1.10.06_Rate Design Sch 26" xfId="48486"/>
    <cellStyle name="_Power Cost Value Copy 11.30.05 gas 1.09.06 AURORA at 1.10.06_Rate Design Sch 26 2" xfId="48487"/>
    <cellStyle name="_Power Cost Value Copy 11.30.05 gas 1.09.06 AURORA at 1.10.06_Rate Design Sch 26 2 2" xfId="48488"/>
    <cellStyle name="_Power Cost Value Copy 11.30.05 gas 1.09.06 AURORA at 1.10.06_Rate Design Sch 26 3" xfId="48489"/>
    <cellStyle name="_Power Cost Value Copy 11.30.05 gas 1.09.06 AURORA at 1.10.06_Rate Design Sch 31" xfId="48490"/>
    <cellStyle name="_Power Cost Value Copy 11.30.05 gas 1.09.06 AURORA at 1.10.06_Rate Design Sch 31 2" xfId="48491"/>
    <cellStyle name="_Power Cost Value Copy 11.30.05 gas 1.09.06 AURORA at 1.10.06_Rate Design Sch 31 2 2" xfId="48492"/>
    <cellStyle name="_Power Cost Value Copy 11.30.05 gas 1.09.06 AURORA at 1.10.06_Rate Design Sch 31 3" xfId="48493"/>
    <cellStyle name="_Power Cost Value Copy 11.30.05 gas 1.09.06 AURORA at 1.10.06_Rate Design Sch 43" xfId="48494"/>
    <cellStyle name="_Power Cost Value Copy 11.30.05 gas 1.09.06 AURORA at 1.10.06_Rate Design Sch 43 2" xfId="48495"/>
    <cellStyle name="_Power Cost Value Copy 11.30.05 gas 1.09.06 AURORA at 1.10.06_Rate Design Sch 43 2 2" xfId="48496"/>
    <cellStyle name="_Power Cost Value Copy 11.30.05 gas 1.09.06 AURORA at 1.10.06_Rate Design Sch 43 3" xfId="48497"/>
    <cellStyle name="_Power Cost Value Copy 11.30.05 gas 1.09.06 AURORA at 1.10.06_Rate Design Sch 448-449" xfId="48498"/>
    <cellStyle name="_Power Cost Value Copy 11.30.05 gas 1.09.06 AURORA at 1.10.06_Rate Design Sch 448-449 2" xfId="48499"/>
    <cellStyle name="_Power Cost Value Copy 11.30.05 gas 1.09.06 AURORA at 1.10.06_Rate Design Sch 46" xfId="48500"/>
    <cellStyle name="_Power Cost Value Copy 11.30.05 gas 1.09.06 AURORA at 1.10.06_Rate Design Sch 46 2" xfId="48501"/>
    <cellStyle name="_Power Cost Value Copy 11.30.05 gas 1.09.06 AURORA at 1.10.06_Rate Design Sch 46 2 2" xfId="48502"/>
    <cellStyle name="_Power Cost Value Copy 11.30.05 gas 1.09.06 AURORA at 1.10.06_Rate Design Sch 46 3" xfId="48503"/>
    <cellStyle name="_Power Cost Value Copy 11.30.05 gas 1.09.06 AURORA at 1.10.06_Rate Spread" xfId="48504"/>
    <cellStyle name="_Power Cost Value Copy 11.30.05 gas 1.09.06 AURORA at 1.10.06_Rate Spread 2" xfId="48505"/>
    <cellStyle name="_Power Cost Value Copy 11.30.05 gas 1.09.06 AURORA at 1.10.06_Rate Spread 2 2" xfId="48506"/>
    <cellStyle name="_Power Cost Value Copy 11.30.05 gas 1.09.06 AURORA at 1.10.06_Rate Spread 3" xfId="48507"/>
    <cellStyle name="_Power Cost Value Copy 11.30.05 gas 1.09.06 AURORA at 1.10.06_Rebuttal Power Costs" xfId="48508"/>
    <cellStyle name="_Power Cost Value Copy 11.30.05 gas 1.09.06 AURORA at 1.10.06_Rebuttal Power Costs 2" xfId="48509"/>
    <cellStyle name="_Power Cost Value Copy 11.30.05 gas 1.09.06 AURORA at 1.10.06_Rebuttal Power Costs 2 2" xfId="48510"/>
    <cellStyle name="_Power Cost Value Copy 11.30.05 gas 1.09.06 AURORA at 1.10.06_Rebuttal Power Costs 3" xfId="48511"/>
    <cellStyle name="_Power Cost Value Copy 11.30.05 gas 1.09.06 AURORA at 1.10.06_Rebuttal Power Costs 4" xfId="48512"/>
    <cellStyle name="_Power Cost Value Copy 11.30.05 gas 1.09.06 AURORA at 1.10.06_Rebuttal Power Costs_Adj Bench DR 3 for Initial Briefs (Electric)" xfId="48513"/>
    <cellStyle name="_Power Cost Value Copy 11.30.05 gas 1.09.06 AURORA at 1.10.06_Rebuttal Power Costs_Adj Bench DR 3 for Initial Briefs (Electric) 2" xfId="48514"/>
    <cellStyle name="_Power Cost Value Copy 11.30.05 gas 1.09.06 AURORA at 1.10.06_Rebuttal Power Costs_Adj Bench DR 3 for Initial Briefs (Electric) 2 2" xfId="48515"/>
    <cellStyle name="_Power Cost Value Copy 11.30.05 gas 1.09.06 AURORA at 1.10.06_Rebuttal Power Costs_Adj Bench DR 3 for Initial Briefs (Electric) 3" xfId="48516"/>
    <cellStyle name="_Power Cost Value Copy 11.30.05 gas 1.09.06 AURORA at 1.10.06_Rebuttal Power Costs_Adj Bench DR 3 for Initial Briefs (Electric) 4" xfId="48517"/>
    <cellStyle name="_Power Cost Value Copy 11.30.05 gas 1.09.06 AURORA at 1.10.06_Rebuttal Power Costs_Adj Bench DR 3 for Initial Briefs (Electric)_DEM-WP(C) ENERG10C--ctn Mid-C_042010 2010GRC" xfId="48518"/>
    <cellStyle name="_Power Cost Value Copy 11.30.05 gas 1.09.06 AURORA at 1.10.06_Rebuttal Power Costs_DEM-WP(C) ENERG10C--ctn Mid-C_042010 2010GRC" xfId="48519"/>
    <cellStyle name="_Power Cost Value Copy 11.30.05 gas 1.09.06 AURORA at 1.10.06_Rebuttal Power Costs_Electric Rev Req Model (2009 GRC) Rebuttal" xfId="48520"/>
    <cellStyle name="_Power Cost Value Copy 11.30.05 gas 1.09.06 AURORA at 1.10.06_Rebuttal Power Costs_Electric Rev Req Model (2009 GRC) Rebuttal 2" xfId="48521"/>
    <cellStyle name="_Power Cost Value Copy 11.30.05 gas 1.09.06 AURORA at 1.10.06_Rebuttal Power Costs_Electric Rev Req Model (2009 GRC) Rebuttal 2 2" xfId="48522"/>
    <cellStyle name="_Power Cost Value Copy 11.30.05 gas 1.09.06 AURORA at 1.10.06_Rebuttal Power Costs_Electric Rev Req Model (2009 GRC) Rebuttal 3" xfId="48523"/>
    <cellStyle name="_Power Cost Value Copy 11.30.05 gas 1.09.06 AURORA at 1.10.06_Rebuttal Power Costs_Electric Rev Req Model (2009 GRC) Rebuttal 4" xfId="48524"/>
    <cellStyle name="_Power Cost Value Copy 11.30.05 gas 1.09.06 AURORA at 1.10.06_Rebuttal Power Costs_Electric Rev Req Model (2009 GRC) Rebuttal REmoval of New  WH Solar AdjustMI" xfId="48525"/>
    <cellStyle name="_Power Cost Value Copy 11.30.05 gas 1.09.06 AURORA at 1.10.06_Rebuttal Power Costs_Electric Rev Req Model (2009 GRC) Rebuttal REmoval of New  WH Solar AdjustMI 2" xfId="48526"/>
    <cellStyle name="_Power Cost Value Copy 11.30.05 gas 1.09.06 AURORA at 1.10.06_Rebuttal Power Costs_Electric Rev Req Model (2009 GRC) Rebuttal REmoval of New  WH Solar AdjustMI 2 2" xfId="48527"/>
    <cellStyle name="_Power Cost Value Copy 11.30.05 gas 1.09.06 AURORA at 1.10.06_Rebuttal Power Costs_Electric Rev Req Model (2009 GRC) Rebuttal REmoval of New  WH Solar AdjustMI 3" xfId="48528"/>
    <cellStyle name="_Power Cost Value Copy 11.30.05 gas 1.09.06 AURORA at 1.10.06_Rebuttal Power Costs_Electric Rev Req Model (2009 GRC) Rebuttal REmoval of New  WH Solar AdjustMI 4" xfId="48529"/>
    <cellStyle name="_Power Cost Value Copy 11.30.05 gas 1.09.06 AURORA at 1.10.06_Rebuttal Power Costs_Electric Rev Req Model (2009 GRC) Rebuttal REmoval of New  WH Solar AdjustMI_DEM-WP(C) ENERG10C--ctn Mid-C_042010 2010GRC" xfId="48530"/>
    <cellStyle name="_Power Cost Value Copy 11.30.05 gas 1.09.06 AURORA at 1.10.06_Rebuttal Power Costs_Electric Rev Req Model (2009 GRC) Revised 01-18-2010" xfId="48531"/>
    <cellStyle name="_Power Cost Value Copy 11.30.05 gas 1.09.06 AURORA at 1.10.06_Rebuttal Power Costs_Electric Rev Req Model (2009 GRC) Revised 01-18-2010 2" xfId="48532"/>
    <cellStyle name="_Power Cost Value Copy 11.30.05 gas 1.09.06 AURORA at 1.10.06_Rebuttal Power Costs_Electric Rev Req Model (2009 GRC) Revised 01-18-2010 2 2" xfId="48533"/>
    <cellStyle name="_Power Cost Value Copy 11.30.05 gas 1.09.06 AURORA at 1.10.06_Rebuttal Power Costs_Electric Rev Req Model (2009 GRC) Revised 01-18-2010 3" xfId="48534"/>
    <cellStyle name="_Power Cost Value Copy 11.30.05 gas 1.09.06 AURORA at 1.10.06_Rebuttal Power Costs_Electric Rev Req Model (2009 GRC) Revised 01-18-2010 4" xfId="48535"/>
    <cellStyle name="_Power Cost Value Copy 11.30.05 gas 1.09.06 AURORA at 1.10.06_Rebuttal Power Costs_Electric Rev Req Model (2009 GRC) Revised 01-18-2010_DEM-WP(C) ENERG10C--ctn Mid-C_042010 2010GRC" xfId="48536"/>
    <cellStyle name="_Power Cost Value Copy 11.30.05 gas 1.09.06 AURORA at 1.10.06_Rebuttal Power Costs_Final Order Electric EXHIBIT A-1" xfId="48537"/>
    <cellStyle name="_Power Cost Value Copy 11.30.05 gas 1.09.06 AURORA at 1.10.06_Rebuttal Power Costs_Final Order Electric EXHIBIT A-1 2" xfId="48538"/>
    <cellStyle name="_Power Cost Value Copy 11.30.05 gas 1.09.06 AURORA at 1.10.06_Rebuttal Power Costs_Final Order Electric EXHIBIT A-1 2 2" xfId="48539"/>
    <cellStyle name="_Power Cost Value Copy 11.30.05 gas 1.09.06 AURORA at 1.10.06_Rebuttal Power Costs_Final Order Electric EXHIBIT A-1 3" xfId="48540"/>
    <cellStyle name="_Power Cost Value Copy 11.30.05 gas 1.09.06 AURORA at 1.10.06_Rebuttal Power Costs_Final Order Electric EXHIBIT A-1 4" xfId="48541"/>
    <cellStyle name="_Power Cost Value Copy 11.30.05 gas 1.09.06 AURORA at 1.10.06_ROR 5.02" xfId="48542"/>
    <cellStyle name="_Power Cost Value Copy 11.30.05 gas 1.09.06 AURORA at 1.10.06_ROR 5.02 2" xfId="48543"/>
    <cellStyle name="_Power Cost Value Copy 11.30.05 gas 1.09.06 AURORA at 1.10.06_ROR 5.02 2 2" xfId="48544"/>
    <cellStyle name="_Power Cost Value Copy 11.30.05 gas 1.09.06 AURORA at 1.10.06_ROR 5.02 3" xfId="48545"/>
    <cellStyle name="_Power Cost Value Copy 11.30.05 gas 1.09.06 AURORA at 1.10.06_Sch 40 Feeder OH 2008" xfId="48546"/>
    <cellStyle name="_Power Cost Value Copy 11.30.05 gas 1.09.06 AURORA at 1.10.06_Sch 40 Feeder OH 2008 2" xfId="48547"/>
    <cellStyle name="_Power Cost Value Copy 11.30.05 gas 1.09.06 AURORA at 1.10.06_Sch 40 Feeder OH 2008 2 2" xfId="48548"/>
    <cellStyle name="_Power Cost Value Copy 11.30.05 gas 1.09.06 AURORA at 1.10.06_Sch 40 Feeder OH 2008 3" xfId="48549"/>
    <cellStyle name="_Power Cost Value Copy 11.30.05 gas 1.09.06 AURORA at 1.10.06_Sch 40 Interim Energy Rates " xfId="48550"/>
    <cellStyle name="_Power Cost Value Copy 11.30.05 gas 1.09.06 AURORA at 1.10.06_Sch 40 Interim Energy Rates  2" xfId="48551"/>
    <cellStyle name="_Power Cost Value Copy 11.30.05 gas 1.09.06 AURORA at 1.10.06_Sch 40 Interim Energy Rates  2 2" xfId="48552"/>
    <cellStyle name="_Power Cost Value Copy 11.30.05 gas 1.09.06 AURORA at 1.10.06_Sch 40 Interim Energy Rates  3" xfId="48553"/>
    <cellStyle name="_Power Cost Value Copy 11.30.05 gas 1.09.06 AURORA at 1.10.06_Sch 40 Substation A&amp;G 2008" xfId="48554"/>
    <cellStyle name="_Power Cost Value Copy 11.30.05 gas 1.09.06 AURORA at 1.10.06_Sch 40 Substation A&amp;G 2008 2" xfId="48555"/>
    <cellStyle name="_Power Cost Value Copy 11.30.05 gas 1.09.06 AURORA at 1.10.06_Sch 40 Substation A&amp;G 2008 2 2" xfId="48556"/>
    <cellStyle name="_Power Cost Value Copy 11.30.05 gas 1.09.06 AURORA at 1.10.06_Sch 40 Substation A&amp;G 2008 3" xfId="48557"/>
    <cellStyle name="_Power Cost Value Copy 11.30.05 gas 1.09.06 AURORA at 1.10.06_Sch 40 Substation O&amp;M 2008" xfId="48558"/>
    <cellStyle name="_Power Cost Value Copy 11.30.05 gas 1.09.06 AURORA at 1.10.06_Sch 40 Substation O&amp;M 2008 2" xfId="48559"/>
    <cellStyle name="_Power Cost Value Copy 11.30.05 gas 1.09.06 AURORA at 1.10.06_Sch 40 Substation O&amp;M 2008 2 2" xfId="48560"/>
    <cellStyle name="_Power Cost Value Copy 11.30.05 gas 1.09.06 AURORA at 1.10.06_Sch 40 Substation O&amp;M 2008 3" xfId="48561"/>
    <cellStyle name="_Power Cost Value Copy 11.30.05 gas 1.09.06 AURORA at 1.10.06_Subs 2008" xfId="48562"/>
    <cellStyle name="_Power Cost Value Copy 11.30.05 gas 1.09.06 AURORA at 1.10.06_Subs 2008 2" xfId="48563"/>
    <cellStyle name="_Power Cost Value Copy 11.30.05 gas 1.09.06 AURORA at 1.10.06_Subs 2008 2 2" xfId="48564"/>
    <cellStyle name="_Power Cost Value Copy 11.30.05 gas 1.09.06 AURORA at 1.10.06_Subs 2008 3" xfId="48565"/>
    <cellStyle name="_Power Cost Value Copy 11.30.05 gas 1.09.06 AURORA at 1.10.06_Transmission Workbook for May BOD" xfId="48566"/>
    <cellStyle name="_Power Cost Value Copy 11.30.05 gas 1.09.06 AURORA at 1.10.06_Transmission Workbook for May BOD 2" xfId="48567"/>
    <cellStyle name="_Power Cost Value Copy 11.30.05 gas 1.09.06 AURORA at 1.10.06_Transmission Workbook for May BOD_DEM-WP(C) ENERG10C--ctn Mid-C_042010 2010GRC" xfId="48568"/>
    <cellStyle name="_Power Cost Value Copy 11.30.05 gas 1.09.06 AURORA at 1.10.06_Wind Integration 10GRC" xfId="48569"/>
    <cellStyle name="_Power Cost Value Copy 11.30.05 gas 1.09.06 AURORA at 1.10.06_Wind Integration 10GRC 2" xfId="48570"/>
    <cellStyle name="_Power Cost Value Copy 11.30.05 gas 1.09.06 AURORA at 1.10.06_Wind Integration 10GRC_DEM-WP(C) ENERG10C--ctn Mid-C_042010 2010GRC" xfId="48571"/>
    <cellStyle name="_Power Costs Rate Year 11-13-07" xfId="48572"/>
    <cellStyle name="_Price Output" xfId="48573"/>
    <cellStyle name="_Price Output 2" xfId="48574"/>
    <cellStyle name="_Price Output 3" xfId="48575"/>
    <cellStyle name="_Price Output 3 2" xfId="48576"/>
    <cellStyle name="_Price Output_DEM-WP(C) Chelan Power Costs" xfId="48577"/>
    <cellStyle name="_Price Output_DEM-WP(C) ENERG10C--ctn Mid-C_042010 2010GRC" xfId="48578"/>
    <cellStyle name="_Price Output_DEM-WP(C) Gas Transport 2010GRC" xfId="48579"/>
    <cellStyle name="_Price Output_NIM Summary" xfId="48580"/>
    <cellStyle name="_Price Output_NIM Summary 2" xfId="48581"/>
    <cellStyle name="_Price Output_NIM Summary_DEM-WP(C) ENERG10C--ctn Mid-C_042010 2010GRC" xfId="48582"/>
    <cellStyle name="_Price Output_Wind Integration 10GRC" xfId="48583"/>
    <cellStyle name="_Price Output_Wind Integration 10GRC 2" xfId="48584"/>
    <cellStyle name="_Price Output_Wind Integration 10GRC_DEM-WP(C) ENERG10C--ctn Mid-C_042010 2010GRC" xfId="48585"/>
    <cellStyle name="_Prices" xfId="48586"/>
    <cellStyle name="_Prices 2" xfId="48587"/>
    <cellStyle name="_Prices 3" xfId="48588"/>
    <cellStyle name="_Prices 3 2" xfId="48589"/>
    <cellStyle name="_Prices_DEM-WP(C) Chelan Power Costs" xfId="48590"/>
    <cellStyle name="_Prices_DEM-WP(C) ENERG10C--ctn Mid-C_042010 2010GRC" xfId="48591"/>
    <cellStyle name="_Prices_DEM-WP(C) Gas Transport 2010GRC" xfId="48592"/>
    <cellStyle name="_Prices_NIM Summary" xfId="48593"/>
    <cellStyle name="_Prices_NIM Summary 2" xfId="48594"/>
    <cellStyle name="_Prices_NIM Summary_DEM-WP(C) ENERG10C--ctn Mid-C_042010 2010GRC" xfId="48595"/>
    <cellStyle name="_Prices_Wind Integration 10GRC" xfId="48596"/>
    <cellStyle name="_Prices_Wind Integration 10GRC 2" xfId="48597"/>
    <cellStyle name="_Prices_Wind Integration 10GRC_DEM-WP(C) ENERG10C--ctn Mid-C_042010 2010GRC" xfId="48598"/>
    <cellStyle name="_Pro Forma Rev 07 GRC" xfId="48599"/>
    <cellStyle name="_x0013__Rebuttal Power Costs" xfId="48600"/>
    <cellStyle name="_x0013__Rebuttal Power Costs 2" xfId="48601"/>
    <cellStyle name="_x0013__Rebuttal Power Costs 2 2" xfId="48602"/>
    <cellStyle name="_x0013__Rebuttal Power Costs 3" xfId="48603"/>
    <cellStyle name="_x0013__Rebuttal Power Costs 4" xfId="48604"/>
    <cellStyle name="_x0013__Rebuttal Power Costs_Adj Bench DR 3 for Initial Briefs (Electric)" xfId="48605"/>
    <cellStyle name="_x0013__Rebuttal Power Costs_Adj Bench DR 3 for Initial Briefs (Electric) 2" xfId="48606"/>
    <cellStyle name="_x0013__Rebuttal Power Costs_Adj Bench DR 3 for Initial Briefs (Electric) 2 2" xfId="48607"/>
    <cellStyle name="_x0013__Rebuttal Power Costs_Adj Bench DR 3 for Initial Briefs (Electric) 3" xfId="48608"/>
    <cellStyle name="_x0013__Rebuttal Power Costs_Adj Bench DR 3 for Initial Briefs (Electric) 4" xfId="48609"/>
    <cellStyle name="_x0013__Rebuttal Power Costs_Adj Bench DR 3 for Initial Briefs (Electric)_DEM-WP(C) ENERG10C--ctn Mid-C_042010 2010GRC" xfId="48610"/>
    <cellStyle name="_x0013__Rebuttal Power Costs_DEM-WP(C) ENERG10C--ctn Mid-C_042010 2010GRC" xfId="48611"/>
    <cellStyle name="_x0013__Rebuttal Power Costs_Electric Rev Req Model (2009 GRC) Rebuttal" xfId="48612"/>
    <cellStyle name="_x0013__Rebuttal Power Costs_Electric Rev Req Model (2009 GRC) Rebuttal 2" xfId="48613"/>
    <cellStyle name="_x0013__Rebuttal Power Costs_Electric Rev Req Model (2009 GRC) Rebuttal 2 2" xfId="48614"/>
    <cellStyle name="_x0013__Rebuttal Power Costs_Electric Rev Req Model (2009 GRC) Rebuttal 3" xfId="48615"/>
    <cellStyle name="_x0013__Rebuttal Power Costs_Electric Rev Req Model (2009 GRC) Rebuttal 4" xfId="48616"/>
    <cellStyle name="_x0013__Rebuttal Power Costs_Electric Rev Req Model (2009 GRC) Rebuttal REmoval of New  WH Solar AdjustMI" xfId="48617"/>
    <cellStyle name="_x0013__Rebuttal Power Costs_Electric Rev Req Model (2009 GRC) Rebuttal REmoval of New  WH Solar AdjustMI 2" xfId="48618"/>
    <cellStyle name="_x0013__Rebuttal Power Costs_Electric Rev Req Model (2009 GRC) Rebuttal REmoval of New  WH Solar AdjustMI 2 2" xfId="48619"/>
    <cellStyle name="_x0013__Rebuttal Power Costs_Electric Rev Req Model (2009 GRC) Rebuttal REmoval of New  WH Solar AdjustMI 3" xfId="48620"/>
    <cellStyle name="_x0013__Rebuttal Power Costs_Electric Rev Req Model (2009 GRC) Rebuttal REmoval of New  WH Solar AdjustMI 4" xfId="48621"/>
    <cellStyle name="_x0013__Rebuttal Power Costs_Electric Rev Req Model (2009 GRC) Rebuttal REmoval of New  WH Solar AdjustMI_DEM-WP(C) ENERG10C--ctn Mid-C_042010 2010GRC" xfId="48622"/>
    <cellStyle name="_x0013__Rebuttal Power Costs_Electric Rev Req Model (2009 GRC) Revised 01-18-2010" xfId="48623"/>
    <cellStyle name="_x0013__Rebuttal Power Costs_Electric Rev Req Model (2009 GRC) Revised 01-18-2010 2" xfId="48624"/>
    <cellStyle name="_x0013__Rebuttal Power Costs_Electric Rev Req Model (2009 GRC) Revised 01-18-2010 2 2" xfId="48625"/>
    <cellStyle name="_x0013__Rebuttal Power Costs_Electric Rev Req Model (2009 GRC) Revised 01-18-2010 3" xfId="48626"/>
    <cellStyle name="_x0013__Rebuttal Power Costs_Electric Rev Req Model (2009 GRC) Revised 01-18-2010 4" xfId="48627"/>
    <cellStyle name="_x0013__Rebuttal Power Costs_Electric Rev Req Model (2009 GRC) Revised 01-18-2010_DEM-WP(C) ENERG10C--ctn Mid-C_042010 2010GRC" xfId="48628"/>
    <cellStyle name="_x0013__Rebuttal Power Costs_Final Order Electric EXHIBIT A-1" xfId="48629"/>
    <cellStyle name="_x0013__Rebuttal Power Costs_Final Order Electric EXHIBIT A-1 2" xfId="48630"/>
    <cellStyle name="_x0013__Rebuttal Power Costs_Final Order Electric EXHIBIT A-1 2 2" xfId="48631"/>
    <cellStyle name="_x0013__Rebuttal Power Costs_Final Order Electric EXHIBIT A-1 3" xfId="48632"/>
    <cellStyle name="_x0013__Rebuttal Power Costs_Final Order Electric EXHIBIT A-1 4" xfId="48633"/>
    <cellStyle name="_recommendation" xfId="48634"/>
    <cellStyle name="_recommendation 2" xfId="48635"/>
    <cellStyle name="_recommendation 3" xfId="48636"/>
    <cellStyle name="_recommendation 3 2" xfId="48637"/>
    <cellStyle name="_recommendation_DEM-WP(C) Chelan Power Costs" xfId="48638"/>
    <cellStyle name="_recommendation_DEM-WP(C) ENERG10C--ctn Mid-C_042010 2010GRC" xfId="48639"/>
    <cellStyle name="_recommendation_DEM-WP(C) Gas Transport 2010GRC" xfId="48640"/>
    <cellStyle name="_recommendation_DEM-WP(C) Wind Integration Summary 2010GRC" xfId="48641"/>
    <cellStyle name="_recommendation_DEM-WP(C) Wind Integration Summary 2010GRC 2" xfId="48642"/>
    <cellStyle name="_recommendation_DEM-WP(C) Wind Integration Summary 2010GRC_DEM-WP(C) ENERG10C--ctn Mid-C_042010 2010GRC" xfId="48643"/>
    <cellStyle name="_recommendation_NIM Summary" xfId="48644"/>
    <cellStyle name="_recommendation_NIM Summary 2" xfId="48645"/>
    <cellStyle name="_recommendation_NIM Summary_DEM-WP(C) ENERG10C--ctn Mid-C_042010 2010GRC" xfId="48646"/>
    <cellStyle name="_Recon to Darrin's 5.11.05 proforma" xfId="107"/>
    <cellStyle name="_Recon to Darrin's 5.11.05 proforma 2" xfId="48647"/>
    <cellStyle name="_Recon to Darrin's 5.11.05 proforma 2 2" xfId="48648"/>
    <cellStyle name="_Recon to Darrin's 5.11.05 proforma 2 2 2" xfId="48649"/>
    <cellStyle name="_Recon to Darrin's 5.11.05 proforma 2 3" xfId="48650"/>
    <cellStyle name="_Recon to Darrin's 5.11.05 proforma 3" xfId="48651"/>
    <cellStyle name="_Recon to Darrin's 5.11.05 proforma 3 2" xfId="48652"/>
    <cellStyle name="_Recon to Darrin's 5.11.05 proforma 3 2 2" xfId="48653"/>
    <cellStyle name="_Recon to Darrin's 5.11.05 proforma 3 3" xfId="48654"/>
    <cellStyle name="_Recon to Darrin's 5.11.05 proforma 3 3 2" xfId="48655"/>
    <cellStyle name="_Recon to Darrin's 5.11.05 proforma 3 4" xfId="48656"/>
    <cellStyle name="_Recon to Darrin's 5.11.05 proforma 3 4 2" xfId="48657"/>
    <cellStyle name="_Recon to Darrin's 5.11.05 proforma 4" xfId="48658"/>
    <cellStyle name="_Recon to Darrin's 5.11.05 proforma 4 2" xfId="48659"/>
    <cellStyle name="_Recon to Darrin's 5.11.05 proforma 5" xfId="48660"/>
    <cellStyle name="_Recon to Darrin's 5.11.05 proforma 5 2" xfId="48661"/>
    <cellStyle name="_Recon to Darrin's 5.11.05 proforma 6" xfId="48662"/>
    <cellStyle name="_Recon to Darrin's 5.11.05 proforma 7" xfId="48663"/>
    <cellStyle name="_Recon to Darrin's 5.11.05 proforma 7 2" xfId="48664"/>
    <cellStyle name="_Recon to Darrin's 5.11.05 proforma 8" xfId="48665"/>
    <cellStyle name="_Recon to Darrin's 5.11.05 proforma 8 2" xfId="48666"/>
    <cellStyle name="_Recon to Darrin's 5.11.05 proforma_(C) WHE Proforma with ITC cash grant 10 Yr Amort_for deferral_102809" xfId="48667"/>
    <cellStyle name="_Recon to Darrin's 5.11.05 proforma_(C) WHE Proforma with ITC cash grant 10 Yr Amort_for deferral_102809 2" xfId="48668"/>
    <cellStyle name="_Recon to Darrin's 5.11.05 proforma_(C) WHE Proforma with ITC cash grant 10 Yr Amort_for deferral_102809 2 2" xfId="48669"/>
    <cellStyle name="_Recon to Darrin's 5.11.05 proforma_(C) WHE Proforma with ITC cash grant 10 Yr Amort_for deferral_102809 3" xfId="48670"/>
    <cellStyle name="_Recon to Darrin's 5.11.05 proforma_(C) WHE Proforma with ITC cash grant 10 Yr Amort_for deferral_102809 4" xfId="48671"/>
    <cellStyle name="_Recon to Darrin's 5.11.05 proforma_(C) WHE Proforma with ITC cash grant 10 Yr Amort_for deferral_102809_16.07E Wild Horse Wind Expansionwrkingfile" xfId="48672"/>
    <cellStyle name="_Recon to Darrin's 5.11.05 proforma_(C) WHE Proforma with ITC cash grant 10 Yr Amort_for deferral_102809_16.07E Wild Horse Wind Expansionwrkingfile 2" xfId="48673"/>
    <cellStyle name="_Recon to Darrin's 5.11.05 proforma_(C) WHE Proforma with ITC cash grant 10 Yr Amort_for deferral_102809_16.07E Wild Horse Wind Expansionwrkingfile 2 2" xfId="48674"/>
    <cellStyle name="_Recon to Darrin's 5.11.05 proforma_(C) WHE Proforma with ITC cash grant 10 Yr Amort_for deferral_102809_16.07E Wild Horse Wind Expansionwrkingfile 3" xfId="48675"/>
    <cellStyle name="_Recon to Darrin's 5.11.05 proforma_(C) WHE Proforma with ITC cash grant 10 Yr Amort_for deferral_102809_16.07E Wild Horse Wind Expansionwrkingfile 4" xfId="48676"/>
    <cellStyle name="_Recon to Darrin's 5.11.05 proforma_(C) WHE Proforma with ITC cash grant 10 Yr Amort_for deferral_102809_16.07E Wild Horse Wind Expansionwrkingfile SF" xfId="48677"/>
    <cellStyle name="_Recon to Darrin's 5.11.05 proforma_(C) WHE Proforma with ITC cash grant 10 Yr Amort_for deferral_102809_16.07E Wild Horse Wind Expansionwrkingfile SF 2" xfId="48678"/>
    <cellStyle name="_Recon to Darrin's 5.11.05 proforma_(C) WHE Proforma with ITC cash grant 10 Yr Amort_for deferral_102809_16.07E Wild Horse Wind Expansionwrkingfile SF 2 2" xfId="48679"/>
    <cellStyle name="_Recon to Darrin's 5.11.05 proforma_(C) WHE Proforma with ITC cash grant 10 Yr Amort_for deferral_102809_16.07E Wild Horse Wind Expansionwrkingfile SF 3" xfId="48680"/>
    <cellStyle name="_Recon to Darrin's 5.11.05 proforma_(C) WHE Proforma with ITC cash grant 10 Yr Amort_for deferral_102809_16.07E Wild Horse Wind Expansionwrkingfile SF 4" xfId="48681"/>
    <cellStyle name="_Recon to Darrin's 5.11.05 proforma_(C) WHE Proforma with ITC cash grant 10 Yr Amort_for deferral_102809_16.07E Wild Horse Wind Expansionwrkingfile SF_DEM-WP(C) ENERG10C--ctn Mid-C_042010 2010GRC" xfId="48682"/>
    <cellStyle name="_Recon to Darrin's 5.11.05 proforma_(C) WHE Proforma with ITC cash grant 10 Yr Amort_for deferral_102809_16.07E Wild Horse Wind Expansionwrkingfile_DEM-WP(C) ENERG10C--ctn Mid-C_042010 2010GRC" xfId="48683"/>
    <cellStyle name="_Recon to Darrin's 5.11.05 proforma_(C) WHE Proforma with ITC cash grant 10 Yr Amort_for deferral_102809_16.37E Wild Horse Expansion DeferralRevwrkingfile SF" xfId="48684"/>
    <cellStyle name="_Recon to Darrin's 5.11.05 proforma_(C) WHE Proforma with ITC cash grant 10 Yr Amort_for deferral_102809_16.37E Wild Horse Expansion DeferralRevwrkingfile SF 2" xfId="48685"/>
    <cellStyle name="_Recon to Darrin's 5.11.05 proforma_(C) WHE Proforma with ITC cash grant 10 Yr Amort_for deferral_102809_16.37E Wild Horse Expansion DeferralRevwrkingfile SF 2 2" xfId="48686"/>
    <cellStyle name="_Recon to Darrin's 5.11.05 proforma_(C) WHE Proforma with ITC cash grant 10 Yr Amort_for deferral_102809_16.37E Wild Horse Expansion DeferralRevwrkingfile SF 3" xfId="48687"/>
    <cellStyle name="_Recon to Darrin's 5.11.05 proforma_(C) WHE Proforma with ITC cash grant 10 Yr Amort_for deferral_102809_16.37E Wild Horse Expansion DeferralRevwrkingfile SF 4" xfId="48688"/>
    <cellStyle name="_Recon to Darrin's 5.11.05 proforma_(C) WHE Proforma with ITC cash grant 10 Yr Amort_for deferral_102809_16.37E Wild Horse Expansion DeferralRevwrkingfile SF_DEM-WP(C) ENERG10C--ctn Mid-C_042010 2010GRC" xfId="48689"/>
    <cellStyle name="_Recon to Darrin's 5.11.05 proforma_(C) WHE Proforma with ITC cash grant 10 Yr Amort_for deferral_102809_DEM-WP(C) ENERG10C--ctn Mid-C_042010 2010GRC" xfId="48690"/>
    <cellStyle name="_Recon to Darrin's 5.11.05 proforma_(C) WHE Proforma with ITC cash grant 10 Yr Amort_for rebuttal_120709" xfId="48691"/>
    <cellStyle name="_Recon to Darrin's 5.11.05 proforma_(C) WHE Proforma with ITC cash grant 10 Yr Amort_for rebuttal_120709 2" xfId="48692"/>
    <cellStyle name="_Recon to Darrin's 5.11.05 proforma_(C) WHE Proforma with ITC cash grant 10 Yr Amort_for rebuttal_120709 2 2" xfId="48693"/>
    <cellStyle name="_Recon to Darrin's 5.11.05 proforma_(C) WHE Proforma with ITC cash grant 10 Yr Amort_for rebuttal_120709 3" xfId="48694"/>
    <cellStyle name="_Recon to Darrin's 5.11.05 proforma_(C) WHE Proforma with ITC cash grant 10 Yr Amort_for rebuttal_120709 4" xfId="48695"/>
    <cellStyle name="_Recon to Darrin's 5.11.05 proforma_(C) WHE Proforma with ITC cash grant 10 Yr Amort_for rebuttal_120709_DEM-WP(C) ENERG10C--ctn Mid-C_042010 2010GRC" xfId="48696"/>
    <cellStyle name="_Recon to Darrin's 5.11.05 proforma_04.07E Wild Horse Wind Expansion" xfId="48697"/>
    <cellStyle name="_Recon to Darrin's 5.11.05 proforma_04.07E Wild Horse Wind Expansion 2" xfId="48698"/>
    <cellStyle name="_Recon to Darrin's 5.11.05 proforma_04.07E Wild Horse Wind Expansion 2 2" xfId="48699"/>
    <cellStyle name="_Recon to Darrin's 5.11.05 proforma_04.07E Wild Horse Wind Expansion 3" xfId="48700"/>
    <cellStyle name="_Recon to Darrin's 5.11.05 proforma_04.07E Wild Horse Wind Expansion 4" xfId="48701"/>
    <cellStyle name="_Recon to Darrin's 5.11.05 proforma_04.07E Wild Horse Wind Expansion_16.07E Wild Horse Wind Expansionwrkingfile" xfId="48702"/>
    <cellStyle name="_Recon to Darrin's 5.11.05 proforma_04.07E Wild Horse Wind Expansion_16.07E Wild Horse Wind Expansionwrkingfile 2" xfId="48703"/>
    <cellStyle name="_Recon to Darrin's 5.11.05 proforma_04.07E Wild Horse Wind Expansion_16.07E Wild Horse Wind Expansionwrkingfile 2 2" xfId="48704"/>
    <cellStyle name="_Recon to Darrin's 5.11.05 proforma_04.07E Wild Horse Wind Expansion_16.07E Wild Horse Wind Expansionwrkingfile 3" xfId="48705"/>
    <cellStyle name="_Recon to Darrin's 5.11.05 proforma_04.07E Wild Horse Wind Expansion_16.07E Wild Horse Wind Expansionwrkingfile 4" xfId="48706"/>
    <cellStyle name="_Recon to Darrin's 5.11.05 proforma_04.07E Wild Horse Wind Expansion_16.07E Wild Horse Wind Expansionwrkingfile SF" xfId="48707"/>
    <cellStyle name="_Recon to Darrin's 5.11.05 proforma_04.07E Wild Horse Wind Expansion_16.07E Wild Horse Wind Expansionwrkingfile SF 2" xfId="48708"/>
    <cellStyle name="_Recon to Darrin's 5.11.05 proforma_04.07E Wild Horse Wind Expansion_16.07E Wild Horse Wind Expansionwrkingfile SF 2 2" xfId="48709"/>
    <cellStyle name="_Recon to Darrin's 5.11.05 proforma_04.07E Wild Horse Wind Expansion_16.07E Wild Horse Wind Expansionwrkingfile SF 3" xfId="48710"/>
    <cellStyle name="_Recon to Darrin's 5.11.05 proforma_04.07E Wild Horse Wind Expansion_16.07E Wild Horse Wind Expansionwrkingfile SF 4" xfId="48711"/>
    <cellStyle name="_Recon to Darrin's 5.11.05 proforma_04.07E Wild Horse Wind Expansion_16.07E Wild Horse Wind Expansionwrkingfile SF_DEM-WP(C) ENERG10C--ctn Mid-C_042010 2010GRC" xfId="48712"/>
    <cellStyle name="_Recon to Darrin's 5.11.05 proforma_04.07E Wild Horse Wind Expansion_16.07E Wild Horse Wind Expansionwrkingfile_DEM-WP(C) ENERG10C--ctn Mid-C_042010 2010GRC" xfId="48713"/>
    <cellStyle name="_Recon to Darrin's 5.11.05 proforma_04.07E Wild Horse Wind Expansion_16.37E Wild Horse Expansion DeferralRevwrkingfile SF" xfId="48714"/>
    <cellStyle name="_Recon to Darrin's 5.11.05 proforma_04.07E Wild Horse Wind Expansion_16.37E Wild Horse Expansion DeferralRevwrkingfile SF 2" xfId="48715"/>
    <cellStyle name="_Recon to Darrin's 5.11.05 proforma_04.07E Wild Horse Wind Expansion_16.37E Wild Horse Expansion DeferralRevwrkingfile SF 2 2" xfId="48716"/>
    <cellStyle name="_Recon to Darrin's 5.11.05 proforma_04.07E Wild Horse Wind Expansion_16.37E Wild Horse Expansion DeferralRevwrkingfile SF 3" xfId="48717"/>
    <cellStyle name="_Recon to Darrin's 5.11.05 proforma_04.07E Wild Horse Wind Expansion_16.37E Wild Horse Expansion DeferralRevwrkingfile SF 4" xfId="48718"/>
    <cellStyle name="_Recon to Darrin's 5.11.05 proforma_04.07E Wild Horse Wind Expansion_16.37E Wild Horse Expansion DeferralRevwrkingfile SF_DEM-WP(C) ENERG10C--ctn Mid-C_042010 2010GRC" xfId="48719"/>
    <cellStyle name="_Recon to Darrin's 5.11.05 proforma_04.07E Wild Horse Wind Expansion_DEM-WP(C) ENERG10C--ctn Mid-C_042010 2010GRC" xfId="48720"/>
    <cellStyle name="_Recon to Darrin's 5.11.05 proforma_16.07E Wild Horse Wind Expansionwrkingfile" xfId="48721"/>
    <cellStyle name="_Recon to Darrin's 5.11.05 proforma_16.07E Wild Horse Wind Expansionwrkingfile 2" xfId="48722"/>
    <cellStyle name="_Recon to Darrin's 5.11.05 proforma_16.07E Wild Horse Wind Expansionwrkingfile 2 2" xfId="48723"/>
    <cellStyle name="_Recon to Darrin's 5.11.05 proforma_16.07E Wild Horse Wind Expansionwrkingfile 3" xfId="48724"/>
    <cellStyle name="_Recon to Darrin's 5.11.05 proforma_16.07E Wild Horse Wind Expansionwrkingfile 4" xfId="48725"/>
    <cellStyle name="_Recon to Darrin's 5.11.05 proforma_16.07E Wild Horse Wind Expansionwrkingfile SF" xfId="48726"/>
    <cellStyle name="_Recon to Darrin's 5.11.05 proforma_16.07E Wild Horse Wind Expansionwrkingfile SF 2" xfId="48727"/>
    <cellStyle name="_Recon to Darrin's 5.11.05 proforma_16.07E Wild Horse Wind Expansionwrkingfile SF 2 2" xfId="48728"/>
    <cellStyle name="_Recon to Darrin's 5.11.05 proforma_16.07E Wild Horse Wind Expansionwrkingfile SF 3" xfId="48729"/>
    <cellStyle name="_Recon to Darrin's 5.11.05 proforma_16.07E Wild Horse Wind Expansionwrkingfile SF 4" xfId="48730"/>
    <cellStyle name="_Recon to Darrin's 5.11.05 proforma_16.07E Wild Horse Wind Expansionwrkingfile SF_DEM-WP(C) ENERG10C--ctn Mid-C_042010 2010GRC" xfId="48731"/>
    <cellStyle name="_Recon to Darrin's 5.11.05 proforma_16.07E Wild Horse Wind Expansionwrkingfile_DEM-WP(C) ENERG10C--ctn Mid-C_042010 2010GRC" xfId="48732"/>
    <cellStyle name="_Recon to Darrin's 5.11.05 proforma_16.37E Wild Horse Expansion DeferralRevwrkingfile SF" xfId="48733"/>
    <cellStyle name="_Recon to Darrin's 5.11.05 proforma_16.37E Wild Horse Expansion DeferralRevwrkingfile SF 2" xfId="48734"/>
    <cellStyle name="_Recon to Darrin's 5.11.05 proforma_16.37E Wild Horse Expansion DeferralRevwrkingfile SF 2 2" xfId="48735"/>
    <cellStyle name="_Recon to Darrin's 5.11.05 proforma_16.37E Wild Horse Expansion DeferralRevwrkingfile SF 3" xfId="48736"/>
    <cellStyle name="_Recon to Darrin's 5.11.05 proforma_16.37E Wild Horse Expansion DeferralRevwrkingfile SF 4" xfId="48737"/>
    <cellStyle name="_Recon to Darrin's 5.11.05 proforma_16.37E Wild Horse Expansion DeferralRevwrkingfile SF_DEM-WP(C) ENERG10C--ctn Mid-C_042010 2010GRC" xfId="48738"/>
    <cellStyle name="_Recon to Darrin's 5.11.05 proforma_2009 Compliance Filing PCA Exhibits for GRC" xfId="48739"/>
    <cellStyle name="_Recon to Darrin's 5.11.05 proforma_2009 Compliance Filing PCA Exhibits for GRC 2" xfId="48740"/>
    <cellStyle name="_Recon to Darrin's 5.11.05 proforma_2009 GRC Compl Filing - Exhibit D" xfId="48741"/>
    <cellStyle name="_Recon to Darrin's 5.11.05 proforma_2009 GRC Compl Filing - Exhibit D 2" xfId="48742"/>
    <cellStyle name="_Recon to Darrin's 5.11.05 proforma_2009 GRC Compl Filing - Exhibit D_DEM-WP(C) ENERG10C--ctn Mid-C_042010 2010GRC" xfId="48743"/>
    <cellStyle name="_Recon to Darrin's 5.11.05 proforma_3.01 Income Statement" xfId="48744"/>
    <cellStyle name="_Recon to Darrin's 5.11.05 proforma_4 31 Regulatory Assets and Liabilities  7 06- Exhibit D" xfId="48745"/>
    <cellStyle name="_Recon to Darrin's 5.11.05 proforma_4 31 Regulatory Assets and Liabilities  7 06- Exhibit D 2" xfId="48746"/>
    <cellStyle name="_Recon to Darrin's 5.11.05 proforma_4 31 Regulatory Assets and Liabilities  7 06- Exhibit D 2 2" xfId="48747"/>
    <cellStyle name="_Recon to Darrin's 5.11.05 proforma_4 31 Regulatory Assets and Liabilities  7 06- Exhibit D 3" xfId="48748"/>
    <cellStyle name="_Recon to Darrin's 5.11.05 proforma_4 31 Regulatory Assets and Liabilities  7 06- Exhibit D 4" xfId="48749"/>
    <cellStyle name="_Recon to Darrin's 5.11.05 proforma_4 31 Regulatory Assets and Liabilities  7 06- Exhibit D_DEM-WP(C) ENERG10C--ctn Mid-C_042010 2010GRC" xfId="48750"/>
    <cellStyle name="_Recon to Darrin's 5.11.05 proforma_4 31 Regulatory Assets and Liabilities  7 06- Exhibit D_NIM Summary" xfId="48751"/>
    <cellStyle name="_Recon to Darrin's 5.11.05 proforma_4 31 Regulatory Assets and Liabilities  7 06- Exhibit D_NIM Summary 2" xfId="48752"/>
    <cellStyle name="_Recon to Darrin's 5.11.05 proforma_4 31 Regulatory Assets and Liabilities  7 06- Exhibit D_NIM Summary_DEM-WP(C) ENERG10C--ctn Mid-C_042010 2010GRC" xfId="48753"/>
    <cellStyle name="_Recon to Darrin's 5.11.05 proforma_4 31 Regulatory Assets and Liabilities  7 06- Exhibit D_NIM+O&amp;M" xfId="48754"/>
    <cellStyle name="_Recon to Darrin's 5.11.05 proforma_4 31 Regulatory Assets and Liabilities  7 06- Exhibit D_NIM+O&amp;M Monthly" xfId="48755"/>
    <cellStyle name="_Recon to Darrin's 5.11.05 proforma_4 31E Reg Asset  Liab and EXH D" xfId="48756"/>
    <cellStyle name="_Recon to Darrin's 5.11.05 proforma_4 31E Reg Asset  Liab and EXH D _ Aug 10 Filing (2)" xfId="48757"/>
    <cellStyle name="_Recon to Darrin's 5.11.05 proforma_4 32 Regulatory Assets and Liabilities  7 06- Exhibit D" xfId="48758"/>
    <cellStyle name="_Recon to Darrin's 5.11.05 proforma_4 32 Regulatory Assets and Liabilities  7 06- Exhibit D 2" xfId="48759"/>
    <cellStyle name="_Recon to Darrin's 5.11.05 proforma_4 32 Regulatory Assets and Liabilities  7 06- Exhibit D 2 2" xfId="48760"/>
    <cellStyle name="_Recon to Darrin's 5.11.05 proforma_4 32 Regulatory Assets and Liabilities  7 06- Exhibit D 3" xfId="48761"/>
    <cellStyle name="_Recon to Darrin's 5.11.05 proforma_4 32 Regulatory Assets and Liabilities  7 06- Exhibit D 4" xfId="48762"/>
    <cellStyle name="_Recon to Darrin's 5.11.05 proforma_4 32 Regulatory Assets and Liabilities  7 06- Exhibit D_DEM-WP(C) ENERG10C--ctn Mid-C_042010 2010GRC" xfId="48763"/>
    <cellStyle name="_Recon to Darrin's 5.11.05 proforma_4 32 Regulatory Assets and Liabilities  7 06- Exhibit D_NIM Summary" xfId="48764"/>
    <cellStyle name="_Recon to Darrin's 5.11.05 proforma_4 32 Regulatory Assets and Liabilities  7 06- Exhibit D_NIM Summary 2" xfId="48765"/>
    <cellStyle name="_Recon to Darrin's 5.11.05 proforma_4 32 Regulatory Assets and Liabilities  7 06- Exhibit D_NIM Summary_DEM-WP(C) ENERG10C--ctn Mid-C_042010 2010GRC" xfId="48766"/>
    <cellStyle name="_Recon to Darrin's 5.11.05 proforma_4 32 Regulatory Assets and Liabilities  7 06- Exhibit D_NIM+O&amp;M" xfId="48767"/>
    <cellStyle name="_Recon to Darrin's 5.11.05 proforma_4 32 Regulatory Assets and Liabilities  7 06- Exhibit D_NIM+O&amp;M Monthly" xfId="48768"/>
    <cellStyle name="_Recon to Darrin's 5.11.05 proforma_ACCOUNTS" xfId="48769"/>
    <cellStyle name="_Recon to Darrin's 5.11.05 proforma_AURORA Total New" xfId="48770"/>
    <cellStyle name="_Recon to Darrin's 5.11.05 proforma_AURORA Total New 2" xfId="48771"/>
    <cellStyle name="_Recon to Darrin's 5.11.05 proforma_Book2" xfId="48772"/>
    <cellStyle name="_Recon to Darrin's 5.11.05 proforma_Book2 2" xfId="48773"/>
    <cellStyle name="_Recon to Darrin's 5.11.05 proforma_Book2 2 2" xfId="48774"/>
    <cellStyle name="_Recon to Darrin's 5.11.05 proforma_Book2 3" xfId="48775"/>
    <cellStyle name="_Recon to Darrin's 5.11.05 proforma_Book2 4" xfId="48776"/>
    <cellStyle name="_Recon to Darrin's 5.11.05 proforma_Book2_Adj Bench DR 3 for Initial Briefs (Electric)" xfId="48777"/>
    <cellStyle name="_Recon to Darrin's 5.11.05 proforma_Book2_Adj Bench DR 3 for Initial Briefs (Electric) 2" xfId="48778"/>
    <cellStyle name="_Recon to Darrin's 5.11.05 proforma_Book2_Adj Bench DR 3 for Initial Briefs (Electric) 2 2" xfId="48779"/>
    <cellStyle name="_Recon to Darrin's 5.11.05 proforma_Book2_Adj Bench DR 3 for Initial Briefs (Electric) 3" xfId="48780"/>
    <cellStyle name="_Recon to Darrin's 5.11.05 proforma_Book2_Adj Bench DR 3 for Initial Briefs (Electric) 4" xfId="48781"/>
    <cellStyle name="_Recon to Darrin's 5.11.05 proforma_Book2_Adj Bench DR 3 for Initial Briefs (Electric)_DEM-WP(C) ENERG10C--ctn Mid-C_042010 2010GRC" xfId="48782"/>
    <cellStyle name="_Recon to Darrin's 5.11.05 proforma_Book2_DEM-WP(C) ENERG10C--ctn Mid-C_042010 2010GRC" xfId="48783"/>
    <cellStyle name="_Recon to Darrin's 5.11.05 proforma_Book2_Electric Rev Req Model (2009 GRC) Rebuttal" xfId="48784"/>
    <cellStyle name="_Recon to Darrin's 5.11.05 proforma_Book2_Electric Rev Req Model (2009 GRC) Rebuttal 2" xfId="48785"/>
    <cellStyle name="_Recon to Darrin's 5.11.05 proforma_Book2_Electric Rev Req Model (2009 GRC) Rebuttal 2 2" xfId="48786"/>
    <cellStyle name="_Recon to Darrin's 5.11.05 proforma_Book2_Electric Rev Req Model (2009 GRC) Rebuttal 3" xfId="48787"/>
    <cellStyle name="_Recon to Darrin's 5.11.05 proforma_Book2_Electric Rev Req Model (2009 GRC) Rebuttal 4" xfId="48788"/>
    <cellStyle name="_Recon to Darrin's 5.11.05 proforma_Book2_Electric Rev Req Model (2009 GRC) Rebuttal REmoval of New  WH Solar AdjustMI" xfId="48789"/>
    <cellStyle name="_Recon to Darrin's 5.11.05 proforma_Book2_Electric Rev Req Model (2009 GRC) Rebuttal REmoval of New  WH Solar AdjustMI 2" xfId="48790"/>
    <cellStyle name="_Recon to Darrin's 5.11.05 proforma_Book2_Electric Rev Req Model (2009 GRC) Rebuttal REmoval of New  WH Solar AdjustMI 2 2" xfId="48791"/>
    <cellStyle name="_Recon to Darrin's 5.11.05 proforma_Book2_Electric Rev Req Model (2009 GRC) Rebuttal REmoval of New  WH Solar AdjustMI 3" xfId="48792"/>
    <cellStyle name="_Recon to Darrin's 5.11.05 proforma_Book2_Electric Rev Req Model (2009 GRC) Rebuttal REmoval of New  WH Solar AdjustMI 4" xfId="48793"/>
    <cellStyle name="_Recon to Darrin's 5.11.05 proforma_Book2_Electric Rev Req Model (2009 GRC) Rebuttal REmoval of New  WH Solar AdjustMI_DEM-WP(C) ENERG10C--ctn Mid-C_042010 2010GRC" xfId="48794"/>
    <cellStyle name="_Recon to Darrin's 5.11.05 proforma_Book2_Electric Rev Req Model (2009 GRC) Revised 01-18-2010" xfId="48795"/>
    <cellStyle name="_Recon to Darrin's 5.11.05 proforma_Book2_Electric Rev Req Model (2009 GRC) Revised 01-18-2010 2" xfId="48796"/>
    <cellStyle name="_Recon to Darrin's 5.11.05 proforma_Book2_Electric Rev Req Model (2009 GRC) Revised 01-18-2010 2 2" xfId="48797"/>
    <cellStyle name="_Recon to Darrin's 5.11.05 proforma_Book2_Electric Rev Req Model (2009 GRC) Revised 01-18-2010 3" xfId="48798"/>
    <cellStyle name="_Recon to Darrin's 5.11.05 proforma_Book2_Electric Rev Req Model (2009 GRC) Revised 01-18-2010 4" xfId="48799"/>
    <cellStyle name="_Recon to Darrin's 5.11.05 proforma_Book2_Electric Rev Req Model (2009 GRC) Revised 01-18-2010_DEM-WP(C) ENERG10C--ctn Mid-C_042010 2010GRC" xfId="48800"/>
    <cellStyle name="_Recon to Darrin's 5.11.05 proforma_Book2_Final Order Electric EXHIBIT A-1" xfId="48801"/>
    <cellStyle name="_Recon to Darrin's 5.11.05 proforma_Book2_Final Order Electric EXHIBIT A-1 2" xfId="48802"/>
    <cellStyle name="_Recon to Darrin's 5.11.05 proforma_Book2_Final Order Electric EXHIBIT A-1 2 2" xfId="48803"/>
    <cellStyle name="_Recon to Darrin's 5.11.05 proforma_Book2_Final Order Electric EXHIBIT A-1 3" xfId="48804"/>
    <cellStyle name="_Recon to Darrin's 5.11.05 proforma_Book2_Final Order Electric EXHIBIT A-1 4" xfId="48805"/>
    <cellStyle name="_Recon to Darrin's 5.11.05 proforma_Book4" xfId="48806"/>
    <cellStyle name="_Recon to Darrin's 5.11.05 proforma_Book4 2" xfId="48807"/>
    <cellStyle name="_Recon to Darrin's 5.11.05 proforma_Book4 2 2" xfId="48808"/>
    <cellStyle name="_Recon to Darrin's 5.11.05 proforma_Book4 3" xfId="48809"/>
    <cellStyle name="_Recon to Darrin's 5.11.05 proforma_Book4 4" xfId="48810"/>
    <cellStyle name="_Recon to Darrin's 5.11.05 proforma_Book4_DEM-WP(C) ENERG10C--ctn Mid-C_042010 2010GRC" xfId="48811"/>
    <cellStyle name="_Recon to Darrin's 5.11.05 proforma_Book9" xfId="108"/>
    <cellStyle name="_Recon to Darrin's 5.11.05 proforma_Book9 2" xfId="48812"/>
    <cellStyle name="_Recon to Darrin's 5.11.05 proforma_Book9 2 2" xfId="48813"/>
    <cellStyle name="_Recon to Darrin's 5.11.05 proforma_Book9 3" xfId="48814"/>
    <cellStyle name="_Recon to Darrin's 5.11.05 proforma_Book9 4" xfId="48815"/>
    <cellStyle name="_Recon to Darrin's 5.11.05 proforma_Book9_DEM-WP(C) ENERG10C--ctn Mid-C_042010 2010GRC" xfId="48816"/>
    <cellStyle name="_Recon to Darrin's 5.11.05 proforma_Check the Interest Calculation" xfId="48817"/>
    <cellStyle name="_Recon to Darrin's 5.11.05 proforma_Check the Interest Calculation_Scenario 1 REC vs PTC Offset" xfId="48818"/>
    <cellStyle name="_Recon to Darrin's 5.11.05 proforma_Check the Interest Calculation_Scenario 3" xfId="48819"/>
    <cellStyle name="_Recon to Darrin's 5.11.05 proforma_Chelan PUD Power Costs (8-10)" xfId="48820"/>
    <cellStyle name="_Recon to Darrin's 5.11.05 proforma_DEM-WP(C) Chelan Power Costs" xfId="48821"/>
    <cellStyle name="_Recon to Darrin's 5.11.05 proforma_DEM-WP(C) ENERG10C--ctn Mid-C_042010 2010GRC" xfId="48822"/>
    <cellStyle name="_Recon to Darrin's 5.11.05 proforma_DEM-WP(C) Gas Transport 2010GRC" xfId="48823"/>
    <cellStyle name="_Recon to Darrin's 5.11.05 proforma_Exhibit D fr R Gho 12-31-08" xfId="48824"/>
    <cellStyle name="_Recon to Darrin's 5.11.05 proforma_Exhibit D fr R Gho 12-31-08 2" xfId="48825"/>
    <cellStyle name="_Recon to Darrin's 5.11.05 proforma_Exhibit D fr R Gho 12-31-08 3" xfId="48826"/>
    <cellStyle name="_Recon to Darrin's 5.11.05 proforma_Exhibit D fr R Gho 12-31-08 v2" xfId="48827"/>
    <cellStyle name="_Recon to Darrin's 5.11.05 proforma_Exhibit D fr R Gho 12-31-08 v2 2" xfId="48828"/>
    <cellStyle name="_Recon to Darrin's 5.11.05 proforma_Exhibit D fr R Gho 12-31-08 v2 3" xfId="48829"/>
    <cellStyle name="_Recon to Darrin's 5.11.05 proforma_Exhibit D fr R Gho 12-31-08 v2_DEM-WP(C) ENERG10C--ctn Mid-C_042010 2010GRC" xfId="48830"/>
    <cellStyle name="_Recon to Darrin's 5.11.05 proforma_Exhibit D fr R Gho 12-31-08 v2_NIM Summary" xfId="48831"/>
    <cellStyle name="_Recon to Darrin's 5.11.05 proforma_Exhibit D fr R Gho 12-31-08 v2_NIM Summary 2" xfId="48832"/>
    <cellStyle name="_Recon to Darrin's 5.11.05 proforma_Exhibit D fr R Gho 12-31-08 v2_NIM Summary_DEM-WP(C) ENERG10C--ctn Mid-C_042010 2010GRC" xfId="48833"/>
    <cellStyle name="_Recon to Darrin's 5.11.05 proforma_Exhibit D fr R Gho 12-31-08_DEM-WP(C) ENERG10C--ctn Mid-C_042010 2010GRC" xfId="48834"/>
    <cellStyle name="_Recon to Darrin's 5.11.05 proforma_Exhibit D fr R Gho 12-31-08_NIM Summary" xfId="48835"/>
    <cellStyle name="_Recon to Darrin's 5.11.05 proforma_Exhibit D fr R Gho 12-31-08_NIM Summary 2" xfId="48836"/>
    <cellStyle name="_Recon to Darrin's 5.11.05 proforma_Exhibit D fr R Gho 12-31-08_NIM Summary_DEM-WP(C) ENERG10C--ctn Mid-C_042010 2010GRC" xfId="48837"/>
    <cellStyle name="_Recon to Darrin's 5.11.05 proforma_Gas Rev Req Model (2010 GRC)" xfId="48838"/>
    <cellStyle name="_Recon to Darrin's 5.11.05 proforma_Hopkins Ridge Prepaid Tran - Interest Earned RY 12ME Feb  '11" xfId="48839"/>
    <cellStyle name="_Recon to Darrin's 5.11.05 proforma_Hopkins Ridge Prepaid Tran - Interest Earned RY 12ME Feb  '11 2" xfId="48840"/>
    <cellStyle name="_Recon to Darrin's 5.11.05 proforma_Hopkins Ridge Prepaid Tran - Interest Earned RY 12ME Feb  '11_DEM-WP(C) ENERG10C--ctn Mid-C_042010 2010GRC" xfId="48841"/>
    <cellStyle name="_Recon to Darrin's 5.11.05 proforma_Hopkins Ridge Prepaid Tran - Interest Earned RY 12ME Feb  '11_NIM Summary" xfId="48842"/>
    <cellStyle name="_Recon to Darrin's 5.11.05 proforma_Hopkins Ridge Prepaid Tran - Interest Earned RY 12ME Feb  '11_NIM Summary 2" xfId="48843"/>
    <cellStyle name="_Recon to Darrin's 5.11.05 proforma_Hopkins Ridge Prepaid Tran - Interest Earned RY 12ME Feb  '11_NIM Summary_DEM-WP(C) ENERG10C--ctn Mid-C_042010 2010GRC" xfId="48844"/>
    <cellStyle name="_Recon to Darrin's 5.11.05 proforma_Hopkins Ridge Prepaid Tran - Interest Earned RY 12ME Feb  '11_Transmission Workbook for May BOD" xfId="48845"/>
    <cellStyle name="_Recon to Darrin's 5.11.05 proforma_Hopkins Ridge Prepaid Tran - Interest Earned RY 12ME Feb  '11_Transmission Workbook for May BOD 2" xfId="48846"/>
    <cellStyle name="_Recon to Darrin's 5.11.05 proforma_Hopkins Ridge Prepaid Tran - Interest Earned RY 12ME Feb  '11_Transmission Workbook for May BOD_DEM-WP(C) ENERG10C--ctn Mid-C_042010 2010GRC" xfId="48847"/>
    <cellStyle name="_Recon to Darrin's 5.11.05 proforma_INPUTS" xfId="48848"/>
    <cellStyle name="_Recon to Darrin's 5.11.05 proforma_INPUTS 2" xfId="48849"/>
    <cellStyle name="_Recon to Darrin's 5.11.05 proforma_INPUTS 2 2" xfId="48850"/>
    <cellStyle name="_Recon to Darrin's 5.11.05 proforma_INPUTS 3" xfId="48851"/>
    <cellStyle name="_Recon to Darrin's 5.11.05 proforma_LSRWEP LGIA like Acctg Petition Aug 2010" xfId="48852"/>
    <cellStyle name="_Recon to Darrin's 5.11.05 proforma_NIM Summary" xfId="48853"/>
    <cellStyle name="_Recon to Darrin's 5.11.05 proforma_NIM Summary 09GRC" xfId="48854"/>
    <cellStyle name="_Recon to Darrin's 5.11.05 proforma_NIM Summary 09GRC 2" xfId="48855"/>
    <cellStyle name="_Recon to Darrin's 5.11.05 proforma_NIM Summary 09GRC_DEM-WP(C) ENERG10C--ctn Mid-C_042010 2010GRC" xfId="48856"/>
    <cellStyle name="_Recon to Darrin's 5.11.05 proforma_NIM Summary 2" xfId="48857"/>
    <cellStyle name="_Recon to Darrin's 5.11.05 proforma_NIM Summary 3" xfId="48858"/>
    <cellStyle name="_Recon to Darrin's 5.11.05 proforma_NIM Summary 4" xfId="48859"/>
    <cellStyle name="_Recon to Darrin's 5.11.05 proforma_NIM Summary 5" xfId="48860"/>
    <cellStyle name="_Recon to Darrin's 5.11.05 proforma_NIM Summary 6" xfId="48861"/>
    <cellStyle name="_Recon to Darrin's 5.11.05 proforma_NIM Summary 7" xfId="48862"/>
    <cellStyle name="_Recon to Darrin's 5.11.05 proforma_NIM Summary 8" xfId="48863"/>
    <cellStyle name="_Recon to Darrin's 5.11.05 proforma_NIM Summary 9" xfId="48864"/>
    <cellStyle name="_Recon to Darrin's 5.11.05 proforma_NIM Summary_DEM-WP(C) ENERG10C--ctn Mid-C_042010 2010GRC" xfId="48865"/>
    <cellStyle name="_Recon to Darrin's 5.11.05 proforma_NIM+O&amp;M" xfId="48866"/>
    <cellStyle name="_Recon to Darrin's 5.11.05 proforma_NIM+O&amp;M 2" xfId="48867"/>
    <cellStyle name="_Recon to Darrin's 5.11.05 proforma_NIM+O&amp;M Monthly" xfId="48868"/>
    <cellStyle name="_Recon to Darrin's 5.11.05 proforma_NIM+O&amp;M Monthly 2" xfId="48869"/>
    <cellStyle name="_Recon to Darrin's 5.11.05 proforma_PCA 10 -  Exhibit D from A Kellogg Jan 2011" xfId="48870"/>
    <cellStyle name="_Recon to Darrin's 5.11.05 proforma_PCA 10 -  Exhibit D from A Kellogg July 2011" xfId="48871"/>
    <cellStyle name="_Recon to Darrin's 5.11.05 proforma_PCA 10 -  Exhibit D from S Free Rcv'd 12-11" xfId="48872"/>
    <cellStyle name="_Recon to Darrin's 5.11.05 proforma_PCA 7 - Exhibit D update 11_30_08 (2)" xfId="48873"/>
    <cellStyle name="_Recon to Darrin's 5.11.05 proforma_PCA 7 - Exhibit D update 11_30_08 (2) 2" xfId="48874"/>
    <cellStyle name="_Recon to Darrin's 5.11.05 proforma_PCA 7 - Exhibit D update 11_30_08 (2) 2 2" xfId="48875"/>
    <cellStyle name="_Recon to Darrin's 5.11.05 proforma_PCA 7 - Exhibit D update 11_30_08 (2) 3" xfId="48876"/>
    <cellStyle name="_Recon to Darrin's 5.11.05 proforma_PCA 7 - Exhibit D update 11_30_08 (2) 4" xfId="48877"/>
    <cellStyle name="_Recon to Darrin's 5.11.05 proforma_PCA 7 - Exhibit D update 11_30_08 (2)_DEM-WP(C) ENERG10C--ctn Mid-C_042010 2010GRC" xfId="48878"/>
    <cellStyle name="_Recon to Darrin's 5.11.05 proforma_PCA 7 - Exhibit D update 11_30_08 (2)_NIM Summary" xfId="48879"/>
    <cellStyle name="_Recon to Darrin's 5.11.05 proforma_PCA 7 - Exhibit D update 11_30_08 (2)_NIM Summary 2" xfId="48880"/>
    <cellStyle name="_Recon to Darrin's 5.11.05 proforma_PCA 7 - Exhibit D update 11_30_08 (2)_NIM Summary_DEM-WP(C) ENERG10C--ctn Mid-C_042010 2010GRC" xfId="48881"/>
    <cellStyle name="_Recon to Darrin's 5.11.05 proforma_PCA 8 - Exhibit D update 12_31_09" xfId="48882"/>
    <cellStyle name="_Recon to Darrin's 5.11.05 proforma_PCA 8 - Exhibit D update 12_31_09 2" xfId="48883"/>
    <cellStyle name="_Recon to Darrin's 5.11.05 proforma_PCA 9 -  Exhibit D April 2010" xfId="48884"/>
    <cellStyle name="_Recon to Darrin's 5.11.05 proforma_PCA 9 -  Exhibit D April 2010 (3)" xfId="48885"/>
    <cellStyle name="_Recon to Darrin's 5.11.05 proforma_PCA 9 -  Exhibit D April 2010 (3) 2" xfId="48886"/>
    <cellStyle name="_Recon to Darrin's 5.11.05 proforma_PCA 9 -  Exhibit D April 2010 (3)_DEM-WP(C) ENERG10C--ctn Mid-C_042010 2010GRC" xfId="48887"/>
    <cellStyle name="_Recon to Darrin's 5.11.05 proforma_PCA 9 -  Exhibit D April 2010 2" xfId="48888"/>
    <cellStyle name="_Recon to Darrin's 5.11.05 proforma_PCA 9 -  Exhibit D April 2010 3" xfId="48889"/>
    <cellStyle name="_Recon to Darrin's 5.11.05 proforma_PCA 9 -  Exhibit D Feb 2010" xfId="48890"/>
    <cellStyle name="_Recon to Darrin's 5.11.05 proforma_PCA 9 -  Exhibit D Feb 2010 2" xfId="48891"/>
    <cellStyle name="_Recon to Darrin's 5.11.05 proforma_PCA 9 -  Exhibit D Feb 2010 v2" xfId="48892"/>
    <cellStyle name="_Recon to Darrin's 5.11.05 proforma_PCA 9 -  Exhibit D Feb 2010 v2 2" xfId="48893"/>
    <cellStyle name="_Recon to Darrin's 5.11.05 proforma_PCA 9 -  Exhibit D Feb 2010 WF" xfId="48894"/>
    <cellStyle name="_Recon to Darrin's 5.11.05 proforma_PCA 9 -  Exhibit D Feb 2010 WF 2" xfId="48895"/>
    <cellStyle name="_Recon to Darrin's 5.11.05 proforma_PCA 9 -  Exhibit D Jan 2010" xfId="48896"/>
    <cellStyle name="_Recon to Darrin's 5.11.05 proforma_PCA 9 -  Exhibit D Jan 2010 2" xfId="48897"/>
    <cellStyle name="_Recon to Darrin's 5.11.05 proforma_PCA 9 -  Exhibit D March 2010 (2)" xfId="48898"/>
    <cellStyle name="_Recon to Darrin's 5.11.05 proforma_PCA 9 -  Exhibit D March 2010 (2) 2" xfId="48899"/>
    <cellStyle name="_Recon to Darrin's 5.11.05 proforma_PCA 9 -  Exhibit D Nov 2010" xfId="48900"/>
    <cellStyle name="_Recon to Darrin's 5.11.05 proforma_PCA 9 -  Exhibit D Nov 2010 2" xfId="48901"/>
    <cellStyle name="_Recon to Darrin's 5.11.05 proforma_PCA 9 - Exhibit D at August 2010" xfId="48902"/>
    <cellStyle name="_Recon to Darrin's 5.11.05 proforma_PCA 9 - Exhibit D at August 2010 2" xfId="48903"/>
    <cellStyle name="_Recon to Darrin's 5.11.05 proforma_PCA 9 - Exhibit D June 2010 GRC" xfId="48904"/>
    <cellStyle name="_Recon to Darrin's 5.11.05 proforma_PCA 9 - Exhibit D June 2010 GRC 2" xfId="48905"/>
    <cellStyle name="_Recon to Darrin's 5.11.05 proforma_Power Costs - Comparison bx Rbtl-Staff-Jt-PC" xfId="48906"/>
    <cellStyle name="_Recon to Darrin's 5.11.05 proforma_Power Costs - Comparison bx Rbtl-Staff-Jt-PC 2" xfId="48907"/>
    <cellStyle name="_Recon to Darrin's 5.11.05 proforma_Power Costs - Comparison bx Rbtl-Staff-Jt-PC 2 2" xfId="48908"/>
    <cellStyle name="_Recon to Darrin's 5.11.05 proforma_Power Costs - Comparison bx Rbtl-Staff-Jt-PC 3" xfId="48909"/>
    <cellStyle name="_Recon to Darrin's 5.11.05 proforma_Power Costs - Comparison bx Rbtl-Staff-Jt-PC 4" xfId="48910"/>
    <cellStyle name="_Recon to Darrin's 5.11.05 proforma_Power Costs - Comparison bx Rbtl-Staff-Jt-PC_Adj Bench DR 3 for Initial Briefs (Electric)" xfId="48911"/>
    <cellStyle name="_Recon to Darrin's 5.11.05 proforma_Power Costs - Comparison bx Rbtl-Staff-Jt-PC_Adj Bench DR 3 for Initial Briefs (Electric) 2" xfId="48912"/>
    <cellStyle name="_Recon to Darrin's 5.11.05 proforma_Power Costs - Comparison bx Rbtl-Staff-Jt-PC_Adj Bench DR 3 for Initial Briefs (Electric) 2 2" xfId="48913"/>
    <cellStyle name="_Recon to Darrin's 5.11.05 proforma_Power Costs - Comparison bx Rbtl-Staff-Jt-PC_Adj Bench DR 3 for Initial Briefs (Electric) 3" xfId="48914"/>
    <cellStyle name="_Recon to Darrin's 5.11.05 proforma_Power Costs - Comparison bx Rbtl-Staff-Jt-PC_Adj Bench DR 3 for Initial Briefs (Electric) 4" xfId="48915"/>
    <cellStyle name="_Recon to Darrin's 5.11.05 proforma_Power Costs - Comparison bx Rbtl-Staff-Jt-PC_Adj Bench DR 3 for Initial Briefs (Electric)_DEM-WP(C) ENERG10C--ctn Mid-C_042010 2010GRC" xfId="48916"/>
    <cellStyle name="_Recon to Darrin's 5.11.05 proforma_Power Costs - Comparison bx Rbtl-Staff-Jt-PC_DEM-WP(C) ENERG10C--ctn Mid-C_042010 2010GRC" xfId="48917"/>
    <cellStyle name="_Recon to Darrin's 5.11.05 proforma_Power Costs - Comparison bx Rbtl-Staff-Jt-PC_Electric Rev Req Model (2009 GRC) Rebuttal" xfId="48918"/>
    <cellStyle name="_Recon to Darrin's 5.11.05 proforma_Power Costs - Comparison bx Rbtl-Staff-Jt-PC_Electric Rev Req Model (2009 GRC) Rebuttal 2" xfId="48919"/>
    <cellStyle name="_Recon to Darrin's 5.11.05 proforma_Power Costs - Comparison bx Rbtl-Staff-Jt-PC_Electric Rev Req Model (2009 GRC) Rebuttal 2 2" xfId="48920"/>
    <cellStyle name="_Recon to Darrin's 5.11.05 proforma_Power Costs - Comparison bx Rbtl-Staff-Jt-PC_Electric Rev Req Model (2009 GRC) Rebuttal 3" xfId="48921"/>
    <cellStyle name="_Recon to Darrin's 5.11.05 proforma_Power Costs - Comparison bx Rbtl-Staff-Jt-PC_Electric Rev Req Model (2009 GRC) Rebuttal 4" xfId="48922"/>
    <cellStyle name="_Recon to Darrin's 5.11.05 proforma_Power Costs - Comparison bx Rbtl-Staff-Jt-PC_Electric Rev Req Model (2009 GRC) Rebuttal REmoval of New  WH Solar AdjustMI" xfId="48923"/>
    <cellStyle name="_Recon to Darrin's 5.11.05 proforma_Power Costs - Comparison bx Rbtl-Staff-Jt-PC_Electric Rev Req Model (2009 GRC) Rebuttal REmoval of New  WH Solar AdjustMI 2" xfId="48924"/>
    <cellStyle name="_Recon to Darrin's 5.11.05 proforma_Power Costs - Comparison bx Rbtl-Staff-Jt-PC_Electric Rev Req Model (2009 GRC) Rebuttal REmoval of New  WH Solar AdjustMI 2 2" xfId="48925"/>
    <cellStyle name="_Recon to Darrin's 5.11.05 proforma_Power Costs - Comparison bx Rbtl-Staff-Jt-PC_Electric Rev Req Model (2009 GRC) Rebuttal REmoval of New  WH Solar AdjustMI 3" xfId="48926"/>
    <cellStyle name="_Recon to Darrin's 5.11.05 proforma_Power Costs - Comparison bx Rbtl-Staff-Jt-PC_Electric Rev Req Model (2009 GRC) Rebuttal REmoval of New  WH Solar AdjustMI 4" xfId="48927"/>
    <cellStyle name="_Recon to Darrin's 5.11.05 proforma_Power Costs - Comparison bx Rbtl-Staff-Jt-PC_Electric Rev Req Model (2009 GRC) Rebuttal REmoval of New  WH Solar AdjustMI_DEM-WP(C) ENERG10C--ctn Mid-C_042010 2010GRC" xfId="48928"/>
    <cellStyle name="_Recon to Darrin's 5.11.05 proforma_Power Costs - Comparison bx Rbtl-Staff-Jt-PC_Electric Rev Req Model (2009 GRC) Revised 01-18-2010" xfId="48929"/>
    <cellStyle name="_Recon to Darrin's 5.11.05 proforma_Power Costs - Comparison bx Rbtl-Staff-Jt-PC_Electric Rev Req Model (2009 GRC) Revised 01-18-2010 2" xfId="48930"/>
    <cellStyle name="_Recon to Darrin's 5.11.05 proforma_Power Costs - Comparison bx Rbtl-Staff-Jt-PC_Electric Rev Req Model (2009 GRC) Revised 01-18-2010 2 2" xfId="48931"/>
    <cellStyle name="_Recon to Darrin's 5.11.05 proforma_Power Costs - Comparison bx Rbtl-Staff-Jt-PC_Electric Rev Req Model (2009 GRC) Revised 01-18-2010 3" xfId="48932"/>
    <cellStyle name="_Recon to Darrin's 5.11.05 proforma_Power Costs - Comparison bx Rbtl-Staff-Jt-PC_Electric Rev Req Model (2009 GRC) Revised 01-18-2010 4" xfId="48933"/>
    <cellStyle name="_Recon to Darrin's 5.11.05 proforma_Power Costs - Comparison bx Rbtl-Staff-Jt-PC_Electric Rev Req Model (2009 GRC) Revised 01-18-2010_DEM-WP(C) ENERG10C--ctn Mid-C_042010 2010GRC" xfId="48934"/>
    <cellStyle name="_Recon to Darrin's 5.11.05 proforma_Power Costs - Comparison bx Rbtl-Staff-Jt-PC_Final Order Electric EXHIBIT A-1" xfId="48935"/>
    <cellStyle name="_Recon to Darrin's 5.11.05 proforma_Power Costs - Comparison bx Rbtl-Staff-Jt-PC_Final Order Electric EXHIBIT A-1 2" xfId="48936"/>
    <cellStyle name="_Recon to Darrin's 5.11.05 proforma_Power Costs - Comparison bx Rbtl-Staff-Jt-PC_Final Order Electric EXHIBIT A-1 2 2" xfId="48937"/>
    <cellStyle name="_Recon to Darrin's 5.11.05 proforma_Power Costs - Comparison bx Rbtl-Staff-Jt-PC_Final Order Electric EXHIBIT A-1 3" xfId="48938"/>
    <cellStyle name="_Recon to Darrin's 5.11.05 proforma_Power Costs - Comparison bx Rbtl-Staff-Jt-PC_Final Order Electric EXHIBIT A-1 4" xfId="48939"/>
    <cellStyle name="_Recon to Darrin's 5.11.05 proforma_Production Adj 4.37" xfId="48940"/>
    <cellStyle name="_Recon to Darrin's 5.11.05 proforma_Production Adj 4.37 2" xfId="48941"/>
    <cellStyle name="_Recon to Darrin's 5.11.05 proforma_Production Adj 4.37 2 2" xfId="48942"/>
    <cellStyle name="_Recon to Darrin's 5.11.05 proforma_Production Adj 4.37 3" xfId="48943"/>
    <cellStyle name="_Recon to Darrin's 5.11.05 proforma_Purchased Power Adj 4.03" xfId="48944"/>
    <cellStyle name="_Recon to Darrin's 5.11.05 proforma_Purchased Power Adj 4.03 2" xfId="48945"/>
    <cellStyle name="_Recon to Darrin's 5.11.05 proforma_Purchased Power Adj 4.03 2 2" xfId="48946"/>
    <cellStyle name="_Recon to Darrin's 5.11.05 proforma_Purchased Power Adj 4.03 3" xfId="48947"/>
    <cellStyle name="_Recon to Darrin's 5.11.05 proforma_Rebuttal Power Costs" xfId="48948"/>
    <cellStyle name="_Recon to Darrin's 5.11.05 proforma_Rebuttal Power Costs 2" xfId="48949"/>
    <cellStyle name="_Recon to Darrin's 5.11.05 proforma_Rebuttal Power Costs 2 2" xfId="48950"/>
    <cellStyle name="_Recon to Darrin's 5.11.05 proforma_Rebuttal Power Costs 3" xfId="48951"/>
    <cellStyle name="_Recon to Darrin's 5.11.05 proforma_Rebuttal Power Costs 4" xfId="48952"/>
    <cellStyle name="_Recon to Darrin's 5.11.05 proforma_Rebuttal Power Costs_Adj Bench DR 3 for Initial Briefs (Electric)" xfId="48953"/>
    <cellStyle name="_Recon to Darrin's 5.11.05 proforma_Rebuttal Power Costs_Adj Bench DR 3 for Initial Briefs (Electric) 2" xfId="48954"/>
    <cellStyle name="_Recon to Darrin's 5.11.05 proforma_Rebuttal Power Costs_Adj Bench DR 3 for Initial Briefs (Electric) 2 2" xfId="48955"/>
    <cellStyle name="_Recon to Darrin's 5.11.05 proforma_Rebuttal Power Costs_Adj Bench DR 3 for Initial Briefs (Electric) 3" xfId="48956"/>
    <cellStyle name="_Recon to Darrin's 5.11.05 proforma_Rebuttal Power Costs_Adj Bench DR 3 for Initial Briefs (Electric) 4" xfId="48957"/>
    <cellStyle name="_Recon to Darrin's 5.11.05 proforma_Rebuttal Power Costs_Adj Bench DR 3 for Initial Briefs (Electric)_DEM-WP(C) ENERG10C--ctn Mid-C_042010 2010GRC" xfId="48958"/>
    <cellStyle name="_Recon to Darrin's 5.11.05 proforma_Rebuttal Power Costs_DEM-WP(C) ENERG10C--ctn Mid-C_042010 2010GRC" xfId="48959"/>
    <cellStyle name="_Recon to Darrin's 5.11.05 proforma_Rebuttal Power Costs_Electric Rev Req Model (2009 GRC) Rebuttal" xfId="48960"/>
    <cellStyle name="_Recon to Darrin's 5.11.05 proforma_Rebuttal Power Costs_Electric Rev Req Model (2009 GRC) Rebuttal 2" xfId="48961"/>
    <cellStyle name="_Recon to Darrin's 5.11.05 proforma_Rebuttal Power Costs_Electric Rev Req Model (2009 GRC) Rebuttal 2 2" xfId="48962"/>
    <cellStyle name="_Recon to Darrin's 5.11.05 proforma_Rebuttal Power Costs_Electric Rev Req Model (2009 GRC) Rebuttal 3" xfId="48963"/>
    <cellStyle name="_Recon to Darrin's 5.11.05 proforma_Rebuttal Power Costs_Electric Rev Req Model (2009 GRC) Rebuttal 4" xfId="48964"/>
    <cellStyle name="_Recon to Darrin's 5.11.05 proforma_Rebuttal Power Costs_Electric Rev Req Model (2009 GRC) Rebuttal REmoval of New  WH Solar AdjustMI" xfId="48965"/>
    <cellStyle name="_Recon to Darrin's 5.11.05 proforma_Rebuttal Power Costs_Electric Rev Req Model (2009 GRC) Rebuttal REmoval of New  WH Solar AdjustMI 2" xfId="48966"/>
    <cellStyle name="_Recon to Darrin's 5.11.05 proforma_Rebuttal Power Costs_Electric Rev Req Model (2009 GRC) Rebuttal REmoval of New  WH Solar AdjustMI 2 2" xfId="48967"/>
    <cellStyle name="_Recon to Darrin's 5.11.05 proforma_Rebuttal Power Costs_Electric Rev Req Model (2009 GRC) Rebuttal REmoval of New  WH Solar AdjustMI 3" xfId="48968"/>
    <cellStyle name="_Recon to Darrin's 5.11.05 proforma_Rebuttal Power Costs_Electric Rev Req Model (2009 GRC) Rebuttal REmoval of New  WH Solar AdjustMI 4" xfId="48969"/>
    <cellStyle name="_Recon to Darrin's 5.11.05 proforma_Rebuttal Power Costs_Electric Rev Req Model (2009 GRC) Rebuttal REmoval of New  WH Solar AdjustMI_DEM-WP(C) ENERG10C--ctn Mid-C_042010 2010GRC" xfId="48970"/>
    <cellStyle name="_Recon to Darrin's 5.11.05 proforma_Rebuttal Power Costs_Electric Rev Req Model (2009 GRC) Revised 01-18-2010" xfId="48971"/>
    <cellStyle name="_Recon to Darrin's 5.11.05 proforma_Rebuttal Power Costs_Electric Rev Req Model (2009 GRC) Revised 01-18-2010 2" xfId="48972"/>
    <cellStyle name="_Recon to Darrin's 5.11.05 proforma_Rebuttal Power Costs_Electric Rev Req Model (2009 GRC) Revised 01-18-2010 2 2" xfId="48973"/>
    <cellStyle name="_Recon to Darrin's 5.11.05 proforma_Rebuttal Power Costs_Electric Rev Req Model (2009 GRC) Revised 01-18-2010 3" xfId="48974"/>
    <cellStyle name="_Recon to Darrin's 5.11.05 proforma_Rebuttal Power Costs_Electric Rev Req Model (2009 GRC) Revised 01-18-2010 4" xfId="48975"/>
    <cellStyle name="_Recon to Darrin's 5.11.05 proforma_Rebuttal Power Costs_Electric Rev Req Model (2009 GRC) Revised 01-18-2010_DEM-WP(C) ENERG10C--ctn Mid-C_042010 2010GRC" xfId="48976"/>
    <cellStyle name="_Recon to Darrin's 5.11.05 proforma_Rebuttal Power Costs_Final Order Electric EXHIBIT A-1" xfId="48977"/>
    <cellStyle name="_Recon to Darrin's 5.11.05 proforma_Rebuttal Power Costs_Final Order Electric EXHIBIT A-1 2" xfId="48978"/>
    <cellStyle name="_Recon to Darrin's 5.11.05 proforma_Rebuttal Power Costs_Final Order Electric EXHIBIT A-1 2 2" xfId="48979"/>
    <cellStyle name="_Recon to Darrin's 5.11.05 proforma_Rebuttal Power Costs_Final Order Electric EXHIBIT A-1 3" xfId="48980"/>
    <cellStyle name="_Recon to Darrin's 5.11.05 proforma_Rebuttal Power Costs_Final Order Electric EXHIBIT A-1 4" xfId="48981"/>
    <cellStyle name="_Recon to Darrin's 5.11.05 proforma_ROR &amp; CONV FACTOR" xfId="48982"/>
    <cellStyle name="_Recon to Darrin's 5.11.05 proforma_ROR &amp; CONV FACTOR 2" xfId="48983"/>
    <cellStyle name="_Recon to Darrin's 5.11.05 proforma_ROR &amp; CONV FACTOR 2 2" xfId="48984"/>
    <cellStyle name="_Recon to Darrin's 5.11.05 proforma_ROR &amp; CONV FACTOR 3" xfId="48985"/>
    <cellStyle name="_Recon to Darrin's 5.11.05 proforma_ROR 5.02" xfId="48986"/>
    <cellStyle name="_Recon to Darrin's 5.11.05 proforma_ROR 5.02 2" xfId="48987"/>
    <cellStyle name="_Recon to Darrin's 5.11.05 proforma_ROR 5.02 2 2" xfId="48988"/>
    <cellStyle name="_Recon to Darrin's 5.11.05 proforma_ROR 5.02 3" xfId="48989"/>
    <cellStyle name="_Recon to Darrin's 5.11.05 proforma_Transmission Workbook for May BOD" xfId="48990"/>
    <cellStyle name="_Recon to Darrin's 5.11.05 proforma_Transmission Workbook for May BOD 2" xfId="48991"/>
    <cellStyle name="_Recon to Darrin's 5.11.05 proforma_Transmission Workbook for May BOD_DEM-WP(C) ENERG10C--ctn Mid-C_042010 2010GRC" xfId="48992"/>
    <cellStyle name="_Recon to Darrin's 5.11.05 proforma_Wind Integration 10GRC" xfId="48993"/>
    <cellStyle name="_Recon to Darrin's 5.11.05 proforma_Wind Integration 10GRC 2" xfId="48994"/>
    <cellStyle name="_Recon to Darrin's 5.11.05 proforma_Wind Integration 10GRC_DEM-WP(C) ENERG10C--ctn Mid-C_042010 2010GRC" xfId="48995"/>
    <cellStyle name="_Revenue" xfId="48996"/>
    <cellStyle name="_Revenue_2.01G Temp Normalization(C) NEW WAY DM" xfId="48997"/>
    <cellStyle name="_Revenue_2.02G Revenues and Expenses NEW WAY DM" xfId="48998"/>
    <cellStyle name="_Revenue_4.01G Temp Normalization (C)" xfId="48999"/>
    <cellStyle name="_Revenue_4.01G Temp Normalization(HC)" xfId="49000"/>
    <cellStyle name="_Revenue_4.01G Temp Normalization(HC)new" xfId="49001"/>
    <cellStyle name="_Revenue_4.01G Temp Normalization(not used)" xfId="49002"/>
    <cellStyle name="_Revenue_Book1" xfId="49003"/>
    <cellStyle name="_Revenue_Data" xfId="49004"/>
    <cellStyle name="_Revenue_Data_1" xfId="49005"/>
    <cellStyle name="_Revenue_Data_Pro Forma Rev 09 GRC" xfId="49006"/>
    <cellStyle name="_Revenue_Data_Pro Forma Rev 2010 GRC" xfId="49007"/>
    <cellStyle name="_Revenue_Data_Pro Forma Rev 2010 GRC_Preliminary" xfId="49008"/>
    <cellStyle name="_Revenue_Data_Revenue (Feb 09 - Jan 10)" xfId="49009"/>
    <cellStyle name="_Revenue_Data_Revenue (Jan 09 - Dec 09)" xfId="49010"/>
    <cellStyle name="_Revenue_Data_Revenue (Mar 09 - Feb 10)" xfId="49011"/>
    <cellStyle name="_Revenue_Data_Volume Exhibit (Jan09 - Dec09)" xfId="49012"/>
    <cellStyle name="_Revenue_Mins" xfId="49013"/>
    <cellStyle name="_Revenue_Pro Forma Rev 07 GRC" xfId="49014"/>
    <cellStyle name="_Revenue_Pro Forma Rev 08 GRC" xfId="49015"/>
    <cellStyle name="_Revenue_Pro Forma Rev 09 GRC" xfId="49016"/>
    <cellStyle name="_Revenue_Pro Forma Rev 2010 GRC" xfId="49017"/>
    <cellStyle name="_Revenue_Pro Forma Rev 2010 GRC_Preliminary" xfId="49018"/>
    <cellStyle name="_Revenue_Revenue (Feb 09 - Jan 10)" xfId="49019"/>
    <cellStyle name="_Revenue_Revenue (Jan 09 - Dec 09)" xfId="49020"/>
    <cellStyle name="_Revenue_Revenue (Mar 09 - Feb 10)" xfId="49021"/>
    <cellStyle name="_Revenue_Revenue Proforma_Restating Gas 11-16-07" xfId="49022"/>
    <cellStyle name="_Revenue_Sheet2" xfId="49023"/>
    <cellStyle name="_Revenue_Therms Data" xfId="49024"/>
    <cellStyle name="_Revenue_Therms Data Rerun" xfId="49025"/>
    <cellStyle name="_Revenue_Volume Exhibit (Jan09 - Dec09)" xfId="49026"/>
    <cellStyle name="_x0013__Scenario 1 REC vs PTC Offset" xfId="49027"/>
    <cellStyle name="_x0013__Scenario 3" xfId="49028"/>
    <cellStyle name="_Sumas Proforma - 11-09-07" xfId="109"/>
    <cellStyle name="_Sumas Proforma - 11-09-07 2" xfId="49029"/>
    <cellStyle name="_Sumas Property Taxes v1" xfId="110"/>
    <cellStyle name="_Sumas Property Taxes v1 2" xfId="49030"/>
    <cellStyle name="_Tenaska Comparison" xfId="111"/>
    <cellStyle name="_Tenaska Comparison 2" xfId="49031"/>
    <cellStyle name="_Tenaska Comparison 2 2" xfId="49032"/>
    <cellStyle name="_Tenaska Comparison 2 2 2" xfId="49033"/>
    <cellStyle name="_Tenaska Comparison 2 3" xfId="49034"/>
    <cellStyle name="_Tenaska Comparison 3" xfId="49035"/>
    <cellStyle name="_Tenaska Comparison 3 2" xfId="49036"/>
    <cellStyle name="_Tenaska Comparison 4" xfId="49037"/>
    <cellStyle name="_Tenaska Comparison 4 2" xfId="49038"/>
    <cellStyle name="_Tenaska Comparison 5" xfId="49039"/>
    <cellStyle name="_Tenaska Comparison 5 2" xfId="49040"/>
    <cellStyle name="_Tenaska Comparison 6" xfId="49041"/>
    <cellStyle name="_Tenaska Comparison 7" xfId="49042"/>
    <cellStyle name="_Tenaska Comparison 7 2" xfId="49043"/>
    <cellStyle name="_Tenaska Comparison 8" xfId="49044"/>
    <cellStyle name="_Tenaska Comparison 8 2" xfId="49045"/>
    <cellStyle name="_Tenaska Comparison_(C) WHE Proforma with ITC cash grant 10 Yr Amort_for deferral_102809" xfId="49046"/>
    <cellStyle name="_Tenaska Comparison_(C) WHE Proforma with ITC cash grant 10 Yr Amort_for deferral_102809 2" xfId="49047"/>
    <cellStyle name="_Tenaska Comparison_(C) WHE Proforma with ITC cash grant 10 Yr Amort_for deferral_102809 2 2" xfId="49048"/>
    <cellStyle name="_Tenaska Comparison_(C) WHE Proforma with ITC cash grant 10 Yr Amort_for deferral_102809 3" xfId="49049"/>
    <cellStyle name="_Tenaska Comparison_(C) WHE Proforma with ITC cash grant 10 Yr Amort_for deferral_102809 4" xfId="49050"/>
    <cellStyle name="_Tenaska Comparison_(C) WHE Proforma with ITC cash grant 10 Yr Amort_for deferral_102809_16.07E Wild Horse Wind Expansionwrkingfile" xfId="49051"/>
    <cellStyle name="_Tenaska Comparison_(C) WHE Proforma with ITC cash grant 10 Yr Amort_for deferral_102809_16.07E Wild Horse Wind Expansionwrkingfile 2" xfId="49052"/>
    <cellStyle name="_Tenaska Comparison_(C) WHE Proforma with ITC cash grant 10 Yr Amort_for deferral_102809_16.07E Wild Horse Wind Expansionwrkingfile 2 2" xfId="49053"/>
    <cellStyle name="_Tenaska Comparison_(C) WHE Proforma with ITC cash grant 10 Yr Amort_for deferral_102809_16.07E Wild Horse Wind Expansionwrkingfile 3" xfId="49054"/>
    <cellStyle name="_Tenaska Comparison_(C) WHE Proforma with ITC cash grant 10 Yr Amort_for deferral_102809_16.07E Wild Horse Wind Expansionwrkingfile 4" xfId="49055"/>
    <cellStyle name="_Tenaska Comparison_(C) WHE Proforma with ITC cash grant 10 Yr Amort_for deferral_102809_16.07E Wild Horse Wind Expansionwrkingfile SF" xfId="49056"/>
    <cellStyle name="_Tenaska Comparison_(C) WHE Proforma with ITC cash grant 10 Yr Amort_for deferral_102809_16.07E Wild Horse Wind Expansionwrkingfile SF 2" xfId="49057"/>
    <cellStyle name="_Tenaska Comparison_(C) WHE Proforma with ITC cash grant 10 Yr Amort_for deferral_102809_16.07E Wild Horse Wind Expansionwrkingfile SF 2 2" xfId="49058"/>
    <cellStyle name="_Tenaska Comparison_(C) WHE Proforma with ITC cash grant 10 Yr Amort_for deferral_102809_16.07E Wild Horse Wind Expansionwrkingfile SF 3" xfId="49059"/>
    <cellStyle name="_Tenaska Comparison_(C) WHE Proforma with ITC cash grant 10 Yr Amort_for deferral_102809_16.07E Wild Horse Wind Expansionwrkingfile SF 4" xfId="49060"/>
    <cellStyle name="_Tenaska Comparison_(C) WHE Proforma with ITC cash grant 10 Yr Amort_for deferral_102809_16.07E Wild Horse Wind Expansionwrkingfile SF_DEM-WP(C) ENERG10C--ctn Mid-C_042010 2010GRC" xfId="49061"/>
    <cellStyle name="_Tenaska Comparison_(C) WHE Proforma with ITC cash grant 10 Yr Amort_for deferral_102809_16.07E Wild Horse Wind Expansionwrkingfile_DEM-WP(C) ENERG10C--ctn Mid-C_042010 2010GRC" xfId="49062"/>
    <cellStyle name="_Tenaska Comparison_(C) WHE Proforma with ITC cash grant 10 Yr Amort_for deferral_102809_16.37E Wild Horse Expansion DeferralRevwrkingfile SF" xfId="49063"/>
    <cellStyle name="_Tenaska Comparison_(C) WHE Proforma with ITC cash grant 10 Yr Amort_for deferral_102809_16.37E Wild Horse Expansion DeferralRevwrkingfile SF 2" xfId="49064"/>
    <cellStyle name="_Tenaska Comparison_(C) WHE Proforma with ITC cash grant 10 Yr Amort_for deferral_102809_16.37E Wild Horse Expansion DeferralRevwrkingfile SF 2 2" xfId="49065"/>
    <cellStyle name="_Tenaska Comparison_(C) WHE Proforma with ITC cash grant 10 Yr Amort_for deferral_102809_16.37E Wild Horse Expansion DeferralRevwrkingfile SF 3" xfId="49066"/>
    <cellStyle name="_Tenaska Comparison_(C) WHE Proforma with ITC cash grant 10 Yr Amort_for deferral_102809_16.37E Wild Horse Expansion DeferralRevwrkingfile SF 4" xfId="49067"/>
    <cellStyle name="_Tenaska Comparison_(C) WHE Proforma with ITC cash grant 10 Yr Amort_for deferral_102809_16.37E Wild Horse Expansion DeferralRevwrkingfile SF_DEM-WP(C) ENERG10C--ctn Mid-C_042010 2010GRC" xfId="49068"/>
    <cellStyle name="_Tenaska Comparison_(C) WHE Proforma with ITC cash grant 10 Yr Amort_for deferral_102809_DEM-WP(C) ENERG10C--ctn Mid-C_042010 2010GRC" xfId="49069"/>
    <cellStyle name="_Tenaska Comparison_(C) WHE Proforma with ITC cash grant 10 Yr Amort_for rebuttal_120709" xfId="49070"/>
    <cellStyle name="_Tenaska Comparison_(C) WHE Proforma with ITC cash grant 10 Yr Amort_for rebuttal_120709 2" xfId="49071"/>
    <cellStyle name="_Tenaska Comparison_(C) WHE Proforma with ITC cash grant 10 Yr Amort_for rebuttal_120709 2 2" xfId="49072"/>
    <cellStyle name="_Tenaska Comparison_(C) WHE Proforma with ITC cash grant 10 Yr Amort_for rebuttal_120709 3" xfId="49073"/>
    <cellStyle name="_Tenaska Comparison_(C) WHE Proforma with ITC cash grant 10 Yr Amort_for rebuttal_120709 4" xfId="49074"/>
    <cellStyle name="_Tenaska Comparison_(C) WHE Proforma with ITC cash grant 10 Yr Amort_for rebuttal_120709_DEM-WP(C) ENERG10C--ctn Mid-C_042010 2010GRC" xfId="49075"/>
    <cellStyle name="_Tenaska Comparison_04.07E Wild Horse Wind Expansion" xfId="49076"/>
    <cellStyle name="_Tenaska Comparison_04.07E Wild Horse Wind Expansion 2" xfId="49077"/>
    <cellStyle name="_Tenaska Comparison_04.07E Wild Horse Wind Expansion 2 2" xfId="49078"/>
    <cellStyle name="_Tenaska Comparison_04.07E Wild Horse Wind Expansion 3" xfId="49079"/>
    <cellStyle name="_Tenaska Comparison_04.07E Wild Horse Wind Expansion 4" xfId="49080"/>
    <cellStyle name="_Tenaska Comparison_04.07E Wild Horse Wind Expansion_16.07E Wild Horse Wind Expansionwrkingfile" xfId="49081"/>
    <cellStyle name="_Tenaska Comparison_04.07E Wild Horse Wind Expansion_16.07E Wild Horse Wind Expansionwrkingfile 2" xfId="49082"/>
    <cellStyle name="_Tenaska Comparison_04.07E Wild Horse Wind Expansion_16.07E Wild Horse Wind Expansionwrkingfile 2 2" xfId="49083"/>
    <cellStyle name="_Tenaska Comparison_04.07E Wild Horse Wind Expansion_16.07E Wild Horse Wind Expansionwrkingfile 3" xfId="49084"/>
    <cellStyle name="_Tenaska Comparison_04.07E Wild Horse Wind Expansion_16.07E Wild Horse Wind Expansionwrkingfile 4" xfId="49085"/>
    <cellStyle name="_Tenaska Comparison_04.07E Wild Horse Wind Expansion_16.07E Wild Horse Wind Expansionwrkingfile SF" xfId="49086"/>
    <cellStyle name="_Tenaska Comparison_04.07E Wild Horse Wind Expansion_16.07E Wild Horse Wind Expansionwrkingfile SF 2" xfId="49087"/>
    <cellStyle name="_Tenaska Comparison_04.07E Wild Horse Wind Expansion_16.07E Wild Horse Wind Expansionwrkingfile SF 2 2" xfId="49088"/>
    <cellStyle name="_Tenaska Comparison_04.07E Wild Horse Wind Expansion_16.07E Wild Horse Wind Expansionwrkingfile SF 3" xfId="49089"/>
    <cellStyle name="_Tenaska Comparison_04.07E Wild Horse Wind Expansion_16.07E Wild Horse Wind Expansionwrkingfile SF 4" xfId="49090"/>
    <cellStyle name="_Tenaska Comparison_04.07E Wild Horse Wind Expansion_16.07E Wild Horse Wind Expansionwrkingfile SF_DEM-WP(C) ENERG10C--ctn Mid-C_042010 2010GRC" xfId="49091"/>
    <cellStyle name="_Tenaska Comparison_04.07E Wild Horse Wind Expansion_16.07E Wild Horse Wind Expansionwrkingfile_DEM-WP(C) ENERG10C--ctn Mid-C_042010 2010GRC" xfId="49092"/>
    <cellStyle name="_Tenaska Comparison_04.07E Wild Horse Wind Expansion_16.37E Wild Horse Expansion DeferralRevwrkingfile SF" xfId="49093"/>
    <cellStyle name="_Tenaska Comparison_04.07E Wild Horse Wind Expansion_16.37E Wild Horse Expansion DeferralRevwrkingfile SF 2" xfId="49094"/>
    <cellStyle name="_Tenaska Comparison_04.07E Wild Horse Wind Expansion_16.37E Wild Horse Expansion DeferralRevwrkingfile SF 2 2" xfId="49095"/>
    <cellStyle name="_Tenaska Comparison_04.07E Wild Horse Wind Expansion_16.37E Wild Horse Expansion DeferralRevwrkingfile SF 3" xfId="49096"/>
    <cellStyle name="_Tenaska Comparison_04.07E Wild Horse Wind Expansion_16.37E Wild Horse Expansion DeferralRevwrkingfile SF 4" xfId="49097"/>
    <cellStyle name="_Tenaska Comparison_04.07E Wild Horse Wind Expansion_16.37E Wild Horse Expansion DeferralRevwrkingfile SF_DEM-WP(C) ENERG10C--ctn Mid-C_042010 2010GRC" xfId="49098"/>
    <cellStyle name="_Tenaska Comparison_04.07E Wild Horse Wind Expansion_DEM-WP(C) ENERG10C--ctn Mid-C_042010 2010GRC" xfId="49099"/>
    <cellStyle name="_Tenaska Comparison_16.07E Wild Horse Wind Expansionwrkingfile" xfId="49100"/>
    <cellStyle name="_Tenaska Comparison_16.07E Wild Horse Wind Expansionwrkingfile 2" xfId="49101"/>
    <cellStyle name="_Tenaska Comparison_16.07E Wild Horse Wind Expansionwrkingfile 2 2" xfId="49102"/>
    <cellStyle name="_Tenaska Comparison_16.07E Wild Horse Wind Expansionwrkingfile 3" xfId="49103"/>
    <cellStyle name="_Tenaska Comparison_16.07E Wild Horse Wind Expansionwrkingfile 4" xfId="49104"/>
    <cellStyle name="_Tenaska Comparison_16.07E Wild Horse Wind Expansionwrkingfile SF" xfId="49105"/>
    <cellStyle name="_Tenaska Comparison_16.07E Wild Horse Wind Expansionwrkingfile SF 2" xfId="49106"/>
    <cellStyle name="_Tenaska Comparison_16.07E Wild Horse Wind Expansionwrkingfile SF 2 2" xfId="49107"/>
    <cellStyle name="_Tenaska Comparison_16.07E Wild Horse Wind Expansionwrkingfile SF 3" xfId="49108"/>
    <cellStyle name="_Tenaska Comparison_16.07E Wild Horse Wind Expansionwrkingfile SF 4" xfId="49109"/>
    <cellStyle name="_Tenaska Comparison_16.07E Wild Horse Wind Expansionwrkingfile SF_DEM-WP(C) ENERG10C--ctn Mid-C_042010 2010GRC" xfId="49110"/>
    <cellStyle name="_Tenaska Comparison_16.07E Wild Horse Wind Expansionwrkingfile_DEM-WP(C) ENERG10C--ctn Mid-C_042010 2010GRC" xfId="49111"/>
    <cellStyle name="_Tenaska Comparison_16.37E Wild Horse Expansion DeferralRevwrkingfile SF" xfId="49112"/>
    <cellStyle name="_Tenaska Comparison_16.37E Wild Horse Expansion DeferralRevwrkingfile SF 2" xfId="49113"/>
    <cellStyle name="_Tenaska Comparison_16.37E Wild Horse Expansion DeferralRevwrkingfile SF 2 2" xfId="49114"/>
    <cellStyle name="_Tenaska Comparison_16.37E Wild Horse Expansion DeferralRevwrkingfile SF 3" xfId="49115"/>
    <cellStyle name="_Tenaska Comparison_16.37E Wild Horse Expansion DeferralRevwrkingfile SF 4" xfId="49116"/>
    <cellStyle name="_Tenaska Comparison_16.37E Wild Horse Expansion DeferralRevwrkingfile SF_DEM-WP(C) ENERG10C--ctn Mid-C_042010 2010GRC" xfId="49117"/>
    <cellStyle name="_Tenaska Comparison_2009 Compliance Filing PCA Exhibits for GRC" xfId="49118"/>
    <cellStyle name="_Tenaska Comparison_2009 Compliance Filing PCA Exhibits for GRC 2" xfId="49119"/>
    <cellStyle name="_Tenaska Comparison_2009 GRC Compl Filing - Exhibit D" xfId="49120"/>
    <cellStyle name="_Tenaska Comparison_2009 GRC Compl Filing - Exhibit D 2" xfId="49121"/>
    <cellStyle name="_Tenaska Comparison_2009 GRC Compl Filing - Exhibit D 3" xfId="49122"/>
    <cellStyle name="_Tenaska Comparison_2009 GRC Compl Filing - Exhibit D_DEM-WP(C) ENERG10C--ctn Mid-C_042010 2010GRC" xfId="49123"/>
    <cellStyle name="_Tenaska Comparison_3.01 Income Statement" xfId="49124"/>
    <cellStyle name="_Tenaska Comparison_4 31 Regulatory Assets and Liabilities  7 06- Exhibit D" xfId="49125"/>
    <cellStyle name="_Tenaska Comparison_4 31 Regulatory Assets and Liabilities  7 06- Exhibit D 2" xfId="49126"/>
    <cellStyle name="_Tenaska Comparison_4 31 Regulatory Assets and Liabilities  7 06- Exhibit D 2 2" xfId="49127"/>
    <cellStyle name="_Tenaska Comparison_4 31 Regulatory Assets and Liabilities  7 06- Exhibit D 3" xfId="49128"/>
    <cellStyle name="_Tenaska Comparison_4 31 Regulatory Assets and Liabilities  7 06- Exhibit D 4" xfId="49129"/>
    <cellStyle name="_Tenaska Comparison_4 31 Regulatory Assets and Liabilities  7 06- Exhibit D_DEM-WP(C) ENERG10C--ctn Mid-C_042010 2010GRC" xfId="49130"/>
    <cellStyle name="_Tenaska Comparison_4 31 Regulatory Assets and Liabilities  7 06- Exhibit D_NIM Summary" xfId="49131"/>
    <cellStyle name="_Tenaska Comparison_4 31 Regulatory Assets and Liabilities  7 06- Exhibit D_NIM Summary 2" xfId="49132"/>
    <cellStyle name="_Tenaska Comparison_4 31 Regulatory Assets and Liabilities  7 06- Exhibit D_NIM Summary_DEM-WP(C) ENERG10C--ctn Mid-C_042010 2010GRC" xfId="49133"/>
    <cellStyle name="_Tenaska Comparison_4 31 Regulatory Assets and Liabilities  7 06- Exhibit D_NIM+O&amp;M" xfId="49134"/>
    <cellStyle name="_Tenaska Comparison_4 31 Regulatory Assets and Liabilities  7 06- Exhibit D_NIM+O&amp;M Monthly" xfId="49135"/>
    <cellStyle name="_Tenaska Comparison_4 31E Reg Asset  Liab and EXH D" xfId="49136"/>
    <cellStyle name="_Tenaska Comparison_4 31E Reg Asset  Liab and EXH D _ Aug 10 Filing (2)" xfId="49137"/>
    <cellStyle name="_Tenaska Comparison_4 32 Regulatory Assets and Liabilities  7 06- Exhibit D" xfId="49138"/>
    <cellStyle name="_Tenaska Comparison_4 32 Regulatory Assets and Liabilities  7 06- Exhibit D 2" xfId="49139"/>
    <cellStyle name="_Tenaska Comparison_4 32 Regulatory Assets and Liabilities  7 06- Exhibit D 2 2" xfId="49140"/>
    <cellStyle name="_Tenaska Comparison_4 32 Regulatory Assets and Liabilities  7 06- Exhibit D 3" xfId="49141"/>
    <cellStyle name="_Tenaska Comparison_4 32 Regulatory Assets and Liabilities  7 06- Exhibit D 4" xfId="49142"/>
    <cellStyle name="_Tenaska Comparison_4 32 Regulatory Assets and Liabilities  7 06- Exhibit D_DEM-WP(C) ENERG10C--ctn Mid-C_042010 2010GRC" xfId="49143"/>
    <cellStyle name="_Tenaska Comparison_4 32 Regulatory Assets and Liabilities  7 06- Exhibit D_NIM Summary" xfId="49144"/>
    <cellStyle name="_Tenaska Comparison_4 32 Regulatory Assets and Liabilities  7 06- Exhibit D_NIM Summary 2" xfId="49145"/>
    <cellStyle name="_Tenaska Comparison_4 32 Regulatory Assets and Liabilities  7 06- Exhibit D_NIM Summary_DEM-WP(C) ENERG10C--ctn Mid-C_042010 2010GRC" xfId="49146"/>
    <cellStyle name="_Tenaska Comparison_4 32 Regulatory Assets and Liabilities  7 06- Exhibit D_NIM+O&amp;M" xfId="49147"/>
    <cellStyle name="_Tenaska Comparison_4 32 Regulatory Assets and Liabilities  7 06- Exhibit D_NIM+O&amp;M Monthly" xfId="49148"/>
    <cellStyle name="_Tenaska Comparison_AURORA Total New" xfId="49149"/>
    <cellStyle name="_Tenaska Comparison_AURORA Total New 2" xfId="49150"/>
    <cellStyle name="_Tenaska Comparison_Book2" xfId="49151"/>
    <cellStyle name="_Tenaska Comparison_Book2 2" xfId="49152"/>
    <cellStyle name="_Tenaska Comparison_Book2 2 2" xfId="49153"/>
    <cellStyle name="_Tenaska Comparison_Book2 3" xfId="49154"/>
    <cellStyle name="_Tenaska Comparison_Book2 4" xfId="49155"/>
    <cellStyle name="_Tenaska Comparison_Book2_Adj Bench DR 3 for Initial Briefs (Electric)" xfId="49156"/>
    <cellStyle name="_Tenaska Comparison_Book2_Adj Bench DR 3 for Initial Briefs (Electric) 2" xfId="49157"/>
    <cellStyle name="_Tenaska Comparison_Book2_Adj Bench DR 3 for Initial Briefs (Electric) 2 2" xfId="49158"/>
    <cellStyle name="_Tenaska Comparison_Book2_Adj Bench DR 3 for Initial Briefs (Electric) 3" xfId="49159"/>
    <cellStyle name="_Tenaska Comparison_Book2_Adj Bench DR 3 for Initial Briefs (Electric) 4" xfId="49160"/>
    <cellStyle name="_Tenaska Comparison_Book2_Adj Bench DR 3 for Initial Briefs (Electric)_DEM-WP(C) ENERG10C--ctn Mid-C_042010 2010GRC" xfId="49161"/>
    <cellStyle name="_Tenaska Comparison_Book2_DEM-WP(C) ENERG10C--ctn Mid-C_042010 2010GRC" xfId="49162"/>
    <cellStyle name="_Tenaska Comparison_Book2_Electric Rev Req Model (2009 GRC) Rebuttal" xfId="49163"/>
    <cellStyle name="_Tenaska Comparison_Book2_Electric Rev Req Model (2009 GRC) Rebuttal 2" xfId="49164"/>
    <cellStyle name="_Tenaska Comparison_Book2_Electric Rev Req Model (2009 GRC) Rebuttal 2 2" xfId="49165"/>
    <cellStyle name="_Tenaska Comparison_Book2_Electric Rev Req Model (2009 GRC) Rebuttal 3" xfId="49166"/>
    <cellStyle name="_Tenaska Comparison_Book2_Electric Rev Req Model (2009 GRC) Rebuttal 4" xfId="49167"/>
    <cellStyle name="_Tenaska Comparison_Book2_Electric Rev Req Model (2009 GRC) Rebuttal REmoval of New  WH Solar AdjustMI" xfId="49168"/>
    <cellStyle name="_Tenaska Comparison_Book2_Electric Rev Req Model (2009 GRC) Rebuttal REmoval of New  WH Solar AdjustMI 2" xfId="49169"/>
    <cellStyle name="_Tenaska Comparison_Book2_Electric Rev Req Model (2009 GRC) Rebuttal REmoval of New  WH Solar AdjustMI 2 2" xfId="49170"/>
    <cellStyle name="_Tenaska Comparison_Book2_Electric Rev Req Model (2009 GRC) Rebuttal REmoval of New  WH Solar AdjustMI 3" xfId="49171"/>
    <cellStyle name="_Tenaska Comparison_Book2_Electric Rev Req Model (2009 GRC) Rebuttal REmoval of New  WH Solar AdjustMI 4" xfId="49172"/>
    <cellStyle name="_Tenaska Comparison_Book2_Electric Rev Req Model (2009 GRC) Rebuttal REmoval of New  WH Solar AdjustMI_DEM-WP(C) ENERG10C--ctn Mid-C_042010 2010GRC" xfId="49173"/>
    <cellStyle name="_Tenaska Comparison_Book2_Electric Rev Req Model (2009 GRC) Revised 01-18-2010" xfId="49174"/>
    <cellStyle name="_Tenaska Comparison_Book2_Electric Rev Req Model (2009 GRC) Revised 01-18-2010 2" xfId="49175"/>
    <cellStyle name="_Tenaska Comparison_Book2_Electric Rev Req Model (2009 GRC) Revised 01-18-2010 2 2" xfId="49176"/>
    <cellStyle name="_Tenaska Comparison_Book2_Electric Rev Req Model (2009 GRC) Revised 01-18-2010 3" xfId="49177"/>
    <cellStyle name="_Tenaska Comparison_Book2_Electric Rev Req Model (2009 GRC) Revised 01-18-2010 4" xfId="49178"/>
    <cellStyle name="_Tenaska Comparison_Book2_Electric Rev Req Model (2009 GRC) Revised 01-18-2010_DEM-WP(C) ENERG10C--ctn Mid-C_042010 2010GRC" xfId="49179"/>
    <cellStyle name="_Tenaska Comparison_Book2_Final Order Electric EXHIBIT A-1" xfId="49180"/>
    <cellStyle name="_Tenaska Comparison_Book2_Final Order Electric EXHIBIT A-1 2" xfId="49181"/>
    <cellStyle name="_Tenaska Comparison_Book2_Final Order Electric EXHIBIT A-1 2 2" xfId="49182"/>
    <cellStyle name="_Tenaska Comparison_Book2_Final Order Electric EXHIBIT A-1 3" xfId="49183"/>
    <cellStyle name="_Tenaska Comparison_Book2_Final Order Electric EXHIBIT A-1 4" xfId="49184"/>
    <cellStyle name="_Tenaska Comparison_Book4" xfId="49185"/>
    <cellStyle name="_Tenaska Comparison_Book4 2" xfId="49186"/>
    <cellStyle name="_Tenaska Comparison_Book4 2 2" xfId="49187"/>
    <cellStyle name="_Tenaska Comparison_Book4 3" xfId="49188"/>
    <cellStyle name="_Tenaska Comparison_Book4 4" xfId="49189"/>
    <cellStyle name="_Tenaska Comparison_Book4_DEM-WP(C) ENERG10C--ctn Mid-C_042010 2010GRC" xfId="49190"/>
    <cellStyle name="_Tenaska Comparison_Book9" xfId="112"/>
    <cellStyle name="_Tenaska Comparison_Book9 2" xfId="49191"/>
    <cellStyle name="_Tenaska Comparison_Book9 2 2" xfId="49192"/>
    <cellStyle name="_Tenaska Comparison_Book9 3" xfId="49193"/>
    <cellStyle name="_Tenaska Comparison_Book9 4" xfId="49194"/>
    <cellStyle name="_Tenaska Comparison_Book9_DEM-WP(C) ENERG10C--ctn Mid-C_042010 2010GRC" xfId="49195"/>
    <cellStyle name="_Tenaska Comparison_Chelan PUD Power Costs (8-10)" xfId="49196"/>
    <cellStyle name="_Tenaska Comparison_DEM-WP(C) Chelan Power Costs" xfId="49197"/>
    <cellStyle name="_Tenaska Comparison_DEM-WP(C) ENERG10C--ctn Mid-C_042010 2010GRC" xfId="49198"/>
    <cellStyle name="_Tenaska Comparison_DEM-WP(C) Gas Transport 2010GRC" xfId="49199"/>
    <cellStyle name="_Tenaska Comparison_Electric COS Inputs" xfId="49200"/>
    <cellStyle name="_Tenaska Comparison_Electric COS Inputs 2" xfId="49201"/>
    <cellStyle name="_Tenaska Comparison_Electric COS Inputs 2 2" xfId="49202"/>
    <cellStyle name="_Tenaska Comparison_Electric COS Inputs 2 2 2" xfId="49203"/>
    <cellStyle name="_Tenaska Comparison_Electric COS Inputs 2 3" xfId="49204"/>
    <cellStyle name="_Tenaska Comparison_Electric COS Inputs 2 3 2" xfId="49205"/>
    <cellStyle name="_Tenaska Comparison_Electric COS Inputs 2 4" xfId="49206"/>
    <cellStyle name="_Tenaska Comparison_Electric COS Inputs 2 4 2" xfId="49207"/>
    <cellStyle name="_Tenaska Comparison_Electric COS Inputs 3" xfId="49208"/>
    <cellStyle name="_Tenaska Comparison_Electric COS Inputs 3 2" xfId="49209"/>
    <cellStyle name="_Tenaska Comparison_Electric COS Inputs 4" xfId="49210"/>
    <cellStyle name="_Tenaska Comparison_Electric COS Inputs 4 2" xfId="49211"/>
    <cellStyle name="_Tenaska Comparison_Electric COS Inputs 5" xfId="49212"/>
    <cellStyle name="_Tenaska Comparison_Electric COS Inputs 6" xfId="49213"/>
    <cellStyle name="_Tenaska Comparison_LSRWEP LGIA like Acctg Petition Aug 2010" xfId="49214"/>
    <cellStyle name="_Tenaska Comparison_NIM Summary" xfId="49215"/>
    <cellStyle name="_Tenaska Comparison_NIM Summary 09GRC" xfId="49216"/>
    <cellStyle name="_Tenaska Comparison_NIM Summary 09GRC 2" xfId="49217"/>
    <cellStyle name="_Tenaska Comparison_NIM Summary 09GRC_DEM-WP(C) ENERG10C--ctn Mid-C_042010 2010GRC" xfId="49218"/>
    <cellStyle name="_Tenaska Comparison_NIM Summary 2" xfId="49219"/>
    <cellStyle name="_Tenaska Comparison_NIM Summary 3" xfId="49220"/>
    <cellStyle name="_Tenaska Comparison_NIM Summary 4" xfId="49221"/>
    <cellStyle name="_Tenaska Comparison_NIM Summary 5" xfId="49222"/>
    <cellStyle name="_Tenaska Comparison_NIM Summary 6" xfId="49223"/>
    <cellStyle name="_Tenaska Comparison_NIM Summary 7" xfId="49224"/>
    <cellStyle name="_Tenaska Comparison_NIM Summary 8" xfId="49225"/>
    <cellStyle name="_Tenaska Comparison_NIM Summary 9" xfId="49226"/>
    <cellStyle name="_Tenaska Comparison_NIM Summary_DEM-WP(C) ENERG10C--ctn Mid-C_042010 2010GRC" xfId="49227"/>
    <cellStyle name="_Tenaska Comparison_NIM+O&amp;M" xfId="49228"/>
    <cellStyle name="_Tenaska Comparison_NIM+O&amp;M 2" xfId="49229"/>
    <cellStyle name="_Tenaska Comparison_NIM+O&amp;M Monthly" xfId="49230"/>
    <cellStyle name="_Tenaska Comparison_NIM+O&amp;M Monthly 2" xfId="49231"/>
    <cellStyle name="_Tenaska Comparison_PCA 10 -  Exhibit D from A Kellogg Jan 2011" xfId="49232"/>
    <cellStyle name="_Tenaska Comparison_PCA 10 -  Exhibit D from A Kellogg July 2011" xfId="49233"/>
    <cellStyle name="_Tenaska Comparison_PCA 10 -  Exhibit D from S Free Rcv'd 12-11" xfId="49234"/>
    <cellStyle name="_Tenaska Comparison_PCA 9 -  Exhibit D April 2010" xfId="49235"/>
    <cellStyle name="_Tenaska Comparison_PCA 9 -  Exhibit D April 2010 (3)" xfId="49236"/>
    <cellStyle name="_Tenaska Comparison_PCA 9 -  Exhibit D April 2010 (3) 2" xfId="49237"/>
    <cellStyle name="_Tenaska Comparison_PCA 9 -  Exhibit D April 2010 (3)_DEM-WP(C) ENERG10C--ctn Mid-C_042010 2010GRC" xfId="49238"/>
    <cellStyle name="_Tenaska Comparison_PCA 9 -  Exhibit D April 2010 2" xfId="49239"/>
    <cellStyle name="_Tenaska Comparison_PCA 9 -  Exhibit D April 2010 3" xfId="49240"/>
    <cellStyle name="_Tenaska Comparison_PCA 9 -  Exhibit D Nov 2010" xfId="49241"/>
    <cellStyle name="_Tenaska Comparison_PCA 9 -  Exhibit D Nov 2010 2" xfId="49242"/>
    <cellStyle name="_Tenaska Comparison_PCA 9 - Exhibit D at August 2010" xfId="49243"/>
    <cellStyle name="_Tenaska Comparison_PCA 9 - Exhibit D at August 2010 2" xfId="49244"/>
    <cellStyle name="_Tenaska Comparison_PCA 9 - Exhibit D June 2010 GRC" xfId="49245"/>
    <cellStyle name="_Tenaska Comparison_PCA 9 - Exhibit D June 2010 GRC 2" xfId="49246"/>
    <cellStyle name="_Tenaska Comparison_Power Costs - Comparison bx Rbtl-Staff-Jt-PC" xfId="49247"/>
    <cellStyle name="_Tenaska Comparison_Power Costs - Comparison bx Rbtl-Staff-Jt-PC 2" xfId="49248"/>
    <cellStyle name="_Tenaska Comparison_Power Costs - Comparison bx Rbtl-Staff-Jt-PC 2 2" xfId="49249"/>
    <cellStyle name="_Tenaska Comparison_Power Costs - Comparison bx Rbtl-Staff-Jt-PC 3" xfId="49250"/>
    <cellStyle name="_Tenaska Comparison_Power Costs - Comparison bx Rbtl-Staff-Jt-PC 4" xfId="49251"/>
    <cellStyle name="_Tenaska Comparison_Power Costs - Comparison bx Rbtl-Staff-Jt-PC_Adj Bench DR 3 for Initial Briefs (Electric)" xfId="49252"/>
    <cellStyle name="_Tenaska Comparison_Power Costs - Comparison bx Rbtl-Staff-Jt-PC_Adj Bench DR 3 for Initial Briefs (Electric) 2" xfId="49253"/>
    <cellStyle name="_Tenaska Comparison_Power Costs - Comparison bx Rbtl-Staff-Jt-PC_Adj Bench DR 3 for Initial Briefs (Electric) 2 2" xfId="49254"/>
    <cellStyle name="_Tenaska Comparison_Power Costs - Comparison bx Rbtl-Staff-Jt-PC_Adj Bench DR 3 for Initial Briefs (Electric) 3" xfId="49255"/>
    <cellStyle name="_Tenaska Comparison_Power Costs - Comparison bx Rbtl-Staff-Jt-PC_Adj Bench DR 3 for Initial Briefs (Electric) 4" xfId="49256"/>
    <cellStyle name="_Tenaska Comparison_Power Costs - Comparison bx Rbtl-Staff-Jt-PC_Adj Bench DR 3 for Initial Briefs (Electric)_DEM-WP(C) ENERG10C--ctn Mid-C_042010 2010GRC" xfId="49257"/>
    <cellStyle name="_Tenaska Comparison_Power Costs - Comparison bx Rbtl-Staff-Jt-PC_DEM-WP(C) ENERG10C--ctn Mid-C_042010 2010GRC" xfId="49258"/>
    <cellStyle name="_Tenaska Comparison_Power Costs - Comparison bx Rbtl-Staff-Jt-PC_Electric Rev Req Model (2009 GRC) Rebuttal" xfId="49259"/>
    <cellStyle name="_Tenaska Comparison_Power Costs - Comparison bx Rbtl-Staff-Jt-PC_Electric Rev Req Model (2009 GRC) Rebuttal 2" xfId="49260"/>
    <cellStyle name="_Tenaska Comparison_Power Costs - Comparison bx Rbtl-Staff-Jt-PC_Electric Rev Req Model (2009 GRC) Rebuttal 2 2" xfId="49261"/>
    <cellStyle name="_Tenaska Comparison_Power Costs - Comparison bx Rbtl-Staff-Jt-PC_Electric Rev Req Model (2009 GRC) Rebuttal 3" xfId="49262"/>
    <cellStyle name="_Tenaska Comparison_Power Costs - Comparison bx Rbtl-Staff-Jt-PC_Electric Rev Req Model (2009 GRC) Rebuttal 4" xfId="49263"/>
    <cellStyle name="_Tenaska Comparison_Power Costs - Comparison bx Rbtl-Staff-Jt-PC_Electric Rev Req Model (2009 GRC) Rebuttal REmoval of New  WH Solar AdjustMI" xfId="49264"/>
    <cellStyle name="_Tenaska Comparison_Power Costs - Comparison bx Rbtl-Staff-Jt-PC_Electric Rev Req Model (2009 GRC) Rebuttal REmoval of New  WH Solar AdjustMI 2" xfId="49265"/>
    <cellStyle name="_Tenaska Comparison_Power Costs - Comparison bx Rbtl-Staff-Jt-PC_Electric Rev Req Model (2009 GRC) Rebuttal REmoval of New  WH Solar AdjustMI 2 2" xfId="49266"/>
    <cellStyle name="_Tenaska Comparison_Power Costs - Comparison bx Rbtl-Staff-Jt-PC_Electric Rev Req Model (2009 GRC) Rebuttal REmoval of New  WH Solar AdjustMI 3" xfId="49267"/>
    <cellStyle name="_Tenaska Comparison_Power Costs - Comparison bx Rbtl-Staff-Jt-PC_Electric Rev Req Model (2009 GRC) Rebuttal REmoval of New  WH Solar AdjustMI 4" xfId="49268"/>
    <cellStyle name="_Tenaska Comparison_Power Costs - Comparison bx Rbtl-Staff-Jt-PC_Electric Rev Req Model (2009 GRC) Rebuttal REmoval of New  WH Solar AdjustMI_DEM-WP(C) ENERG10C--ctn Mid-C_042010 2010GRC" xfId="49269"/>
    <cellStyle name="_Tenaska Comparison_Power Costs - Comparison bx Rbtl-Staff-Jt-PC_Electric Rev Req Model (2009 GRC) Revised 01-18-2010" xfId="49270"/>
    <cellStyle name="_Tenaska Comparison_Power Costs - Comparison bx Rbtl-Staff-Jt-PC_Electric Rev Req Model (2009 GRC) Revised 01-18-2010 2" xfId="49271"/>
    <cellStyle name="_Tenaska Comparison_Power Costs - Comparison bx Rbtl-Staff-Jt-PC_Electric Rev Req Model (2009 GRC) Revised 01-18-2010 2 2" xfId="49272"/>
    <cellStyle name="_Tenaska Comparison_Power Costs - Comparison bx Rbtl-Staff-Jt-PC_Electric Rev Req Model (2009 GRC) Revised 01-18-2010 3" xfId="49273"/>
    <cellStyle name="_Tenaska Comparison_Power Costs - Comparison bx Rbtl-Staff-Jt-PC_Electric Rev Req Model (2009 GRC) Revised 01-18-2010 4" xfId="49274"/>
    <cellStyle name="_Tenaska Comparison_Power Costs - Comparison bx Rbtl-Staff-Jt-PC_Electric Rev Req Model (2009 GRC) Revised 01-18-2010_DEM-WP(C) ENERG10C--ctn Mid-C_042010 2010GRC" xfId="49275"/>
    <cellStyle name="_Tenaska Comparison_Power Costs - Comparison bx Rbtl-Staff-Jt-PC_Final Order Electric EXHIBIT A-1" xfId="49276"/>
    <cellStyle name="_Tenaska Comparison_Power Costs - Comparison bx Rbtl-Staff-Jt-PC_Final Order Electric EXHIBIT A-1 2" xfId="49277"/>
    <cellStyle name="_Tenaska Comparison_Power Costs - Comparison bx Rbtl-Staff-Jt-PC_Final Order Electric EXHIBIT A-1 2 2" xfId="49278"/>
    <cellStyle name="_Tenaska Comparison_Power Costs - Comparison bx Rbtl-Staff-Jt-PC_Final Order Electric EXHIBIT A-1 3" xfId="49279"/>
    <cellStyle name="_Tenaska Comparison_Power Costs - Comparison bx Rbtl-Staff-Jt-PC_Final Order Electric EXHIBIT A-1 4" xfId="49280"/>
    <cellStyle name="_Tenaska Comparison_Production Adj 4.37" xfId="49281"/>
    <cellStyle name="_Tenaska Comparison_Production Adj 4.37 2" xfId="49282"/>
    <cellStyle name="_Tenaska Comparison_Production Adj 4.37 2 2" xfId="49283"/>
    <cellStyle name="_Tenaska Comparison_Production Adj 4.37 3" xfId="49284"/>
    <cellStyle name="_Tenaska Comparison_Purchased Power Adj 4.03" xfId="49285"/>
    <cellStyle name="_Tenaska Comparison_Purchased Power Adj 4.03 2" xfId="49286"/>
    <cellStyle name="_Tenaska Comparison_Purchased Power Adj 4.03 2 2" xfId="49287"/>
    <cellStyle name="_Tenaska Comparison_Purchased Power Adj 4.03 3" xfId="49288"/>
    <cellStyle name="_Tenaska Comparison_Rebuttal Power Costs" xfId="49289"/>
    <cellStyle name="_Tenaska Comparison_Rebuttal Power Costs 2" xfId="49290"/>
    <cellStyle name="_Tenaska Comparison_Rebuttal Power Costs 2 2" xfId="49291"/>
    <cellStyle name="_Tenaska Comparison_Rebuttal Power Costs 3" xfId="49292"/>
    <cellStyle name="_Tenaska Comparison_Rebuttal Power Costs 4" xfId="49293"/>
    <cellStyle name="_Tenaska Comparison_Rebuttal Power Costs_Adj Bench DR 3 for Initial Briefs (Electric)" xfId="49294"/>
    <cellStyle name="_Tenaska Comparison_Rebuttal Power Costs_Adj Bench DR 3 for Initial Briefs (Electric) 2" xfId="49295"/>
    <cellStyle name="_Tenaska Comparison_Rebuttal Power Costs_Adj Bench DR 3 for Initial Briefs (Electric) 2 2" xfId="49296"/>
    <cellStyle name="_Tenaska Comparison_Rebuttal Power Costs_Adj Bench DR 3 for Initial Briefs (Electric) 3" xfId="49297"/>
    <cellStyle name="_Tenaska Comparison_Rebuttal Power Costs_Adj Bench DR 3 for Initial Briefs (Electric) 4" xfId="49298"/>
    <cellStyle name="_Tenaska Comparison_Rebuttal Power Costs_Adj Bench DR 3 for Initial Briefs (Electric)_DEM-WP(C) ENERG10C--ctn Mid-C_042010 2010GRC" xfId="49299"/>
    <cellStyle name="_Tenaska Comparison_Rebuttal Power Costs_DEM-WP(C) ENERG10C--ctn Mid-C_042010 2010GRC" xfId="49300"/>
    <cellStyle name="_Tenaska Comparison_Rebuttal Power Costs_Electric Rev Req Model (2009 GRC) Rebuttal" xfId="49301"/>
    <cellStyle name="_Tenaska Comparison_Rebuttal Power Costs_Electric Rev Req Model (2009 GRC) Rebuttal 2" xfId="49302"/>
    <cellStyle name="_Tenaska Comparison_Rebuttal Power Costs_Electric Rev Req Model (2009 GRC) Rebuttal 2 2" xfId="49303"/>
    <cellStyle name="_Tenaska Comparison_Rebuttal Power Costs_Electric Rev Req Model (2009 GRC) Rebuttal 3" xfId="49304"/>
    <cellStyle name="_Tenaska Comparison_Rebuttal Power Costs_Electric Rev Req Model (2009 GRC) Rebuttal 4" xfId="49305"/>
    <cellStyle name="_Tenaska Comparison_Rebuttal Power Costs_Electric Rev Req Model (2009 GRC) Rebuttal REmoval of New  WH Solar AdjustMI" xfId="49306"/>
    <cellStyle name="_Tenaska Comparison_Rebuttal Power Costs_Electric Rev Req Model (2009 GRC) Rebuttal REmoval of New  WH Solar AdjustMI 2" xfId="49307"/>
    <cellStyle name="_Tenaska Comparison_Rebuttal Power Costs_Electric Rev Req Model (2009 GRC) Rebuttal REmoval of New  WH Solar AdjustMI 2 2" xfId="49308"/>
    <cellStyle name="_Tenaska Comparison_Rebuttal Power Costs_Electric Rev Req Model (2009 GRC) Rebuttal REmoval of New  WH Solar AdjustMI 3" xfId="49309"/>
    <cellStyle name="_Tenaska Comparison_Rebuttal Power Costs_Electric Rev Req Model (2009 GRC) Rebuttal REmoval of New  WH Solar AdjustMI 4" xfId="49310"/>
    <cellStyle name="_Tenaska Comparison_Rebuttal Power Costs_Electric Rev Req Model (2009 GRC) Rebuttal REmoval of New  WH Solar AdjustMI_DEM-WP(C) ENERG10C--ctn Mid-C_042010 2010GRC" xfId="49311"/>
    <cellStyle name="_Tenaska Comparison_Rebuttal Power Costs_Electric Rev Req Model (2009 GRC) Revised 01-18-2010" xfId="49312"/>
    <cellStyle name="_Tenaska Comparison_Rebuttal Power Costs_Electric Rev Req Model (2009 GRC) Revised 01-18-2010 2" xfId="49313"/>
    <cellStyle name="_Tenaska Comparison_Rebuttal Power Costs_Electric Rev Req Model (2009 GRC) Revised 01-18-2010 2 2" xfId="49314"/>
    <cellStyle name="_Tenaska Comparison_Rebuttal Power Costs_Electric Rev Req Model (2009 GRC) Revised 01-18-2010 3" xfId="49315"/>
    <cellStyle name="_Tenaska Comparison_Rebuttal Power Costs_Electric Rev Req Model (2009 GRC) Revised 01-18-2010 4" xfId="49316"/>
    <cellStyle name="_Tenaska Comparison_Rebuttal Power Costs_Electric Rev Req Model (2009 GRC) Revised 01-18-2010_DEM-WP(C) ENERG10C--ctn Mid-C_042010 2010GRC" xfId="49317"/>
    <cellStyle name="_Tenaska Comparison_Rebuttal Power Costs_Final Order Electric EXHIBIT A-1" xfId="49318"/>
    <cellStyle name="_Tenaska Comparison_Rebuttal Power Costs_Final Order Electric EXHIBIT A-1 2" xfId="49319"/>
    <cellStyle name="_Tenaska Comparison_Rebuttal Power Costs_Final Order Electric EXHIBIT A-1 2 2" xfId="49320"/>
    <cellStyle name="_Tenaska Comparison_Rebuttal Power Costs_Final Order Electric EXHIBIT A-1 3" xfId="49321"/>
    <cellStyle name="_Tenaska Comparison_Rebuttal Power Costs_Final Order Electric EXHIBIT A-1 4" xfId="49322"/>
    <cellStyle name="_Tenaska Comparison_ROR 5.02" xfId="49323"/>
    <cellStyle name="_Tenaska Comparison_ROR 5.02 2" xfId="49324"/>
    <cellStyle name="_Tenaska Comparison_ROR 5.02 2 2" xfId="49325"/>
    <cellStyle name="_Tenaska Comparison_ROR 5.02 3" xfId="49326"/>
    <cellStyle name="_Tenaska Comparison_Transmission Workbook for May BOD" xfId="49327"/>
    <cellStyle name="_Tenaska Comparison_Transmission Workbook for May BOD 2" xfId="49328"/>
    <cellStyle name="_Tenaska Comparison_Transmission Workbook for May BOD_DEM-WP(C) ENERG10C--ctn Mid-C_042010 2010GRC" xfId="49329"/>
    <cellStyle name="_Tenaska Comparison_Wind Integration 10GRC" xfId="49330"/>
    <cellStyle name="_Tenaska Comparison_Wind Integration 10GRC 2" xfId="49331"/>
    <cellStyle name="_Tenaska Comparison_Wind Integration 10GRC_DEM-WP(C) ENERG10C--ctn Mid-C_042010 2010GRC" xfId="49332"/>
    <cellStyle name="_x0013__TENASKA REGULATORY ASSET" xfId="49333"/>
    <cellStyle name="_x0013__TENASKA REGULATORY ASSET 2" xfId="49334"/>
    <cellStyle name="_x0013__TENASKA REGULATORY ASSET 2 2" xfId="49335"/>
    <cellStyle name="_x0013__TENASKA REGULATORY ASSET 3" xfId="49336"/>
    <cellStyle name="_x0013__TENASKA REGULATORY ASSET 4" xfId="49337"/>
    <cellStyle name="_Therms Data" xfId="49338"/>
    <cellStyle name="_Therms Data_Pro Forma Rev 09 GRC" xfId="49339"/>
    <cellStyle name="_Therms Data_Pro Forma Rev 2010 GRC" xfId="49340"/>
    <cellStyle name="_Therms Data_Pro Forma Rev 2010 GRC_Preliminary" xfId="49341"/>
    <cellStyle name="_Therms Data_Revenue (Feb 09 - Jan 10)" xfId="49342"/>
    <cellStyle name="_Therms Data_Revenue (Jan 09 - Dec 09)" xfId="49343"/>
    <cellStyle name="_Therms Data_Revenue (Mar 09 - Feb 10)" xfId="49344"/>
    <cellStyle name="_Therms Data_Volume Exhibit (Jan09 - Dec09)" xfId="49345"/>
    <cellStyle name="_Value Copy 11 30 05 gas 12 09 05 AURORA at 12 14 05" xfId="113"/>
    <cellStyle name="_Value Copy 11 30 05 gas 12 09 05 AURORA at 12 14 05 2" xfId="49346"/>
    <cellStyle name="_Value Copy 11 30 05 gas 12 09 05 AURORA at 12 14 05 2 2" xfId="49347"/>
    <cellStyle name="_Value Copy 11 30 05 gas 12 09 05 AURORA at 12 14 05 2 2 2" xfId="49348"/>
    <cellStyle name="_Value Copy 11 30 05 gas 12 09 05 AURORA at 12 14 05 2 3" xfId="49349"/>
    <cellStyle name="_Value Copy 11 30 05 gas 12 09 05 AURORA at 12 14 05 3" xfId="49350"/>
    <cellStyle name="_Value Copy 11 30 05 gas 12 09 05 AURORA at 12 14 05 3 2" xfId="49351"/>
    <cellStyle name="_Value Copy 11 30 05 gas 12 09 05 AURORA at 12 14 05 4" xfId="49352"/>
    <cellStyle name="_Value Copy 11 30 05 gas 12 09 05 AURORA at 12 14 05 4 2" xfId="49353"/>
    <cellStyle name="_Value Copy 11 30 05 gas 12 09 05 AURORA at 12 14 05 5" xfId="49354"/>
    <cellStyle name="_Value Copy 11 30 05 gas 12 09 05 AURORA at 12 14 05 6" xfId="49355"/>
    <cellStyle name="_Value Copy 11 30 05 gas 12 09 05 AURORA at 12 14 05 6 2" xfId="49356"/>
    <cellStyle name="_Value Copy 11 30 05 gas 12 09 05 AURORA at 12 14 05 7" xfId="49357"/>
    <cellStyle name="_Value Copy 11 30 05 gas 12 09 05 AURORA at 12 14 05 7 2" xfId="49358"/>
    <cellStyle name="_Value Copy 11 30 05 gas 12 09 05 AURORA at 12 14 05_04 07E Wild Horse Wind Expansion (C) (2)" xfId="114"/>
    <cellStyle name="_Value Copy 11 30 05 gas 12 09 05 AURORA at 12 14 05_04 07E Wild Horse Wind Expansion (C) (2) 2" xfId="49359"/>
    <cellStyle name="_Value Copy 11 30 05 gas 12 09 05 AURORA at 12 14 05_04 07E Wild Horse Wind Expansion (C) (2) 2 2" xfId="49360"/>
    <cellStyle name="_Value Copy 11 30 05 gas 12 09 05 AURORA at 12 14 05_04 07E Wild Horse Wind Expansion (C) (2) 3" xfId="49361"/>
    <cellStyle name="_Value Copy 11 30 05 gas 12 09 05 AURORA at 12 14 05_04 07E Wild Horse Wind Expansion (C) (2) 4" xfId="49362"/>
    <cellStyle name="_Value Copy 11 30 05 gas 12 09 05 AURORA at 12 14 05_04 07E Wild Horse Wind Expansion (C) (2)_Adj Bench DR 3 for Initial Briefs (Electric)" xfId="49363"/>
    <cellStyle name="_Value Copy 11 30 05 gas 12 09 05 AURORA at 12 14 05_04 07E Wild Horse Wind Expansion (C) (2)_Adj Bench DR 3 for Initial Briefs (Electric) 2" xfId="49364"/>
    <cellStyle name="_Value Copy 11 30 05 gas 12 09 05 AURORA at 12 14 05_04 07E Wild Horse Wind Expansion (C) (2)_Adj Bench DR 3 for Initial Briefs (Electric) 2 2" xfId="49365"/>
    <cellStyle name="_Value Copy 11 30 05 gas 12 09 05 AURORA at 12 14 05_04 07E Wild Horse Wind Expansion (C) (2)_Adj Bench DR 3 for Initial Briefs (Electric) 3" xfId="49366"/>
    <cellStyle name="_Value Copy 11 30 05 gas 12 09 05 AURORA at 12 14 05_04 07E Wild Horse Wind Expansion (C) (2)_Adj Bench DR 3 for Initial Briefs (Electric) 4" xfId="49367"/>
    <cellStyle name="_Value Copy 11 30 05 gas 12 09 05 AURORA at 12 14 05_04 07E Wild Horse Wind Expansion (C) (2)_Adj Bench DR 3 for Initial Briefs (Electric)_DEM-WP(C) ENERG10C--ctn Mid-C_042010 2010GRC" xfId="49368"/>
    <cellStyle name="_Value Copy 11 30 05 gas 12 09 05 AURORA at 12 14 05_04 07E Wild Horse Wind Expansion (C) (2)_Book1" xfId="49369"/>
    <cellStyle name="_Value Copy 11 30 05 gas 12 09 05 AURORA at 12 14 05_04 07E Wild Horse Wind Expansion (C) (2)_DEM-WP(C) ENERG10C--ctn Mid-C_042010 2010GRC" xfId="49370"/>
    <cellStyle name="_Value Copy 11 30 05 gas 12 09 05 AURORA at 12 14 05_04 07E Wild Horse Wind Expansion (C) (2)_Electric Rev Req Model (2009 GRC) " xfId="49371"/>
    <cellStyle name="_Value Copy 11 30 05 gas 12 09 05 AURORA at 12 14 05_04 07E Wild Horse Wind Expansion (C) (2)_Electric Rev Req Model (2009 GRC)  2" xfId="49372"/>
    <cellStyle name="_Value Copy 11 30 05 gas 12 09 05 AURORA at 12 14 05_04 07E Wild Horse Wind Expansion (C) (2)_Electric Rev Req Model (2009 GRC)  2 2" xfId="49373"/>
    <cellStyle name="_Value Copy 11 30 05 gas 12 09 05 AURORA at 12 14 05_04 07E Wild Horse Wind Expansion (C) (2)_Electric Rev Req Model (2009 GRC)  3" xfId="49374"/>
    <cellStyle name="_Value Copy 11 30 05 gas 12 09 05 AURORA at 12 14 05_04 07E Wild Horse Wind Expansion (C) (2)_Electric Rev Req Model (2009 GRC)  4" xfId="49375"/>
    <cellStyle name="_Value Copy 11 30 05 gas 12 09 05 AURORA at 12 14 05_04 07E Wild Horse Wind Expansion (C) (2)_Electric Rev Req Model (2009 GRC) _DEM-WP(C) ENERG10C--ctn Mid-C_042010 2010GRC" xfId="49376"/>
    <cellStyle name="_Value Copy 11 30 05 gas 12 09 05 AURORA at 12 14 05_04 07E Wild Horse Wind Expansion (C) (2)_Electric Rev Req Model (2009 GRC) Rebuttal" xfId="49377"/>
    <cellStyle name="_Value Copy 11 30 05 gas 12 09 05 AURORA at 12 14 05_04 07E Wild Horse Wind Expansion (C) (2)_Electric Rev Req Model (2009 GRC) Rebuttal 2" xfId="49378"/>
    <cellStyle name="_Value Copy 11 30 05 gas 12 09 05 AURORA at 12 14 05_04 07E Wild Horse Wind Expansion (C) (2)_Electric Rev Req Model (2009 GRC) Rebuttal 2 2" xfId="49379"/>
    <cellStyle name="_Value Copy 11 30 05 gas 12 09 05 AURORA at 12 14 05_04 07E Wild Horse Wind Expansion (C) (2)_Electric Rev Req Model (2009 GRC) Rebuttal 3" xfId="49380"/>
    <cellStyle name="_Value Copy 11 30 05 gas 12 09 05 AURORA at 12 14 05_04 07E Wild Horse Wind Expansion (C) (2)_Electric Rev Req Model (2009 GRC) Rebuttal 4" xfId="49381"/>
    <cellStyle name="_Value Copy 11 30 05 gas 12 09 05 AURORA at 12 14 05_04 07E Wild Horse Wind Expansion (C) (2)_Electric Rev Req Model (2009 GRC) Rebuttal REmoval of New  WH Solar AdjustMI" xfId="49382"/>
    <cellStyle name="_Value Copy 11 30 05 gas 12 09 05 AURORA at 12 14 05_04 07E Wild Horse Wind Expansion (C) (2)_Electric Rev Req Model (2009 GRC) Rebuttal REmoval of New  WH Solar AdjustMI 2" xfId="49383"/>
    <cellStyle name="_Value Copy 11 30 05 gas 12 09 05 AURORA at 12 14 05_04 07E Wild Horse Wind Expansion (C) (2)_Electric Rev Req Model (2009 GRC) Rebuttal REmoval of New  WH Solar AdjustMI 2 2" xfId="49384"/>
    <cellStyle name="_Value Copy 11 30 05 gas 12 09 05 AURORA at 12 14 05_04 07E Wild Horse Wind Expansion (C) (2)_Electric Rev Req Model (2009 GRC) Rebuttal REmoval of New  WH Solar AdjustMI 3" xfId="49385"/>
    <cellStyle name="_Value Copy 11 30 05 gas 12 09 05 AURORA at 12 14 05_04 07E Wild Horse Wind Expansion (C) (2)_Electric Rev Req Model (2009 GRC) Rebuttal REmoval of New  WH Solar AdjustMI 4" xfId="49386"/>
    <cellStyle name="_Value Copy 11 30 05 gas 12 09 05 AURORA at 12 14 05_04 07E Wild Horse Wind Expansion (C) (2)_Electric Rev Req Model (2009 GRC) Rebuttal REmoval of New  WH Solar AdjustMI_DEM-WP(C) ENERG10C--ctn Mid-C_042010 2010GRC" xfId="49387"/>
    <cellStyle name="_Value Copy 11 30 05 gas 12 09 05 AURORA at 12 14 05_04 07E Wild Horse Wind Expansion (C) (2)_Electric Rev Req Model (2009 GRC) Revised 01-18-2010" xfId="49388"/>
    <cellStyle name="_Value Copy 11 30 05 gas 12 09 05 AURORA at 12 14 05_04 07E Wild Horse Wind Expansion (C) (2)_Electric Rev Req Model (2009 GRC) Revised 01-18-2010 2" xfId="49389"/>
    <cellStyle name="_Value Copy 11 30 05 gas 12 09 05 AURORA at 12 14 05_04 07E Wild Horse Wind Expansion (C) (2)_Electric Rev Req Model (2009 GRC) Revised 01-18-2010 2 2" xfId="49390"/>
    <cellStyle name="_Value Copy 11 30 05 gas 12 09 05 AURORA at 12 14 05_04 07E Wild Horse Wind Expansion (C) (2)_Electric Rev Req Model (2009 GRC) Revised 01-18-2010 3" xfId="49391"/>
    <cellStyle name="_Value Copy 11 30 05 gas 12 09 05 AURORA at 12 14 05_04 07E Wild Horse Wind Expansion (C) (2)_Electric Rev Req Model (2009 GRC) Revised 01-18-2010 4" xfId="49392"/>
    <cellStyle name="_Value Copy 11 30 05 gas 12 09 05 AURORA at 12 14 05_04 07E Wild Horse Wind Expansion (C) (2)_Electric Rev Req Model (2009 GRC) Revised 01-18-2010_DEM-WP(C) ENERG10C--ctn Mid-C_042010 2010GRC" xfId="49393"/>
    <cellStyle name="_Value Copy 11 30 05 gas 12 09 05 AURORA at 12 14 05_04 07E Wild Horse Wind Expansion (C) (2)_Electric Rev Req Model (2010 GRC)" xfId="49394"/>
    <cellStyle name="_Value Copy 11 30 05 gas 12 09 05 AURORA at 12 14 05_04 07E Wild Horse Wind Expansion (C) (2)_Electric Rev Req Model (2010 GRC) SF" xfId="49395"/>
    <cellStyle name="_Value Copy 11 30 05 gas 12 09 05 AURORA at 12 14 05_04 07E Wild Horse Wind Expansion (C) (2)_Final Order Electric EXHIBIT A-1" xfId="49396"/>
    <cellStyle name="_Value Copy 11 30 05 gas 12 09 05 AURORA at 12 14 05_04 07E Wild Horse Wind Expansion (C) (2)_Final Order Electric EXHIBIT A-1 2" xfId="49397"/>
    <cellStyle name="_Value Copy 11 30 05 gas 12 09 05 AURORA at 12 14 05_04 07E Wild Horse Wind Expansion (C) (2)_Final Order Electric EXHIBIT A-1 2 2" xfId="49398"/>
    <cellStyle name="_Value Copy 11 30 05 gas 12 09 05 AURORA at 12 14 05_04 07E Wild Horse Wind Expansion (C) (2)_Final Order Electric EXHIBIT A-1 3" xfId="49399"/>
    <cellStyle name="_Value Copy 11 30 05 gas 12 09 05 AURORA at 12 14 05_04 07E Wild Horse Wind Expansion (C) (2)_Final Order Electric EXHIBIT A-1 4" xfId="49400"/>
    <cellStyle name="_Value Copy 11 30 05 gas 12 09 05 AURORA at 12 14 05_04 07E Wild Horse Wind Expansion (C) (2)_TENASKA REGULATORY ASSET" xfId="49401"/>
    <cellStyle name="_Value Copy 11 30 05 gas 12 09 05 AURORA at 12 14 05_04 07E Wild Horse Wind Expansion (C) (2)_TENASKA REGULATORY ASSET 2" xfId="49402"/>
    <cellStyle name="_Value Copy 11 30 05 gas 12 09 05 AURORA at 12 14 05_04 07E Wild Horse Wind Expansion (C) (2)_TENASKA REGULATORY ASSET 2 2" xfId="49403"/>
    <cellStyle name="_Value Copy 11 30 05 gas 12 09 05 AURORA at 12 14 05_04 07E Wild Horse Wind Expansion (C) (2)_TENASKA REGULATORY ASSET 3" xfId="49404"/>
    <cellStyle name="_Value Copy 11 30 05 gas 12 09 05 AURORA at 12 14 05_04 07E Wild Horse Wind Expansion (C) (2)_TENASKA REGULATORY ASSET 4" xfId="49405"/>
    <cellStyle name="_Value Copy 11 30 05 gas 12 09 05 AURORA at 12 14 05_16.37E Wild Horse Expansion DeferralRevwrkingfile SF" xfId="49406"/>
    <cellStyle name="_Value Copy 11 30 05 gas 12 09 05 AURORA at 12 14 05_16.37E Wild Horse Expansion DeferralRevwrkingfile SF 2" xfId="49407"/>
    <cellStyle name="_Value Copy 11 30 05 gas 12 09 05 AURORA at 12 14 05_16.37E Wild Horse Expansion DeferralRevwrkingfile SF 2 2" xfId="49408"/>
    <cellStyle name="_Value Copy 11 30 05 gas 12 09 05 AURORA at 12 14 05_16.37E Wild Horse Expansion DeferralRevwrkingfile SF 3" xfId="49409"/>
    <cellStyle name="_Value Copy 11 30 05 gas 12 09 05 AURORA at 12 14 05_16.37E Wild Horse Expansion DeferralRevwrkingfile SF 4" xfId="49410"/>
    <cellStyle name="_Value Copy 11 30 05 gas 12 09 05 AURORA at 12 14 05_16.37E Wild Horse Expansion DeferralRevwrkingfile SF_DEM-WP(C) ENERG10C--ctn Mid-C_042010 2010GRC" xfId="49411"/>
    <cellStyle name="_Value Copy 11 30 05 gas 12 09 05 AURORA at 12 14 05_2009 Compliance Filing PCA Exhibits for GRC" xfId="49412"/>
    <cellStyle name="_Value Copy 11 30 05 gas 12 09 05 AURORA at 12 14 05_2009 Compliance Filing PCA Exhibits for GRC 2" xfId="49413"/>
    <cellStyle name="_Value Copy 11 30 05 gas 12 09 05 AURORA at 12 14 05_2009 GRC Compl Filing - Exhibit D" xfId="49414"/>
    <cellStyle name="_Value Copy 11 30 05 gas 12 09 05 AURORA at 12 14 05_2009 GRC Compl Filing - Exhibit D 2" xfId="49415"/>
    <cellStyle name="_Value Copy 11 30 05 gas 12 09 05 AURORA at 12 14 05_2009 GRC Compl Filing - Exhibit D_DEM-WP(C) ENERG10C--ctn Mid-C_042010 2010GRC" xfId="49416"/>
    <cellStyle name="_Value Copy 11 30 05 gas 12 09 05 AURORA at 12 14 05_3.01 Income Statement" xfId="49417"/>
    <cellStyle name="_Value Copy 11 30 05 gas 12 09 05 AURORA at 12 14 05_4 31 Regulatory Assets and Liabilities  7 06- Exhibit D" xfId="49418"/>
    <cellStyle name="_Value Copy 11 30 05 gas 12 09 05 AURORA at 12 14 05_4 31 Regulatory Assets and Liabilities  7 06- Exhibit D 2" xfId="49419"/>
    <cellStyle name="_Value Copy 11 30 05 gas 12 09 05 AURORA at 12 14 05_4 31 Regulatory Assets and Liabilities  7 06- Exhibit D 2 2" xfId="49420"/>
    <cellStyle name="_Value Copy 11 30 05 gas 12 09 05 AURORA at 12 14 05_4 31 Regulatory Assets and Liabilities  7 06- Exhibit D 3" xfId="49421"/>
    <cellStyle name="_Value Copy 11 30 05 gas 12 09 05 AURORA at 12 14 05_4 31 Regulatory Assets and Liabilities  7 06- Exhibit D 4" xfId="49422"/>
    <cellStyle name="_Value Copy 11 30 05 gas 12 09 05 AURORA at 12 14 05_4 31 Regulatory Assets and Liabilities  7 06- Exhibit D_DEM-WP(C) ENERG10C--ctn Mid-C_042010 2010GRC" xfId="49423"/>
    <cellStyle name="_Value Copy 11 30 05 gas 12 09 05 AURORA at 12 14 05_4 31 Regulatory Assets and Liabilities  7 06- Exhibit D_NIM Summary" xfId="49424"/>
    <cellStyle name="_Value Copy 11 30 05 gas 12 09 05 AURORA at 12 14 05_4 31 Regulatory Assets and Liabilities  7 06- Exhibit D_NIM Summary 2" xfId="49425"/>
    <cellStyle name="_Value Copy 11 30 05 gas 12 09 05 AURORA at 12 14 05_4 31 Regulatory Assets and Liabilities  7 06- Exhibit D_NIM Summary_DEM-WP(C) ENERG10C--ctn Mid-C_042010 2010GRC" xfId="49426"/>
    <cellStyle name="_Value Copy 11 30 05 gas 12 09 05 AURORA at 12 14 05_4 31E Reg Asset  Liab and EXH D" xfId="49427"/>
    <cellStyle name="_Value Copy 11 30 05 gas 12 09 05 AURORA at 12 14 05_4 31E Reg Asset  Liab and EXH D _ Aug 10 Filing (2)" xfId="49428"/>
    <cellStyle name="_Value Copy 11 30 05 gas 12 09 05 AURORA at 12 14 05_4 32 Regulatory Assets and Liabilities  7 06- Exhibit D" xfId="49429"/>
    <cellStyle name="_Value Copy 11 30 05 gas 12 09 05 AURORA at 12 14 05_4 32 Regulatory Assets and Liabilities  7 06- Exhibit D 2" xfId="49430"/>
    <cellStyle name="_Value Copy 11 30 05 gas 12 09 05 AURORA at 12 14 05_4 32 Regulatory Assets and Liabilities  7 06- Exhibit D 2 2" xfId="49431"/>
    <cellStyle name="_Value Copy 11 30 05 gas 12 09 05 AURORA at 12 14 05_4 32 Regulatory Assets and Liabilities  7 06- Exhibit D 3" xfId="49432"/>
    <cellStyle name="_Value Copy 11 30 05 gas 12 09 05 AURORA at 12 14 05_4 32 Regulatory Assets and Liabilities  7 06- Exhibit D 4" xfId="49433"/>
    <cellStyle name="_Value Copy 11 30 05 gas 12 09 05 AURORA at 12 14 05_4 32 Regulatory Assets and Liabilities  7 06- Exhibit D_DEM-WP(C) ENERG10C--ctn Mid-C_042010 2010GRC" xfId="49434"/>
    <cellStyle name="_Value Copy 11 30 05 gas 12 09 05 AURORA at 12 14 05_4 32 Regulatory Assets and Liabilities  7 06- Exhibit D_NIM Summary" xfId="49435"/>
    <cellStyle name="_Value Copy 11 30 05 gas 12 09 05 AURORA at 12 14 05_4 32 Regulatory Assets and Liabilities  7 06- Exhibit D_NIM Summary 2" xfId="49436"/>
    <cellStyle name="_Value Copy 11 30 05 gas 12 09 05 AURORA at 12 14 05_4 32 Regulatory Assets and Liabilities  7 06- Exhibit D_NIM Summary_DEM-WP(C) ENERG10C--ctn Mid-C_042010 2010GRC" xfId="49437"/>
    <cellStyle name="_Value Copy 11 30 05 gas 12 09 05 AURORA at 12 14 05_ACCOUNTS" xfId="49438"/>
    <cellStyle name="_Value Copy 11 30 05 gas 12 09 05 AURORA at 12 14 05_AURORA Total New" xfId="49439"/>
    <cellStyle name="_Value Copy 11 30 05 gas 12 09 05 AURORA at 12 14 05_AURORA Total New 2" xfId="49440"/>
    <cellStyle name="_Value Copy 11 30 05 gas 12 09 05 AURORA at 12 14 05_Book2" xfId="49441"/>
    <cellStyle name="_Value Copy 11 30 05 gas 12 09 05 AURORA at 12 14 05_Book2 2" xfId="49442"/>
    <cellStyle name="_Value Copy 11 30 05 gas 12 09 05 AURORA at 12 14 05_Book2 2 2" xfId="49443"/>
    <cellStyle name="_Value Copy 11 30 05 gas 12 09 05 AURORA at 12 14 05_Book2 3" xfId="49444"/>
    <cellStyle name="_Value Copy 11 30 05 gas 12 09 05 AURORA at 12 14 05_Book2 4" xfId="49445"/>
    <cellStyle name="_Value Copy 11 30 05 gas 12 09 05 AURORA at 12 14 05_Book2_Adj Bench DR 3 for Initial Briefs (Electric)" xfId="49446"/>
    <cellStyle name="_Value Copy 11 30 05 gas 12 09 05 AURORA at 12 14 05_Book2_Adj Bench DR 3 for Initial Briefs (Electric) 2" xfId="49447"/>
    <cellStyle name="_Value Copy 11 30 05 gas 12 09 05 AURORA at 12 14 05_Book2_Adj Bench DR 3 for Initial Briefs (Electric) 2 2" xfId="49448"/>
    <cellStyle name="_Value Copy 11 30 05 gas 12 09 05 AURORA at 12 14 05_Book2_Adj Bench DR 3 for Initial Briefs (Electric) 3" xfId="49449"/>
    <cellStyle name="_Value Copy 11 30 05 gas 12 09 05 AURORA at 12 14 05_Book2_Adj Bench DR 3 for Initial Briefs (Electric) 4" xfId="49450"/>
    <cellStyle name="_Value Copy 11 30 05 gas 12 09 05 AURORA at 12 14 05_Book2_Adj Bench DR 3 for Initial Briefs (Electric)_DEM-WP(C) ENERG10C--ctn Mid-C_042010 2010GRC" xfId="49451"/>
    <cellStyle name="_Value Copy 11 30 05 gas 12 09 05 AURORA at 12 14 05_Book2_DEM-WP(C) ENERG10C--ctn Mid-C_042010 2010GRC" xfId="49452"/>
    <cellStyle name="_Value Copy 11 30 05 gas 12 09 05 AURORA at 12 14 05_Book2_Electric Rev Req Model (2009 GRC) Rebuttal" xfId="49453"/>
    <cellStyle name="_Value Copy 11 30 05 gas 12 09 05 AURORA at 12 14 05_Book2_Electric Rev Req Model (2009 GRC) Rebuttal 2" xfId="49454"/>
    <cellStyle name="_Value Copy 11 30 05 gas 12 09 05 AURORA at 12 14 05_Book2_Electric Rev Req Model (2009 GRC) Rebuttal 2 2" xfId="49455"/>
    <cellStyle name="_Value Copy 11 30 05 gas 12 09 05 AURORA at 12 14 05_Book2_Electric Rev Req Model (2009 GRC) Rebuttal 3" xfId="49456"/>
    <cellStyle name="_Value Copy 11 30 05 gas 12 09 05 AURORA at 12 14 05_Book2_Electric Rev Req Model (2009 GRC) Rebuttal 4" xfId="49457"/>
    <cellStyle name="_Value Copy 11 30 05 gas 12 09 05 AURORA at 12 14 05_Book2_Electric Rev Req Model (2009 GRC) Rebuttal REmoval of New  WH Solar AdjustMI" xfId="49458"/>
    <cellStyle name="_Value Copy 11 30 05 gas 12 09 05 AURORA at 12 14 05_Book2_Electric Rev Req Model (2009 GRC) Rebuttal REmoval of New  WH Solar AdjustMI 2" xfId="49459"/>
    <cellStyle name="_Value Copy 11 30 05 gas 12 09 05 AURORA at 12 14 05_Book2_Electric Rev Req Model (2009 GRC) Rebuttal REmoval of New  WH Solar AdjustMI 2 2" xfId="49460"/>
    <cellStyle name="_Value Copy 11 30 05 gas 12 09 05 AURORA at 12 14 05_Book2_Electric Rev Req Model (2009 GRC) Rebuttal REmoval of New  WH Solar AdjustMI 3" xfId="49461"/>
    <cellStyle name="_Value Copy 11 30 05 gas 12 09 05 AURORA at 12 14 05_Book2_Electric Rev Req Model (2009 GRC) Rebuttal REmoval of New  WH Solar AdjustMI 4" xfId="49462"/>
    <cellStyle name="_Value Copy 11 30 05 gas 12 09 05 AURORA at 12 14 05_Book2_Electric Rev Req Model (2009 GRC) Rebuttal REmoval of New  WH Solar AdjustMI_DEM-WP(C) ENERG10C--ctn Mid-C_042010 2010GRC" xfId="49463"/>
    <cellStyle name="_Value Copy 11 30 05 gas 12 09 05 AURORA at 12 14 05_Book2_Electric Rev Req Model (2009 GRC) Revised 01-18-2010" xfId="49464"/>
    <cellStyle name="_Value Copy 11 30 05 gas 12 09 05 AURORA at 12 14 05_Book2_Electric Rev Req Model (2009 GRC) Revised 01-18-2010 2" xfId="49465"/>
    <cellStyle name="_Value Copy 11 30 05 gas 12 09 05 AURORA at 12 14 05_Book2_Electric Rev Req Model (2009 GRC) Revised 01-18-2010 2 2" xfId="49466"/>
    <cellStyle name="_Value Copy 11 30 05 gas 12 09 05 AURORA at 12 14 05_Book2_Electric Rev Req Model (2009 GRC) Revised 01-18-2010 3" xfId="49467"/>
    <cellStyle name="_Value Copy 11 30 05 gas 12 09 05 AURORA at 12 14 05_Book2_Electric Rev Req Model (2009 GRC) Revised 01-18-2010 4" xfId="49468"/>
    <cellStyle name="_Value Copy 11 30 05 gas 12 09 05 AURORA at 12 14 05_Book2_Electric Rev Req Model (2009 GRC) Revised 01-18-2010_DEM-WP(C) ENERG10C--ctn Mid-C_042010 2010GRC" xfId="49469"/>
    <cellStyle name="_Value Copy 11 30 05 gas 12 09 05 AURORA at 12 14 05_Book2_Final Order Electric EXHIBIT A-1" xfId="49470"/>
    <cellStyle name="_Value Copy 11 30 05 gas 12 09 05 AURORA at 12 14 05_Book2_Final Order Electric EXHIBIT A-1 2" xfId="49471"/>
    <cellStyle name="_Value Copy 11 30 05 gas 12 09 05 AURORA at 12 14 05_Book2_Final Order Electric EXHIBIT A-1 2 2" xfId="49472"/>
    <cellStyle name="_Value Copy 11 30 05 gas 12 09 05 AURORA at 12 14 05_Book2_Final Order Electric EXHIBIT A-1 3" xfId="49473"/>
    <cellStyle name="_Value Copy 11 30 05 gas 12 09 05 AURORA at 12 14 05_Book2_Final Order Electric EXHIBIT A-1 4" xfId="49474"/>
    <cellStyle name="_Value Copy 11 30 05 gas 12 09 05 AURORA at 12 14 05_Book4" xfId="49475"/>
    <cellStyle name="_Value Copy 11 30 05 gas 12 09 05 AURORA at 12 14 05_Book4 2" xfId="49476"/>
    <cellStyle name="_Value Copy 11 30 05 gas 12 09 05 AURORA at 12 14 05_Book4 2 2" xfId="49477"/>
    <cellStyle name="_Value Copy 11 30 05 gas 12 09 05 AURORA at 12 14 05_Book4 3" xfId="49478"/>
    <cellStyle name="_Value Copy 11 30 05 gas 12 09 05 AURORA at 12 14 05_Book4 4" xfId="49479"/>
    <cellStyle name="_Value Copy 11 30 05 gas 12 09 05 AURORA at 12 14 05_Book4_DEM-WP(C) ENERG10C--ctn Mid-C_042010 2010GRC" xfId="49480"/>
    <cellStyle name="_Value Copy 11 30 05 gas 12 09 05 AURORA at 12 14 05_Book9" xfId="115"/>
    <cellStyle name="_Value Copy 11 30 05 gas 12 09 05 AURORA at 12 14 05_Book9 2" xfId="49481"/>
    <cellStyle name="_Value Copy 11 30 05 gas 12 09 05 AURORA at 12 14 05_Book9 2 2" xfId="49482"/>
    <cellStyle name="_Value Copy 11 30 05 gas 12 09 05 AURORA at 12 14 05_Book9 3" xfId="49483"/>
    <cellStyle name="_Value Copy 11 30 05 gas 12 09 05 AURORA at 12 14 05_Book9 4" xfId="49484"/>
    <cellStyle name="_Value Copy 11 30 05 gas 12 09 05 AURORA at 12 14 05_Book9_DEM-WP(C) ENERG10C--ctn Mid-C_042010 2010GRC" xfId="49485"/>
    <cellStyle name="_Value Copy 11 30 05 gas 12 09 05 AURORA at 12 14 05_Check the Interest Calculation" xfId="49486"/>
    <cellStyle name="_Value Copy 11 30 05 gas 12 09 05 AURORA at 12 14 05_Check the Interest Calculation_Scenario 1 REC vs PTC Offset" xfId="49487"/>
    <cellStyle name="_Value Copy 11 30 05 gas 12 09 05 AURORA at 12 14 05_Check the Interest Calculation_Scenario 3" xfId="49488"/>
    <cellStyle name="_Value Copy 11 30 05 gas 12 09 05 AURORA at 12 14 05_Chelan PUD Power Costs (8-10)" xfId="49489"/>
    <cellStyle name="_Value Copy 11 30 05 gas 12 09 05 AURORA at 12 14 05_DEM-WP(C) Chelan Power Costs" xfId="49490"/>
    <cellStyle name="_Value Copy 11 30 05 gas 12 09 05 AURORA at 12 14 05_DEM-WP(C) ENERG10C--ctn Mid-C_042010 2010GRC" xfId="49491"/>
    <cellStyle name="_Value Copy 11 30 05 gas 12 09 05 AURORA at 12 14 05_DEM-WP(C) Gas Transport 2010GRC" xfId="49492"/>
    <cellStyle name="_Value Copy 11 30 05 gas 12 09 05 AURORA at 12 14 05_Direct Assignment Distribution Plant 2008" xfId="49493"/>
    <cellStyle name="_Value Copy 11 30 05 gas 12 09 05 AURORA at 12 14 05_Direct Assignment Distribution Plant 2008 2" xfId="49494"/>
    <cellStyle name="_Value Copy 11 30 05 gas 12 09 05 AURORA at 12 14 05_Direct Assignment Distribution Plant 2008 2 2" xfId="49495"/>
    <cellStyle name="_Value Copy 11 30 05 gas 12 09 05 AURORA at 12 14 05_Direct Assignment Distribution Plant 2008 2 2 2" xfId="49496"/>
    <cellStyle name="_Value Copy 11 30 05 gas 12 09 05 AURORA at 12 14 05_Direct Assignment Distribution Plant 2008 2 3" xfId="49497"/>
    <cellStyle name="_Value Copy 11 30 05 gas 12 09 05 AURORA at 12 14 05_Direct Assignment Distribution Plant 2008 2 3 2" xfId="49498"/>
    <cellStyle name="_Value Copy 11 30 05 gas 12 09 05 AURORA at 12 14 05_Direct Assignment Distribution Plant 2008 2 4" xfId="49499"/>
    <cellStyle name="_Value Copy 11 30 05 gas 12 09 05 AURORA at 12 14 05_Direct Assignment Distribution Plant 2008 2 4 2" xfId="49500"/>
    <cellStyle name="_Value Copy 11 30 05 gas 12 09 05 AURORA at 12 14 05_Direct Assignment Distribution Plant 2008 3" xfId="49501"/>
    <cellStyle name="_Value Copy 11 30 05 gas 12 09 05 AURORA at 12 14 05_Direct Assignment Distribution Plant 2008 3 2" xfId="49502"/>
    <cellStyle name="_Value Copy 11 30 05 gas 12 09 05 AURORA at 12 14 05_Direct Assignment Distribution Plant 2008 4" xfId="49503"/>
    <cellStyle name="_Value Copy 11 30 05 gas 12 09 05 AURORA at 12 14 05_Direct Assignment Distribution Plant 2008 4 2" xfId="49504"/>
    <cellStyle name="_Value Copy 11 30 05 gas 12 09 05 AURORA at 12 14 05_Direct Assignment Distribution Plant 2008 5" xfId="49505"/>
    <cellStyle name="_Value Copy 11 30 05 gas 12 09 05 AURORA at 12 14 05_Direct Assignment Distribution Plant 2008 6" xfId="49506"/>
    <cellStyle name="_Value Copy 11 30 05 gas 12 09 05 AURORA at 12 14 05_Electric COS Inputs" xfId="49507"/>
    <cellStyle name="_Value Copy 11 30 05 gas 12 09 05 AURORA at 12 14 05_Electric COS Inputs 2" xfId="49508"/>
    <cellStyle name="_Value Copy 11 30 05 gas 12 09 05 AURORA at 12 14 05_Electric COS Inputs 2 2" xfId="49509"/>
    <cellStyle name="_Value Copy 11 30 05 gas 12 09 05 AURORA at 12 14 05_Electric COS Inputs 2 2 2" xfId="49510"/>
    <cellStyle name="_Value Copy 11 30 05 gas 12 09 05 AURORA at 12 14 05_Electric COS Inputs 2 3" xfId="49511"/>
    <cellStyle name="_Value Copy 11 30 05 gas 12 09 05 AURORA at 12 14 05_Electric COS Inputs 2 3 2" xfId="49512"/>
    <cellStyle name="_Value Copy 11 30 05 gas 12 09 05 AURORA at 12 14 05_Electric COS Inputs 2 4" xfId="49513"/>
    <cellStyle name="_Value Copy 11 30 05 gas 12 09 05 AURORA at 12 14 05_Electric COS Inputs 2 4 2" xfId="49514"/>
    <cellStyle name="_Value Copy 11 30 05 gas 12 09 05 AURORA at 12 14 05_Electric COS Inputs 3" xfId="49515"/>
    <cellStyle name="_Value Copy 11 30 05 gas 12 09 05 AURORA at 12 14 05_Electric COS Inputs 3 2" xfId="49516"/>
    <cellStyle name="_Value Copy 11 30 05 gas 12 09 05 AURORA at 12 14 05_Electric COS Inputs 4" xfId="49517"/>
    <cellStyle name="_Value Copy 11 30 05 gas 12 09 05 AURORA at 12 14 05_Electric COS Inputs 4 2" xfId="49518"/>
    <cellStyle name="_Value Copy 11 30 05 gas 12 09 05 AURORA at 12 14 05_Electric COS Inputs 5" xfId="49519"/>
    <cellStyle name="_Value Copy 11 30 05 gas 12 09 05 AURORA at 12 14 05_Electric COS Inputs 6" xfId="49520"/>
    <cellStyle name="_Value Copy 11 30 05 gas 12 09 05 AURORA at 12 14 05_Electric Rate Spread and Rate Design 3.23.09" xfId="49521"/>
    <cellStyle name="_Value Copy 11 30 05 gas 12 09 05 AURORA at 12 14 05_Electric Rate Spread and Rate Design 3.23.09 2" xfId="49522"/>
    <cellStyle name="_Value Copy 11 30 05 gas 12 09 05 AURORA at 12 14 05_Electric Rate Spread and Rate Design 3.23.09 2 2" xfId="49523"/>
    <cellStyle name="_Value Copy 11 30 05 gas 12 09 05 AURORA at 12 14 05_Electric Rate Spread and Rate Design 3.23.09 2 2 2" xfId="49524"/>
    <cellStyle name="_Value Copy 11 30 05 gas 12 09 05 AURORA at 12 14 05_Electric Rate Spread and Rate Design 3.23.09 2 3" xfId="49525"/>
    <cellStyle name="_Value Copy 11 30 05 gas 12 09 05 AURORA at 12 14 05_Electric Rate Spread and Rate Design 3.23.09 2 3 2" xfId="49526"/>
    <cellStyle name="_Value Copy 11 30 05 gas 12 09 05 AURORA at 12 14 05_Electric Rate Spread and Rate Design 3.23.09 2 4" xfId="49527"/>
    <cellStyle name="_Value Copy 11 30 05 gas 12 09 05 AURORA at 12 14 05_Electric Rate Spread and Rate Design 3.23.09 2 4 2" xfId="49528"/>
    <cellStyle name="_Value Copy 11 30 05 gas 12 09 05 AURORA at 12 14 05_Electric Rate Spread and Rate Design 3.23.09 3" xfId="49529"/>
    <cellStyle name="_Value Copy 11 30 05 gas 12 09 05 AURORA at 12 14 05_Electric Rate Spread and Rate Design 3.23.09 3 2" xfId="49530"/>
    <cellStyle name="_Value Copy 11 30 05 gas 12 09 05 AURORA at 12 14 05_Electric Rate Spread and Rate Design 3.23.09 4" xfId="49531"/>
    <cellStyle name="_Value Copy 11 30 05 gas 12 09 05 AURORA at 12 14 05_Electric Rate Spread and Rate Design 3.23.09 4 2" xfId="49532"/>
    <cellStyle name="_Value Copy 11 30 05 gas 12 09 05 AURORA at 12 14 05_Electric Rate Spread and Rate Design 3.23.09 5" xfId="49533"/>
    <cellStyle name="_Value Copy 11 30 05 gas 12 09 05 AURORA at 12 14 05_Electric Rate Spread and Rate Design 3.23.09 6" xfId="49534"/>
    <cellStyle name="_Value Copy 11 30 05 gas 12 09 05 AURORA at 12 14 05_Exhibit D fr R Gho 12-31-08" xfId="49535"/>
    <cellStyle name="_Value Copy 11 30 05 gas 12 09 05 AURORA at 12 14 05_Exhibit D fr R Gho 12-31-08 2" xfId="49536"/>
    <cellStyle name="_Value Copy 11 30 05 gas 12 09 05 AURORA at 12 14 05_Exhibit D fr R Gho 12-31-08 3" xfId="49537"/>
    <cellStyle name="_Value Copy 11 30 05 gas 12 09 05 AURORA at 12 14 05_Exhibit D fr R Gho 12-31-08 v2" xfId="49538"/>
    <cellStyle name="_Value Copy 11 30 05 gas 12 09 05 AURORA at 12 14 05_Exhibit D fr R Gho 12-31-08 v2 2" xfId="49539"/>
    <cellStyle name="_Value Copy 11 30 05 gas 12 09 05 AURORA at 12 14 05_Exhibit D fr R Gho 12-31-08 v2 3" xfId="49540"/>
    <cellStyle name="_Value Copy 11 30 05 gas 12 09 05 AURORA at 12 14 05_Exhibit D fr R Gho 12-31-08 v2_DEM-WP(C) ENERG10C--ctn Mid-C_042010 2010GRC" xfId="49541"/>
    <cellStyle name="_Value Copy 11 30 05 gas 12 09 05 AURORA at 12 14 05_Exhibit D fr R Gho 12-31-08 v2_NIM Summary" xfId="49542"/>
    <cellStyle name="_Value Copy 11 30 05 gas 12 09 05 AURORA at 12 14 05_Exhibit D fr R Gho 12-31-08 v2_NIM Summary 2" xfId="49543"/>
    <cellStyle name="_Value Copy 11 30 05 gas 12 09 05 AURORA at 12 14 05_Exhibit D fr R Gho 12-31-08 v2_NIM Summary_DEM-WP(C) ENERG10C--ctn Mid-C_042010 2010GRC" xfId="49544"/>
    <cellStyle name="_Value Copy 11 30 05 gas 12 09 05 AURORA at 12 14 05_Exhibit D fr R Gho 12-31-08_DEM-WP(C) ENERG10C--ctn Mid-C_042010 2010GRC" xfId="49545"/>
    <cellStyle name="_Value Copy 11 30 05 gas 12 09 05 AURORA at 12 14 05_Exhibit D fr R Gho 12-31-08_NIM Summary" xfId="49546"/>
    <cellStyle name="_Value Copy 11 30 05 gas 12 09 05 AURORA at 12 14 05_Exhibit D fr R Gho 12-31-08_NIM Summary 2" xfId="49547"/>
    <cellStyle name="_Value Copy 11 30 05 gas 12 09 05 AURORA at 12 14 05_Exhibit D fr R Gho 12-31-08_NIM Summary_DEM-WP(C) ENERG10C--ctn Mid-C_042010 2010GRC" xfId="49548"/>
    <cellStyle name="_Value Copy 11 30 05 gas 12 09 05 AURORA at 12 14 05_Gas Rev Req Model (2010 GRC)" xfId="49549"/>
    <cellStyle name="_Value Copy 11 30 05 gas 12 09 05 AURORA at 12 14 05_Hopkins Ridge Prepaid Tran - Interest Earned RY 12ME Feb  '11" xfId="49550"/>
    <cellStyle name="_Value Copy 11 30 05 gas 12 09 05 AURORA at 12 14 05_Hopkins Ridge Prepaid Tran - Interest Earned RY 12ME Feb  '11 2" xfId="49551"/>
    <cellStyle name="_Value Copy 11 30 05 gas 12 09 05 AURORA at 12 14 05_Hopkins Ridge Prepaid Tran - Interest Earned RY 12ME Feb  '11_DEM-WP(C) ENERG10C--ctn Mid-C_042010 2010GRC" xfId="49552"/>
    <cellStyle name="_Value Copy 11 30 05 gas 12 09 05 AURORA at 12 14 05_Hopkins Ridge Prepaid Tran - Interest Earned RY 12ME Feb  '11_NIM Summary" xfId="49553"/>
    <cellStyle name="_Value Copy 11 30 05 gas 12 09 05 AURORA at 12 14 05_Hopkins Ridge Prepaid Tran - Interest Earned RY 12ME Feb  '11_NIM Summary 2" xfId="49554"/>
    <cellStyle name="_Value Copy 11 30 05 gas 12 09 05 AURORA at 12 14 05_Hopkins Ridge Prepaid Tran - Interest Earned RY 12ME Feb  '11_NIM Summary_DEM-WP(C) ENERG10C--ctn Mid-C_042010 2010GRC" xfId="49555"/>
    <cellStyle name="_Value Copy 11 30 05 gas 12 09 05 AURORA at 12 14 05_Hopkins Ridge Prepaid Tran - Interest Earned RY 12ME Feb  '11_Transmission Workbook for May BOD" xfId="49556"/>
    <cellStyle name="_Value Copy 11 30 05 gas 12 09 05 AURORA at 12 14 05_Hopkins Ridge Prepaid Tran - Interest Earned RY 12ME Feb  '11_Transmission Workbook for May BOD 2" xfId="49557"/>
    <cellStyle name="_Value Copy 11 30 05 gas 12 09 05 AURORA at 12 14 05_Hopkins Ridge Prepaid Tran - Interest Earned RY 12ME Feb  '11_Transmission Workbook for May BOD_DEM-WP(C) ENERG10C--ctn Mid-C_042010 2010GRC" xfId="49558"/>
    <cellStyle name="_Value Copy 11 30 05 gas 12 09 05 AURORA at 12 14 05_INPUTS" xfId="49559"/>
    <cellStyle name="_Value Copy 11 30 05 gas 12 09 05 AURORA at 12 14 05_INPUTS 2" xfId="49560"/>
    <cellStyle name="_Value Copy 11 30 05 gas 12 09 05 AURORA at 12 14 05_INPUTS 2 2" xfId="49561"/>
    <cellStyle name="_Value Copy 11 30 05 gas 12 09 05 AURORA at 12 14 05_INPUTS 2 2 2" xfId="49562"/>
    <cellStyle name="_Value Copy 11 30 05 gas 12 09 05 AURORA at 12 14 05_INPUTS 2 3" xfId="49563"/>
    <cellStyle name="_Value Copy 11 30 05 gas 12 09 05 AURORA at 12 14 05_INPUTS 2 3 2" xfId="49564"/>
    <cellStyle name="_Value Copy 11 30 05 gas 12 09 05 AURORA at 12 14 05_INPUTS 2 4" xfId="49565"/>
    <cellStyle name="_Value Copy 11 30 05 gas 12 09 05 AURORA at 12 14 05_INPUTS 2 4 2" xfId="49566"/>
    <cellStyle name="_Value Copy 11 30 05 gas 12 09 05 AURORA at 12 14 05_INPUTS 3" xfId="49567"/>
    <cellStyle name="_Value Copy 11 30 05 gas 12 09 05 AURORA at 12 14 05_INPUTS 3 2" xfId="49568"/>
    <cellStyle name="_Value Copy 11 30 05 gas 12 09 05 AURORA at 12 14 05_INPUTS 4" xfId="49569"/>
    <cellStyle name="_Value Copy 11 30 05 gas 12 09 05 AURORA at 12 14 05_INPUTS 4 2" xfId="49570"/>
    <cellStyle name="_Value Copy 11 30 05 gas 12 09 05 AURORA at 12 14 05_INPUTS 5" xfId="49571"/>
    <cellStyle name="_Value Copy 11 30 05 gas 12 09 05 AURORA at 12 14 05_INPUTS 6" xfId="49572"/>
    <cellStyle name="_Value Copy 11 30 05 gas 12 09 05 AURORA at 12 14 05_Leased Transformer &amp; Substation Plant &amp; Rev 12-2009" xfId="49573"/>
    <cellStyle name="_Value Copy 11 30 05 gas 12 09 05 AURORA at 12 14 05_Leased Transformer &amp; Substation Plant &amp; Rev 12-2009 2" xfId="49574"/>
    <cellStyle name="_Value Copy 11 30 05 gas 12 09 05 AURORA at 12 14 05_Leased Transformer &amp; Substation Plant &amp; Rev 12-2009 2 2" xfId="49575"/>
    <cellStyle name="_Value Copy 11 30 05 gas 12 09 05 AURORA at 12 14 05_Leased Transformer &amp; Substation Plant &amp; Rev 12-2009 2 2 2" xfId="49576"/>
    <cellStyle name="_Value Copy 11 30 05 gas 12 09 05 AURORA at 12 14 05_Leased Transformer &amp; Substation Plant &amp; Rev 12-2009 2 3" xfId="49577"/>
    <cellStyle name="_Value Copy 11 30 05 gas 12 09 05 AURORA at 12 14 05_Leased Transformer &amp; Substation Plant &amp; Rev 12-2009 2 3 2" xfId="49578"/>
    <cellStyle name="_Value Copy 11 30 05 gas 12 09 05 AURORA at 12 14 05_Leased Transformer &amp; Substation Plant &amp; Rev 12-2009 2 4" xfId="49579"/>
    <cellStyle name="_Value Copy 11 30 05 gas 12 09 05 AURORA at 12 14 05_Leased Transformer &amp; Substation Plant &amp; Rev 12-2009 2 4 2" xfId="49580"/>
    <cellStyle name="_Value Copy 11 30 05 gas 12 09 05 AURORA at 12 14 05_Leased Transformer &amp; Substation Plant &amp; Rev 12-2009 3" xfId="49581"/>
    <cellStyle name="_Value Copy 11 30 05 gas 12 09 05 AURORA at 12 14 05_Leased Transformer &amp; Substation Plant &amp; Rev 12-2009 3 2" xfId="49582"/>
    <cellStyle name="_Value Copy 11 30 05 gas 12 09 05 AURORA at 12 14 05_Leased Transformer &amp; Substation Plant &amp; Rev 12-2009 4" xfId="49583"/>
    <cellStyle name="_Value Copy 11 30 05 gas 12 09 05 AURORA at 12 14 05_Leased Transformer &amp; Substation Plant &amp; Rev 12-2009 4 2" xfId="49584"/>
    <cellStyle name="_Value Copy 11 30 05 gas 12 09 05 AURORA at 12 14 05_Leased Transformer &amp; Substation Plant &amp; Rev 12-2009 5" xfId="49585"/>
    <cellStyle name="_Value Copy 11 30 05 gas 12 09 05 AURORA at 12 14 05_Leased Transformer &amp; Substation Plant &amp; Rev 12-2009 6" xfId="49586"/>
    <cellStyle name="_Value Copy 11 30 05 gas 12 09 05 AURORA at 12 14 05_NIM Summary" xfId="49587"/>
    <cellStyle name="_Value Copy 11 30 05 gas 12 09 05 AURORA at 12 14 05_NIM Summary 09GRC" xfId="49588"/>
    <cellStyle name="_Value Copy 11 30 05 gas 12 09 05 AURORA at 12 14 05_NIM Summary 09GRC 2" xfId="49589"/>
    <cellStyle name="_Value Copy 11 30 05 gas 12 09 05 AURORA at 12 14 05_NIM Summary 09GRC_DEM-WP(C) ENERG10C--ctn Mid-C_042010 2010GRC" xfId="49590"/>
    <cellStyle name="_Value Copy 11 30 05 gas 12 09 05 AURORA at 12 14 05_NIM Summary 2" xfId="49591"/>
    <cellStyle name="_Value Copy 11 30 05 gas 12 09 05 AURORA at 12 14 05_NIM Summary 3" xfId="49592"/>
    <cellStyle name="_Value Copy 11 30 05 gas 12 09 05 AURORA at 12 14 05_NIM Summary 4" xfId="49593"/>
    <cellStyle name="_Value Copy 11 30 05 gas 12 09 05 AURORA at 12 14 05_NIM Summary 5" xfId="49594"/>
    <cellStyle name="_Value Copy 11 30 05 gas 12 09 05 AURORA at 12 14 05_NIM Summary 6" xfId="49595"/>
    <cellStyle name="_Value Copy 11 30 05 gas 12 09 05 AURORA at 12 14 05_NIM Summary 7" xfId="49596"/>
    <cellStyle name="_Value Copy 11 30 05 gas 12 09 05 AURORA at 12 14 05_NIM Summary 8" xfId="49597"/>
    <cellStyle name="_Value Copy 11 30 05 gas 12 09 05 AURORA at 12 14 05_NIM Summary 9" xfId="49598"/>
    <cellStyle name="_Value Copy 11 30 05 gas 12 09 05 AURORA at 12 14 05_NIM Summary_DEM-WP(C) ENERG10C--ctn Mid-C_042010 2010GRC" xfId="49599"/>
    <cellStyle name="_Value Copy 11 30 05 gas 12 09 05 AURORA at 12 14 05_PCA 10 -  Exhibit D from A Kellogg Jan 2011" xfId="49600"/>
    <cellStyle name="_Value Copy 11 30 05 gas 12 09 05 AURORA at 12 14 05_PCA 10 -  Exhibit D from A Kellogg July 2011" xfId="49601"/>
    <cellStyle name="_Value Copy 11 30 05 gas 12 09 05 AURORA at 12 14 05_PCA 10 -  Exhibit D from S Free Rcv'd 12-11" xfId="49602"/>
    <cellStyle name="_Value Copy 11 30 05 gas 12 09 05 AURORA at 12 14 05_PCA 7 - Exhibit D update 11_30_08 (2)" xfId="49603"/>
    <cellStyle name="_Value Copy 11 30 05 gas 12 09 05 AURORA at 12 14 05_PCA 7 - Exhibit D update 11_30_08 (2) 2" xfId="49604"/>
    <cellStyle name="_Value Copy 11 30 05 gas 12 09 05 AURORA at 12 14 05_PCA 7 - Exhibit D update 11_30_08 (2) 2 2" xfId="49605"/>
    <cellStyle name="_Value Copy 11 30 05 gas 12 09 05 AURORA at 12 14 05_PCA 7 - Exhibit D update 11_30_08 (2) 3" xfId="49606"/>
    <cellStyle name="_Value Copy 11 30 05 gas 12 09 05 AURORA at 12 14 05_PCA 7 - Exhibit D update 11_30_08 (2) 4" xfId="49607"/>
    <cellStyle name="_Value Copy 11 30 05 gas 12 09 05 AURORA at 12 14 05_PCA 7 - Exhibit D update 11_30_08 (2)_DEM-WP(C) ENERG10C--ctn Mid-C_042010 2010GRC" xfId="49608"/>
    <cellStyle name="_Value Copy 11 30 05 gas 12 09 05 AURORA at 12 14 05_PCA 7 - Exhibit D update 11_30_08 (2)_NIM Summary" xfId="49609"/>
    <cellStyle name="_Value Copy 11 30 05 gas 12 09 05 AURORA at 12 14 05_PCA 7 - Exhibit D update 11_30_08 (2)_NIM Summary 2" xfId="49610"/>
    <cellStyle name="_Value Copy 11 30 05 gas 12 09 05 AURORA at 12 14 05_PCA 7 - Exhibit D update 11_30_08 (2)_NIM Summary_DEM-WP(C) ENERG10C--ctn Mid-C_042010 2010GRC" xfId="49611"/>
    <cellStyle name="_Value Copy 11 30 05 gas 12 09 05 AURORA at 12 14 05_PCA 8 - Exhibit D update 12_31_09" xfId="49612"/>
    <cellStyle name="_Value Copy 11 30 05 gas 12 09 05 AURORA at 12 14 05_PCA 8 - Exhibit D update 12_31_09 2" xfId="49613"/>
    <cellStyle name="_Value Copy 11 30 05 gas 12 09 05 AURORA at 12 14 05_PCA 9 -  Exhibit D April 2010" xfId="49614"/>
    <cellStyle name="_Value Copy 11 30 05 gas 12 09 05 AURORA at 12 14 05_PCA 9 -  Exhibit D April 2010 (3)" xfId="49615"/>
    <cellStyle name="_Value Copy 11 30 05 gas 12 09 05 AURORA at 12 14 05_PCA 9 -  Exhibit D April 2010 (3) 2" xfId="49616"/>
    <cellStyle name="_Value Copy 11 30 05 gas 12 09 05 AURORA at 12 14 05_PCA 9 -  Exhibit D April 2010 (3)_DEM-WP(C) ENERG10C--ctn Mid-C_042010 2010GRC" xfId="49617"/>
    <cellStyle name="_Value Copy 11 30 05 gas 12 09 05 AURORA at 12 14 05_PCA 9 -  Exhibit D April 2010 2" xfId="49618"/>
    <cellStyle name="_Value Copy 11 30 05 gas 12 09 05 AURORA at 12 14 05_PCA 9 -  Exhibit D April 2010 3" xfId="49619"/>
    <cellStyle name="_Value Copy 11 30 05 gas 12 09 05 AURORA at 12 14 05_PCA 9 -  Exhibit D Feb 2010" xfId="49620"/>
    <cellStyle name="_Value Copy 11 30 05 gas 12 09 05 AURORA at 12 14 05_PCA 9 -  Exhibit D Feb 2010 2" xfId="49621"/>
    <cellStyle name="_Value Copy 11 30 05 gas 12 09 05 AURORA at 12 14 05_PCA 9 -  Exhibit D Feb 2010 v2" xfId="49622"/>
    <cellStyle name="_Value Copy 11 30 05 gas 12 09 05 AURORA at 12 14 05_PCA 9 -  Exhibit D Feb 2010 v2 2" xfId="49623"/>
    <cellStyle name="_Value Copy 11 30 05 gas 12 09 05 AURORA at 12 14 05_PCA 9 -  Exhibit D Feb 2010 WF" xfId="49624"/>
    <cellStyle name="_Value Copy 11 30 05 gas 12 09 05 AURORA at 12 14 05_PCA 9 -  Exhibit D Feb 2010 WF 2" xfId="49625"/>
    <cellStyle name="_Value Copy 11 30 05 gas 12 09 05 AURORA at 12 14 05_PCA 9 -  Exhibit D Jan 2010" xfId="49626"/>
    <cellStyle name="_Value Copy 11 30 05 gas 12 09 05 AURORA at 12 14 05_PCA 9 -  Exhibit D Jan 2010 2" xfId="49627"/>
    <cellStyle name="_Value Copy 11 30 05 gas 12 09 05 AURORA at 12 14 05_PCA 9 -  Exhibit D March 2010 (2)" xfId="49628"/>
    <cellStyle name="_Value Copy 11 30 05 gas 12 09 05 AURORA at 12 14 05_PCA 9 -  Exhibit D March 2010 (2) 2" xfId="49629"/>
    <cellStyle name="_Value Copy 11 30 05 gas 12 09 05 AURORA at 12 14 05_PCA 9 -  Exhibit D Nov 2010" xfId="49630"/>
    <cellStyle name="_Value Copy 11 30 05 gas 12 09 05 AURORA at 12 14 05_PCA 9 -  Exhibit D Nov 2010 2" xfId="49631"/>
    <cellStyle name="_Value Copy 11 30 05 gas 12 09 05 AURORA at 12 14 05_PCA 9 - Exhibit D at August 2010" xfId="49632"/>
    <cellStyle name="_Value Copy 11 30 05 gas 12 09 05 AURORA at 12 14 05_PCA 9 - Exhibit D at August 2010 2" xfId="49633"/>
    <cellStyle name="_Value Copy 11 30 05 gas 12 09 05 AURORA at 12 14 05_PCA 9 - Exhibit D June 2010 GRC" xfId="49634"/>
    <cellStyle name="_Value Copy 11 30 05 gas 12 09 05 AURORA at 12 14 05_PCA 9 - Exhibit D June 2010 GRC 2" xfId="49635"/>
    <cellStyle name="_Value Copy 11 30 05 gas 12 09 05 AURORA at 12 14 05_Power Costs - Comparison bx Rbtl-Staff-Jt-PC" xfId="49636"/>
    <cellStyle name="_Value Copy 11 30 05 gas 12 09 05 AURORA at 12 14 05_Power Costs - Comparison bx Rbtl-Staff-Jt-PC 2" xfId="49637"/>
    <cellStyle name="_Value Copy 11 30 05 gas 12 09 05 AURORA at 12 14 05_Power Costs - Comparison bx Rbtl-Staff-Jt-PC 2 2" xfId="49638"/>
    <cellStyle name="_Value Copy 11 30 05 gas 12 09 05 AURORA at 12 14 05_Power Costs - Comparison bx Rbtl-Staff-Jt-PC 3" xfId="49639"/>
    <cellStyle name="_Value Copy 11 30 05 gas 12 09 05 AURORA at 12 14 05_Power Costs - Comparison bx Rbtl-Staff-Jt-PC 4" xfId="49640"/>
    <cellStyle name="_Value Copy 11 30 05 gas 12 09 05 AURORA at 12 14 05_Power Costs - Comparison bx Rbtl-Staff-Jt-PC_Adj Bench DR 3 for Initial Briefs (Electric)" xfId="49641"/>
    <cellStyle name="_Value Copy 11 30 05 gas 12 09 05 AURORA at 12 14 05_Power Costs - Comparison bx Rbtl-Staff-Jt-PC_Adj Bench DR 3 for Initial Briefs (Electric) 2" xfId="49642"/>
    <cellStyle name="_Value Copy 11 30 05 gas 12 09 05 AURORA at 12 14 05_Power Costs - Comparison bx Rbtl-Staff-Jt-PC_Adj Bench DR 3 for Initial Briefs (Electric) 2 2" xfId="49643"/>
    <cellStyle name="_Value Copy 11 30 05 gas 12 09 05 AURORA at 12 14 05_Power Costs - Comparison bx Rbtl-Staff-Jt-PC_Adj Bench DR 3 for Initial Briefs (Electric) 3" xfId="49644"/>
    <cellStyle name="_Value Copy 11 30 05 gas 12 09 05 AURORA at 12 14 05_Power Costs - Comparison bx Rbtl-Staff-Jt-PC_Adj Bench DR 3 for Initial Briefs (Electric) 4" xfId="49645"/>
    <cellStyle name="_Value Copy 11 30 05 gas 12 09 05 AURORA at 12 14 05_Power Costs - Comparison bx Rbtl-Staff-Jt-PC_Adj Bench DR 3 for Initial Briefs (Electric)_DEM-WP(C) ENERG10C--ctn Mid-C_042010 2010GRC" xfId="49646"/>
    <cellStyle name="_Value Copy 11 30 05 gas 12 09 05 AURORA at 12 14 05_Power Costs - Comparison bx Rbtl-Staff-Jt-PC_DEM-WP(C) ENERG10C--ctn Mid-C_042010 2010GRC" xfId="49647"/>
    <cellStyle name="_Value Copy 11 30 05 gas 12 09 05 AURORA at 12 14 05_Power Costs - Comparison bx Rbtl-Staff-Jt-PC_Electric Rev Req Model (2009 GRC) Rebuttal" xfId="49648"/>
    <cellStyle name="_Value Copy 11 30 05 gas 12 09 05 AURORA at 12 14 05_Power Costs - Comparison bx Rbtl-Staff-Jt-PC_Electric Rev Req Model (2009 GRC) Rebuttal 2" xfId="49649"/>
    <cellStyle name="_Value Copy 11 30 05 gas 12 09 05 AURORA at 12 14 05_Power Costs - Comparison bx Rbtl-Staff-Jt-PC_Electric Rev Req Model (2009 GRC) Rebuttal 2 2" xfId="49650"/>
    <cellStyle name="_Value Copy 11 30 05 gas 12 09 05 AURORA at 12 14 05_Power Costs - Comparison bx Rbtl-Staff-Jt-PC_Electric Rev Req Model (2009 GRC) Rebuttal 3" xfId="49651"/>
    <cellStyle name="_Value Copy 11 30 05 gas 12 09 05 AURORA at 12 14 05_Power Costs - Comparison bx Rbtl-Staff-Jt-PC_Electric Rev Req Model (2009 GRC) Rebuttal 4" xfId="49652"/>
    <cellStyle name="_Value Copy 11 30 05 gas 12 09 05 AURORA at 12 14 05_Power Costs - Comparison bx Rbtl-Staff-Jt-PC_Electric Rev Req Model (2009 GRC) Rebuttal REmoval of New  WH Solar AdjustMI" xfId="49653"/>
    <cellStyle name="_Value Copy 11 30 05 gas 12 09 05 AURORA at 12 14 05_Power Costs - Comparison bx Rbtl-Staff-Jt-PC_Electric Rev Req Model (2009 GRC) Rebuttal REmoval of New  WH Solar AdjustMI 2" xfId="49654"/>
    <cellStyle name="_Value Copy 11 30 05 gas 12 09 05 AURORA at 12 14 05_Power Costs - Comparison bx Rbtl-Staff-Jt-PC_Electric Rev Req Model (2009 GRC) Rebuttal REmoval of New  WH Solar AdjustMI 2 2" xfId="49655"/>
    <cellStyle name="_Value Copy 11 30 05 gas 12 09 05 AURORA at 12 14 05_Power Costs - Comparison bx Rbtl-Staff-Jt-PC_Electric Rev Req Model (2009 GRC) Rebuttal REmoval of New  WH Solar AdjustMI 3" xfId="49656"/>
    <cellStyle name="_Value Copy 11 30 05 gas 12 09 05 AURORA at 12 14 05_Power Costs - Comparison bx Rbtl-Staff-Jt-PC_Electric Rev Req Model (2009 GRC) Rebuttal REmoval of New  WH Solar AdjustMI 4" xfId="49657"/>
    <cellStyle name="_Value Copy 11 30 05 gas 12 09 05 AURORA at 12 14 05_Power Costs - Comparison bx Rbtl-Staff-Jt-PC_Electric Rev Req Model (2009 GRC) Rebuttal REmoval of New  WH Solar AdjustMI_DEM-WP(C) ENERG10C--ctn Mid-C_042010 2010GRC" xfId="49658"/>
    <cellStyle name="_Value Copy 11 30 05 gas 12 09 05 AURORA at 12 14 05_Power Costs - Comparison bx Rbtl-Staff-Jt-PC_Electric Rev Req Model (2009 GRC) Revised 01-18-2010" xfId="49659"/>
    <cellStyle name="_Value Copy 11 30 05 gas 12 09 05 AURORA at 12 14 05_Power Costs - Comparison bx Rbtl-Staff-Jt-PC_Electric Rev Req Model (2009 GRC) Revised 01-18-2010 2" xfId="49660"/>
    <cellStyle name="_Value Copy 11 30 05 gas 12 09 05 AURORA at 12 14 05_Power Costs - Comparison bx Rbtl-Staff-Jt-PC_Electric Rev Req Model (2009 GRC) Revised 01-18-2010 2 2" xfId="49661"/>
    <cellStyle name="_Value Copy 11 30 05 gas 12 09 05 AURORA at 12 14 05_Power Costs - Comparison bx Rbtl-Staff-Jt-PC_Electric Rev Req Model (2009 GRC) Revised 01-18-2010 3" xfId="49662"/>
    <cellStyle name="_Value Copy 11 30 05 gas 12 09 05 AURORA at 12 14 05_Power Costs - Comparison bx Rbtl-Staff-Jt-PC_Electric Rev Req Model (2009 GRC) Revised 01-18-2010 4" xfId="49663"/>
    <cellStyle name="_Value Copy 11 30 05 gas 12 09 05 AURORA at 12 14 05_Power Costs - Comparison bx Rbtl-Staff-Jt-PC_Electric Rev Req Model (2009 GRC) Revised 01-18-2010_DEM-WP(C) ENERG10C--ctn Mid-C_042010 2010GRC" xfId="49664"/>
    <cellStyle name="_Value Copy 11 30 05 gas 12 09 05 AURORA at 12 14 05_Power Costs - Comparison bx Rbtl-Staff-Jt-PC_Final Order Electric EXHIBIT A-1" xfId="49665"/>
    <cellStyle name="_Value Copy 11 30 05 gas 12 09 05 AURORA at 12 14 05_Power Costs - Comparison bx Rbtl-Staff-Jt-PC_Final Order Electric EXHIBIT A-1 2" xfId="49666"/>
    <cellStyle name="_Value Copy 11 30 05 gas 12 09 05 AURORA at 12 14 05_Power Costs - Comparison bx Rbtl-Staff-Jt-PC_Final Order Electric EXHIBIT A-1 2 2" xfId="49667"/>
    <cellStyle name="_Value Copy 11 30 05 gas 12 09 05 AURORA at 12 14 05_Power Costs - Comparison bx Rbtl-Staff-Jt-PC_Final Order Electric EXHIBIT A-1 3" xfId="49668"/>
    <cellStyle name="_Value Copy 11 30 05 gas 12 09 05 AURORA at 12 14 05_Power Costs - Comparison bx Rbtl-Staff-Jt-PC_Final Order Electric EXHIBIT A-1 4" xfId="49669"/>
    <cellStyle name="_Value Copy 11 30 05 gas 12 09 05 AURORA at 12 14 05_Production Adj 4.37" xfId="49670"/>
    <cellStyle name="_Value Copy 11 30 05 gas 12 09 05 AURORA at 12 14 05_Production Adj 4.37 2" xfId="49671"/>
    <cellStyle name="_Value Copy 11 30 05 gas 12 09 05 AURORA at 12 14 05_Production Adj 4.37 2 2" xfId="49672"/>
    <cellStyle name="_Value Copy 11 30 05 gas 12 09 05 AURORA at 12 14 05_Production Adj 4.37 3" xfId="49673"/>
    <cellStyle name="_Value Copy 11 30 05 gas 12 09 05 AURORA at 12 14 05_Purchased Power Adj 4.03" xfId="49674"/>
    <cellStyle name="_Value Copy 11 30 05 gas 12 09 05 AURORA at 12 14 05_Purchased Power Adj 4.03 2" xfId="49675"/>
    <cellStyle name="_Value Copy 11 30 05 gas 12 09 05 AURORA at 12 14 05_Purchased Power Adj 4.03 2 2" xfId="49676"/>
    <cellStyle name="_Value Copy 11 30 05 gas 12 09 05 AURORA at 12 14 05_Purchased Power Adj 4.03 3" xfId="49677"/>
    <cellStyle name="_Value Copy 11 30 05 gas 12 09 05 AURORA at 12 14 05_Rate Design Sch 24" xfId="49678"/>
    <cellStyle name="_Value Copy 11 30 05 gas 12 09 05 AURORA at 12 14 05_Rate Design Sch 24 2" xfId="49679"/>
    <cellStyle name="_Value Copy 11 30 05 gas 12 09 05 AURORA at 12 14 05_Rate Design Sch 25" xfId="49680"/>
    <cellStyle name="_Value Copy 11 30 05 gas 12 09 05 AURORA at 12 14 05_Rate Design Sch 25 2" xfId="49681"/>
    <cellStyle name="_Value Copy 11 30 05 gas 12 09 05 AURORA at 12 14 05_Rate Design Sch 25 2 2" xfId="49682"/>
    <cellStyle name="_Value Copy 11 30 05 gas 12 09 05 AURORA at 12 14 05_Rate Design Sch 25 3" xfId="49683"/>
    <cellStyle name="_Value Copy 11 30 05 gas 12 09 05 AURORA at 12 14 05_Rate Design Sch 26" xfId="49684"/>
    <cellStyle name="_Value Copy 11 30 05 gas 12 09 05 AURORA at 12 14 05_Rate Design Sch 26 2" xfId="49685"/>
    <cellStyle name="_Value Copy 11 30 05 gas 12 09 05 AURORA at 12 14 05_Rate Design Sch 26 2 2" xfId="49686"/>
    <cellStyle name="_Value Copy 11 30 05 gas 12 09 05 AURORA at 12 14 05_Rate Design Sch 26 3" xfId="49687"/>
    <cellStyle name="_Value Copy 11 30 05 gas 12 09 05 AURORA at 12 14 05_Rate Design Sch 31" xfId="49688"/>
    <cellStyle name="_Value Copy 11 30 05 gas 12 09 05 AURORA at 12 14 05_Rate Design Sch 31 2" xfId="49689"/>
    <cellStyle name="_Value Copy 11 30 05 gas 12 09 05 AURORA at 12 14 05_Rate Design Sch 31 2 2" xfId="49690"/>
    <cellStyle name="_Value Copy 11 30 05 gas 12 09 05 AURORA at 12 14 05_Rate Design Sch 31 3" xfId="49691"/>
    <cellStyle name="_Value Copy 11 30 05 gas 12 09 05 AURORA at 12 14 05_Rate Design Sch 43" xfId="49692"/>
    <cellStyle name="_Value Copy 11 30 05 gas 12 09 05 AURORA at 12 14 05_Rate Design Sch 43 2" xfId="49693"/>
    <cellStyle name="_Value Copy 11 30 05 gas 12 09 05 AURORA at 12 14 05_Rate Design Sch 43 2 2" xfId="49694"/>
    <cellStyle name="_Value Copy 11 30 05 gas 12 09 05 AURORA at 12 14 05_Rate Design Sch 43 3" xfId="49695"/>
    <cellStyle name="_Value Copy 11 30 05 gas 12 09 05 AURORA at 12 14 05_Rate Design Sch 448-449" xfId="49696"/>
    <cellStyle name="_Value Copy 11 30 05 gas 12 09 05 AURORA at 12 14 05_Rate Design Sch 448-449 2" xfId="49697"/>
    <cellStyle name="_Value Copy 11 30 05 gas 12 09 05 AURORA at 12 14 05_Rate Design Sch 46" xfId="49698"/>
    <cellStyle name="_Value Copy 11 30 05 gas 12 09 05 AURORA at 12 14 05_Rate Design Sch 46 2" xfId="49699"/>
    <cellStyle name="_Value Copy 11 30 05 gas 12 09 05 AURORA at 12 14 05_Rate Design Sch 46 2 2" xfId="49700"/>
    <cellStyle name="_Value Copy 11 30 05 gas 12 09 05 AURORA at 12 14 05_Rate Design Sch 46 3" xfId="49701"/>
    <cellStyle name="_Value Copy 11 30 05 gas 12 09 05 AURORA at 12 14 05_Rate Spread" xfId="49702"/>
    <cellStyle name="_Value Copy 11 30 05 gas 12 09 05 AURORA at 12 14 05_Rate Spread 2" xfId="49703"/>
    <cellStyle name="_Value Copy 11 30 05 gas 12 09 05 AURORA at 12 14 05_Rate Spread 2 2" xfId="49704"/>
    <cellStyle name="_Value Copy 11 30 05 gas 12 09 05 AURORA at 12 14 05_Rate Spread 3" xfId="49705"/>
    <cellStyle name="_Value Copy 11 30 05 gas 12 09 05 AURORA at 12 14 05_Rebuttal Power Costs" xfId="49706"/>
    <cellStyle name="_Value Copy 11 30 05 gas 12 09 05 AURORA at 12 14 05_Rebuttal Power Costs 2" xfId="49707"/>
    <cellStyle name="_Value Copy 11 30 05 gas 12 09 05 AURORA at 12 14 05_Rebuttal Power Costs 2 2" xfId="49708"/>
    <cellStyle name="_Value Copy 11 30 05 gas 12 09 05 AURORA at 12 14 05_Rebuttal Power Costs 3" xfId="49709"/>
    <cellStyle name="_Value Copy 11 30 05 gas 12 09 05 AURORA at 12 14 05_Rebuttal Power Costs 4" xfId="49710"/>
    <cellStyle name="_Value Copy 11 30 05 gas 12 09 05 AURORA at 12 14 05_Rebuttal Power Costs_Adj Bench DR 3 for Initial Briefs (Electric)" xfId="49711"/>
    <cellStyle name="_Value Copy 11 30 05 gas 12 09 05 AURORA at 12 14 05_Rebuttal Power Costs_Adj Bench DR 3 for Initial Briefs (Electric) 2" xfId="49712"/>
    <cellStyle name="_Value Copy 11 30 05 gas 12 09 05 AURORA at 12 14 05_Rebuttal Power Costs_Adj Bench DR 3 for Initial Briefs (Electric) 2 2" xfId="49713"/>
    <cellStyle name="_Value Copy 11 30 05 gas 12 09 05 AURORA at 12 14 05_Rebuttal Power Costs_Adj Bench DR 3 for Initial Briefs (Electric) 3" xfId="49714"/>
    <cellStyle name="_Value Copy 11 30 05 gas 12 09 05 AURORA at 12 14 05_Rebuttal Power Costs_Adj Bench DR 3 for Initial Briefs (Electric) 4" xfId="49715"/>
    <cellStyle name="_Value Copy 11 30 05 gas 12 09 05 AURORA at 12 14 05_Rebuttal Power Costs_Adj Bench DR 3 for Initial Briefs (Electric)_DEM-WP(C) ENERG10C--ctn Mid-C_042010 2010GRC" xfId="49716"/>
    <cellStyle name="_Value Copy 11 30 05 gas 12 09 05 AURORA at 12 14 05_Rebuttal Power Costs_DEM-WP(C) ENERG10C--ctn Mid-C_042010 2010GRC" xfId="49717"/>
    <cellStyle name="_Value Copy 11 30 05 gas 12 09 05 AURORA at 12 14 05_Rebuttal Power Costs_Electric Rev Req Model (2009 GRC) Rebuttal" xfId="49718"/>
    <cellStyle name="_Value Copy 11 30 05 gas 12 09 05 AURORA at 12 14 05_Rebuttal Power Costs_Electric Rev Req Model (2009 GRC) Rebuttal 2" xfId="49719"/>
    <cellStyle name="_Value Copy 11 30 05 gas 12 09 05 AURORA at 12 14 05_Rebuttal Power Costs_Electric Rev Req Model (2009 GRC) Rebuttal 2 2" xfId="49720"/>
    <cellStyle name="_Value Copy 11 30 05 gas 12 09 05 AURORA at 12 14 05_Rebuttal Power Costs_Electric Rev Req Model (2009 GRC) Rebuttal 3" xfId="49721"/>
    <cellStyle name="_Value Copy 11 30 05 gas 12 09 05 AURORA at 12 14 05_Rebuttal Power Costs_Electric Rev Req Model (2009 GRC) Rebuttal 4" xfId="49722"/>
    <cellStyle name="_Value Copy 11 30 05 gas 12 09 05 AURORA at 12 14 05_Rebuttal Power Costs_Electric Rev Req Model (2009 GRC) Rebuttal REmoval of New  WH Solar AdjustMI" xfId="49723"/>
    <cellStyle name="_Value Copy 11 30 05 gas 12 09 05 AURORA at 12 14 05_Rebuttal Power Costs_Electric Rev Req Model (2009 GRC) Rebuttal REmoval of New  WH Solar AdjustMI 2" xfId="49724"/>
    <cellStyle name="_Value Copy 11 30 05 gas 12 09 05 AURORA at 12 14 05_Rebuttal Power Costs_Electric Rev Req Model (2009 GRC) Rebuttal REmoval of New  WH Solar AdjustMI 2 2" xfId="49725"/>
    <cellStyle name="_Value Copy 11 30 05 gas 12 09 05 AURORA at 12 14 05_Rebuttal Power Costs_Electric Rev Req Model (2009 GRC) Rebuttal REmoval of New  WH Solar AdjustMI 3" xfId="49726"/>
    <cellStyle name="_Value Copy 11 30 05 gas 12 09 05 AURORA at 12 14 05_Rebuttal Power Costs_Electric Rev Req Model (2009 GRC) Rebuttal REmoval of New  WH Solar AdjustMI 4" xfId="49727"/>
    <cellStyle name="_Value Copy 11 30 05 gas 12 09 05 AURORA at 12 14 05_Rebuttal Power Costs_Electric Rev Req Model (2009 GRC) Rebuttal REmoval of New  WH Solar AdjustMI_DEM-WP(C) ENERG10C--ctn Mid-C_042010 2010GRC" xfId="49728"/>
    <cellStyle name="_Value Copy 11 30 05 gas 12 09 05 AURORA at 12 14 05_Rebuttal Power Costs_Electric Rev Req Model (2009 GRC) Revised 01-18-2010" xfId="49729"/>
    <cellStyle name="_Value Copy 11 30 05 gas 12 09 05 AURORA at 12 14 05_Rebuttal Power Costs_Electric Rev Req Model (2009 GRC) Revised 01-18-2010 2" xfId="49730"/>
    <cellStyle name="_Value Copy 11 30 05 gas 12 09 05 AURORA at 12 14 05_Rebuttal Power Costs_Electric Rev Req Model (2009 GRC) Revised 01-18-2010 2 2" xfId="49731"/>
    <cellStyle name="_Value Copy 11 30 05 gas 12 09 05 AURORA at 12 14 05_Rebuttal Power Costs_Electric Rev Req Model (2009 GRC) Revised 01-18-2010 3" xfId="49732"/>
    <cellStyle name="_Value Copy 11 30 05 gas 12 09 05 AURORA at 12 14 05_Rebuttal Power Costs_Electric Rev Req Model (2009 GRC) Revised 01-18-2010 4" xfId="49733"/>
    <cellStyle name="_Value Copy 11 30 05 gas 12 09 05 AURORA at 12 14 05_Rebuttal Power Costs_Electric Rev Req Model (2009 GRC) Revised 01-18-2010_DEM-WP(C) ENERG10C--ctn Mid-C_042010 2010GRC" xfId="49734"/>
    <cellStyle name="_Value Copy 11 30 05 gas 12 09 05 AURORA at 12 14 05_Rebuttal Power Costs_Final Order Electric EXHIBIT A-1" xfId="49735"/>
    <cellStyle name="_Value Copy 11 30 05 gas 12 09 05 AURORA at 12 14 05_Rebuttal Power Costs_Final Order Electric EXHIBIT A-1 2" xfId="49736"/>
    <cellStyle name="_Value Copy 11 30 05 gas 12 09 05 AURORA at 12 14 05_Rebuttal Power Costs_Final Order Electric EXHIBIT A-1 2 2" xfId="49737"/>
    <cellStyle name="_Value Copy 11 30 05 gas 12 09 05 AURORA at 12 14 05_Rebuttal Power Costs_Final Order Electric EXHIBIT A-1 3" xfId="49738"/>
    <cellStyle name="_Value Copy 11 30 05 gas 12 09 05 AURORA at 12 14 05_Rebuttal Power Costs_Final Order Electric EXHIBIT A-1 4" xfId="49739"/>
    <cellStyle name="_Value Copy 11 30 05 gas 12 09 05 AURORA at 12 14 05_ROR 5.02" xfId="49740"/>
    <cellStyle name="_Value Copy 11 30 05 gas 12 09 05 AURORA at 12 14 05_ROR 5.02 2" xfId="49741"/>
    <cellStyle name="_Value Copy 11 30 05 gas 12 09 05 AURORA at 12 14 05_ROR 5.02 2 2" xfId="49742"/>
    <cellStyle name="_Value Copy 11 30 05 gas 12 09 05 AURORA at 12 14 05_ROR 5.02 3" xfId="49743"/>
    <cellStyle name="_Value Copy 11 30 05 gas 12 09 05 AURORA at 12 14 05_Sch 40 Feeder OH 2008" xfId="49744"/>
    <cellStyle name="_Value Copy 11 30 05 gas 12 09 05 AURORA at 12 14 05_Sch 40 Feeder OH 2008 2" xfId="49745"/>
    <cellStyle name="_Value Copy 11 30 05 gas 12 09 05 AURORA at 12 14 05_Sch 40 Feeder OH 2008 2 2" xfId="49746"/>
    <cellStyle name="_Value Copy 11 30 05 gas 12 09 05 AURORA at 12 14 05_Sch 40 Feeder OH 2008 3" xfId="49747"/>
    <cellStyle name="_Value Copy 11 30 05 gas 12 09 05 AURORA at 12 14 05_Sch 40 Interim Energy Rates " xfId="49748"/>
    <cellStyle name="_Value Copy 11 30 05 gas 12 09 05 AURORA at 12 14 05_Sch 40 Interim Energy Rates  2" xfId="49749"/>
    <cellStyle name="_Value Copy 11 30 05 gas 12 09 05 AURORA at 12 14 05_Sch 40 Interim Energy Rates  2 2" xfId="49750"/>
    <cellStyle name="_Value Copy 11 30 05 gas 12 09 05 AURORA at 12 14 05_Sch 40 Interim Energy Rates  3" xfId="49751"/>
    <cellStyle name="_Value Copy 11 30 05 gas 12 09 05 AURORA at 12 14 05_Sch 40 Substation A&amp;G 2008" xfId="49752"/>
    <cellStyle name="_Value Copy 11 30 05 gas 12 09 05 AURORA at 12 14 05_Sch 40 Substation A&amp;G 2008 2" xfId="49753"/>
    <cellStyle name="_Value Copy 11 30 05 gas 12 09 05 AURORA at 12 14 05_Sch 40 Substation A&amp;G 2008 2 2" xfId="49754"/>
    <cellStyle name="_Value Copy 11 30 05 gas 12 09 05 AURORA at 12 14 05_Sch 40 Substation A&amp;G 2008 3" xfId="49755"/>
    <cellStyle name="_Value Copy 11 30 05 gas 12 09 05 AURORA at 12 14 05_Sch 40 Substation O&amp;M 2008" xfId="49756"/>
    <cellStyle name="_Value Copy 11 30 05 gas 12 09 05 AURORA at 12 14 05_Sch 40 Substation O&amp;M 2008 2" xfId="49757"/>
    <cellStyle name="_Value Copy 11 30 05 gas 12 09 05 AURORA at 12 14 05_Sch 40 Substation O&amp;M 2008 2 2" xfId="49758"/>
    <cellStyle name="_Value Copy 11 30 05 gas 12 09 05 AURORA at 12 14 05_Sch 40 Substation O&amp;M 2008 3" xfId="49759"/>
    <cellStyle name="_Value Copy 11 30 05 gas 12 09 05 AURORA at 12 14 05_Subs 2008" xfId="49760"/>
    <cellStyle name="_Value Copy 11 30 05 gas 12 09 05 AURORA at 12 14 05_Subs 2008 2" xfId="49761"/>
    <cellStyle name="_Value Copy 11 30 05 gas 12 09 05 AURORA at 12 14 05_Subs 2008 2 2" xfId="49762"/>
    <cellStyle name="_Value Copy 11 30 05 gas 12 09 05 AURORA at 12 14 05_Subs 2008 3" xfId="49763"/>
    <cellStyle name="_Value Copy 11 30 05 gas 12 09 05 AURORA at 12 14 05_Transmission Workbook for May BOD" xfId="49764"/>
    <cellStyle name="_Value Copy 11 30 05 gas 12 09 05 AURORA at 12 14 05_Transmission Workbook for May BOD 2" xfId="49765"/>
    <cellStyle name="_Value Copy 11 30 05 gas 12 09 05 AURORA at 12 14 05_Transmission Workbook for May BOD_DEM-WP(C) ENERG10C--ctn Mid-C_042010 2010GRC" xfId="49766"/>
    <cellStyle name="_Value Copy 11 30 05 gas 12 09 05 AURORA at 12 14 05_Wind Integration 10GRC" xfId="49767"/>
    <cellStyle name="_Value Copy 11 30 05 gas 12 09 05 AURORA at 12 14 05_Wind Integration 10GRC 2" xfId="49768"/>
    <cellStyle name="_Value Copy 11 30 05 gas 12 09 05 AURORA at 12 14 05_Wind Integration 10GRC_DEM-WP(C) ENERG10C--ctn Mid-C_042010 2010GRC" xfId="49769"/>
    <cellStyle name="_VC 2007GRC PC 10312007" xfId="49770"/>
    <cellStyle name="_VC 6.15.06 update on 06GRC power costs.xls Chart 1" xfId="116"/>
    <cellStyle name="_VC 6.15.06 update on 06GRC power costs.xls Chart 1 2" xfId="49771"/>
    <cellStyle name="_VC 6.15.06 update on 06GRC power costs.xls Chart 1 2 2" xfId="49772"/>
    <cellStyle name="_VC 6.15.06 update on 06GRC power costs.xls Chart 1 2 2 2" xfId="49773"/>
    <cellStyle name="_VC 6.15.06 update on 06GRC power costs.xls Chart 1 2 3" xfId="49774"/>
    <cellStyle name="_VC 6.15.06 update on 06GRC power costs.xls Chart 1 3" xfId="49775"/>
    <cellStyle name="_VC 6.15.06 update on 06GRC power costs.xls Chart 1 3 2" xfId="49776"/>
    <cellStyle name="_VC 6.15.06 update on 06GRC power costs.xls Chart 1 3 2 2" xfId="49777"/>
    <cellStyle name="_VC 6.15.06 update on 06GRC power costs.xls Chart 1 3 3" xfId="49778"/>
    <cellStyle name="_VC 6.15.06 update on 06GRC power costs.xls Chart 1 3 3 2" xfId="49779"/>
    <cellStyle name="_VC 6.15.06 update on 06GRC power costs.xls Chart 1 3 4" xfId="49780"/>
    <cellStyle name="_VC 6.15.06 update on 06GRC power costs.xls Chart 1 3 4 2" xfId="49781"/>
    <cellStyle name="_VC 6.15.06 update on 06GRC power costs.xls Chart 1 4" xfId="49782"/>
    <cellStyle name="_VC 6.15.06 update on 06GRC power costs.xls Chart 1 4 2" xfId="49783"/>
    <cellStyle name="_VC 6.15.06 update on 06GRC power costs.xls Chart 1 5" xfId="49784"/>
    <cellStyle name="_VC 6.15.06 update on 06GRC power costs.xls Chart 1 6" xfId="49785"/>
    <cellStyle name="_VC 6.15.06 update on 06GRC power costs.xls Chart 1 6 2" xfId="49786"/>
    <cellStyle name="_VC 6.15.06 update on 06GRC power costs.xls Chart 1 7" xfId="49787"/>
    <cellStyle name="_VC 6.15.06 update on 06GRC power costs.xls Chart 1 7 2" xfId="49788"/>
    <cellStyle name="_VC 6.15.06 update on 06GRC power costs.xls Chart 1_04 07E Wild Horse Wind Expansion (C) (2)" xfId="117"/>
    <cellStyle name="_VC 6.15.06 update on 06GRC power costs.xls Chart 1_04 07E Wild Horse Wind Expansion (C) (2) 2" xfId="49789"/>
    <cellStyle name="_VC 6.15.06 update on 06GRC power costs.xls Chart 1_04 07E Wild Horse Wind Expansion (C) (2) 2 2" xfId="49790"/>
    <cellStyle name="_VC 6.15.06 update on 06GRC power costs.xls Chart 1_04 07E Wild Horse Wind Expansion (C) (2) 3" xfId="49791"/>
    <cellStyle name="_VC 6.15.06 update on 06GRC power costs.xls Chart 1_04 07E Wild Horse Wind Expansion (C) (2) 4" xfId="49792"/>
    <cellStyle name="_VC 6.15.06 update on 06GRC power costs.xls Chart 1_04 07E Wild Horse Wind Expansion (C) (2)_Adj Bench DR 3 for Initial Briefs (Electric)" xfId="49793"/>
    <cellStyle name="_VC 6.15.06 update on 06GRC power costs.xls Chart 1_04 07E Wild Horse Wind Expansion (C) (2)_Adj Bench DR 3 for Initial Briefs (Electric) 2" xfId="49794"/>
    <cellStyle name="_VC 6.15.06 update on 06GRC power costs.xls Chart 1_04 07E Wild Horse Wind Expansion (C) (2)_Adj Bench DR 3 for Initial Briefs (Electric) 2 2" xfId="49795"/>
    <cellStyle name="_VC 6.15.06 update on 06GRC power costs.xls Chart 1_04 07E Wild Horse Wind Expansion (C) (2)_Adj Bench DR 3 for Initial Briefs (Electric) 3" xfId="49796"/>
    <cellStyle name="_VC 6.15.06 update on 06GRC power costs.xls Chart 1_04 07E Wild Horse Wind Expansion (C) (2)_Adj Bench DR 3 for Initial Briefs (Electric) 4" xfId="49797"/>
    <cellStyle name="_VC 6.15.06 update on 06GRC power costs.xls Chart 1_04 07E Wild Horse Wind Expansion (C) (2)_Adj Bench DR 3 for Initial Briefs (Electric)_DEM-WP(C) ENERG10C--ctn Mid-C_042010 2010GRC" xfId="49798"/>
    <cellStyle name="_VC 6.15.06 update on 06GRC power costs.xls Chart 1_04 07E Wild Horse Wind Expansion (C) (2)_Book1" xfId="49799"/>
    <cellStyle name="_VC 6.15.06 update on 06GRC power costs.xls Chart 1_04 07E Wild Horse Wind Expansion (C) (2)_DEM-WP(C) ENERG10C--ctn Mid-C_042010 2010GRC" xfId="49800"/>
    <cellStyle name="_VC 6.15.06 update on 06GRC power costs.xls Chart 1_04 07E Wild Horse Wind Expansion (C) (2)_Electric Rev Req Model (2009 GRC) " xfId="49801"/>
    <cellStyle name="_VC 6.15.06 update on 06GRC power costs.xls Chart 1_04 07E Wild Horse Wind Expansion (C) (2)_Electric Rev Req Model (2009 GRC)  2" xfId="49802"/>
    <cellStyle name="_VC 6.15.06 update on 06GRC power costs.xls Chart 1_04 07E Wild Horse Wind Expansion (C) (2)_Electric Rev Req Model (2009 GRC)  2 2" xfId="49803"/>
    <cellStyle name="_VC 6.15.06 update on 06GRC power costs.xls Chart 1_04 07E Wild Horse Wind Expansion (C) (2)_Electric Rev Req Model (2009 GRC)  3" xfId="49804"/>
    <cellStyle name="_VC 6.15.06 update on 06GRC power costs.xls Chart 1_04 07E Wild Horse Wind Expansion (C) (2)_Electric Rev Req Model (2009 GRC)  4" xfId="49805"/>
    <cellStyle name="_VC 6.15.06 update on 06GRC power costs.xls Chart 1_04 07E Wild Horse Wind Expansion (C) (2)_Electric Rev Req Model (2009 GRC) _DEM-WP(C) ENERG10C--ctn Mid-C_042010 2010GRC" xfId="49806"/>
    <cellStyle name="_VC 6.15.06 update on 06GRC power costs.xls Chart 1_04 07E Wild Horse Wind Expansion (C) (2)_Electric Rev Req Model (2009 GRC) Rebuttal" xfId="49807"/>
    <cellStyle name="_VC 6.15.06 update on 06GRC power costs.xls Chart 1_04 07E Wild Horse Wind Expansion (C) (2)_Electric Rev Req Model (2009 GRC) Rebuttal 2" xfId="49808"/>
    <cellStyle name="_VC 6.15.06 update on 06GRC power costs.xls Chart 1_04 07E Wild Horse Wind Expansion (C) (2)_Electric Rev Req Model (2009 GRC) Rebuttal 2 2" xfId="49809"/>
    <cellStyle name="_VC 6.15.06 update on 06GRC power costs.xls Chart 1_04 07E Wild Horse Wind Expansion (C) (2)_Electric Rev Req Model (2009 GRC) Rebuttal 3" xfId="49810"/>
    <cellStyle name="_VC 6.15.06 update on 06GRC power costs.xls Chart 1_04 07E Wild Horse Wind Expansion (C) (2)_Electric Rev Req Model (2009 GRC) Rebuttal 4" xfId="49811"/>
    <cellStyle name="_VC 6.15.06 update on 06GRC power costs.xls Chart 1_04 07E Wild Horse Wind Expansion (C) (2)_Electric Rev Req Model (2009 GRC) Rebuttal REmoval of New  WH Solar AdjustMI" xfId="49812"/>
    <cellStyle name="_VC 6.15.06 update on 06GRC power costs.xls Chart 1_04 07E Wild Horse Wind Expansion (C) (2)_Electric Rev Req Model (2009 GRC) Rebuttal REmoval of New  WH Solar AdjustMI 2" xfId="49813"/>
    <cellStyle name="_VC 6.15.06 update on 06GRC power costs.xls Chart 1_04 07E Wild Horse Wind Expansion (C) (2)_Electric Rev Req Model (2009 GRC) Rebuttal REmoval of New  WH Solar AdjustMI 2 2" xfId="49814"/>
    <cellStyle name="_VC 6.15.06 update on 06GRC power costs.xls Chart 1_04 07E Wild Horse Wind Expansion (C) (2)_Electric Rev Req Model (2009 GRC) Rebuttal REmoval of New  WH Solar AdjustMI 3" xfId="49815"/>
    <cellStyle name="_VC 6.15.06 update on 06GRC power costs.xls Chart 1_04 07E Wild Horse Wind Expansion (C) (2)_Electric Rev Req Model (2009 GRC) Rebuttal REmoval of New  WH Solar AdjustMI 4" xfId="49816"/>
    <cellStyle name="_VC 6.15.06 update on 06GRC power costs.xls Chart 1_04 07E Wild Horse Wind Expansion (C) (2)_Electric Rev Req Model (2009 GRC) Rebuttal REmoval of New  WH Solar AdjustMI_DEM-WP(C) ENERG10C--ctn Mid-C_042010 2010GRC" xfId="49817"/>
    <cellStyle name="_VC 6.15.06 update on 06GRC power costs.xls Chart 1_04 07E Wild Horse Wind Expansion (C) (2)_Electric Rev Req Model (2009 GRC) Revised 01-18-2010" xfId="49818"/>
    <cellStyle name="_VC 6.15.06 update on 06GRC power costs.xls Chart 1_04 07E Wild Horse Wind Expansion (C) (2)_Electric Rev Req Model (2009 GRC) Revised 01-18-2010 2" xfId="49819"/>
    <cellStyle name="_VC 6.15.06 update on 06GRC power costs.xls Chart 1_04 07E Wild Horse Wind Expansion (C) (2)_Electric Rev Req Model (2009 GRC) Revised 01-18-2010 2 2" xfId="49820"/>
    <cellStyle name="_VC 6.15.06 update on 06GRC power costs.xls Chart 1_04 07E Wild Horse Wind Expansion (C) (2)_Electric Rev Req Model (2009 GRC) Revised 01-18-2010 3" xfId="49821"/>
    <cellStyle name="_VC 6.15.06 update on 06GRC power costs.xls Chart 1_04 07E Wild Horse Wind Expansion (C) (2)_Electric Rev Req Model (2009 GRC) Revised 01-18-2010 4" xfId="49822"/>
    <cellStyle name="_VC 6.15.06 update on 06GRC power costs.xls Chart 1_04 07E Wild Horse Wind Expansion (C) (2)_Electric Rev Req Model (2009 GRC) Revised 01-18-2010_DEM-WP(C) ENERG10C--ctn Mid-C_042010 2010GRC" xfId="49823"/>
    <cellStyle name="_VC 6.15.06 update on 06GRC power costs.xls Chart 1_04 07E Wild Horse Wind Expansion (C) (2)_Electric Rev Req Model (2010 GRC)" xfId="49824"/>
    <cellStyle name="_VC 6.15.06 update on 06GRC power costs.xls Chart 1_04 07E Wild Horse Wind Expansion (C) (2)_Electric Rev Req Model (2010 GRC) SF" xfId="49825"/>
    <cellStyle name="_VC 6.15.06 update on 06GRC power costs.xls Chart 1_04 07E Wild Horse Wind Expansion (C) (2)_Final Order Electric EXHIBIT A-1" xfId="49826"/>
    <cellStyle name="_VC 6.15.06 update on 06GRC power costs.xls Chart 1_04 07E Wild Horse Wind Expansion (C) (2)_Final Order Electric EXHIBIT A-1 2" xfId="49827"/>
    <cellStyle name="_VC 6.15.06 update on 06GRC power costs.xls Chart 1_04 07E Wild Horse Wind Expansion (C) (2)_Final Order Electric EXHIBIT A-1 2 2" xfId="49828"/>
    <cellStyle name="_VC 6.15.06 update on 06GRC power costs.xls Chart 1_04 07E Wild Horse Wind Expansion (C) (2)_Final Order Electric EXHIBIT A-1 3" xfId="49829"/>
    <cellStyle name="_VC 6.15.06 update on 06GRC power costs.xls Chart 1_04 07E Wild Horse Wind Expansion (C) (2)_Final Order Electric EXHIBIT A-1 4" xfId="49830"/>
    <cellStyle name="_VC 6.15.06 update on 06GRC power costs.xls Chart 1_04 07E Wild Horse Wind Expansion (C) (2)_TENASKA REGULATORY ASSET" xfId="49831"/>
    <cellStyle name="_VC 6.15.06 update on 06GRC power costs.xls Chart 1_04 07E Wild Horse Wind Expansion (C) (2)_TENASKA REGULATORY ASSET 2" xfId="49832"/>
    <cellStyle name="_VC 6.15.06 update on 06GRC power costs.xls Chart 1_04 07E Wild Horse Wind Expansion (C) (2)_TENASKA REGULATORY ASSET 2 2" xfId="49833"/>
    <cellStyle name="_VC 6.15.06 update on 06GRC power costs.xls Chart 1_04 07E Wild Horse Wind Expansion (C) (2)_TENASKA REGULATORY ASSET 3" xfId="49834"/>
    <cellStyle name="_VC 6.15.06 update on 06GRC power costs.xls Chart 1_04 07E Wild Horse Wind Expansion (C) (2)_TENASKA REGULATORY ASSET 4" xfId="49835"/>
    <cellStyle name="_VC 6.15.06 update on 06GRC power costs.xls Chart 1_16.37E Wild Horse Expansion DeferralRevwrkingfile SF" xfId="49836"/>
    <cellStyle name="_VC 6.15.06 update on 06GRC power costs.xls Chart 1_16.37E Wild Horse Expansion DeferralRevwrkingfile SF 2" xfId="49837"/>
    <cellStyle name="_VC 6.15.06 update on 06GRC power costs.xls Chart 1_16.37E Wild Horse Expansion DeferralRevwrkingfile SF 2 2" xfId="49838"/>
    <cellStyle name="_VC 6.15.06 update on 06GRC power costs.xls Chart 1_16.37E Wild Horse Expansion DeferralRevwrkingfile SF 3" xfId="49839"/>
    <cellStyle name="_VC 6.15.06 update on 06GRC power costs.xls Chart 1_16.37E Wild Horse Expansion DeferralRevwrkingfile SF 4" xfId="49840"/>
    <cellStyle name="_VC 6.15.06 update on 06GRC power costs.xls Chart 1_16.37E Wild Horse Expansion DeferralRevwrkingfile SF_DEM-WP(C) ENERG10C--ctn Mid-C_042010 2010GRC" xfId="49841"/>
    <cellStyle name="_VC 6.15.06 update on 06GRC power costs.xls Chart 1_2009 Compliance Filing PCA Exhibits for GRC" xfId="49842"/>
    <cellStyle name="_VC 6.15.06 update on 06GRC power costs.xls Chart 1_2009 Compliance Filing PCA Exhibits for GRC 2" xfId="49843"/>
    <cellStyle name="_VC 6.15.06 update on 06GRC power costs.xls Chart 1_2009 GRC Compl Filing - Exhibit D" xfId="49844"/>
    <cellStyle name="_VC 6.15.06 update on 06GRC power costs.xls Chart 1_2009 GRC Compl Filing - Exhibit D 2" xfId="49845"/>
    <cellStyle name="_VC 6.15.06 update on 06GRC power costs.xls Chart 1_2009 GRC Compl Filing - Exhibit D 3" xfId="49846"/>
    <cellStyle name="_VC 6.15.06 update on 06GRC power costs.xls Chart 1_2009 GRC Compl Filing - Exhibit D_DEM-WP(C) ENERG10C--ctn Mid-C_042010 2010GRC" xfId="49847"/>
    <cellStyle name="_VC 6.15.06 update on 06GRC power costs.xls Chart 1_3.01 Income Statement" xfId="49848"/>
    <cellStyle name="_VC 6.15.06 update on 06GRC power costs.xls Chart 1_4 31 Regulatory Assets and Liabilities  7 06- Exhibit D" xfId="49849"/>
    <cellStyle name="_VC 6.15.06 update on 06GRC power costs.xls Chart 1_4 31 Regulatory Assets and Liabilities  7 06- Exhibit D 2" xfId="49850"/>
    <cellStyle name="_VC 6.15.06 update on 06GRC power costs.xls Chart 1_4 31 Regulatory Assets and Liabilities  7 06- Exhibit D 2 2" xfId="49851"/>
    <cellStyle name="_VC 6.15.06 update on 06GRC power costs.xls Chart 1_4 31 Regulatory Assets and Liabilities  7 06- Exhibit D 3" xfId="49852"/>
    <cellStyle name="_VC 6.15.06 update on 06GRC power costs.xls Chart 1_4 31 Regulatory Assets and Liabilities  7 06- Exhibit D 4" xfId="49853"/>
    <cellStyle name="_VC 6.15.06 update on 06GRC power costs.xls Chart 1_4 31 Regulatory Assets and Liabilities  7 06- Exhibit D_DEM-WP(C) ENERG10C--ctn Mid-C_042010 2010GRC" xfId="49854"/>
    <cellStyle name="_VC 6.15.06 update on 06GRC power costs.xls Chart 1_4 31 Regulatory Assets and Liabilities  7 06- Exhibit D_NIM Summary" xfId="49855"/>
    <cellStyle name="_VC 6.15.06 update on 06GRC power costs.xls Chart 1_4 31 Regulatory Assets and Liabilities  7 06- Exhibit D_NIM Summary 2" xfId="49856"/>
    <cellStyle name="_VC 6.15.06 update on 06GRC power costs.xls Chart 1_4 31 Regulatory Assets and Liabilities  7 06- Exhibit D_NIM Summary_DEM-WP(C) ENERG10C--ctn Mid-C_042010 2010GRC" xfId="49857"/>
    <cellStyle name="_VC 6.15.06 update on 06GRC power costs.xls Chart 1_4 31E Reg Asset  Liab and EXH D" xfId="49858"/>
    <cellStyle name="_VC 6.15.06 update on 06GRC power costs.xls Chart 1_4 31E Reg Asset  Liab and EXH D _ Aug 10 Filing (2)" xfId="49859"/>
    <cellStyle name="_VC 6.15.06 update on 06GRC power costs.xls Chart 1_4 32 Regulatory Assets and Liabilities  7 06- Exhibit D" xfId="49860"/>
    <cellStyle name="_VC 6.15.06 update on 06GRC power costs.xls Chart 1_4 32 Regulatory Assets and Liabilities  7 06- Exhibit D 2" xfId="49861"/>
    <cellStyle name="_VC 6.15.06 update on 06GRC power costs.xls Chart 1_4 32 Regulatory Assets and Liabilities  7 06- Exhibit D 2 2" xfId="49862"/>
    <cellStyle name="_VC 6.15.06 update on 06GRC power costs.xls Chart 1_4 32 Regulatory Assets and Liabilities  7 06- Exhibit D 3" xfId="49863"/>
    <cellStyle name="_VC 6.15.06 update on 06GRC power costs.xls Chart 1_4 32 Regulatory Assets and Liabilities  7 06- Exhibit D 4" xfId="49864"/>
    <cellStyle name="_VC 6.15.06 update on 06GRC power costs.xls Chart 1_4 32 Regulatory Assets and Liabilities  7 06- Exhibit D_DEM-WP(C) ENERG10C--ctn Mid-C_042010 2010GRC" xfId="49865"/>
    <cellStyle name="_VC 6.15.06 update on 06GRC power costs.xls Chart 1_4 32 Regulatory Assets and Liabilities  7 06- Exhibit D_NIM Summary" xfId="49866"/>
    <cellStyle name="_VC 6.15.06 update on 06GRC power costs.xls Chart 1_4 32 Regulatory Assets and Liabilities  7 06- Exhibit D_NIM Summary 2" xfId="49867"/>
    <cellStyle name="_VC 6.15.06 update on 06GRC power costs.xls Chart 1_4 32 Regulatory Assets and Liabilities  7 06- Exhibit D_NIM Summary_DEM-WP(C) ENERG10C--ctn Mid-C_042010 2010GRC" xfId="49868"/>
    <cellStyle name="_VC 6.15.06 update on 06GRC power costs.xls Chart 1_ACCOUNTS" xfId="49869"/>
    <cellStyle name="_VC 6.15.06 update on 06GRC power costs.xls Chart 1_AURORA Total New" xfId="49870"/>
    <cellStyle name="_VC 6.15.06 update on 06GRC power costs.xls Chart 1_AURORA Total New 2" xfId="49871"/>
    <cellStyle name="_VC 6.15.06 update on 06GRC power costs.xls Chart 1_Book2" xfId="49872"/>
    <cellStyle name="_VC 6.15.06 update on 06GRC power costs.xls Chart 1_Book2 2" xfId="49873"/>
    <cellStyle name="_VC 6.15.06 update on 06GRC power costs.xls Chart 1_Book2 2 2" xfId="49874"/>
    <cellStyle name="_VC 6.15.06 update on 06GRC power costs.xls Chart 1_Book2 3" xfId="49875"/>
    <cellStyle name="_VC 6.15.06 update on 06GRC power costs.xls Chart 1_Book2 4" xfId="49876"/>
    <cellStyle name="_VC 6.15.06 update on 06GRC power costs.xls Chart 1_Book2_Adj Bench DR 3 for Initial Briefs (Electric)" xfId="49877"/>
    <cellStyle name="_VC 6.15.06 update on 06GRC power costs.xls Chart 1_Book2_Adj Bench DR 3 for Initial Briefs (Electric) 2" xfId="49878"/>
    <cellStyle name="_VC 6.15.06 update on 06GRC power costs.xls Chart 1_Book2_Adj Bench DR 3 for Initial Briefs (Electric) 2 2" xfId="49879"/>
    <cellStyle name="_VC 6.15.06 update on 06GRC power costs.xls Chart 1_Book2_Adj Bench DR 3 for Initial Briefs (Electric) 3" xfId="49880"/>
    <cellStyle name="_VC 6.15.06 update on 06GRC power costs.xls Chart 1_Book2_Adj Bench DR 3 for Initial Briefs (Electric) 4" xfId="49881"/>
    <cellStyle name="_VC 6.15.06 update on 06GRC power costs.xls Chart 1_Book2_Adj Bench DR 3 for Initial Briefs (Electric)_DEM-WP(C) ENERG10C--ctn Mid-C_042010 2010GRC" xfId="49882"/>
    <cellStyle name="_VC 6.15.06 update on 06GRC power costs.xls Chart 1_Book2_DEM-WP(C) ENERG10C--ctn Mid-C_042010 2010GRC" xfId="49883"/>
    <cellStyle name="_VC 6.15.06 update on 06GRC power costs.xls Chart 1_Book2_Electric Rev Req Model (2009 GRC) Rebuttal" xfId="49884"/>
    <cellStyle name="_VC 6.15.06 update on 06GRC power costs.xls Chart 1_Book2_Electric Rev Req Model (2009 GRC) Rebuttal 2" xfId="49885"/>
    <cellStyle name="_VC 6.15.06 update on 06GRC power costs.xls Chart 1_Book2_Electric Rev Req Model (2009 GRC) Rebuttal 2 2" xfId="49886"/>
    <cellStyle name="_VC 6.15.06 update on 06GRC power costs.xls Chart 1_Book2_Electric Rev Req Model (2009 GRC) Rebuttal 3" xfId="49887"/>
    <cellStyle name="_VC 6.15.06 update on 06GRC power costs.xls Chart 1_Book2_Electric Rev Req Model (2009 GRC) Rebuttal 4" xfId="49888"/>
    <cellStyle name="_VC 6.15.06 update on 06GRC power costs.xls Chart 1_Book2_Electric Rev Req Model (2009 GRC) Rebuttal REmoval of New  WH Solar AdjustMI" xfId="49889"/>
    <cellStyle name="_VC 6.15.06 update on 06GRC power costs.xls Chart 1_Book2_Electric Rev Req Model (2009 GRC) Rebuttal REmoval of New  WH Solar AdjustMI 2" xfId="49890"/>
    <cellStyle name="_VC 6.15.06 update on 06GRC power costs.xls Chart 1_Book2_Electric Rev Req Model (2009 GRC) Rebuttal REmoval of New  WH Solar AdjustMI 2 2" xfId="49891"/>
    <cellStyle name="_VC 6.15.06 update on 06GRC power costs.xls Chart 1_Book2_Electric Rev Req Model (2009 GRC) Rebuttal REmoval of New  WH Solar AdjustMI 3" xfId="49892"/>
    <cellStyle name="_VC 6.15.06 update on 06GRC power costs.xls Chart 1_Book2_Electric Rev Req Model (2009 GRC) Rebuttal REmoval of New  WH Solar AdjustMI 4" xfId="49893"/>
    <cellStyle name="_VC 6.15.06 update on 06GRC power costs.xls Chart 1_Book2_Electric Rev Req Model (2009 GRC) Rebuttal REmoval of New  WH Solar AdjustMI_DEM-WP(C) ENERG10C--ctn Mid-C_042010 2010GRC" xfId="49894"/>
    <cellStyle name="_VC 6.15.06 update on 06GRC power costs.xls Chart 1_Book2_Electric Rev Req Model (2009 GRC) Revised 01-18-2010" xfId="49895"/>
    <cellStyle name="_VC 6.15.06 update on 06GRC power costs.xls Chart 1_Book2_Electric Rev Req Model (2009 GRC) Revised 01-18-2010 2" xfId="49896"/>
    <cellStyle name="_VC 6.15.06 update on 06GRC power costs.xls Chart 1_Book2_Electric Rev Req Model (2009 GRC) Revised 01-18-2010 2 2" xfId="49897"/>
    <cellStyle name="_VC 6.15.06 update on 06GRC power costs.xls Chart 1_Book2_Electric Rev Req Model (2009 GRC) Revised 01-18-2010 3" xfId="49898"/>
    <cellStyle name="_VC 6.15.06 update on 06GRC power costs.xls Chart 1_Book2_Electric Rev Req Model (2009 GRC) Revised 01-18-2010 4" xfId="49899"/>
    <cellStyle name="_VC 6.15.06 update on 06GRC power costs.xls Chart 1_Book2_Electric Rev Req Model (2009 GRC) Revised 01-18-2010_DEM-WP(C) ENERG10C--ctn Mid-C_042010 2010GRC" xfId="49900"/>
    <cellStyle name="_VC 6.15.06 update on 06GRC power costs.xls Chart 1_Book2_Final Order Electric EXHIBIT A-1" xfId="49901"/>
    <cellStyle name="_VC 6.15.06 update on 06GRC power costs.xls Chart 1_Book2_Final Order Electric EXHIBIT A-1 2" xfId="49902"/>
    <cellStyle name="_VC 6.15.06 update on 06GRC power costs.xls Chart 1_Book2_Final Order Electric EXHIBIT A-1 2 2" xfId="49903"/>
    <cellStyle name="_VC 6.15.06 update on 06GRC power costs.xls Chart 1_Book2_Final Order Electric EXHIBIT A-1 3" xfId="49904"/>
    <cellStyle name="_VC 6.15.06 update on 06GRC power costs.xls Chart 1_Book2_Final Order Electric EXHIBIT A-1 4" xfId="49905"/>
    <cellStyle name="_VC 6.15.06 update on 06GRC power costs.xls Chart 1_Book4" xfId="49906"/>
    <cellStyle name="_VC 6.15.06 update on 06GRC power costs.xls Chart 1_Book4 2" xfId="49907"/>
    <cellStyle name="_VC 6.15.06 update on 06GRC power costs.xls Chart 1_Book4 2 2" xfId="49908"/>
    <cellStyle name="_VC 6.15.06 update on 06GRC power costs.xls Chart 1_Book4 3" xfId="49909"/>
    <cellStyle name="_VC 6.15.06 update on 06GRC power costs.xls Chart 1_Book4 4" xfId="49910"/>
    <cellStyle name="_VC 6.15.06 update on 06GRC power costs.xls Chart 1_Book4_DEM-WP(C) ENERG10C--ctn Mid-C_042010 2010GRC" xfId="49911"/>
    <cellStyle name="_VC 6.15.06 update on 06GRC power costs.xls Chart 1_Book9" xfId="118"/>
    <cellStyle name="_VC 6.15.06 update on 06GRC power costs.xls Chart 1_Book9 2" xfId="49912"/>
    <cellStyle name="_VC 6.15.06 update on 06GRC power costs.xls Chart 1_Book9 2 2" xfId="49913"/>
    <cellStyle name="_VC 6.15.06 update on 06GRC power costs.xls Chart 1_Book9 3" xfId="49914"/>
    <cellStyle name="_VC 6.15.06 update on 06GRC power costs.xls Chart 1_Book9 4" xfId="49915"/>
    <cellStyle name="_VC 6.15.06 update on 06GRC power costs.xls Chart 1_Book9_DEM-WP(C) ENERG10C--ctn Mid-C_042010 2010GRC" xfId="49916"/>
    <cellStyle name="_VC 6.15.06 update on 06GRC power costs.xls Chart 1_Chelan PUD Power Costs (8-10)" xfId="49917"/>
    <cellStyle name="_VC 6.15.06 update on 06GRC power costs.xls Chart 1_DEM-WP(C) Chelan Power Costs" xfId="49918"/>
    <cellStyle name="_VC 6.15.06 update on 06GRC power costs.xls Chart 1_DEM-WP(C) ENERG10C--ctn Mid-C_042010 2010GRC" xfId="49919"/>
    <cellStyle name="_VC 6.15.06 update on 06GRC power costs.xls Chart 1_DEM-WP(C) Gas Transport 2010GRC" xfId="49920"/>
    <cellStyle name="_VC 6.15.06 update on 06GRC power costs.xls Chart 1_Gas Rev Req Model (2010 GRC)" xfId="49921"/>
    <cellStyle name="_VC 6.15.06 update on 06GRC power costs.xls Chart 1_INPUTS" xfId="49922"/>
    <cellStyle name="_VC 6.15.06 update on 06GRC power costs.xls Chart 1_INPUTS 2" xfId="49923"/>
    <cellStyle name="_VC 6.15.06 update on 06GRC power costs.xls Chart 1_INPUTS 2 2" xfId="49924"/>
    <cellStyle name="_VC 6.15.06 update on 06GRC power costs.xls Chart 1_INPUTS 3" xfId="49925"/>
    <cellStyle name="_VC 6.15.06 update on 06GRC power costs.xls Chart 1_NIM Summary" xfId="49926"/>
    <cellStyle name="_VC 6.15.06 update on 06GRC power costs.xls Chart 1_NIM Summary 09GRC" xfId="49927"/>
    <cellStyle name="_VC 6.15.06 update on 06GRC power costs.xls Chart 1_NIM Summary 09GRC 2" xfId="49928"/>
    <cellStyle name="_VC 6.15.06 update on 06GRC power costs.xls Chart 1_NIM Summary 09GRC_DEM-WP(C) ENERG10C--ctn Mid-C_042010 2010GRC" xfId="49929"/>
    <cellStyle name="_VC 6.15.06 update on 06GRC power costs.xls Chart 1_NIM Summary 2" xfId="49930"/>
    <cellStyle name="_VC 6.15.06 update on 06GRC power costs.xls Chart 1_NIM Summary 3" xfId="49931"/>
    <cellStyle name="_VC 6.15.06 update on 06GRC power costs.xls Chart 1_NIM Summary 4" xfId="49932"/>
    <cellStyle name="_VC 6.15.06 update on 06GRC power costs.xls Chart 1_NIM Summary 5" xfId="49933"/>
    <cellStyle name="_VC 6.15.06 update on 06GRC power costs.xls Chart 1_NIM Summary 6" xfId="49934"/>
    <cellStyle name="_VC 6.15.06 update on 06GRC power costs.xls Chart 1_NIM Summary 7" xfId="49935"/>
    <cellStyle name="_VC 6.15.06 update on 06GRC power costs.xls Chart 1_NIM Summary 8" xfId="49936"/>
    <cellStyle name="_VC 6.15.06 update on 06GRC power costs.xls Chart 1_NIM Summary 9" xfId="49937"/>
    <cellStyle name="_VC 6.15.06 update on 06GRC power costs.xls Chart 1_NIM Summary_DEM-WP(C) ENERG10C--ctn Mid-C_042010 2010GRC" xfId="49938"/>
    <cellStyle name="_VC 6.15.06 update on 06GRC power costs.xls Chart 1_PCA 10 -  Exhibit D from A Kellogg Jan 2011" xfId="49939"/>
    <cellStyle name="_VC 6.15.06 update on 06GRC power costs.xls Chart 1_PCA 10 -  Exhibit D from A Kellogg July 2011" xfId="49940"/>
    <cellStyle name="_VC 6.15.06 update on 06GRC power costs.xls Chart 1_PCA 10 -  Exhibit D from S Free Rcv'd 12-11" xfId="49941"/>
    <cellStyle name="_VC 6.15.06 update on 06GRC power costs.xls Chart 1_PCA 9 -  Exhibit D April 2010" xfId="49942"/>
    <cellStyle name="_VC 6.15.06 update on 06GRC power costs.xls Chart 1_PCA 9 -  Exhibit D April 2010 (3)" xfId="49943"/>
    <cellStyle name="_VC 6.15.06 update on 06GRC power costs.xls Chart 1_PCA 9 -  Exhibit D April 2010 (3) 2" xfId="49944"/>
    <cellStyle name="_VC 6.15.06 update on 06GRC power costs.xls Chart 1_PCA 9 -  Exhibit D April 2010 (3)_DEM-WP(C) ENERG10C--ctn Mid-C_042010 2010GRC" xfId="49945"/>
    <cellStyle name="_VC 6.15.06 update on 06GRC power costs.xls Chart 1_PCA 9 -  Exhibit D April 2010 2" xfId="49946"/>
    <cellStyle name="_VC 6.15.06 update on 06GRC power costs.xls Chart 1_PCA 9 -  Exhibit D April 2010 3" xfId="49947"/>
    <cellStyle name="_VC 6.15.06 update on 06GRC power costs.xls Chart 1_PCA 9 -  Exhibit D Nov 2010" xfId="49948"/>
    <cellStyle name="_VC 6.15.06 update on 06GRC power costs.xls Chart 1_PCA 9 -  Exhibit D Nov 2010 2" xfId="49949"/>
    <cellStyle name="_VC 6.15.06 update on 06GRC power costs.xls Chart 1_PCA 9 - Exhibit D at August 2010" xfId="49950"/>
    <cellStyle name="_VC 6.15.06 update on 06GRC power costs.xls Chart 1_PCA 9 - Exhibit D at August 2010 2" xfId="49951"/>
    <cellStyle name="_VC 6.15.06 update on 06GRC power costs.xls Chart 1_PCA 9 - Exhibit D June 2010 GRC" xfId="49952"/>
    <cellStyle name="_VC 6.15.06 update on 06GRC power costs.xls Chart 1_PCA 9 - Exhibit D June 2010 GRC 2" xfId="49953"/>
    <cellStyle name="_VC 6.15.06 update on 06GRC power costs.xls Chart 1_Power Costs - Comparison bx Rbtl-Staff-Jt-PC" xfId="49954"/>
    <cellStyle name="_VC 6.15.06 update on 06GRC power costs.xls Chart 1_Power Costs - Comparison bx Rbtl-Staff-Jt-PC 2" xfId="49955"/>
    <cellStyle name="_VC 6.15.06 update on 06GRC power costs.xls Chart 1_Power Costs - Comparison bx Rbtl-Staff-Jt-PC 2 2" xfId="49956"/>
    <cellStyle name="_VC 6.15.06 update on 06GRC power costs.xls Chart 1_Power Costs - Comparison bx Rbtl-Staff-Jt-PC 3" xfId="49957"/>
    <cellStyle name="_VC 6.15.06 update on 06GRC power costs.xls Chart 1_Power Costs - Comparison bx Rbtl-Staff-Jt-PC 4" xfId="49958"/>
    <cellStyle name="_VC 6.15.06 update on 06GRC power costs.xls Chart 1_Power Costs - Comparison bx Rbtl-Staff-Jt-PC_Adj Bench DR 3 for Initial Briefs (Electric)" xfId="49959"/>
    <cellStyle name="_VC 6.15.06 update on 06GRC power costs.xls Chart 1_Power Costs - Comparison bx Rbtl-Staff-Jt-PC_Adj Bench DR 3 for Initial Briefs (Electric) 2" xfId="49960"/>
    <cellStyle name="_VC 6.15.06 update on 06GRC power costs.xls Chart 1_Power Costs - Comparison bx Rbtl-Staff-Jt-PC_Adj Bench DR 3 for Initial Briefs (Electric) 2 2" xfId="49961"/>
    <cellStyle name="_VC 6.15.06 update on 06GRC power costs.xls Chart 1_Power Costs - Comparison bx Rbtl-Staff-Jt-PC_Adj Bench DR 3 for Initial Briefs (Electric) 3" xfId="49962"/>
    <cellStyle name="_VC 6.15.06 update on 06GRC power costs.xls Chart 1_Power Costs - Comparison bx Rbtl-Staff-Jt-PC_Adj Bench DR 3 for Initial Briefs (Electric) 4" xfId="49963"/>
    <cellStyle name="_VC 6.15.06 update on 06GRC power costs.xls Chart 1_Power Costs - Comparison bx Rbtl-Staff-Jt-PC_Adj Bench DR 3 for Initial Briefs (Electric)_DEM-WP(C) ENERG10C--ctn Mid-C_042010 2010GRC" xfId="49964"/>
    <cellStyle name="_VC 6.15.06 update on 06GRC power costs.xls Chart 1_Power Costs - Comparison bx Rbtl-Staff-Jt-PC_DEM-WP(C) ENERG10C--ctn Mid-C_042010 2010GRC" xfId="49965"/>
    <cellStyle name="_VC 6.15.06 update on 06GRC power costs.xls Chart 1_Power Costs - Comparison bx Rbtl-Staff-Jt-PC_Electric Rev Req Model (2009 GRC) Rebuttal" xfId="49966"/>
    <cellStyle name="_VC 6.15.06 update on 06GRC power costs.xls Chart 1_Power Costs - Comparison bx Rbtl-Staff-Jt-PC_Electric Rev Req Model (2009 GRC) Rebuttal 2" xfId="49967"/>
    <cellStyle name="_VC 6.15.06 update on 06GRC power costs.xls Chart 1_Power Costs - Comparison bx Rbtl-Staff-Jt-PC_Electric Rev Req Model (2009 GRC) Rebuttal 2 2" xfId="49968"/>
    <cellStyle name="_VC 6.15.06 update on 06GRC power costs.xls Chart 1_Power Costs - Comparison bx Rbtl-Staff-Jt-PC_Electric Rev Req Model (2009 GRC) Rebuttal 3" xfId="49969"/>
    <cellStyle name="_VC 6.15.06 update on 06GRC power costs.xls Chart 1_Power Costs - Comparison bx Rbtl-Staff-Jt-PC_Electric Rev Req Model (2009 GRC) Rebuttal 4" xfId="49970"/>
    <cellStyle name="_VC 6.15.06 update on 06GRC power costs.xls Chart 1_Power Costs - Comparison bx Rbtl-Staff-Jt-PC_Electric Rev Req Model (2009 GRC) Rebuttal REmoval of New  WH Solar AdjustMI" xfId="49971"/>
    <cellStyle name="_VC 6.15.06 update on 06GRC power costs.xls Chart 1_Power Costs - Comparison bx Rbtl-Staff-Jt-PC_Electric Rev Req Model (2009 GRC) Rebuttal REmoval of New  WH Solar AdjustMI 2" xfId="49972"/>
    <cellStyle name="_VC 6.15.06 update on 06GRC power costs.xls Chart 1_Power Costs - Comparison bx Rbtl-Staff-Jt-PC_Electric Rev Req Model (2009 GRC) Rebuttal REmoval of New  WH Solar AdjustMI 2 2" xfId="49973"/>
    <cellStyle name="_VC 6.15.06 update on 06GRC power costs.xls Chart 1_Power Costs - Comparison bx Rbtl-Staff-Jt-PC_Electric Rev Req Model (2009 GRC) Rebuttal REmoval of New  WH Solar AdjustMI 3" xfId="49974"/>
    <cellStyle name="_VC 6.15.06 update on 06GRC power costs.xls Chart 1_Power Costs - Comparison bx Rbtl-Staff-Jt-PC_Electric Rev Req Model (2009 GRC) Rebuttal REmoval of New  WH Solar AdjustMI 4" xfId="49975"/>
    <cellStyle name="_VC 6.15.06 update on 06GRC power costs.xls Chart 1_Power Costs - Comparison bx Rbtl-Staff-Jt-PC_Electric Rev Req Model (2009 GRC) Rebuttal REmoval of New  WH Solar AdjustMI_DEM-WP(C) ENERG10C--ctn Mid-C_042010 2010GRC" xfId="49976"/>
    <cellStyle name="_VC 6.15.06 update on 06GRC power costs.xls Chart 1_Power Costs - Comparison bx Rbtl-Staff-Jt-PC_Electric Rev Req Model (2009 GRC) Revised 01-18-2010" xfId="49977"/>
    <cellStyle name="_VC 6.15.06 update on 06GRC power costs.xls Chart 1_Power Costs - Comparison bx Rbtl-Staff-Jt-PC_Electric Rev Req Model (2009 GRC) Revised 01-18-2010 2" xfId="49978"/>
    <cellStyle name="_VC 6.15.06 update on 06GRC power costs.xls Chart 1_Power Costs - Comparison bx Rbtl-Staff-Jt-PC_Electric Rev Req Model (2009 GRC) Revised 01-18-2010 2 2" xfId="49979"/>
    <cellStyle name="_VC 6.15.06 update on 06GRC power costs.xls Chart 1_Power Costs - Comparison bx Rbtl-Staff-Jt-PC_Electric Rev Req Model (2009 GRC) Revised 01-18-2010 3" xfId="49980"/>
    <cellStyle name="_VC 6.15.06 update on 06GRC power costs.xls Chart 1_Power Costs - Comparison bx Rbtl-Staff-Jt-PC_Electric Rev Req Model (2009 GRC) Revised 01-18-2010 4" xfId="49981"/>
    <cellStyle name="_VC 6.15.06 update on 06GRC power costs.xls Chart 1_Power Costs - Comparison bx Rbtl-Staff-Jt-PC_Electric Rev Req Model (2009 GRC) Revised 01-18-2010_DEM-WP(C) ENERG10C--ctn Mid-C_042010 2010GRC" xfId="49982"/>
    <cellStyle name="_VC 6.15.06 update on 06GRC power costs.xls Chart 1_Power Costs - Comparison bx Rbtl-Staff-Jt-PC_Final Order Electric EXHIBIT A-1" xfId="49983"/>
    <cellStyle name="_VC 6.15.06 update on 06GRC power costs.xls Chart 1_Power Costs - Comparison bx Rbtl-Staff-Jt-PC_Final Order Electric EXHIBIT A-1 2" xfId="49984"/>
    <cellStyle name="_VC 6.15.06 update on 06GRC power costs.xls Chart 1_Power Costs - Comparison bx Rbtl-Staff-Jt-PC_Final Order Electric EXHIBIT A-1 2 2" xfId="49985"/>
    <cellStyle name="_VC 6.15.06 update on 06GRC power costs.xls Chart 1_Power Costs - Comparison bx Rbtl-Staff-Jt-PC_Final Order Electric EXHIBIT A-1 3" xfId="49986"/>
    <cellStyle name="_VC 6.15.06 update on 06GRC power costs.xls Chart 1_Power Costs - Comparison bx Rbtl-Staff-Jt-PC_Final Order Electric EXHIBIT A-1 4" xfId="49987"/>
    <cellStyle name="_VC 6.15.06 update on 06GRC power costs.xls Chart 1_Production Adj 4.37" xfId="49988"/>
    <cellStyle name="_VC 6.15.06 update on 06GRC power costs.xls Chart 1_Production Adj 4.37 2" xfId="49989"/>
    <cellStyle name="_VC 6.15.06 update on 06GRC power costs.xls Chart 1_Production Adj 4.37 2 2" xfId="49990"/>
    <cellStyle name="_VC 6.15.06 update on 06GRC power costs.xls Chart 1_Production Adj 4.37 3" xfId="49991"/>
    <cellStyle name="_VC 6.15.06 update on 06GRC power costs.xls Chart 1_Purchased Power Adj 4.03" xfId="49992"/>
    <cellStyle name="_VC 6.15.06 update on 06GRC power costs.xls Chart 1_Purchased Power Adj 4.03 2" xfId="49993"/>
    <cellStyle name="_VC 6.15.06 update on 06GRC power costs.xls Chart 1_Purchased Power Adj 4.03 2 2" xfId="49994"/>
    <cellStyle name="_VC 6.15.06 update on 06GRC power costs.xls Chart 1_Purchased Power Adj 4.03 3" xfId="49995"/>
    <cellStyle name="_VC 6.15.06 update on 06GRC power costs.xls Chart 1_Rebuttal Power Costs" xfId="49996"/>
    <cellStyle name="_VC 6.15.06 update on 06GRC power costs.xls Chart 1_Rebuttal Power Costs 2" xfId="49997"/>
    <cellStyle name="_VC 6.15.06 update on 06GRC power costs.xls Chart 1_Rebuttal Power Costs 2 2" xfId="49998"/>
    <cellStyle name="_VC 6.15.06 update on 06GRC power costs.xls Chart 1_Rebuttal Power Costs 3" xfId="49999"/>
    <cellStyle name="_VC 6.15.06 update on 06GRC power costs.xls Chart 1_Rebuttal Power Costs 4" xfId="50000"/>
    <cellStyle name="_VC 6.15.06 update on 06GRC power costs.xls Chart 1_Rebuttal Power Costs_Adj Bench DR 3 for Initial Briefs (Electric)" xfId="50001"/>
    <cellStyle name="_VC 6.15.06 update on 06GRC power costs.xls Chart 1_Rebuttal Power Costs_Adj Bench DR 3 for Initial Briefs (Electric) 2" xfId="50002"/>
    <cellStyle name="_VC 6.15.06 update on 06GRC power costs.xls Chart 1_Rebuttal Power Costs_Adj Bench DR 3 for Initial Briefs (Electric) 2 2" xfId="50003"/>
    <cellStyle name="_VC 6.15.06 update on 06GRC power costs.xls Chart 1_Rebuttal Power Costs_Adj Bench DR 3 for Initial Briefs (Electric) 3" xfId="50004"/>
    <cellStyle name="_VC 6.15.06 update on 06GRC power costs.xls Chart 1_Rebuttal Power Costs_Adj Bench DR 3 for Initial Briefs (Electric) 4" xfId="50005"/>
    <cellStyle name="_VC 6.15.06 update on 06GRC power costs.xls Chart 1_Rebuttal Power Costs_Adj Bench DR 3 for Initial Briefs (Electric)_DEM-WP(C) ENERG10C--ctn Mid-C_042010 2010GRC" xfId="50006"/>
    <cellStyle name="_VC 6.15.06 update on 06GRC power costs.xls Chart 1_Rebuttal Power Costs_DEM-WP(C) ENERG10C--ctn Mid-C_042010 2010GRC" xfId="50007"/>
    <cellStyle name="_VC 6.15.06 update on 06GRC power costs.xls Chart 1_Rebuttal Power Costs_Electric Rev Req Model (2009 GRC) Rebuttal" xfId="50008"/>
    <cellStyle name="_VC 6.15.06 update on 06GRC power costs.xls Chart 1_Rebuttal Power Costs_Electric Rev Req Model (2009 GRC) Rebuttal 2" xfId="50009"/>
    <cellStyle name="_VC 6.15.06 update on 06GRC power costs.xls Chart 1_Rebuttal Power Costs_Electric Rev Req Model (2009 GRC) Rebuttal 2 2" xfId="50010"/>
    <cellStyle name="_VC 6.15.06 update on 06GRC power costs.xls Chart 1_Rebuttal Power Costs_Electric Rev Req Model (2009 GRC) Rebuttal 3" xfId="50011"/>
    <cellStyle name="_VC 6.15.06 update on 06GRC power costs.xls Chart 1_Rebuttal Power Costs_Electric Rev Req Model (2009 GRC) Rebuttal 4" xfId="50012"/>
    <cellStyle name="_VC 6.15.06 update on 06GRC power costs.xls Chart 1_Rebuttal Power Costs_Electric Rev Req Model (2009 GRC) Rebuttal REmoval of New  WH Solar AdjustMI" xfId="50013"/>
    <cellStyle name="_VC 6.15.06 update on 06GRC power costs.xls Chart 1_Rebuttal Power Costs_Electric Rev Req Model (2009 GRC) Rebuttal REmoval of New  WH Solar AdjustMI 2" xfId="50014"/>
    <cellStyle name="_VC 6.15.06 update on 06GRC power costs.xls Chart 1_Rebuttal Power Costs_Electric Rev Req Model (2009 GRC) Rebuttal REmoval of New  WH Solar AdjustMI 2 2" xfId="50015"/>
    <cellStyle name="_VC 6.15.06 update on 06GRC power costs.xls Chart 1_Rebuttal Power Costs_Electric Rev Req Model (2009 GRC) Rebuttal REmoval of New  WH Solar AdjustMI 3" xfId="50016"/>
    <cellStyle name="_VC 6.15.06 update on 06GRC power costs.xls Chart 1_Rebuttal Power Costs_Electric Rev Req Model (2009 GRC) Rebuttal REmoval of New  WH Solar AdjustMI 4" xfId="50017"/>
    <cellStyle name="_VC 6.15.06 update on 06GRC power costs.xls Chart 1_Rebuttal Power Costs_Electric Rev Req Model (2009 GRC) Rebuttal REmoval of New  WH Solar AdjustMI_DEM-WP(C) ENERG10C--ctn Mid-C_042010 2010GRC" xfId="50018"/>
    <cellStyle name="_VC 6.15.06 update on 06GRC power costs.xls Chart 1_Rebuttal Power Costs_Electric Rev Req Model (2009 GRC) Revised 01-18-2010" xfId="50019"/>
    <cellStyle name="_VC 6.15.06 update on 06GRC power costs.xls Chart 1_Rebuttal Power Costs_Electric Rev Req Model (2009 GRC) Revised 01-18-2010 2" xfId="50020"/>
    <cellStyle name="_VC 6.15.06 update on 06GRC power costs.xls Chart 1_Rebuttal Power Costs_Electric Rev Req Model (2009 GRC) Revised 01-18-2010 2 2" xfId="50021"/>
    <cellStyle name="_VC 6.15.06 update on 06GRC power costs.xls Chart 1_Rebuttal Power Costs_Electric Rev Req Model (2009 GRC) Revised 01-18-2010 3" xfId="50022"/>
    <cellStyle name="_VC 6.15.06 update on 06GRC power costs.xls Chart 1_Rebuttal Power Costs_Electric Rev Req Model (2009 GRC) Revised 01-18-2010 4" xfId="50023"/>
    <cellStyle name="_VC 6.15.06 update on 06GRC power costs.xls Chart 1_Rebuttal Power Costs_Electric Rev Req Model (2009 GRC) Revised 01-18-2010_DEM-WP(C) ENERG10C--ctn Mid-C_042010 2010GRC" xfId="50024"/>
    <cellStyle name="_VC 6.15.06 update on 06GRC power costs.xls Chart 1_Rebuttal Power Costs_Final Order Electric EXHIBIT A-1" xfId="50025"/>
    <cellStyle name="_VC 6.15.06 update on 06GRC power costs.xls Chart 1_Rebuttal Power Costs_Final Order Electric EXHIBIT A-1 2" xfId="50026"/>
    <cellStyle name="_VC 6.15.06 update on 06GRC power costs.xls Chart 1_Rebuttal Power Costs_Final Order Electric EXHIBIT A-1 2 2" xfId="50027"/>
    <cellStyle name="_VC 6.15.06 update on 06GRC power costs.xls Chart 1_Rebuttal Power Costs_Final Order Electric EXHIBIT A-1 3" xfId="50028"/>
    <cellStyle name="_VC 6.15.06 update on 06GRC power costs.xls Chart 1_Rebuttal Power Costs_Final Order Electric EXHIBIT A-1 4" xfId="50029"/>
    <cellStyle name="_VC 6.15.06 update on 06GRC power costs.xls Chart 1_ROR &amp; CONV FACTOR" xfId="50030"/>
    <cellStyle name="_VC 6.15.06 update on 06GRC power costs.xls Chart 1_ROR &amp; CONV FACTOR 2" xfId="50031"/>
    <cellStyle name="_VC 6.15.06 update on 06GRC power costs.xls Chart 1_ROR &amp; CONV FACTOR 2 2" xfId="50032"/>
    <cellStyle name="_VC 6.15.06 update on 06GRC power costs.xls Chart 1_ROR &amp; CONV FACTOR 3" xfId="50033"/>
    <cellStyle name="_VC 6.15.06 update on 06GRC power costs.xls Chart 1_ROR 5.02" xfId="50034"/>
    <cellStyle name="_VC 6.15.06 update on 06GRC power costs.xls Chart 1_ROR 5.02 2" xfId="50035"/>
    <cellStyle name="_VC 6.15.06 update on 06GRC power costs.xls Chart 1_ROR 5.02 2 2" xfId="50036"/>
    <cellStyle name="_VC 6.15.06 update on 06GRC power costs.xls Chart 1_ROR 5.02 3" xfId="50037"/>
    <cellStyle name="_VC 6.15.06 update on 06GRC power costs.xls Chart 1_Wind Integration 10GRC" xfId="50038"/>
    <cellStyle name="_VC 6.15.06 update on 06GRC power costs.xls Chart 1_Wind Integration 10GRC 2" xfId="50039"/>
    <cellStyle name="_VC 6.15.06 update on 06GRC power costs.xls Chart 1_Wind Integration 10GRC_DEM-WP(C) ENERG10C--ctn Mid-C_042010 2010GRC" xfId="50040"/>
    <cellStyle name="_VC 6.15.06 update on 06GRC power costs.xls Chart 2" xfId="119"/>
    <cellStyle name="_VC 6.15.06 update on 06GRC power costs.xls Chart 2 2" xfId="50041"/>
    <cellStyle name="_VC 6.15.06 update on 06GRC power costs.xls Chart 2 2 2" xfId="50042"/>
    <cellStyle name="_VC 6.15.06 update on 06GRC power costs.xls Chart 2 2 2 2" xfId="50043"/>
    <cellStyle name="_VC 6.15.06 update on 06GRC power costs.xls Chart 2 2 3" xfId="50044"/>
    <cellStyle name="_VC 6.15.06 update on 06GRC power costs.xls Chart 2 3" xfId="50045"/>
    <cellStyle name="_VC 6.15.06 update on 06GRC power costs.xls Chart 2 3 2" xfId="50046"/>
    <cellStyle name="_VC 6.15.06 update on 06GRC power costs.xls Chart 2 3 2 2" xfId="50047"/>
    <cellStyle name="_VC 6.15.06 update on 06GRC power costs.xls Chart 2 3 3" xfId="50048"/>
    <cellStyle name="_VC 6.15.06 update on 06GRC power costs.xls Chart 2 3 3 2" xfId="50049"/>
    <cellStyle name="_VC 6.15.06 update on 06GRC power costs.xls Chart 2 3 4" xfId="50050"/>
    <cellStyle name="_VC 6.15.06 update on 06GRC power costs.xls Chart 2 3 4 2" xfId="50051"/>
    <cellStyle name="_VC 6.15.06 update on 06GRC power costs.xls Chart 2 4" xfId="50052"/>
    <cellStyle name="_VC 6.15.06 update on 06GRC power costs.xls Chart 2 4 2" xfId="50053"/>
    <cellStyle name="_VC 6.15.06 update on 06GRC power costs.xls Chart 2 5" xfId="50054"/>
    <cellStyle name="_VC 6.15.06 update on 06GRC power costs.xls Chart 2 6" xfId="50055"/>
    <cellStyle name="_VC 6.15.06 update on 06GRC power costs.xls Chart 2 6 2" xfId="50056"/>
    <cellStyle name="_VC 6.15.06 update on 06GRC power costs.xls Chart 2 7" xfId="50057"/>
    <cellStyle name="_VC 6.15.06 update on 06GRC power costs.xls Chart 2 7 2" xfId="50058"/>
    <cellStyle name="_VC 6.15.06 update on 06GRC power costs.xls Chart 2_04 07E Wild Horse Wind Expansion (C) (2)" xfId="120"/>
    <cellStyle name="_VC 6.15.06 update on 06GRC power costs.xls Chart 2_04 07E Wild Horse Wind Expansion (C) (2) 2" xfId="50059"/>
    <cellStyle name="_VC 6.15.06 update on 06GRC power costs.xls Chart 2_04 07E Wild Horse Wind Expansion (C) (2) 2 2" xfId="50060"/>
    <cellStyle name="_VC 6.15.06 update on 06GRC power costs.xls Chart 2_04 07E Wild Horse Wind Expansion (C) (2) 3" xfId="50061"/>
    <cellStyle name="_VC 6.15.06 update on 06GRC power costs.xls Chart 2_04 07E Wild Horse Wind Expansion (C) (2) 4" xfId="50062"/>
    <cellStyle name="_VC 6.15.06 update on 06GRC power costs.xls Chart 2_04 07E Wild Horse Wind Expansion (C) (2)_Adj Bench DR 3 for Initial Briefs (Electric)" xfId="50063"/>
    <cellStyle name="_VC 6.15.06 update on 06GRC power costs.xls Chart 2_04 07E Wild Horse Wind Expansion (C) (2)_Adj Bench DR 3 for Initial Briefs (Electric) 2" xfId="50064"/>
    <cellStyle name="_VC 6.15.06 update on 06GRC power costs.xls Chart 2_04 07E Wild Horse Wind Expansion (C) (2)_Adj Bench DR 3 for Initial Briefs (Electric) 2 2" xfId="50065"/>
    <cellStyle name="_VC 6.15.06 update on 06GRC power costs.xls Chart 2_04 07E Wild Horse Wind Expansion (C) (2)_Adj Bench DR 3 for Initial Briefs (Electric) 3" xfId="50066"/>
    <cellStyle name="_VC 6.15.06 update on 06GRC power costs.xls Chart 2_04 07E Wild Horse Wind Expansion (C) (2)_Adj Bench DR 3 for Initial Briefs (Electric) 4" xfId="50067"/>
    <cellStyle name="_VC 6.15.06 update on 06GRC power costs.xls Chart 2_04 07E Wild Horse Wind Expansion (C) (2)_Adj Bench DR 3 for Initial Briefs (Electric)_DEM-WP(C) ENERG10C--ctn Mid-C_042010 2010GRC" xfId="50068"/>
    <cellStyle name="_VC 6.15.06 update on 06GRC power costs.xls Chart 2_04 07E Wild Horse Wind Expansion (C) (2)_Book1" xfId="50069"/>
    <cellStyle name="_VC 6.15.06 update on 06GRC power costs.xls Chart 2_04 07E Wild Horse Wind Expansion (C) (2)_DEM-WP(C) ENERG10C--ctn Mid-C_042010 2010GRC" xfId="50070"/>
    <cellStyle name="_VC 6.15.06 update on 06GRC power costs.xls Chart 2_04 07E Wild Horse Wind Expansion (C) (2)_Electric Rev Req Model (2009 GRC) " xfId="50071"/>
    <cellStyle name="_VC 6.15.06 update on 06GRC power costs.xls Chart 2_04 07E Wild Horse Wind Expansion (C) (2)_Electric Rev Req Model (2009 GRC)  2" xfId="50072"/>
    <cellStyle name="_VC 6.15.06 update on 06GRC power costs.xls Chart 2_04 07E Wild Horse Wind Expansion (C) (2)_Electric Rev Req Model (2009 GRC)  2 2" xfId="50073"/>
    <cellStyle name="_VC 6.15.06 update on 06GRC power costs.xls Chart 2_04 07E Wild Horse Wind Expansion (C) (2)_Electric Rev Req Model (2009 GRC)  3" xfId="50074"/>
    <cellStyle name="_VC 6.15.06 update on 06GRC power costs.xls Chart 2_04 07E Wild Horse Wind Expansion (C) (2)_Electric Rev Req Model (2009 GRC)  4" xfId="50075"/>
    <cellStyle name="_VC 6.15.06 update on 06GRC power costs.xls Chart 2_04 07E Wild Horse Wind Expansion (C) (2)_Electric Rev Req Model (2009 GRC) _DEM-WP(C) ENERG10C--ctn Mid-C_042010 2010GRC" xfId="50076"/>
    <cellStyle name="_VC 6.15.06 update on 06GRC power costs.xls Chart 2_04 07E Wild Horse Wind Expansion (C) (2)_Electric Rev Req Model (2009 GRC) Rebuttal" xfId="50077"/>
    <cellStyle name="_VC 6.15.06 update on 06GRC power costs.xls Chart 2_04 07E Wild Horse Wind Expansion (C) (2)_Electric Rev Req Model (2009 GRC) Rebuttal 2" xfId="50078"/>
    <cellStyle name="_VC 6.15.06 update on 06GRC power costs.xls Chart 2_04 07E Wild Horse Wind Expansion (C) (2)_Electric Rev Req Model (2009 GRC) Rebuttal 2 2" xfId="50079"/>
    <cellStyle name="_VC 6.15.06 update on 06GRC power costs.xls Chart 2_04 07E Wild Horse Wind Expansion (C) (2)_Electric Rev Req Model (2009 GRC) Rebuttal 3" xfId="50080"/>
    <cellStyle name="_VC 6.15.06 update on 06GRC power costs.xls Chart 2_04 07E Wild Horse Wind Expansion (C) (2)_Electric Rev Req Model (2009 GRC) Rebuttal 4" xfId="50081"/>
    <cellStyle name="_VC 6.15.06 update on 06GRC power costs.xls Chart 2_04 07E Wild Horse Wind Expansion (C) (2)_Electric Rev Req Model (2009 GRC) Rebuttal REmoval of New  WH Solar AdjustMI" xfId="50082"/>
    <cellStyle name="_VC 6.15.06 update on 06GRC power costs.xls Chart 2_04 07E Wild Horse Wind Expansion (C) (2)_Electric Rev Req Model (2009 GRC) Rebuttal REmoval of New  WH Solar AdjustMI 2" xfId="50083"/>
    <cellStyle name="_VC 6.15.06 update on 06GRC power costs.xls Chart 2_04 07E Wild Horse Wind Expansion (C) (2)_Electric Rev Req Model (2009 GRC) Rebuttal REmoval of New  WH Solar AdjustMI 2 2" xfId="50084"/>
    <cellStyle name="_VC 6.15.06 update on 06GRC power costs.xls Chart 2_04 07E Wild Horse Wind Expansion (C) (2)_Electric Rev Req Model (2009 GRC) Rebuttal REmoval of New  WH Solar AdjustMI 3" xfId="50085"/>
    <cellStyle name="_VC 6.15.06 update on 06GRC power costs.xls Chart 2_04 07E Wild Horse Wind Expansion (C) (2)_Electric Rev Req Model (2009 GRC) Rebuttal REmoval of New  WH Solar AdjustMI 4" xfId="50086"/>
    <cellStyle name="_VC 6.15.06 update on 06GRC power costs.xls Chart 2_04 07E Wild Horse Wind Expansion (C) (2)_Electric Rev Req Model (2009 GRC) Rebuttal REmoval of New  WH Solar AdjustMI_DEM-WP(C) ENERG10C--ctn Mid-C_042010 2010GRC" xfId="50087"/>
    <cellStyle name="_VC 6.15.06 update on 06GRC power costs.xls Chart 2_04 07E Wild Horse Wind Expansion (C) (2)_Electric Rev Req Model (2009 GRC) Revised 01-18-2010" xfId="50088"/>
    <cellStyle name="_VC 6.15.06 update on 06GRC power costs.xls Chart 2_04 07E Wild Horse Wind Expansion (C) (2)_Electric Rev Req Model (2009 GRC) Revised 01-18-2010 2" xfId="50089"/>
    <cellStyle name="_VC 6.15.06 update on 06GRC power costs.xls Chart 2_04 07E Wild Horse Wind Expansion (C) (2)_Electric Rev Req Model (2009 GRC) Revised 01-18-2010 2 2" xfId="50090"/>
    <cellStyle name="_VC 6.15.06 update on 06GRC power costs.xls Chart 2_04 07E Wild Horse Wind Expansion (C) (2)_Electric Rev Req Model (2009 GRC) Revised 01-18-2010 3" xfId="50091"/>
    <cellStyle name="_VC 6.15.06 update on 06GRC power costs.xls Chart 2_04 07E Wild Horse Wind Expansion (C) (2)_Electric Rev Req Model (2009 GRC) Revised 01-18-2010 4" xfId="50092"/>
    <cellStyle name="_VC 6.15.06 update on 06GRC power costs.xls Chart 2_04 07E Wild Horse Wind Expansion (C) (2)_Electric Rev Req Model (2009 GRC) Revised 01-18-2010_DEM-WP(C) ENERG10C--ctn Mid-C_042010 2010GRC" xfId="50093"/>
    <cellStyle name="_VC 6.15.06 update on 06GRC power costs.xls Chart 2_04 07E Wild Horse Wind Expansion (C) (2)_Electric Rev Req Model (2010 GRC)" xfId="50094"/>
    <cellStyle name="_VC 6.15.06 update on 06GRC power costs.xls Chart 2_04 07E Wild Horse Wind Expansion (C) (2)_Electric Rev Req Model (2010 GRC) SF" xfId="50095"/>
    <cellStyle name="_VC 6.15.06 update on 06GRC power costs.xls Chart 2_04 07E Wild Horse Wind Expansion (C) (2)_Final Order Electric EXHIBIT A-1" xfId="50096"/>
    <cellStyle name="_VC 6.15.06 update on 06GRC power costs.xls Chart 2_04 07E Wild Horse Wind Expansion (C) (2)_Final Order Electric EXHIBIT A-1 2" xfId="50097"/>
    <cellStyle name="_VC 6.15.06 update on 06GRC power costs.xls Chart 2_04 07E Wild Horse Wind Expansion (C) (2)_Final Order Electric EXHIBIT A-1 2 2" xfId="50098"/>
    <cellStyle name="_VC 6.15.06 update on 06GRC power costs.xls Chart 2_04 07E Wild Horse Wind Expansion (C) (2)_Final Order Electric EXHIBIT A-1 3" xfId="50099"/>
    <cellStyle name="_VC 6.15.06 update on 06GRC power costs.xls Chart 2_04 07E Wild Horse Wind Expansion (C) (2)_Final Order Electric EXHIBIT A-1 4" xfId="50100"/>
    <cellStyle name="_VC 6.15.06 update on 06GRC power costs.xls Chart 2_04 07E Wild Horse Wind Expansion (C) (2)_TENASKA REGULATORY ASSET" xfId="50101"/>
    <cellStyle name="_VC 6.15.06 update on 06GRC power costs.xls Chart 2_04 07E Wild Horse Wind Expansion (C) (2)_TENASKA REGULATORY ASSET 2" xfId="50102"/>
    <cellStyle name="_VC 6.15.06 update on 06GRC power costs.xls Chart 2_04 07E Wild Horse Wind Expansion (C) (2)_TENASKA REGULATORY ASSET 2 2" xfId="50103"/>
    <cellStyle name="_VC 6.15.06 update on 06GRC power costs.xls Chart 2_04 07E Wild Horse Wind Expansion (C) (2)_TENASKA REGULATORY ASSET 3" xfId="50104"/>
    <cellStyle name="_VC 6.15.06 update on 06GRC power costs.xls Chart 2_04 07E Wild Horse Wind Expansion (C) (2)_TENASKA REGULATORY ASSET 4" xfId="50105"/>
    <cellStyle name="_VC 6.15.06 update on 06GRC power costs.xls Chart 2_16.37E Wild Horse Expansion DeferralRevwrkingfile SF" xfId="50106"/>
    <cellStyle name="_VC 6.15.06 update on 06GRC power costs.xls Chart 2_16.37E Wild Horse Expansion DeferralRevwrkingfile SF 2" xfId="50107"/>
    <cellStyle name="_VC 6.15.06 update on 06GRC power costs.xls Chart 2_16.37E Wild Horse Expansion DeferralRevwrkingfile SF 2 2" xfId="50108"/>
    <cellStyle name="_VC 6.15.06 update on 06GRC power costs.xls Chart 2_16.37E Wild Horse Expansion DeferralRevwrkingfile SF 3" xfId="50109"/>
    <cellStyle name="_VC 6.15.06 update on 06GRC power costs.xls Chart 2_16.37E Wild Horse Expansion DeferralRevwrkingfile SF 4" xfId="50110"/>
    <cellStyle name="_VC 6.15.06 update on 06GRC power costs.xls Chart 2_16.37E Wild Horse Expansion DeferralRevwrkingfile SF_DEM-WP(C) ENERG10C--ctn Mid-C_042010 2010GRC" xfId="50111"/>
    <cellStyle name="_VC 6.15.06 update on 06GRC power costs.xls Chart 2_2009 Compliance Filing PCA Exhibits for GRC" xfId="50112"/>
    <cellStyle name="_VC 6.15.06 update on 06GRC power costs.xls Chart 2_2009 Compliance Filing PCA Exhibits for GRC 2" xfId="50113"/>
    <cellStyle name="_VC 6.15.06 update on 06GRC power costs.xls Chart 2_2009 GRC Compl Filing - Exhibit D" xfId="50114"/>
    <cellStyle name="_VC 6.15.06 update on 06GRC power costs.xls Chart 2_2009 GRC Compl Filing - Exhibit D 2" xfId="50115"/>
    <cellStyle name="_VC 6.15.06 update on 06GRC power costs.xls Chart 2_2009 GRC Compl Filing - Exhibit D 3" xfId="50116"/>
    <cellStyle name="_VC 6.15.06 update on 06GRC power costs.xls Chart 2_2009 GRC Compl Filing - Exhibit D_DEM-WP(C) ENERG10C--ctn Mid-C_042010 2010GRC" xfId="50117"/>
    <cellStyle name="_VC 6.15.06 update on 06GRC power costs.xls Chart 2_3.01 Income Statement" xfId="50118"/>
    <cellStyle name="_VC 6.15.06 update on 06GRC power costs.xls Chart 2_4 31 Regulatory Assets and Liabilities  7 06- Exhibit D" xfId="50119"/>
    <cellStyle name="_VC 6.15.06 update on 06GRC power costs.xls Chart 2_4 31 Regulatory Assets and Liabilities  7 06- Exhibit D 2" xfId="50120"/>
    <cellStyle name="_VC 6.15.06 update on 06GRC power costs.xls Chart 2_4 31 Regulatory Assets and Liabilities  7 06- Exhibit D 2 2" xfId="50121"/>
    <cellStyle name="_VC 6.15.06 update on 06GRC power costs.xls Chart 2_4 31 Regulatory Assets and Liabilities  7 06- Exhibit D 3" xfId="50122"/>
    <cellStyle name="_VC 6.15.06 update on 06GRC power costs.xls Chart 2_4 31 Regulatory Assets and Liabilities  7 06- Exhibit D 4" xfId="50123"/>
    <cellStyle name="_VC 6.15.06 update on 06GRC power costs.xls Chart 2_4 31 Regulatory Assets and Liabilities  7 06- Exhibit D_DEM-WP(C) ENERG10C--ctn Mid-C_042010 2010GRC" xfId="50124"/>
    <cellStyle name="_VC 6.15.06 update on 06GRC power costs.xls Chart 2_4 31 Regulatory Assets and Liabilities  7 06- Exhibit D_NIM Summary" xfId="50125"/>
    <cellStyle name="_VC 6.15.06 update on 06GRC power costs.xls Chart 2_4 31 Regulatory Assets and Liabilities  7 06- Exhibit D_NIM Summary 2" xfId="50126"/>
    <cellStyle name="_VC 6.15.06 update on 06GRC power costs.xls Chart 2_4 31 Regulatory Assets and Liabilities  7 06- Exhibit D_NIM Summary_DEM-WP(C) ENERG10C--ctn Mid-C_042010 2010GRC" xfId="50127"/>
    <cellStyle name="_VC 6.15.06 update on 06GRC power costs.xls Chart 2_4 31E Reg Asset  Liab and EXH D" xfId="50128"/>
    <cellStyle name="_VC 6.15.06 update on 06GRC power costs.xls Chart 2_4 31E Reg Asset  Liab and EXH D _ Aug 10 Filing (2)" xfId="50129"/>
    <cellStyle name="_VC 6.15.06 update on 06GRC power costs.xls Chart 2_4 32 Regulatory Assets and Liabilities  7 06- Exhibit D" xfId="50130"/>
    <cellStyle name="_VC 6.15.06 update on 06GRC power costs.xls Chart 2_4 32 Regulatory Assets and Liabilities  7 06- Exhibit D 2" xfId="50131"/>
    <cellStyle name="_VC 6.15.06 update on 06GRC power costs.xls Chart 2_4 32 Regulatory Assets and Liabilities  7 06- Exhibit D 2 2" xfId="50132"/>
    <cellStyle name="_VC 6.15.06 update on 06GRC power costs.xls Chart 2_4 32 Regulatory Assets and Liabilities  7 06- Exhibit D 3" xfId="50133"/>
    <cellStyle name="_VC 6.15.06 update on 06GRC power costs.xls Chart 2_4 32 Regulatory Assets and Liabilities  7 06- Exhibit D 4" xfId="50134"/>
    <cellStyle name="_VC 6.15.06 update on 06GRC power costs.xls Chart 2_4 32 Regulatory Assets and Liabilities  7 06- Exhibit D_DEM-WP(C) ENERG10C--ctn Mid-C_042010 2010GRC" xfId="50135"/>
    <cellStyle name="_VC 6.15.06 update on 06GRC power costs.xls Chart 2_4 32 Regulatory Assets and Liabilities  7 06- Exhibit D_NIM Summary" xfId="50136"/>
    <cellStyle name="_VC 6.15.06 update on 06GRC power costs.xls Chart 2_4 32 Regulatory Assets and Liabilities  7 06- Exhibit D_NIM Summary 2" xfId="50137"/>
    <cellStyle name="_VC 6.15.06 update on 06GRC power costs.xls Chart 2_4 32 Regulatory Assets and Liabilities  7 06- Exhibit D_NIM Summary_DEM-WP(C) ENERG10C--ctn Mid-C_042010 2010GRC" xfId="50138"/>
    <cellStyle name="_VC 6.15.06 update on 06GRC power costs.xls Chart 2_ACCOUNTS" xfId="50139"/>
    <cellStyle name="_VC 6.15.06 update on 06GRC power costs.xls Chart 2_AURORA Total New" xfId="50140"/>
    <cellStyle name="_VC 6.15.06 update on 06GRC power costs.xls Chart 2_AURORA Total New 2" xfId="50141"/>
    <cellStyle name="_VC 6.15.06 update on 06GRC power costs.xls Chart 2_Book2" xfId="50142"/>
    <cellStyle name="_VC 6.15.06 update on 06GRC power costs.xls Chart 2_Book2 2" xfId="50143"/>
    <cellStyle name="_VC 6.15.06 update on 06GRC power costs.xls Chart 2_Book2 2 2" xfId="50144"/>
    <cellStyle name="_VC 6.15.06 update on 06GRC power costs.xls Chart 2_Book2 3" xfId="50145"/>
    <cellStyle name="_VC 6.15.06 update on 06GRC power costs.xls Chart 2_Book2 4" xfId="50146"/>
    <cellStyle name="_VC 6.15.06 update on 06GRC power costs.xls Chart 2_Book2_Adj Bench DR 3 for Initial Briefs (Electric)" xfId="50147"/>
    <cellStyle name="_VC 6.15.06 update on 06GRC power costs.xls Chart 2_Book2_Adj Bench DR 3 for Initial Briefs (Electric) 2" xfId="50148"/>
    <cellStyle name="_VC 6.15.06 update on 06GRC power costs.xls Chart 2_Book2_Adj Bench DR 3 for Initial Briefs (Electric) 2 2" xfId="50149"/>
    <cellStyle name="_VC 6.15.06 update on 06GRC power costs.xls Chart 2_Book2_Adj Bench DR 3 for Initial Briefs (Electric) 3" xfId="50150"/>
    <cellStyle name="_VC 6.15.06 update on 06GRC power costs.xls Chart 2_Book2_Adj Bench DR 3 for Initial Briefs (Electric) 4" xfId="50151"/>
    <cellStyle name="_VC 6.15.06 update on 06GRC power costs.xls Chart 2_Book2_Adj Bench DR 3 for Initial Briefs (Electric)_DEM-WP(C) ENERG10C--ctn Mid-C_042010 2010GRC" xfId="50152"/>
    <cellStyle name="_VC 6.15.06 update on 06GRC power costs.xls Chart 2_Book2_DEM-WP(C) ENERG10C--ctn Mid-C_042010 2010GRC" xfId="50153"/>
    <cellStyle name="_VC 6.15.06 update on 06GRC power costs.xls Chart 2_Book2_Electric Rev Req Model (2009 GRC) Rebuttal" xfId="50154"/>
    <cellStyle name="_VC 6.15.06 update on 06GRC power costs.xls Chart 2_Book2_Electric Rev Req Model (2009 GRC) Rebuttal 2" xfId="50155"/>
    <cellStyle name="_VC 6.15.06 update on 06GRC power costs.xls Chart 2_Book2_Electric Rev Req Model (2009 GRC) Rebuttal 2 2" xfId="50156"/>
    <cellStyle name="_VC 6.15.06 update on 06GRC power costs.xls Chart 2_Book2_Electric Rev Req Model (2009 GRC) Rebuttal 3" xfId="50157"/>
    <cellStyle name="_VC 6.15.06 update on 06GRC power costs.xls Chart 2_Book2_Electric Rev Req Model (2009 GRC) Rebuttal 4" xfId="50158"/>
    <cellStyle name="_VC 6.15.06 update on 06GRC power costs.xls Chart 2_Book2_Electric Rev Req Model (2009 GRC) Rebuttal REmoval of New  WH Solar AdjustMI" xfId="50159"/>
    <cellStyle name="_VC 6.15.06 update on 06GRC power costs.xls Chart 2_Book2_Electric Rev Req Model (2009 GRC) Rebuttal REmoval of New  WH Solar AdjustMI 2" xfId="50160"/>
    <cellStyle name="_VC 6.15.06 update on 06GRC power costs.xls Chart 2_Book2_Electric Rev Req Model (2009 GRC) Rebuttal REmoval of New  WH Solar AdjustMI 2 2" xfId="50161"/>
    <cellStyle name="_VC 6.15.06 update on 06GRC power costs.xls Chart 2_Book2_Electric Rev Req Model (2009 GRC) Rebuttal REmoval of New  WH Solar AdjustMI 3" xfId="50162"/>
    <cellStyle name="_VC 6.15.06 update on 06GRC power costs.xls Chart 2_Book2_Electric Rev Req Model (2009 GRC) Rebuttal REmoval of New  WH Solar AdjustMI 4" xfId="50163"/>
    <cellStyle name="_VC 6.15.06 update on 06GRC power costs.xls Chart 2_Book2_Electric Rev Req Model (2009 GRC) Rebuttal REmoval of New  WH Solar AdjustMI_DEM-WP(C) ENERG10C--ctn Mid-C_042010 2010GRC" xfId="50164"/>
    <cellStyle name="_VC 6.15.06 update on 06GRC power costs.xls Chart 2_Book2_Electric Rev Req Model (2009 GRC) Revised 01-18-2010" xfId="50165"/>
    <cellStyle name="_VC 6.15.06 update on 06GRC power costs.xls Chart 2_Book2_Electric Rev Req Model (2009 GRC) Revised 01-18-2010 2" xfId="50166"/>
    <cellStyle name="_VC 6.15.06 update on 06GRC power costs.xls Chart 2_Book2_Electric Rev Req Model (2009 GRC) Revised 01-18-2010 2 2" xfId="50167"/>
    <cellStyle name="_VC 6.15.06 update on 06GRC power costs.xls Chart 2_Book2_Electric Rev Req Model (2009 GRC) Revised 01-18-2010 3" xfId="50168"/>
    <cellStyle name="_VC 6.15.06 update on 06GRC power costs.xls Chart 2_Book2_Electric Rev Req Model (2009 GRC) Revised 01-18-2010 4" xfId="50169"/>
    <cellStyle name="_VC 6.15.06 update on 06GRC power costs.xls Chart 2_Book2_Electric Rev Req Model (2009 GRC) Revised 01-18-2010_DEM-WP(C) ENERG10C--ctn Mid-C_042010 2010GRC" xfId="50170"/>
    <cellStyle name="_VC 6.15.06 update on 06GRC power costs.xls Chart 2_Book2_Final Order Electric EXHIBIT A-1" xfId="50171"/>
    <cellStyle name="_VC 6.15.06 update on 06GRC power costs.xls Chart 2_Book2_Final Order Electric EXHIBIT A-1 2" xfId="50172"/>
    <cellStyle name="_VC 6.15.06 update on 06GRC power costs.xls Chart 2_Book2_Final Order Electric EXHIBIT A-1 2 2" xfId="50173"/>
    <cellStyle name="_VC 6.15.06 update on 06GRC power costs.xls Chart 2_Book2_Final Order Electric EXHIBIT A-1 3" xfId="50174"/>
    <cellStyle name="_VC 6.15.06 update on 06GRC power costs.xls Chart 2_Book2_Final Order Electric EXHIBIT A-1 4" xfId="50175"/>
    <cellStyle name="_VC 6.15.06 update on 06GRC power costs.xls Chart 2_Book4" xfId="50176"/>
    <cellStyle name="_VC 6.15.06 update on 06GRC power costs.xls Chart 2_Book4 2" xfId="50177"/>
    <cellStyle name="_VC 6.15.06 update on 06GRC power costs.xls Chart 2_Book4 2 2" xfId="50178"/>
    <cellStyle name="_VC 6.15.06 update on 06GRC power costs.xls Chart 2_Book4 3" xfId="50179"/>
    <cellStyle name="_VC 6.15.06 update on 06GRC power costs.xls Chart 2_Book4 4" xfId="50180"/>
    <cellStyle name="_VC 6.15.06 update on 06GRC power costs.xls Chart 2_Book4_DEM-WP(C) ENERG10C--ctn Mid-C_042010 2010GRC" xfId="50181"/>
    <cellStyle name="_VC 6.15.06 update on 06GRC power costs.xls Chart 2_Book9" xfId="121"/>
    <cellStyle name="_VC 6.15.06 update on 06GRC power costs.xls Chart 2_Book9 2" xfId="50182"/>
    <cellStyle name="_VC 6.15.06 update on 06GRC power costs.xls Chart 2_Book9 2 2" xfId="50183"/>
    <cellStyle name="_VC 6.15.06 update on 06GRC power costs.xls Chart 2_Book9 3" xfId="50184"/>
    <cellStyle name="_VC 6.15.06 update on 06GRC power costs.xls Chart 2_Book9 4" xfId="50185"/>
    <cellStyle name="_VC 6.15.06 update on 06GRC power costs.xls Chart 2_Book9_DEM-WP(C) ENERG10C--ctn Mid-C_042010 2010GRC" xfId="50186"/>
    <cellStyle name="_VC 6.15.06 update on 06GRC power costs.xls Chart 2_Chelan PUD Power Costs (8-10)" xfId="50187"/>
    <cellStyle name="_VC 6.15.06 update on 06GRC power costs.xls Chart 2_DEM-WP(C) Chelan Power Costs" xfId="50188"/>
    <cellStyle name="_VC 6.15.06 update on 06GRC power costs.xls Chart 2_DEM-WP(C) ENERG10C--ctn Mid-C_042010 2010GRC" xfId="50189"/>
    <cellStyle name="_VC 6.15.06 update on 06GRC power costs.xls Chart 2_DEM-WP(C) Gas Transport 2010GRC" xfId="50190"/>
    <cellStyle name="_VC 6.15.06 update on 06GRC power costs.xls Chart 2_Gas Rev Req Model (2010 GRC)" xfId="50191"/>
    <cellStyle name="_VC 6.15.06 update on 06GRC power costs.xls Chart 2_INPUTS" xfId="50192"/>
    <cellStyle name="_VC 6.15.06 update on 06GRC power costs.xls Chart 2_INPUTS 2" xfId="50193"/>
    <cellStyle name="_VC 6.15.06 update on 06GRC power costs.xls Chart 2_INPUTS 2 2" xfId="50194"/>
    <cellStyle name="_VC 6.15.06 update on 06GRC power costs.xls Chart 2_INPUTS 3" xfId="50195"/>
    <cellStyle name="_VC 6.15.06 update on 06GRC power costs.xls Chart 2_NIM Summary" xfId="50196"/>
    <cellStyle name="_VC 6.15.06 update on 06GRC power costs.xls Chart 2_NIM Summary 09GRC" xfId="50197"/>
    <cellStyle name="_VC 6.15.06 update on 06GRC power costs.xls Chart 2_NIM Summary 09GRC 2" xfId="50198"/>
    <cellStyle name="_VC 6.15.06 update on 06GRC power costs.xls Chart 2_NIM Summary 09GRC_DEM-WP(C) ENERG10C--ctn Mid-C_042010 2010GRC" xfId="50199"/>
    <cellStyle name="_VC 6.15.06 update on 06GRC power costs.xls Chart 2_NIM Summary 2" xfId="50200"/>
    <cellStyle name="_VC 6.15.06 update on 06GRC power costs.xls Chart 2_NIM Summary 3" xfId="50201"/>
    <cellStyle name="_VC 6.15.06 update on 06GRC power costs.xls Chart 2_NIM Summary 4" xfId="50202"/>
    <cellStyle name="_VC 6.15.06 update on 06GRC power costs.xls Chart 2_NIM Summary 5" xfId="50203"/>
    <cellStyle name="_VC 6.15.06 update on 06GRC power costs.xls Chart 2_NIM Summary 6" xfId="50204"/>
    <cellStyle name="_VC 6.15.06 update on 06GRC power costs.xls Chart 2_NIM Summary 7" xfId="50205"/>
    <cellStyle name="_VC 6.15.06 update on 06GRC power costs.xls Chart 2_NIM Summary 8" xfId="50206"/>
    <cellStyle name="_VC 6.15.06 update on 06GRC power costs.xls Chart 2_NIM Summary 9" xfId="50207"/>
    <cellStyle name="_VC 6.15.06 update on 06GRC power costs.xls Chart 2_NIM Summary_DEM-WP(C) ENERG10C--ctn Mid-C_042010 2010GRC" xfId="50208"/>
    <cellStyle name="_VC 6.15.06 update on 06GRC power costs.xls Chart 2_PCA 10 -  Exhibit D from A Kellogg Jan 2011" xfId="50209"/>
    <cellStyle name="_VC 6.15.06 update on 06GRC power costs.xls Chart 2_PCA 10 -  Exhibit D from A Kellogg July 2011" xfId="50210"/>
    <cellStyle name="_VC 6.15.06 update on 06GRC power costs.xls Chart 2_PCA 10 -  Exhibit D from S Free Rcv'd 12-11" xfId="50211"/>
    <cellStyle name="_VC 6.15.06 update on 06GRC power costs.xls Chart 2_PCA 9 -  Exhibit D April 2010" xfId="50212"/>
    <cellStyle name="_VC 6.15.06 update on 06GRC power costs.xls Chart 2_PCA 9 -  Exhibit D April 2010 (3)" xfId="50213"/>
    <cellStyle name="_VC 6.15.06 update on 06GRC power costs.xls Chart 2_PCA 9 -  Exhibit D April 2010 (3) 2" xfId="50214"/>
    <cellStyle name="_VC 6.15.06 update on 06GRC power costs.xls Chart 2_PCA 9 -  Exhibit D April 2010 (3)_DEM-WP(C) ENERG10C--ctn Mid-C_042010 2010GRC" xfId="50215"/>
    <cellStyle name="_VC 6.15.06 update on 06GRC power costs.xls Chart 2_PCA 9 -  Exhibit D April 2010 2" xfId="50216"/>
    <cellStyle name="_VC 6.15.06 update on 06GRC power costs.xls Chart 2_PCA 9 -  Exhibit D April 2010 3" xfId="50217"/>
    <cellStyle name="_VC 6.15.06 update on 06GRC power costs.xls Chart 2_PCA 9 -  Exhibit D Nov 2010" xfId="50218"/>
    <cellStyle name="_VC 6.15.06 update on 06GRC power costs.xls Chart 2_PCA 9 -  Exhibit D Nov 2010 2" xfId="50219"/>
    <cellStyle name="_VC 6.15.06 update on 06GRC power costs.xls Chart 2_PCA 9 - Exhibit D at August 2010" xfId="50220"/>
    <cellStyle name="_VC 6.15.06 update on 06GRC power costs.xls Chart 2_PCA 9 - Exhibit D at August 2010 2" xfId="50221"/>
    <cellStyle name="_VC 6.15.06 update on 06GRC power costs.xls Chart 2_PCA 9 - Exhibit D June 2010 GRC" xfId="50222"/>
    <cellStyle name="_VC 6.15.06 update on 06GRC power costs.xls Chart 2_PCA 9 - Exhibit D June 2010 GRC 2" xfId="50223"/>
    <cellStyle name="_VC 6.15.06 update on 06GRC power costs.xls Chart 2_Power Costs - Comparison bx Rbtl-Staff-Jt-PC" xfId="50224"/>
    <cellStyle name="_VC 6.15.06 update on 06GRC power costs.xls Chart 2_Power Costs - Comparison bx Rbtl-Staff-Jt-PC 2" xfId="50225"/>
    <cellStyle name="_VC 6.15.06 update on 06GRC power costs.xls Chart 2_Power Costs - Comparison bx Rbtl-Staff-Jt-PC 2 2" xfId="50226"/>
    <cellStyle name="_VC 6.15.06 update on 06GRC power costs.xls Chart 2_Power Costs - Comparison bx Rbtl-Staff-Jt-PC 3" xfId="50227"/>
    <cellStyle name="_VC 6.15.06 update on 06GRC power costs.xls Chart 2_Power Costs - Comparison bx Rbtl-Staff-Jt-PC 4" xfId="50228"/>
    <cellStyle name="_VC 6.15.06 update on 06GRC power costs.xls Chart 2_Power Costs - Comparison bx Rbtl-Staff-Jt-PC_Adj Bench DR 3 for Initial Briefs (Electric)" xfId="50229"/>
    <cellStyle name="_VC 6.15.06 update on 06GRC power costs.xls Chart 2_Power Costs - Comparison bx Rbtl-Staff-Jt-PC_Adj Bench DR 3 for Initial Briefs (Electric) 2" xfId="50230"/>
    <cellStyle name="_VC 6.15.06 update on 06GRC power costs.xls Chart 2_Power Costs - Comparison bx Rbtl-Staff-Jt-PC_Adj Bench DR 3 for Initial Briefs (Electric) 2 2" xfId="50231"/>
    <cellStyle name="_VC 6.15.06 update on 06GRC power costs.xls Chart 2_Power Costs - Comparison bx Rbtl-Staff-Jt-PC_Adj Bench DR 3 for Initial Briefs (Electric) 3" xfId="50232"/>
    <cellStyle name="_VC 6.15.06 update on 06GRC power costs.xls Chart 2_Power Costs - Comparison bx Rbtl-Staff-Jt-PC_Adj Bench DR 3 for Initial Briefs (Electric) 4" xfId="50233"/>
    <cellStyle name="_VC 6.15.06 update on 06GRC power costs.xls Chart 2_Power Costs - Comparison bx Rbtl-Staff-Jt-PC_Adj Bench DR 3 for Initial Briefs (Electric)_DEM-WP(C) ENERG10C--ctn Mid-C_042010 2010GRC" xfId="50234"/>
    <cellStyle name="_VC 6.15.06 update on 06GRC power costs.xls Chart 2_Power Costs - Comparison bx Rbtl-Staff-Jt-PC_DEM-WP(C) ENERG10C--ctn Mid-C_042010 2010GRC" xfId="50235"/>
    <cellStyle name="_VC 6.15.06 update on 06GRC power costs.xls Chart 2_Power Costs - Comparison bx Rbtl-Staff-Jt-PC_Electric Rev Req Model (2009 GRC) Rebuttal" xfId="50236"/>
    <cellStyle name="_VC 6.15.06 update on 06GRC power costs.xls Chart 2_Power Costs - Comparison bx Rbtl-Staff-Jt-PC_Electric Rev Req Model (2009 GRC) Rebuttal 2" xfId="50237"/>
    <cellStyle name="_VC 6.15.06 update on 06GRC power costs.xls Chart 2_Power Costs - Comparison bx Rbtl-Staff-Jt-PC_Electric Rev Req Model (2009 GRC) Rebuttal 2 2" xfId="50238"/>
    <cellStyle name="_VC 6.15.06 update on 06GRC power costs.xls Chart 2_Power Costs - Comparison bx Rbtl-Staff-Jt-PC_Electric Rev Req Model (2009 GRC) Rebuttal 3" xfId="50239"/>
    <cellStyle name="_VC 6.15.06 update on 06GRC power costs.xls Chart 2_Power Costs - Comparison bx Rbtl-Staff-Jt-PC_Electric Rev Req Model (2009 GRC) Rebuttal 4" xfId="50240"/>
    <cellStyle name="_VC 6.15.06 update on 06GRC power costs.xls Chart 2_Power Costs - Comparison bx Rbtl-Staff-Jt-PC_Electric Rev Req Model (2009 GRC) Rebuttal REmoval of New  WH Solar AdjustMI" xfId="50241"/>
    <cellStyle name="_VC 6.15.06 update on 06GRC power costs.xls Chart 2_Power Costs - Comparison bx Rbtl-Staff-Jt-PC_Electric Rev Req Model (2009 GRC) Rebuttal REmoval of New  WH Solar AdjustMI 2" xfId="50242"/>
    <cellStyle name="_VC 6.15.06 update on 06GRC power costs.xls Chart 2_Power Costs - Comparison bx Rbtl-Staff-Jt-PC_Electric Rev Req Model (2009 GRC) Rebuttal REmoval of New  WH Solar AdjustMI 2 2" xfId="50243"/>
    <cellStyle name="_VC 6.15.06 update on 06GRC power costs.xls Chart 2_Power Costs - Comparison bx Rbtl-Staff-Jt-PC_Electric Rev Req Model (2009 GRC) Rebuttal REmoval of New  WH Solar AdjustMI 3" xfId="50244"/>
    <cellStyle name="_VC 6.15.06 update on 06GRC power costs.xls Chart 2_Power Costs - Comparison bx Rbtl-Staff-Jt-PC_Electric Rev Req Model (2009 GRC) Rebuttal REmoval of New  WH Solar AdjustMI 4" xfId="50245"/>
    <cellStyle name="_VC 6.15.06 update on 06GRC power costs.xls Chart 2_Power Costs - Comparison bx Rbtl-Staff-Jt-PC_Electric Rev Req Model (2009 GRC) Rebuttal REmoval of New  WH Solar AdjustMI_DEM-WP(C) ENERG10C--ctn Mid-C_042010 2010GRC" xfId="50246"/>
    <cellStyle name="_VC 6.15.06 update on 06GRC power costs.xls Chart 2_Power Costs - Comparison bx Rbtl-Staff-Jt-PC_Electric Rev Req Model (2009 GRC) Revised 01-18-2010" xfId="50247"/>
    <cellStyle name="_VC 6.15.06 update on 06GRC power costs.xls Chart 2_Power Costs - Comparison bx Rbtl-Staff-Jt-PC_Electric Rev Req Model (2009 GRC) Revised 01-18-2010 2" xfId="50248"/>
    <cellStyle name="_VC 6.15.06 update on 06GRC power costs.xls Chart 2_Power Costs - Comparison bx Rbtl-Staff-Jt-PC_Electric Rev Req Model (2009 GRC) Revised 01-18-2010 2 2" xfId="50249"/>
    <cellStyle name="_VC 6.15.06 update on 06GRC power costs.xls Chart 2_Power Costs - Comparison bx Rbtl-Staff-Jt-PC_Electric Rev Req Model (2009 GRC) Revised 01-18-2010 3" xfId="50250"/>
    <cellStyle name="_VC 6.15.06 update on 06GRC power costs.xls Chart 2_Power Costs - Comparison bx Rbtl-Staff-Jt-PC_Electric Rev Req Model (2009 GRC) Revised 01-18-2010 4" xfId="50251"/>
    <cellStyle name="_VC 6.15.06 update on 06GRC power costs.xls Chart 2_Power Costs - Comparison bx Rbtl-Staff-Jt-PC_Electric Rev Req Model (2009 GRC) Revised 01-18-2010_DEM-WP(C) ENERG10C--ctn Mid-C_042010 2010GRC" xfId="50252"/>
    <cellStyle name="_VC 6.15.06 update on 06GRC power costs.xls Chart 2_Power Costs - Comparison bx Rbtl-Staff-Jt-PC_Final Order Electric EXHIBIT A-1" xfId="50253"/>
    <cellStyle name="_VC 6.15.06 update on 06GRC power costs.xls Chart 2_Power Costs - Comparison bx Rbtl-Staff-Jt-PC_Final Order Electric EXHIBIT A-1 2" xfId="50254"/>
    <cellStyle name="_VC 6.15.06 update on 06GRC power costs.xls Chart 2_Power Costs - Comparison bx Rbtl-Staff-Jt-PC_Final Order Electric EXHIBIT A-1 2 2" xfId="50255"/>
    <cellStyle name="_VC 6.15.06 update on 06GRC power costs.xls Chart 2_Power Costs - Comparison bx Rbtl-Staff-Jt-PC_Final Order Electric EXHIBIT A-1 3" xfId="50256"/>
    <cellStyle name="_VC 6.15.06 update on 06GRC power costs.xls Chart 2_Power Costs - Comparison bx Rbtl-Staff-Jt-PC_Final Order Electric EXHIBIT A-1 4" xfId="50257"/>
    <cellStyle name="_VC 6.15.06 update on 06GRC power costs.xls Chart 2_Production Adj 4.37" xfId="50258"/>
    <cellStyle name="_VC 6.15.06 update on 06GRC power costs.xls Chart 2_Production Adj 4.37 2" xfId="50259"/>
    <cellStyle name="_VC 6.15.06 update on 06GRC power costs.xls Chart 2_Production Adj 4.37 2 2" xfId="50260"/>
    <cellStyle name="_VC 6.15.06 update on 06GRC power costs.xls Chart 2_Production Adj 4.37 3" xfId="50261"/>
    <cellStyle name="_VC 6.15.06 update on 06GRC power costs.xls Chart 2_Purchased Power Adj 4.03" xfId="50262"/>
    <cellStyle name="_VC 6.15.06 update on 06GRC power costs.xls Chart 2_Purchased Power Adj 4.03 2" xfId="50263"/>
    <cellStyle name="_VC 6.15.06 update on 06GRC power costs.xls Chart 2_Purchased Power Adj 4.03 2 2" xfId="50264"/>
    <cellStyle name="_VC 6.15.06 update on 06GRC power costs.xls Chart 2_Purchased Power Adj 4.03 3" xfId="50265"/>
    <cellStyle name="_VC 6.15.06 update on 06GRC power costs.xls Chart 2_Rebuttal Power Costs" xfId="50266"/>
    <cellStyle name="_VC 6.15.06 update on 06GRC power costs.xls Chart 2_Rebuttal Power Costs 2" xfId="50267"/>
    <cellStyle name="_VC 6.15.06 update on 06GRC power costs.xls Chart 2_Rebuttal Power Costs 2 2" xfId="50268"/>
    <cellStyle name="_VC 6.15.06 update on 06GRC power costs.xls Chart 2_Rebuttal Power Costs 3" xfId="50269"/>
    <cellStyle name="_VC 6.15.06 update on 06GRC power costs.xls Chart 2_Rebuttal Power Costs 4" xfId="50270"/>
    <cellStyle name="_VC 6.15.06 update on 06GRC power costs.xls Chart 2_Rebuttal Power Costs_Adj Bench DR 3 for Initial Briefs (Electric)" xfId="50271"/>
    <cellStyle name="_VC 6.15.06 update on 06GRC power costs.xls Chart 2_Rebuttal Power Costs_Adj Bench DR 3 for Initial Briefs (Electric) 2" xfId="50272"/>
    <cellStyle name="_VC 6.15.06 update on 06GRC power costs.xls Chart 2_Rebuttal Power Costs_Adj Bench DR 3 for Initial Briefs (Electric) 2 2" xfId="50273"/>
    <cellStyle name="_VC 6.15.06 update on 06GRC power costs.xls Chart 2_Rebuttal Power Costs_Adj Bench DR 3 for Initial Briefs (Electric) 3" xfId="50274"/>
    <cellStyle name="_VC 6.15.06 update on 06GRC power costs.xls Chart 2_Rebuttal Power Costs_Adj Bench DR 3 for Initial Briefs (Electric) 4" xfId="50275"/>
    <cellStyle name="_VC 6.15.06 update on 06GRC power costs.xls Chart 2_Rebuttal Power Costs_Adj Bench DR 3 for Initial Briefs (Electric)_DEM-WP(C) ENERG10C--ctn Mid-C_042010 2010GRC" xfId="50276"/>
    <cellStyle name="_VC 6.15.06 update on 06GRC power costs.xls Chart 2_Rebuttal Power Costs_DEM-WP(C) ENERG10C--ctn Mid-C_042010 2010GRC" xfId="50277"/>
    <cellStyle name="_VC 6.15.06 update on 06GRC power costs.xls Chart 2_Rebuttal Power Costs_Electric Rev Req Model (2009 GRC) Rebuttal" xfId="50278"/>
    <cellStyle name="_VC 6.15.06 update on 06GRC power costs.xls Chart 2_Rebuttal Power Costs_Electric Rev Req Model (2009 GRC) Rebuttal 2" xfId="50279"/>
    <cellStyle name="_VC 6.15.06 update on 06GRC power costs.xls Chart 2_Rebuttal Power Costs_Electric Rev Req Model (2009 GRC) Rebuttal 2 2" xfId="50280"/>
    <cellStyle name="_VC 6.15.06 update on 06GRC power costs.xls Chart 2_Rebuttal Power Costs_Electric Rev Req Model (2009 GRC) Rebuttal 3" xfId="50281"/>
    <cellStyle name="_VC 6.15.06 update on 06GRC power costs.xls Chart 2_Rebuttal Power Costs_Electric Rev Req Model (2009 GRC) Rebuttal 4" xfId="50282"/>
    <cellStyle name="_VC 6.15.06 update on 06GRC power costs.xls Chart 2_Rebuttal Power Costs_Electric Rev Req Model (2009 GRC) Rebuttal REmoval of New  WH Solar AdjustMI" xfId="50283"/>
    <cellStyle name="_VC 6.15.06 update on 06GRC power costs.xls Chart 2_Rebuttal Power Costs_Electric Rev Req Model (2009 GRC) Rebuttal REmoval of New  WH Solar AdjustMI 2" xfId="50284"/>
    <cellStyle name="_VC 6.15.06 update on 06GRC power costs.xls Chart 2_Rebuttal Power Costs_Electric Rev Req Model (2009 GRC) Rebuttal REmoval of New  WH Solar AdjustMI 2 2" xfId="50285"/>
    <cellStyle name="_VC 6.15.06 update on 06GRC power costs.xls Chart 2_Rebuttal Power Costs_Electric Rev Req Model (2009 GRC) Rebuttal REmoval of New  WH Solar AdjustMI 3" xfId="50286"/>
    <cellStyle name="_VC 6.15.06 update on 06GRC power costs.xls Chart 2_Rebuttal Power Costs_Electric Rev Req Model (2009 GRC) Rebuttal REmoval of New  WH Solar AdjustMI 4" xfId="50287"/>
    <cellStyle name="_VC 6.15.06 update on 06GRC power costs.xls Chart 2_Rebuttal Power Costs_Electric Rev Req Model (2009 GRC) Rebuttal REmoval of New  WH Solar AdjustMI_DEM-WP(C) ENERG10C--ctn Mid-C_042010 2010GRC" xfId="50288"/>
    <cellStyle name="_VC 6.15.06 update on 06GRC power costs.xls Chart 2_Rebuttal Power Costs_Electric Rev Req Model (2009 GRC) Revised 01-18-2010" xfId="50289"/>
    <cellStyle name="_VC 6.15.06 update on 06GRC power costs.xls Chart 2_Rebuttal Power Costs_Electric Rev Req Model (2009 GRC) Revised 01-18-2010 2" xfId="50290"/>
    <cellStyle name="_VC 6.15.06 update on 06GRC power costs.xls Chart 2_Rebuttal Power Costs_Electric Rev Req Model (2009 GRC) Revised 01-18-2010 2 2" xfId="50291"/>
    <cellStyle name="_VC 6.15.06 update on 06GRC power costs.xls Chart 2_Rebuttal Power Costs_Electric Rev Req Model (2009 GRC) Revised 01-18-2010 3" xfId="50292"/>
    <cellStyle name="_VC 6.15.06 update on 06GRC power costs.xls Chart 2_Rebuttal Power Costs_Electric Rev Req Model (2009 GRC) Revised 01-18-2010 4" xfId="50293"/>
    <cellStyle name="_VC 6.15.06 update on 06GRC power costs.xls Chart 2_Rebuttal Power Costs_Electric Rev Req Model (2009 GRC) Revised 01-18-2010_DEM-WP(C) ENERG10C--ctn Mid-C_042010 2010GRC" xfId="50294"/>
    <cellStyle name="_VC 6.15.06 update on 06GRC power costs.xls Chart 2_Rebuttal Power Costs_Final Order Electric EXHIBIT A-1" xfId="50295"/>
    <cellStyle name="_VC 6.15.06 update on 06GRC power costs.xls Chart 2_Rebuttal Power Costs_Final Order Electric EXHIBIT A-1 2" xfId="50296"/>
    <cellStyle name="_VC 6.15.06 update on 06GRC power costs.xls Chart 2_Rebuttal Power Costs_Final Order Electric EXHIBIT A-1 2 2" xfId="50297"/>
    <cellStyle name="_VC 6.15.06 update on 06GRC power costs.xls Chart 2_Rebuttal Power Costs_Final Order Electric EXHIBIT A-1 3" xfId="50298"/>
    <cellStyle name="_VC 6.15.06 update on 06GRC power costs.xls Chart 2_Rebuttal Power Costs_Final Order Electric EXHIBIT A-1 4" xfId="50299"/>
    <cellStyle name="_VC 6.15.06 update on 06GRC power costs.xls Chart 2_ROR &amp; CONV FACTOR" xfId="50300"/>
    <cellStyle name="_VC 6.15.06 update on 06GRC power costs.xls Chart 2_ROR &amp; CONV FACTOR 2" xfId="50301"/>
    <cellStyle name="_VC 6.15.06 update on 06GRC power costs.xls Chart 2_ROR &amp; CONV FACTOR 2 2" xfId="50302"/>
    <cellStyle name="_VC 6.15.06 update on 06GRC power costs.xls Chart 2_ROR &amp; CONV FACTOR 3" xfId="50303"/>
    <cellStyle name="_VC 6.15.06 update on 06GRC power costs.xls Chart 2_ROR 5.02" xfId="50304"/>
    <cellStyle name="_VC 6.15.06 update on 06GRC power costs.xls Chart 2_ROR 5.02 2" xfId="50305"/>
    <cellStyle name="_VC 6.15.06 update on 06GRC power costs.xls Chart 2_ROR 5.02 2 2" xfId="50306"/>
    <cellStyle name="_VC 6.15.06 update on 06GRC power costs.xls Chart 2_ROR 5.02 3" xfId="50307"/>
    <cellStyle name="_VC 6.15.06 update on 06GRC power costs.xls Chart 2_Wind Integration 10GRC" xfId="50308"/>
    <cellStyle name="_VC 6.15.06 update on 06GRC power costs.xls Chart 2_Wind Integration 10GRC 2" xfId="50309"/>
    <cellStyle name="_VC 6.15.06 update on 06GRC power costs.xls Chart 2_Wind Integration 10GRC_DEM-WP(C) ENERG10C--ctn Mid-C_042010 2010GRC" xfId="50310"/>
    <cellStyle name="_VC 6.15.06 update on 06GRC power costs.xls Chart 3" xfId="122"/>
    <cellStyle name="_VC 6.15.06 update on 06GRC power costs.xls Chart 3 2" xfId="50311"/>
    <cellStyle name="_VC 6.15.06 update on 06GRC power costs.xls Chart 3 2 2" xfId="50312"/>
    <cellStyle name="_VC 6.15.06 update on 06GRC power costs.xls Chart 3 2 2 2" xfId="50313"/>
    <cellStyle name="_VC 6.15.06 update on 06GRC power costs.xls Chart 3 2 3" xfId="50314"/>
    <cellStyle name="_VC 6.15.06 update on 06GRC power costs.xls Chart 3 3" xfId="50315"/>
    <cellStyle name="_VC 6.15.06 update on 06GRC power costs.xls Chart 3 3 2" xfId="50316"/>
    <cellStyle name="_VC 6.15.06 update on 06GRC power costs.xls Chart 3 3 2 2" xfId="50317"/>
    <cellStyle name="_VC 6.15.06 update on 06GRC power costs.xls Chart 3 3 3" xfId="50318"/>
    <cellStyle name="_VC 6.15.06 update on 06GRC power costs.xls Chart 3 3 3 2" xfId="50319"/>
    <cellStyle name="_VC 6.15.06 update on 06GRC power costs.xls Chart 3 3 4" xfId="50320"/>
    <cellStyle name="_VC 6.15.06 update on 06GRC power costs.xls Chart 3 3 4 2" xfId="50321"/>
    <cellStyle name="_VC 6.15.06 update on 06GRC power costs.xls Chart 3 4" xfId="50322"/>
    <cellStyle name="_VC 6.15.06 update on 06GRC power costs.xls Chart 3 4 2" xfId="50323"/>
    <cellStyle name="_VC 6.15.06 update on 06GRC power costs.xls Chart 3 5" xfId="50324"/>
    <cellStyle name="_VC 6.15.06 update on 06GRC power costs.xls Chart 3 6" xfId="50325"/>
    <cellStyle name="_VC 6.15.06 update on 06GRC power costs.xls Chart 3 6 2" xfId="50326"/>
    <cellStyle name="_VC 6.15.06 update on 06GRC power costs.xls Chart 3 7" xfId="50327"/>
    <cellStyle name="_VC 6.15.06 update on 06GRC power costs.xls Chart 3 7 2" xfId="50328"/>
    <cellStyle name="_VC 6.15.06 update on 06GRC power costs.xls Chart 3_04 07E Wild Horse Wind Expansion (C) (2)" xfId="123"/>
    <cellStyle name="_VC 6.15.06 update on 06GRC power costs.xls Chart 3_04 07E Wild Horse Wind Expansion (C) (2) 2" xfId="50329"/>
    <cellStyle name="_VC 6.15.06 update on 06GRC power costs.xls Chart 3_04 07E Wild Horse Wind Expansion (C) (2) 2 2" xfId="50330"/>
    <cellStyle name="_VC 6.15.06 update on 06GRC power costs.xls Chart 3_04 07E Wild Horse Wind Expansion (C) (2) 3" xfId="50331"/>
    <cellStyle name="_VC 6.15.06 update on 06GRC power costs.xls Chart 3_04 07E Wild Horse Wind Expansion (C) (2) 4" xfId="50332"/>
    <cellStyle name="_VC 6.15.06 update on 06GRC power costs.xls Chart 3_04 07E Wild Horse Wind Expansion (C) (2)_Adj Bench DR 3 for Initial Briefs (Electric)" xfId="50333"/>
    <cellStyle name="_VC 6.15.06 update on 06GRC power costs.xls Chart 3_04 07E Wild Horse Wind Expansion (C) (2)_Adj Bench DR 3 for Initial Briefs (Electric) 2" xfId="50334"/>
    <cellStyle name="_VC 6.15.06 update on 06GRC power costs.xls Chart 3_04 07E Wild Horse Wind Expansion (C) (2)_Adj Bench DR 3 for Initial Briefs (Electric) 2 2" xfId="50335"/>
    <cellStyle name="_VC 6.15.06 update on 06GRC power costs.xls Chart 3_04 07E Wild Horse Wind Expansion (C) (2)_Adj Bench DR 3 for Initial Briefs (Electric) 3" xfId="50336"/>
    <cellStyle name="_VC 6.15.06 update on 06GRC power costs.xls Chart 3_04 07E Wild Horse Wind Expansion (C) (2)_Adj Bench DR 3 for Initial Briefs (Electric) 4" xfId="50337"/>
    <cellStyle name="_VC 6.15.06 update on 06GRC power costs.xls Chart 3_04 07E Wild Horse Wind Expansion (C) (2)_Adj Bench DR 3 for Initial Briefs (Electric)_DEM-WP(C) ENERG10C--ctn Mid-C_042010 2010GRC" xfId="50338"/>
    <cellStyle name="_VC 6.15.06 update on 06GRC power costs.xls Chart 3_04 07E Wild Horse Wind Expansion (C) (2)_Book1" xfId="50339"/>
    <cellStyle name="_VC 6.15.06 update on 06GRC power costs.xls Chart 3_04 07E Wild Horse Wind Expansion (C) (2)_DEM-WP(C) ENERG10C--ctn Mid-C_042010 2010GRC" xfId="50340"/>
    <cellStyle name="_VC 6.15.06 update on 06GRC power costs.xls Chart 3_04 07E Wild Horse Wind Expansion (C) (2)_Electric Rev Req Model (2009 GRC) " xfId="50341"/>
    <cellStyle name="_VC 6.15.06 update on 06GRC power costs.xls Chart 3_04 07E Wild Horse Wind Expansion (C) (2)_Electric Rev Req Model (2009 GRC)  2" xfId="50342"/>
    <cellStyle name="_VC 6.15.06 update on 06GRC power costs.xls Chart 3_04 07E Wild Horse Wind Expansion (C) (2)_Electric Rev Req Model (2009 GRC)  2 2" xfId="50343"/>
    <cellStyle name="_VC 6.15.06 update on 06GRC power costs.xls Chart 3_04 07E Wild Horse Wind Expansion (C) (2)_Electric Rev Req Model (2009 GRC)  3" xfId="50344"/>
    <cellStyle name="_VC 6.15.06 update on 06GRC power costs.xls Chart 3_04 07E Wild Horse Wind Expansion (C) (2)_Electric Rev Req Model (2009 GRC)  4" xfId="50345"/>
    <cellStyle name="_VC 6.15.06 update on 06GRC power costs.xls Chart 3_04 07E Wild Horse Wind Expansion (C) (2)_Electric Rev Req Model (2009 GRC) _DEM-WP(C) ENERG10C--ctn Mid-C_042010 2010GRC" xfId="50346"/>
    <cellStyle name="_VC 6.15.06 update on 06GRC power costs.xls Chart 3_04 07E Wild Horse Wind Expansion (C) (2)_Electric Rev Req Model (2009 GRC) Rebuttal" xfId="50347"/>
    <cellStyle name="_VC 6.15.06 update on 06GRC power costs.xls Chart 3_04 07E Wild Horse Wind Expansion (C) (2)_Electric Rev Req Model (2009 GRC) Rebuttal 2" xfId="50348"/>
    <cellStyle name="_VC 6.15.06 update on 06GRC power costs.xls Chart 3_04 07E Wild Horse Wind Expansion (C) (2)_Electric Rev Req Model (2009 GRC) Rebuttal 2 2" xfId="50349"/>
    <cellStyle name="_VC 6.15.06 update on 06GRC power costs.xls Chart 3_04 07E Wild Horse Wind Expansion (C) (2)_Electric Rev Req Model (2009 GRC) Rebuttal 3" xfId="50350"/>
    <cellStyle name="_VC 6.15.06 update on 06GRC power costs.xls Chart 3_04 07E Wild Horse Wind Expansion (C) (2)_Electric Rev Req Model (2009 GRC) Rebuttal 4" xfId="50351"/>
    <cellStyle name="_VC 6.15.06 update on 06GRC power costs.xls Chart 3_04 07E Wild Horse Wind Expansion (C) (2)_Electric Rev Req Model (2009 GRC) Rebuttal REmoval of New  WH Solar AdjustMI" xfId="50352"/>
    <cellStyle name="_VC 6.15.06 update on 06GRC power costs.xls Chart 3_04 07E Wild Horse Wind Expansion (C) (2)_Electric Rev Req Model (2009 GRC) Rebuttal REmoval of New  WH Solar AdjustMI 2" xfId="50353"/>
    <cellStyle name="_VC 6.15.06 update on 06GRC power costs.xls Chart 3_04 07E Wild Horse Wind Expansion (C) (2)_Electric Rev Req Model (2009 GRC) Rebuttal REmoval of New  WH Solar AdjustMI 2 2" xfId="50354"/>
    <cellStyle name="_VC 6.15.06 update on 06GRC power costs.xls Chart 3_04 07E Wild Horse Wind Expansion (C) (2)_Electric Rev Req Model (2009 GRC) Rebuttal REmoval of New  WH Solar AdjustMI 3" xfId="50355"/>
    <cellStyle name="_VC 6.15.06 update on 06GRC power costs.xls Chart 3_04 07E Wild Horse Wind Expansion (C) (2)_Electric Rev Req Model (2009 GRC) Rebuttal REmoval of New  WH Solar AdjustMI 4" xfId="50356"/>
    <cellStyle name="_VC 6.15.06 update on 06GRC power costs.xls Chart 3_04 07E Wild Horse Wind Expansion (C) (2)_Electric Rev Req Model (2009 GRC) Rebuttal REmoval of New  WH Solar AdjustMI_DEM-WP(C) ENERG10C--ctn Mid-C_042010 2010GRC" xfId="50357"/>
    <cellStyle name="_VC 6.15.06 update on 06GRC power costs.xls Chart 3_04 07E Wild Horse Wind Expansion (C) (2)_Electric Rev Req Model (2009 GRC) Revised 01-18-2010" xfId="50358"/>
    <cellStyle name="_VC 6.15.06 update on 06GRC power costs.xls Chart 3_04 07E Wild Horse Wind Expansion (C) (2)_Electric Rev Req Model (2009 GRC) Revised 01-18-2010 2" xfId="50359"/>
    <cellStyle name="_VC 6.15.06 update on 06GRC power costs.xls Chart 3_04 07E Wild Horse Wind Expansion (C) (2)_Electric Rev Req Model (2009 GRC) Revised 01-18-2010 2 2" xfId="50360"/>
    <cellStyle name="_VC 6.15.06 update on 06GRC power costs.xls Chart 3_04 07E Wild Horse Wind Expansion (C) (2)_Electric Rev Req Model (2009 GRC) Revised 01-18-2010 3" xfId="50361"/>
    <cellStyle name="_VC 6.15.06 update on 06GRC power costs.xls Chart 3_04 07E Wild Horse Wind Expansion (C) (2)_Electric Rev Req Model (2009 GRC) Revised 01-18-2010 4" xfId="50362"/>
    <cellStyle name="_VC 6.15.06 update on 06GRC power costs.xls Chart 3_04 07E Wild Horse Wind Expansion (C) (2)_Electric Rev Req Model (2009 GRC) Revised 01-18-2010_DEM-WP(C) ENERG10C--ctn Mid-C_042010 2010GRC" xfId="50363"/>
    <cellStyle name="_VC 6.15.06 update on 06GRC power costs.xls Chart 3_04 07E Wild Horse Wind Expansion (C) (2)_Electric Rev Req Model (2010 GRC)" xfId="50364"/>
    <cellStyle name="_VC 6.15.06 update on 06GRC power costs.xls Chart 3_04 07E Wild Horse Wind Expansion (C) (2)_Electric Rev Req Model (2010 GRC) SF" xfId="50365"/>
    <cellStyle name="_VC 6.15.06 update on 06GRC power costs.xls Chart 3_04 07E Wild Horse Wind Expansion (C) (2)_Final Order Electric EXHIBIT A-1" xfId="50366"/>
    <cellStyle name="_VC 6.15.06 update on 06GRC power costs.xls Chart 3_04 07E Wild Horse Wind Expansion (C) (2)_Final Order Electric EXHIBIT A-1 2" xfId="50367"/>
    <cellStyle name="_VC 6.15.06 update on 06GRC power costs.xls Chart 3_04 07E Wild Horse Wind Expansion (C) (2)_Final Order Electric EXHIBIT A-1 2 2" xfId="50368"/>
    <cellStyle name="_VC 6.15.06 update on 06GRC power costs.xls Chart 3_04 07E Wild Horse Wind Expansion (C) (2)_Final Order Electric EXHIBIT A-1 3" xfId="50369"/>
    <cellStyle name="_VC 6.15.06 update on 06GRC power costs.xls Chart 3_04 07E Wild Horse Wind Expansion (C) (2)_Final Order Electric EXHIBIT A-1 4" xfId="50370"/>
    <cellStyle name="_VC 6.15.06 update on 06GRC power costs.xls Chart 3_04 07E Wild Horse Wind Expansion (C) (2)_TENASKA REGULATORY ASSET" xfId="50371"/>
    <cellStyle name="_VC 6.15.06 update on 06GRC power costs.xls Chart 3_04 07E Wild Horse Wind Expansion (C) (2)_TENASKA REGULATORY ASSET 2" xfId="50372"/>
    <cellStyle name="_VC 6.15.06 update on 06GRC power costs.xls Chart 3_04 07E Wild Horse Wind Expansion (C) (2)_TENASKA REGULATORY ASSET 2 2" xfId="50373"/>
    <cellStyle name="_VC 6.15.06 update on 06GRC power costs.xls Chart 3_04 07E Wild Horse Wind Expansion (C) (2)_TENASKA REGULATORY ASSET 3" xfId="50374"/>
    <cellStyle name="_VC 6.15.06 update on 06GRC power costs.xls Chart 3_04 07E Wild Horse Wind Expansion (C) (2)_TENASKA REGULATORY ASSET 4" xfId="50375"/>
    <cellStyle name="_VC 6.15.06 update on 06GRC power costs.xls Chart 3_16.37E Wild Horse Expansion DeferralRevwrkingfile SF" xfId="50376"/>
    <cellStyle name="_VC 6.15.06 update on 06GRC power costs.xls Chart 3_16.37E Wild Horse Expansion DeferralRevwrkingfile SF 2" xfId="50377"/>
    <cellStyle name="_VC 6.15.06 update on 06GRC power costs.xls Chart 3_16.37E Wild Horse Expansion DeferralRevwrkingfile SF 2 2" xfId="50378"/>
    <cellStyle name="_VC 6.15.06 update on 06GRC power costs.xls Chart 3_16.37E Wild Horse Expansion DeferralRevwrkingfile SF 3" xfId="50379"/>
    <cellStyle name="_VC 6.15.06 update on 06GRC power costs.xls Chart 3_16.37E Wild Horse Expansion DeferralRevwrkingfile SF 4" xfId="50380"/>
    <cellStyle name="_VC 6.15.06 update on 06GRC power costs.xls Chart 3_16.37E Wild Horse Expansion DeferralRevwrkingfile SF_DEM-WP(C) ENERG10C--ctn Mid-C_042010 2010GRC" xfId="50381"/>
    <cellStyle name="_VC 6.15.06 update on 06GRC power costs.xls Chart 3_2009 Compliance Filing PCA Exhibits for GRC" xfId="50382"/>
    <cellStyle name="_VC 6.15.06 update on 06GRC power costs.xls Chart 3_2009 Compliance Filing PCA Exhibits for GRC 2" xfId="50383"/>
    <cellStyle name="_VC 6.15.06 update on 06GRC power costs.xls Chart 3_2009 GRC Compl Filing - Exhibit D" xfId="50384"/>
    <cellStyle name="_VC 6.15.06 update on 06GRC power costs.xls Chart 3_2009 GRC Compl Filing - Exhibit D 2" xfId="50385"/>
    <cellStyle name="_VC 6.15.06 update on 06GRC power costs.xls Chart 3_2009 GRC Compl Filing - Exhibit D 3" xfId="50386"/>
    <cellStyle name="_VC 6.15.06 update on 06GRC power costs.xls Chart 3_2009 GRC Compl Filing - Exhibit D_DEM-WP(C) ENERG10C--ctn Mid-C_042010 2010GRC" xfId="50387"/>
    <cellStyle name="_VC 6.15.06 update on 06GRC power costs.xls Chart 3_3.01 Income Statement" xfId="50388"/>
    <cellStyle name="_VC 6.15.06 update on 06GRC power costs.xls Chart 3_4 31 Regulatory Assets and Liabilities  7 06- Exhibit D" xfId="50389"/>
    <cellStyle name="_VC 6.15.06 update on 06GRC power costs.xls Chart 3_4 31 Regulatory Assets and Liabilities  7 06- Exhibit D 2" xfId="50390"/>
    <cellStyle name="_VC 6.15.06 update on 06GRC power costs.xls Chart 3_4 31 Regulatory Assets and Liabilities  7 06- Exhibit D 2 2" xfId="50391"/>
    <cellStyle name="_VC 6.15.06 update on 06GRC power costs.xls Chart 3_4 31 Regulatory Assets and Liabilities  7 06- Exhibit D 3" xfId="50392"/>
    <cellStyle name="_VC 6.15.06 update on 06GRC power costs.xls Chart 3_4 31 Regulatory Assets and Liabilities  7 06- Exhibit D 4" xfId="50393"/>
    <cellStyle name="_VC 6.15.06 update on 06GRC power costs.xls Chart 3_4 31 Regulatory Assets and Liabilities  7 06- Exhibit D_DEM-WP(C) ENERG10C--ctn Mid-C_042010 2010GRC" xfId="50394"/>
    <cellStyle name="_VC 6.15.06 update on 06GRC power costs.xls Chart 3_4 31 Regulatory Assets and Liabilities  7 06- Exhibit D_NIM Summary" xfId="50395"/>
    <cellStyle name="_VC 6.15.06 update on 06GRC power costs.xls Chart 3_4 31 Regulatory Assets and Liabilities  7 06- Exhibit D_NIM Summary 2" xfId="50396"/>
    <cellStyle name="_VC 6.15.06 update on 06GRC power costs.xls Chart 3_4 31 Regulatory Assets and Liabilities  7 06- Exhibit D_NIM Summary_DEM-WP(C) ENERG10C--ctn Mid-C_042010 2010GRC" xfId="50397"/>
    <cellStyle name="_VC 6.15.06 update on 06GRC power costs.xls Chart 3_4 31E Reg Asset  Liab and EXH D" xfId="50398"/>
    <cellStyle name="_VC 6.15.06 update on 06GRC power costs.xls Chart 3_4 31E Reg Asset  Liab and EXH D _ Aug 10 Filing (2)" xfId="50399"/>
    <cellStyle name="_VC 6.15.06 update on 06GRC power costs.xls Chart 3_4 32 Regulatory Assets and Liabilities  7 06- Exhibit D" xfId="50400"/>
    <cellStyle name="_VC 6.15.06 update on 06GRC power costs.xls Chart 3_4 32 Regulatory Assets and Liabilities  7 06- Exhibit D 2" xfId="50401"/>
    <cellStyle name="_VC 6.15.06 update on 06GRC power costs.xls Chart 3_4 32 Regulatory Assets and Liabilities  7 06- Exhibit D 2 2" xfId="50402"/>
    <cellStyle name="_VC 6.15.06 update on 06GRC power costs.xls Chart 3_4 32 Regulatory Assets and Liabilities  7 06- Exhibit D 3" xfId="50403"/>
    <cellStyle name="_VC 6.15.06 update on 06GRC power costs.xls Chart 3_4 32 Regulatory Assets and Liabilities  7 06- Exhibit D 4" xfId="50404"/>
    <cellStyle name="_VC 6.15.06 update on 06GRC power costs.xls Chart 3_4 32 Regulatory Assets and Liabilities  7 06- Exhibit D_DEM-WP(C) ENERG10C--ctn Mid-C_042010 2010GRC" xfId="50405"/>
    <cellStyle name="_VC 6.15.06 update on 06GRC power costs.xls Chart 3_4 32 Regulatory Assets and Liabilities  7 06- Exhibit D_NIM Summary" xfId="50406"/>
    <cellStyle name="_VC 6.15.06 update on 06GRC power costs.xls Chart 3_4 32 Regulatory Assets and Liabilities  7 06- Exhibit D_NIM Summary 2" xfId="50407"/>
    <cellStyle name="_VC 6.15.06 update on 06GRC power costs.xls Chart 3_4 32 Regulatory Assets and Liabilities  7 06- Exhibit D_NIM Summary_DEM-WP(C) ENERG10C--ctn Mid-C_042010 2010GRC" xfId="50408"/>
    <cellStyle name="_VC 6.15.06 update on 06GRC power costs.xls Chart 3_ACCOUNTS" xfId="50409"/>
    <cellStyle name="_VC 6.15.06 update on 06GRC power costs.xls Chart 3_AURORA Total New" xfId="50410"/>
    <cellStyle name="_VC 6.15.06 update on 06GRC power costs.xls Chart 3_AURORA Total New 2" xfId="50411"/>
    <cellStyle name="_VC 6.15.06 update on 06GRC power costs.xls Chart 3_Book2" xfId="50412"/>
    <cellStyle name="_VC 6.15.06 update on 06GRC power costs.xls Chart 3_Book2 2" xfId="50413"/>
    <cellStyle name="_VC 6.15.06 update on 06GRC power costs.xls Chart 3_Book2 2 2" xfId="50414"/>
    <cellStyle name="_VC 6.15.06 update on 06GRC power costs.xls Chart 3_Book2 3" xfId="50415"/>
    <cellStyle name="_VC 6.15.06 update on 06GRC power costs.xls Chart 3_Book2 4" xfId="50416"/>
    <cellStyle name="_VC 6.15.06 update on 06GRC power costs.xls Chart 3_Book2_Adj Bench DR 3 for Initial Briefs (Electric)" xfId="50417"/>
    <cellStyle name="_VC 6.15.06 update on 06GRC power costs.xls Chart 3_Book2_Adj Bench DR 3 for Initial Briefs (Electric) 2" xfId="50418"/>
    <cellStyle name="_VC 6.15.06 update on 06GRC power costs.xls Chart 3_Book2_Adj Bench DR 3 for Initial Briefs (Electric) 2 2" xfId="50419"/>
    <cellStyle name="_VC 6.15.06 update on 06GRC power costs.xls Chart 3_Book2_Adj Bench DR 3 for Initial Briefs (Electric) 3" xfId="50420"/>
    <cellStyle name="_VC 6.15.06 update on 06GRC power costs.xls Chart 3_Book2_Adj Bench DR 3 for Initial Briefs (Electric) 4" xfId="50421"/>
    <cellStyle name="_VC 6.15.06 update on 06GRC power costs.xls Chart 3_Book2_Adj Bench DR 3 for Initial Briefs (Electric)_DEM-WP(C) ENERG10C--ctn Mid-C_042010 2010GRC" xfId="50422"/>
    <cellStyle name="_VC 6.15.06 update on 06GRC power costs.xls Chart 3_Book2_DEM-WP(C) ENERG10C--ctn Mid-C_042010 2010GRC" xfId="50423"/>
    <cellStyle name="_VC 6.15.06 update on 06GRC power costs.xls Chart 3_Book2_Electric Rev Req Model (2009 GRC) Rebuttal" xfId="50424"/>
    <cellStyle name="_VC 6.15.06 update on 06GRC power costs.xls Chart 3_Book2_Electric Rev Req Model (2009 GRC) Rebuttal 2" xfId="50425"/>
    <cellStyle name="_VC 6.15.06 update on 06GRC power costs.xls Chart 3_Book2_Electric Rev Req Model (2009 GRC) Rebuttal 2 2" xfId="50426"/>
    <cellStyle name="_VC 6.15.06 update on 06GRC power costs.xls Chart 3_Book2_Electric Rev Req Model (2009 GRC) Rebuttal 3" xfId="50427"/>
    <cellStyle name="_VC 6.15.06 update on 06GRC power costs.xls Chart 3_Book2_Electric Rev Req Model (2009 GRC) Rebuttal 4" xfId="50428"/>
    <cellStyle name="_VC 6.15.06 update on 06GRC power costs.xls Chart 3_Book2_Electric Rev Req Model (2009 GRC) Rebuttal REmoval of New  WH Solar AdjustMI" xfId="50429"/>
    <cellStyle name="_VC 6.15.06 update on 06GRC power costs.xls Chart 3_Book2_Electric Rev Req Model (2009 GRC) Rebuttal REmoval of New  WH Solar AdjustMI 2" xfId="50430"/>
    <cellStyle name="_VC 6.15.06 update on 06GRC power costs.xls Chart 3_Book2_Electric Rev Req Model (2009 GRC) Rebuttal REmoval of New  WH Solar AdjustMI 2 2" xfId="50431"/>
    <cellStyle name="_VC 6.15.06 update on 06GRC power costs.xls Chart 3_Book2_Electric Rev Req Model (2009 GRC) Rebuttal REmoval of New  WH Solar AdjustMI 3" xfId="50432"/>
    <cellStyle name="_VC 6.15.06 update on 06GRC power costs.xls Chart 3_Book2_Electric Rev Req Model (2009 GRC) Rebuttal REmoval of New  WH Solar AdjustMI 4" xfId="50433"/>
    <cellStyle name="_VC 6.15.06 update on 06GRC power costs.xls Chart 3_Book2_Electric Rev Req Model (2009 GRC) Rebuttal REmoval of New  WH Solar AdjustMI_DEM-WP(C) ENERG10C--ctn Mid-C_042010 2010GRC" xfId="50434"/>
    <cellStyle name="_VC 6.15.06 update on 06GRC power costs.xls Chart 3_Book2_Electric Rev Req Model (2009 GRC) Revised 01-18-2010" xfId="50435"/>
    <cellStyle name="_VC 6.15.06 update on 06GRC power costs.xls Chart 3_Book2_Electric Rev Req Model (2009 GRC) Revised 01-18-2010 2" xfId="50436"/>
    <cellStyle name="_VC 6.15.06 update on 06GRC power costs.xls Chart 3_Book2_Electric Rev Req Model (2009 GRC) Revised 01-18-2010 2 2" xfId="50437"/>
    <cellStyle name="_VC 6.15.06 update on 06GRC power costs.xls Chart 3_Book2_Electric Rev Req Model (2009 GRC) Revised 01-18-2010 3" xfId="50438"/>
    <cellStyle name="_VC 6.15.06 update on 06GRC power costs.xls Chart 3_Book2_Electric Rev Req Model (2009 GRC) Revised 01-18-2010 4" xfId="50439"/>
    <cellStyle name="_VC 6.15.06 update on 06GRC power costs.xls Chart 3_Book2_Electric Rev Req Model (2009 GRC) Revised 01-18-2010_DEM-WP(C) ENERG10C--ctn Mid-C_042010 2010GRC" xfId="50440"/>
    <cellStyle name="_VC 6.15.06 update on 06GRC power costs.xls Chart 3_Book2_Final Order Electric EXHIBIT A-1" xfId="50441"/>
    <cellStyle name="_VC 6.15.06 update on 06GRC power costs.xls Chart 3_Book2_Final Order Electric EXHIBIT A-1 2" xfId="50442"/>
    <cellStyle name="_VC 6.15.06 update on 06GRC power costs.xls Chart 3_Book2_Final Order Electric EXHIBIT A-1 2 2" xfId="50443"/>
    <cellStyle name="_VC 6.15.06 update on 06GRC power costs.xls Chart 3_Book2_Final Order Electric EXHIBIT A-1 3" xfId="50444"/>
    <cellStyle name="_VC 6.15.06 update on 06GRC power costs.xls Chart 3_Book2_Final Order Electric EXHIBIT A-1 4" xfId="50445"/>
    <cellStyle name="_VC 6.15.06 update on 06GRC power costs.xls Chart 3_Book4" xfId="50446"/>
    <cellStyle name="_VC 6.15.06 update on 06GRC power costs.xls Chart 3_Book4 2" xfId="50447"/>
    <cellStyle name="_VC 6.15.06 update on 06GRC power costs.xls Chart 3_Book4 2 2" xfId="50448"/>
    <cellStyle name="_VC 6.15.06 update on 06GRC power costs.xls Chart 3_Book4 3" xfId="50449"/>
    <cellStyle name="_VC 6.15.06 update on 06GRC power costs.xls Chart 3_Book4 4" xfId="50450"/>
    <cellStyle name="_VC 6.15.06 update on 06GRC power costs.xls Chart 3_Book4_DEM-WP(C) ENERG10C--ctn Mid-C_042010 2010GRC" xfId="50451"/>
    <cellStyle name="_VC 6.15.06 update on 06GRC power costs.xls Chart 3_Book9" xfId="124"/>
    <cellStyle name="_VC 6.15.06 update on 06GRC power costs.xls Chart 3_Book9 2" xfId="50452"/>
    <cellStyle name="_VC 6.15.06 update on 06GRC power costs.xls Chart 3_Book9 2 2" xfId="50453"/>
    <cellStyle name="_VC 6.15.06 update on 06GRC power costs.xls Chart 3_Book9 3" xfId="50454"/>
    <cellStyle name="_VC 6.15.06 update on 06GRC power costs.xls Chart 3_Book9 4" xfId="50455"/>
    <cellStyle name="_VC 6.15.06 update on 06GRC power costs.xls Chart 3_Book9_DEM-WP(C) ENERG10C--ctn Mid-C_042010 2010GRC" xfId="50456"/>
    <cellStyle name="_VC 6.15.06 update on 06GRC power costs.xls Chart 3_Chelan PUD Power Costs (8-10)" xfId="50457"/>
    <cellStyle name="_VC 6.15.06 update on 06GRC power costs.xls Chart 3_DEM-WP(C) Chelan Power Costs" xfId="50458"/>
    <cellStyle name="_VC 6.15.06 update on 06GRC power costs.xls Chart 3_DEM-WP(C) ENERG10C--ctn Mid-C_042010 2010GRC" xfId="50459"/>
    <cellStyle name="_VC 6.15.06 update on 06GRC power costs.xls Chart 3_DEM-WP(C) Gas Transport 2010GRC" xfId="50460"/>
    <cellStyle name="_VC 6.15.06 update on 06GRC power costs.xls Chart 3_Gas Rev Req Model (2010 GRC)" xfId="50461"/>
    <cellStyle name="_VC 6.15.06 update on 06GRC power costs.xls Chart 3_INPUTS" xfId="50462"/>
    <cellStyle name="_VC 6.15.06 update on 06GRC power costs.xls Chart 3_INPUTS 2" xfId="50463"/>
    <cellStyle name="_VC 6.15.06 update on 06GRC power costs.xls Chart 3_INPUTS 2 2" xfId="50464"/>
    <cellStyle name="_VC 6.15.06 update on 06GRC power costs.xls Chart 3_INPUTS 3" xfId="50465"/>
    <cellStyle name="_VC 6.15.06 update on 06GRC power costs.xls Chart 3_NIM Summary" xfId="50466"/>
    <cellStyle name="_VC 6.15.06 update on 06GRC power costs.xls Chart 3_NIM Summary 09GRC" xfId="50467"/>
    <cellStyle name="_VC 6.15.06 update on 06GRC power costs.xls Chart 3_NIM Summary 09GRC 2" xfId="50468"/>
    <cellStyle name="_VC 6.15.06 update on 06GRC power costs.xls Chart 3_NIM Summary 09GRC_DEM-WP(C) ENERG10C--ctn Mid-C_042010 2010GRC" xfId="50469"/>
    <cellStyle name="_VC 6.15.06 update on 06GRC power costs.xls Chart 3_NIM Summary 2" xfId="50470"/>
    <cellStyle name="_VC 6.15.06 update on 06GRC power costs.xls Chart 3_NIM Summary 3" xfId="50471"/>
    <cellStyle name="_VC 6.15.06 update on 06GRC power costs.xls Chart 3_NIM Summary 4" xfId="50472"/>
    <cellStyle name="_VC 6.15.06 update on 06GRC power costs.xls Chart 3_NIM Summary 5" xfId="50473"/>
    <cellStyle name="_VC 6.15.06 update on 06GRC power costs.xls Chart 3_NIM Summary 6" xfId="50474"/>
    <cellStyle name="_VC 6.15.06 update on 06GRC power costs.xls Chart 3_NIM Summary 7" xfId="50475"/>
    <cellStyle name="_VC 6.15.06 update on 06GRC power costs.xls Chart 3_NIM Summary 8" xfId="50476"/>
    <cellStyle name="_VC 6.15.06 update on 06GRC power costs.xls Chart 3_NIM Summary 9" xfId="50477"/>
    <cellStyle name="_VC 6.15.06 update on 06GRC power costs.xls Chart 3_NIM Summary_DEM-WP(C) ENERG10C--ctn Mid-C_042010 2010GRC" xfId="50478"/>
    <cellStyle name="_VC 6.15.06 update on 06GRC power costs.xls Chart 3_PCA 10 -  Exhibit D from A Kellogg Jan 2011" xfId="50479"/>
    <cellStyle name="_VC 6.15.06 update on 06GRC power costs.xls Chart 3_PCA 10 -  Exhibit D from A Kellogg July 2011" xfId="50480"/>
    <cellStyle name="_VC 6.15.06 update on 06GRC power costs.xls Chart 3_PCA 10 -  Exhibit D from S Free Rcv'd 12-11" xfId="50481"/>
    <cellStyle name="_VC 6.15.06 update on 06GRC power costs.xls Chart 3_PCA 9 -  Exhibit D April 2010" xfId="50482"/>
    <cellStyle name="_VC 6.15.06 update on 06GRC power costs.xls Chart 3_PCA 9 -  Exhibit D April 2010 (3)" xfId="50483"/>
    <cellStyle name="_VC 6.15.06 update on 06GRC power costs.xls Chart 3_PCA 9 -  Exhibit D April 2010 (3) 2" xfId="50484"/>
    <cellStyle name="_VC 6.15.06 update on 06GRC power costs.xls Chart 3_PCA 9 -  Exhibit D April 2010 (3)_DEM-WP(C) ENERG10C--ctn Mid-C_042010 2010GRC" xfId="50485"/>
    <cellStyle name="_VC 6.15.06 update on 06GRC power costs.xls Chart 3_PCA 9 -  Exhibit D April 2010 2" xfId="50486"/>
    <cellStyle name="_VC 6.15.06 update on 06GRC power costs.xls Chart 3_PCA 9 -  Exhibit D April 2010 3" xfId="50487"/>
    <cellStyle name="_VC 6.15.06 update on 06GRC power costs.xls Chart 3_PCA 9 -  Exhibit D Nov 2010" xfId="50488"/>
    <cellStyle name="_VC 6.15.06 update on 06GRC power costs.xls Chart 3_PCA 9 -  Exhibit D Nov 2010 2" xfId="50489"/>
    <cellStyle name="_VC 6.15.06 update on 06GRC power costs.xls Chart 3_PCA 9 - Exhibit D at August 2010" xfId="50490"/>
    <cellStyle name="_VC 6.15.06 update on 06GRC power costs.xls Chart 3_PCA 9 - Exhibit D at August 2010 2" xfId="50491"/>
    <cellStyle name="_VC 6.15.06 update on 06GRC power costs.xls Chart 3_PCA 9 - Exhibit D June 2010 GRC" xfId="50492"/>
    <cellStyle name="_VC 6.15.06 update on 06GRC power costs.xls Chart 3_PCA 9 - Exhibit D June 2010 GRC 2" xfId="50493"/>
    <cellStyle name="_VC 6.15.06 update on 06GRC power costs.xls Chart 3_Power Costs - Comparison bx Rbtl-Staff-Jt-PC" xfId="50494"/>
    <cellStyle name="_VC 6.15.06 update on 06GRC power costs.xls Chart 3_Power Costs - Comparison bx Rbtl-Staff-Jt-PC 2" xfId="50495"/>
    <cellStyle name="_VC 6.15.06 update on 06GRC power costs.xls Chart 3_Power Costs - Comparison bx Rbtl-Staff-Jt-PC 2 2" xfId="50496"/>
    <cellStyle name="_VC 6.15.06 update on 06GRC power costs.xls Chart 3_Power Costs - Comparison bx Rbtl-Staff-Jt-PC 3" xfId="50497"/>
    <cellStyle name="_VC 6.15.06 update on 06GRC power costs.xls Chart 3_Power Costs - Comparison bx Rbtl-Staff-Jt-PC 4" xfId="50498"/>
    <cellStyle name="_VC 6.15.06 update on 06GRC power costs.xls Chart 3_Power Costs - Comparison bx Rbtl-Staff-Jt-PC_Adj Bench DR 3 for Initial Briefs (Electric)" xfId="50499"/>
    <cellStyle name="_VC 6.15.06 update on 06GRC power costs.xls Chart 3_Power Costs - Comparison bx Rbtl-Staff-Jt-PC_Adj Bench DR 3 for Initial Briefs (Electric) 2" xfId="50500"/>
    <cellStyle name="_VC 6.15.06 update on 06GRC power costs.xls Chart 3_Power Costs - Comparison bx Rbtl-Staff-Jt-PC_Adj Bench DR 3 for Initial Briefs (Electric) 2 2" xfId="50501"/>
    <cellStyle name="_VC 6.15.06 update on 06GRC power costs.xls Chart 3_Power Costs - Comparison bx Rbtl-Staff-Jt-PC_Adj Bench DR 3 for Initial Briefs (Electric) 3" xfId="50502"/>
    <cellStyle name="_VC 6.15.06 update on 06GRC power costs.xls Chart 3_Power Costs - Comparison bx Rbtl-Staff-Jt-PC_Adj Bench DR 3 for Initial Briefs (Electric) 4" xfId="50503"/>
    <cellStyle name="_VC 6.15.06 update on 06GRC power costs.xls Chart 3_Power Costs - Comparison bx Rbtl-Staff-Jt-PC_Adj Bench DR 3 for Initial Briefs (Electric)_DEM-WP(C) ENERG10C--ctn Mid-C_042010 2010GRC" xfId="50504"/>
    <cellStyle name="_VC 6.15.06 update on 06GRC power costs.xls Chart 3_Power Costs - Comparison bx Rbtl-Staff-Jt-PC_DEM-WP(C) ENERG10C--ctn Mid-C_042010 2010GRC" xfId="50505"/>
    <cellStyle name="_VC 6.15.06 update on 06GRC power costs.xls Chart 3_Power Costs - Comparison bx Rbtl-Staff-Jt-PC_Electric Rev Req Model (2009 GRC) Rebuttal" xfId="50506"/>
    <cellStyle name="_VC 6.15.06 update on 06GRC power costs.xls Chart 3_Power Costs - Comparison bx Rbtl-Staff-Jt-PC_Electric Rev Req Model (2009 GRC) Rebuttal 2" xfId="50507"/>
    <cellStyle name="_VC 6.15.06 update on 06GRC power costs.xls Chart 3_Power Costs - Comparison bx Rbtl-Staff-Jt-PC_Electric Rev Req Model (2009 GRC) Rebuttal 2 2" xfId="50508"/>
    <cellStyle name="_VC 6.15.06 update on 06GRC power costs.xls Chart 3_Power Costs - Comparison bx Rbtl-Staff-Jt-PC_Electric Rev Req Model (2009 GRC) Rebuttal 3" xfId="50509"/>
    <cellStyle name="_VC 6.15.06 update on 06GRC power costs.xls Chart 3_Power Costs - Comparison bx Rbtl-Staff-Jt-PC_Electric Rev Req Model (2009 GRC) Rebuttal 4" xfId="50510"/>
    <cellStyle name="_VC 6.15.06 update on 06GRC power costs.xls Chart 3_Power Costs - Comparison bx Rbtl-Staff-Jt-PC_Electric Rev Req Model (2009 GRC) Rebuttal REmoval of New  WH Solar AdjustMI" xfId="50511"/>
    <cellStyle name="_VC 6.15.06 update on 06GRC power costs.xls Chart 3_Power Costs - Comparison bx Rbtl-Staff-Jt-PC_Electric Rev Req Model (2009 GRC) Rebuttal REmoval of New  WH Solar AdjustMI 2" xfId="50512"/>
    <cellStyle name="_VC 6.15.06 update on 06GRC power costs.xls Chart 3_Power Costs - Comparison bx Rbtl-Staff-Jt-PC_Electric Rev Req Model (2009 GRC) Rebuttal REmoval of New  WH Solar AdjustMI 2 2" xfId="50513"/>
    <cellStyle name="_VC 6.15.06 update on 06GRC power costs.xls Chart 3_Power Costs - Comparison bx Rbtl-Staff-Jt-PC_Electric Rev Req Model (2009 GRC) Rebuttal REmoval of New  WH Solar AdjustMI 3" xfId="50514"/>
    <cellStyle name="_VC 6.15.06 update on 06GRC power costs.xls Chart 3_Power Costs - Comparison bx Rbtl-Staff-Jt-PC_Electric Rev Req Model (2009 GRC) Rebuttal REmoval of New  WH Solar AdjustMI 4" xfId="50515"/>
    <cellStyle name="_VC 6.15.06 update on 06GRC power costs.xls Chart 3_Power Costs - Comparison bx Rbtl-Staff-Jt-PC_Electric Rev Req Model (2009 GRC) Rebuttal REmoval of New  WH Solar AdjustMI_DEM-WP(C) ENERG10C--ctn Mid-C_042010 2010GRC" xfId="50516"/>
    <cellStyle name="_VC 6.15.06 update on 06GRC power costs.xls Chart 3_Power Costs - Comparison bx Rbtl-Staff-Jt-PC_Electric Rev Req Model (2009 GRC) Revised 01-18-2010" xfId="50517"/>
    <cellStyle name="_VC 6.15.06 update on 06GRC power costs.xls Chart 3_Power Costs - Comparison bx Rbtl-Staff-Jt-PC_Electric Rev Req Model (2009 GRC) Revised 01-18-2010 2" xfId="50518"/>
    <cellStyle name="_VC 6.15.06 update on 06GRC power costs.xls Chart 3_Power Costs - Comparison bx Rbtl-Staff-Jt-PC_Electric Rev Req Model (2009 GRC) Revised 01-18-2010 2 2" xfId="50519"/>
    <cellStyle name="_VC 6.15.06 update on 06GRC power costs.xls Chart 3_Power Costs - Comparison bx Rbtl-Staff-Jt-PC_Electric Rev Req Model (2009 GRC) Revised 01-18-2010 3" xfId="50520"/>
    <cellStyle name="_VC 6.15.06 update on 06GRC power costs.xls Chart 3_Power Costs - Comparison bx Rbtl-Staff-Jt-PC_Electric Rev Req Model (2009 GRC) Revised 01-18-2010 4" xfId="50521"/>
    <cellStyle name="_VC 6.15.06 update on 06GRC power costs.xls Chart 3_Power Costs - Comparison bx Rbtl-Staff-Jt-PC_Electric Rev Req Model (2009 GRC) Revised 01-18-2010_DEM-WP(C) ENERG10C--ctn Mid-C_042010 2010GRC" xfId="50522"/>
    <cellStyle name="_VC 6.15.06 update on 06GRC power costs.xls Chart 3_Power Costs - Comparison bx Rbtl-Staff-Jt-PC_Final Order Electric EXHIBIT A-1" xfId="50523"/>
    <cellStyle name="_VC 6.15.06 update on 06GRC power costs.xls Chart 3_Power Costs - Comparison bx Rbtl-Staff-Jt-PC_Final Order Electric EXHIBIT A-1 2" xfId="50524"/>
    <cellStyle name="_VC 6.15.06 update on 06GRC power costs.xls Chart 3_Power Costs - Comparison bx Rbtl-Staff-Jt-PC_Final Order Electric EXHIBIT A-1 2 2" xfId="50525"/>
    <cellStyle name="_VC 6.15.06 update on 06GRC power costs.xls Chart 3_Power Costs - Comparison bx Rbtl-Staff-Jt-PC_Final Order Electric EXHIBIT A-1 3" xfId="50526"/>
    <cellStyle name="_VC 6.15.06 update on 06GRC power costs.xls Chart 3_Power Costs - Comparison bx Rbtl-Staff-Jt-PC_Final Order Electric EXHIBIT A-1 4" xfId="50527"/>
    <cellStyle name="_VC 6.15.06 update on 06GRC power costs.xls Chart 3_Production Adj 4.37" xfId="50528"/>
    <cellStyle name="_VC 6.15.06 update on 06GRC power costs.xls Chart 3_Production Adj 4.37 2" xfId="50529"/>
    <cellStyle name="_VC 6.15.06 update on 06GRC power costs.xls Chart 3_Production Adj 4.37 2 2" xfId="50530"/>
    <cellStyle name="_VC 6.15.06 update on 06GRC power costs.xls Chart 3_Production Adj 4.37 3" xfId="50531"/>
    <cellStyle name="_VC 6.15.06 update on 06GRC power costs.xls Chart 3_Purchased Power Adj 4.03" xfId="50532"/>
    <cellStyle name="_VC 6.15.06 update on 06GRC power costs.xls Chart 3_Purchased Power Adj 4.03 2" xfId="50533"/>
    <cellStyle name="_VC 6.15.06 update on 06GRC power costs.xls Chart 3_Purchased Power Adj 4.03 2 2" xfId="50534"/>
    <cellStyle name="_VC 6.15.06 update on 06GRC power costs.xls Chart 3_Purchased Power Adj 4.03 3" xfId="50535"/>
    <cellStyle name="_VC 6.15.06 update on 06GRC power costs.xls Chart 3_Rebuttal Power Costs" xfId="50536"/>
    <cellStyle name="_VC 6.15.06 update on 06GRC power costs.xls Chart 3_Rebuttal Power Costs 2" xfId="50537"/>
    <cellStyle name="_VC 6.15.06 update on 06GRC power costs.xls Chart 3_Rebuttal Power Costs 2 2" xfId="50538"/>
    <cellStyle name="_VC 6.15.06 update on 06GRC power costs.xls Chart 3_Rebuttal Power Costs 3" xfId="50539"/>
    <cellStyle name="_VC 6.15.06 update on 06GRC power costs.xls Chart 3_Rebuttal Power Costs 4" xfId="50540"/>
    <cellStyle name="_VC 6.15.06 update on 06GRC power costs.xls Chart 3_Rebuttal Power Costs_Adj Bench DR 3 for Initial Briefs (Electric)" xfId="50541"/>
    <cellStyle name="_VC 6.15.06 update on 06GRC power costs.xls Chart 3_Rebuttal Power Costs_Adj Bench DR 3 for Initial Briefs (Electric) 2" xfId="50542"/>
    <cellStyle name="_VC 6.15.06 update on 06GRC power costs.xls Chart 3_Rebuttal Power Costs_Adj Bench DR 3 for Initial Briefs (Electric) 2 2" xfId="50543"/>
    <cellStyle name="_VC 6.15.06 update on 06GRC power costs.xls Chart 3_Rebuttal Power Costs_Adj Bench DR 3 for Initial Briefs (Electric) 3" xfId="50544"/>
    <cellStyle name="_VC 6.15.06 update on 06GRC power costs.xls Chart 3_Rebuttal Power Costs_Adj Bench DR 3 for Initial Briefs (Electric) 4" xfId="50545"/>
    <cellStyle name="_VC 6.15.06 update on 06GRC power costs.xls Chart 3_Rebuttal Power Costs_Adj Bench DR 3 for Initial Briefs (Electric)_DEM-WP(C) ENERG10C--ctn Mid-C_042010 2010GRC" xfId="50546"/>
    <cellStyle name="_VC 6.15.06 update on 06GRC power costs.xls Chart 3_Rebuttal Power Costs_DEM-WP(C) ENERG10C--ctn Mid-C_042010 2010GRC" xfId="50547"/>
    <cellStyle name="_VC 6.15.06 update on 06GRC power costs.xls Chart 3_Rebuttal Power Costs_Electric Rev Req Model (2009 GRC) Rebuttal" xfId="50548"/>
    <cellStyle name="_VC 6.15.06 update on 06GRC power costs.xls Chart 3_Rebuttal Power Costs_Electric Rev Req Model (2009 GRC) Rebuttal 2" xfId="50549"/>
    <cellStyle name="_VC 6.15.06 update on 06GRC power costs.xls Chart 3_Rebuttal Power Costs_Electric Rev Req Model (2009 GRC) Rebuttal 2 2" xfId="50550"/>
    <cellStyle name="_VC 6.15.06 update on 06GRC power costs.xls Chart 3_Rebuttal Power Costs_Electric Rev Req Model (2009 GRC) Rebuttal 3" xfId="50551"/>
    <cellStyle name="_VC 6.15.06 update on 06GRC power costs.xls Chart 3_Rebuttal Power Costs_Electric Rev Req Model (2009 GRC) Rebuttal 4" xfId="50552"/>
    <cellStyle name="_VC 6.15.06 update on 06GRC power costs.xls Chart 3_Rebuttal Power Costs_Electric Rev Req Model (2009 GRC) Rebuttal REmoval of New  WH Solar AdjustMI" xfId="50553"/>
    <cellStyle name="_VC 6.15.06 update on 06GRC power costs.xls Chart 3_Rebuttal Power Costs_Electric Rev Req Model (2009 GRC) Rebuttal REmoval of New  WH Solar AdjustMI 2" xfId="50554"/>
    <cellStyle name="_VC 6.15.06 update on 06GRC power costs.xls Chart 3_Rebuttal Power Costs_Electric Rev Req Model (2009 GRC) Rebuttal REmoval of New  WH Solar AdjustMI 2 2" xfId="50555"/>
    <cellStyle name="_VC 6.15.06 update on 06GRC power costs.xls Chart 3_Rebuttal Power Costs_Electric Rev Req Model (2009 GRC) Rebuttal REmoval of New  WH Solar AdjustMI 3" xfId="50556"/>
    <cellStyle name="_VC 6.15.06 update on 06GRC power costs.xls Chart 3_Rebuttal Power Costs_Electric Rev Req Model (2009 GRC) Rebuttal REmoval of New  WH Solar AdjustMI 4" xfId="50557"/>
    <cellStyle name="_VC 6.15.06 update on 06GRC power costs.xls Chart 3_Rebuttal Power Costs_Electric Rev Req Model (2009 GRC) Rebuttal REmoval of New  WH Solar AdjustMI_DEM-WP(C) ENERG10C--ctn Mid-C_042010 2010GRC" xfId="50558"/>
    <cellStyle name="_VC 6.15.06 update on 06GRC power costs.xls Chart 3_Rebuttal Power Costs_Electric Rev Req Model (2009 GRC) Revised 01-18-2010" xfId="50559"/>
    <cellStyle name="_VC 6.15.06 update on 06GRC power costs.xls Chart 3_Rebuttal Power Costs_Electric Rev Req Model (2009 GRC) Revised 01-18-2010 2" xfId="50560"/>
    <cellStyle name="_VC 6.15.06 update on 06GRC power costs.xls Chart 3_Rebuttal Power Costs_Electric Rev Req Model (2009 GRC) Revised 01-18-2010 2 2" xfId="50561"/>
    <cellStyle name="_VC 6.15.06 update on 06GRC power costs.xls Chart 3_Rebuttal Power Costs_Electric Rev Req Model (2009 GRC) Revised 01-18-2010 3" xfId="50562"/>
    <cellStyle name="_VC 6.15.06 update on 06GRC power costs.xls Chart 3_Rebuttal Power Costs_Electric Rev Req Model (2009 GRC) Revised 01-18-2010 4" xfId="50563"/>
    <cellStyle name="_VC 6.15.06 update on 06GRC power costs.xls Chart 3_Rebuttal Power Costs_Electric Rev Req Model (2009 GRC) Revised 01-18-2010_DEM-WP(C) ENERG10C--ctn Mid-C_042010 2010GRC" xfId="50564"/>
    <cellStyle name="_VC 6.15.06 update on 06GRC power costs.xls Chart 3_Rebuttal Power Costs_Final Order Electric EXHIBIT A-1" xfId="50565"/>
    <cellStyle name="_VC 6.15.06 update on 06GRC power costs.xls Chart 3_Rebuttal Power Costs_Final Order Electric EXHIBIT A-1 2" xfId="50566"/>
    <cellStyle name="_VC 6.15.06 update on 06GRC power costs.xls Chart 3_Rebuttal Power Costs_Final Order Electric EXHIBIT A-1 2 2" xfId="50567"/>
    <cellStyle name="_VC 6.15.06 update on 06GRC power costs.xls Chart 3_Rebuttal Power Costs_Final Order Electric EXHIBIT A-1 3" xfId="50568"/>
    <cellStyle name="_VC 6.15.06 update on 06GRC power costs.xls Chart 3_Rebuttal Power Costs_Final Order Electric EXHIBIT A-1 4" xfId="50569"/>
    <cellStyle name="_VC 6.15.06 update on 06GRC power costs.xls Chart 3_ROR &amp; CONV FACTOR" xfId="50570"/>
    <cellStyle name="_VC 6.15.06 update on 06GRC power costs.xls Chart 3_ROR &amp; CONV FACTOR 2" xfId="50571"/>
    <cellStyle name="_VC 6.15.06 update on 06GRC power costs.xls Chart 3_ROR &amp; CONV FACTOR 2 2" xfId="50572"/>
    <cellStyle name="_VC 6.15.06 update on 06GRC power costs.xls Chart 3_ROR &amp; CONV FACTOR 3" xfId="50573"/>
    <cellStyle name="_VC 6.15.06 update on 06GRC power costs.xls Chart 3_ROR 5.02" xfId="50574"/>
    <cellStyle name="_VC 6.15.06 update on 06GRC power costs.xls Chart 3_ROR 5.02 2" xfId="50575"/>
    <cellStyle name="_VC 6.15.06 update on 06GRC power costs.xls Chart 3_ROR 5.02 2 2" xfId="50576"/>
    <cellStyle name="_VC 6.15.06 update on 06GRC power costs.xls Chart 3_ROR 5.02 3" xfId="50577"/>
    <cellStyle name="_VC 6.15.06 update on 06GRC power costs.xls Chart 3_Wind Integration 10GRC" xfId="50578"/>
    <cellStyle name="_VC 6.15.06 update on 06GRC power costs.xls Chart 3_Wind Integration 10GRC 2" xfId="50579"/>
    <cellStyle name="_VC 6.15.06 update on 06GRC power costs.xls Chart 3_Wind Integration 10GRC_DEM-WP(C) ENERG10C--ctn Mid-C_042010 2010GRC" xfId="50580"/>
    <cellStyle name="_VC Mid C Generation-ctn Mid-C_011209" xfId="50581"/>
    <cellStyle name="_VC Mid C Generation-ctn Mid-C_011209 2" xfId="50582"/>
    <cellStyle name="_VC Mid C Generation-ctn Mid-C_011209 2 2" xfId="50583"/>
    <cellStyle name="_Worksheet" xfId="50584"/>
    <cellStyle name="_Worksheet 2" xfId="50585"/>
    <cellStyle name="_Worksheet 2 2" xfId="50586"/>
    <cellStyle name="_Worksheet 3" xfId="50587"/>
    <cellStyle name="_Worksheet 4" xfId="50588"/>
    <cellStyle name="_Worksheet 4 2" xfId="50589"/>
    <cellStyle name="_Worksheet_Chelan PUD Power Costs (8-10)" xfId="50590"/>
    <cellStyle name="_Worksheet_DEM-WP(C) Chelan Power Costs" xfId="50591"/>
    <cellStyle name="_Worksheet_DEM-WP(C) ENERG10C--ctn Mid-C_042010 2010GRC" xfId="50592"/>
    <cellStyle name="_Worksheet_DEM-WP(C) Gas Transport 2010GRC" xfId="50593"/>
    <cellStyle name="_Worksheet_NIM Summary" xfId="50594"/>
    <cellStyle name="_Worksheet_NIM Summary 2" xfId="50595"/>
    <cellStyle name="_Worksheet_NIM Summary_DEM-WP(C) ENERG10C--ctn Mid-C_042010 2010GRC" xfId="50596"/>
    <cellStyle name="_Worksheet_Transmission Workbook for May BOD" xfId="50597"/>
    <cellStyle name="_Worksheet_Transmission Workbook for May BOD 2" xfId="50598"/>
    <cellStyle name="_Worksheet_Transmission Workbook for May BOD_DEM-WP(C) ENERG10C--ctn Mid-C_042010 2010GRC" xfId="50599"/>
    <cellStyle name="_Worksheet_Wind Integration 10GRC" xfId="50600"/>
    <cellStyle name="_Worksheet_Wind Integration 10GRC 2" xfId="50601"/>
    <cellStyle name="_Worksheet_Wind Integration 10GRC_DEM-WP(C) ENERG10C--ctn Mid-C_042010 2010GRC" xfId="50602"/>
    <cellStyle name="0,0_x000d__x000a_NA_x000d__x000a_" xfId="125"/>
    <cellStyle name="0,0_x000d__x000a_NA_x000d__x000a_ 2" xfId="50603"/>
    <cellStyle name="0000" xfId="50604"/>
    <cellStyle name="000000" xfId="50605"/>
    <cellStyle name="14BLIN - Style8" xfId="50606"/>
    <cellStyle name="14-BT - Style1" xfId="50607"/>
    <cellStyle name="20% - Accent1 10" xfId="126"/>
    <cellStyle name="20% - Accent1 10 2" xfId="127"/>
    <cellStyle name="20% - Accent1 10 3" xfId="128"/>
    <cellStyle name="20% - Accent1 10 4" xfId="129"/>
    <cellStyle name="20% - Accent1 100" xfId="130"/>
    <cellStyle name="20% - Accent1 100 2" xfId="131"/>
    <cellStyle name="20% - Accent1 100 3" xfId="132"/>
    <cellStyle name="20% - Accent1 101" xfId="133"/>
    <cellStyle name="20% - Accent1 101 2" xfId="134"/>
    <cellStyle name="20% - Accent1 101 3" xfId="135"/>
    <cellStyle name="20% - Accent1 102" xfId="136"/>
    <cellStyle name="20% - Accent1 102 2" xfId="137"/>
    <cellStyle name="20% - Accent1 102 3" xfId="138"/>
    <cellStyle name="20% - Accent1 103" xfId="139"/>
    <cellStyle name="20% - Accent1 103 2" xfId="140"/>
    <cellStyle name="20% - Accent1 103 3" xfId="141"/>
    <cellStyle name="20% - Accent1 104" xfId="142"/>
    <cellStyle name="20% - Accent1 104 2" xfId="143"/>
    <cellStyle name="20% - Accent1 104 3" xfId="144"/>
    <cellStyle name="20% - Accent1 105" xfId="145"/>
    <cellStyle name="20% - Accent1 105 2" xfId="146"/>
    <cellStyle name="20% - Accent1 105 3" xfId="147"/>
    <cellStyle name="20% - Accent1 106" xfId="148"/>
    <cellStyle name="20% - Accent1 106 2" xfId="149"/>
    <cellStyle name="20% - Accent1 106 3" xfId="150"/>
    <cellStyle name="20% - Accent1 107" xfId="151"/>
    <cellStyle name="20% - Accent1 107 2" xfId="152"/>
    <cellStyle name="20% - Accent1 107 3" xfId="153"/>
    <cellStyle name="20% - Accent1 108" xfId="154"/>
    <cellStyle name="20% - Accent1 108 2" xfId="155"/>
    <cellStyle name="20% - Accent1 108 3" xfId="156"/>
    <cellStyle name="20% - Accent1 109" xfId="157"/>
    <cellStyle name="20% - Accent1 109 2" xfId="158"/>
    <cellStyle name="20% - Accent1 109 3" xfId="159"/>
    <cellStyle name="20% - Accent1 11" xfId="160"/>
    <cellStyle name="20% - Accent1 11 2" xfId="161"/>
    <cellStyle name="20% - Accent1 11 3" xfId="162"/>
    <cellStyle name="20% - Accent1 11 4" xfId="163"/>
    <cellStyle name="20% - Accent1 110" xfId="164"/>
    <cellStyle name="20% - Accent1 110 2" xfId="165"/>
    <cellStyle name="20% - Accent1 110 3" xfId="166"/>
    <cellStyle name="20% - Accent1 111" xfId="167"/>
    <cellStyle name="20% - Accent1 111 2" xfId="168"/>
    <cellStyle name="20% - Accent1 111 3" xfId="169"/>
    <cellStyle name="20% - Accent1 112" xfId="170"/>
    <cellStyle name="20% - Accent1 112 2" xfId="171"/>
    <cellStyle name="20% - Accent1 112 3" xfId="172"/>
    <cellStyle name="20% - Accent1 113" xfId="173"/>
    <cellStyle name="20% - Accent1 113 2" xfId="174"/>
    <cellStyle name="20% - Accent1 113 3" xfId="175"/>
    <cellStyle name="20% - Accent1 114" xfId="176"/>
    <cellStyle name="20% - Accent1 114 2" xfId="177"/>
    <cellStyle name="20% - Accent1 114 3" xfId="178"/>
    <cellStyle name="20% - Accent1 115" xfId="179"/>
    <cellStyle name="20% - Accent1 115 2" xfId="180"/>
    <cellStyle name="20% - Accent1 115 3" xfId="181"/>
    <cellStyle name="20% - Accent1 116" xfId="182"/>
    <cellStyle name="20% - Accent1 116 2" xfId="183"/>
    <cellStyle name="20% - Accent1 116 3" xfId="184"/>
    <cellStyle name="20% - Accent1 117" xfId="185"/>
    <cellStyle name="20% - Accent1 117 2" xfId="186"/>
    <cellStyle name="20% - Accent1 117 3" xfId="187"/>
    <cellStyle name="20% - Accent1 118" xfId="188"/>
    <cellStyle name="20% - Accent1 118 2" xfId="189"/>
    <cellStyle name="20% - Accent1 118 3" xfId="190"/>
    <cellStyle name="20% - Accent1 119" xfId="191"/>
    <cellStyle name="20% - Accent1 119 2" xfId="192"/>
    <cellStyle name="20% - Accent1 119 3" xfId="193"/>
    <cellStyle name="20% - Accent1 12" xfId="194"/>
    <cellStyle name="20% - Accent1 12 2" xfId="195"/>
    <cellStyle name="20% - Accent1 12 3" xfId="196"/>
    <cellStyle name="20% - Accent1 12 4" xfId="197"/>
    <cellStyle name="20% - Accent1 120" xfId="198"/>
    <cellStyle name="20% - Accent1 120 2" xfId="199"/>
    <cellStyle name="20% - Accent1 120 3" xfId="200"/>
    <cellStyle name="20% - Accent1 121" xfId="201"/>
    <cellStyle name="20% - Accent1 121 2" xfId="202"/>
    <cellStyle name="20% - Accent1 121 3" xfId="203"/>
    <cellStyle name="20% - Accent1 122" xfId="204"/>
    <cellStyle name="20% - Accent1 122 2" xfId="205"/>
    <cellStyle name="20% - Accent1 122 3" xfId="206"/>
    <cellStyle name="20% - Accent1 123" xfId="207"/>
    <cellStyle name="20% - Accent1 123 2" xfId="208"/>
    <cellStyle name="20% - Accent1 123 3" xfId="209"/>
    <cellStyle name="20% - Accent1 124" xfId="210"/>
    <cellStyle name="20% - Accent1 124 2" xfId="211"/>
    <cellStyle name="20% - Accent1 124 3" xfId="212"/>
    <cellStyle name="20% - Accent1 125" xfId="213"/>
    <cellStyle name="20% - Accent1 125 2" xfId="214"/>
    <cellStyle name="20% - Accent1 125 3" xfId="215"/>
    <cellStyle name="20% - Accent1 126" xfId="216"/>
    <cellStyle name="20% - Accent1 126 2" xfId="217"/>
    <cellStyle name="20% - Accent1 126 3" xfId="218"/>
    <cellStyle name="20% - Accent1 127" xfId="219"/>
    <cellStyle name="20% - Accent1 127 2" xfId="220"/>
    <cellStyle name="20% - Accent1 127 3" xfId="221"/>
    <cellStyle name="20% - Accent1 128" xfId="222"/>
    <cellStyle name="20% - Accent1 128 2" xfId="223"/>
    <cellStyle name="20% - Accent1 128 3" xfId="224"/>
    <cellStyle name="20% - Accent1 129" xfId="225"/>
    <cellStyle name="20% - Accent1 129 2" xfId="226"/>
    <cellStyle name="20% - Accent1 129 3" xfId="227"/>
    <cellStyle name="20% - Accent1 13" xfId="228"/>
    <cellStyle name="20% - Accent1 13 2" xfId="229"/>
    <cellStyle name="20% - Accent1 13 3" xfId="230"/>
    <cellStyle name="20% - Accent1 13 4" xfId="231"/>
    <cellStyle name="20% - Accent1 130" xfId="232"/>
    <cellStyle name="20% - Accent1 130 2" xfId="233"/>
    <cellStyle name="20% - Accent1 130 3" xfId="234"/>
    <cellStyle name="20% - Accent1 131" xfId="235"/>
    <cellStyle name="20% - Accent1 131 2" xfId="236"/>
    <cellStyle name="20% - Accent1 131 3" xfId="237"/>
    <cellStyle name="20% - Accent1 132" xfId="238"/>
    <cellStyle name="20% - Accent1 132 2" xfId="239"/>
    <cellStyle name="20% - Accent1 132 3" xfId="240"/>
    <cellStyle name="20% - Accent1 133" xfId="241"/>
    <cellStyle name="20% - Accent1 133 2" xfId="242"/>
    <cellStyle name="20% - Accent1 133 3" xfId="243"/>
    <cellStyle name="20% - Accent1 134" xfId="244"/>
    <cellStyle name="20% - Accent1 134 2" xfId="245"/>
    <cellStyle name="20% - Accent1 134 3" xfId="246"/>
    <cellStyle name="20% - Accent1 135" xfId="247"/>
    <cellStyle name="20% - Accent1 135 2" xfId="248"/>
    <cellStyle name="20% - Accent1 135 3" xfId="249"/>
    <cellStyle name="20% - Accent1 136" xfId="250"/>
    <cellStyle name="20% - Accent1 136 2" xfId="251"/>
    <cellStyle name="20% - Accent1 136 3" xfId="252"/>
    <cellStyle name="20% - Accent1 137" xfId="253"/>
    <cellStyle name="20% - Accent1 137 2" xfId="254"/>
    <cellStyle name="20% - Accent1 137 3" xfId="255"/>
    <cellStyle name="20% - Accent1 138" xfId="256"/>
    <cellStyle name="20% - Accent1 138 2" xfId="257"/>
    <cellStyle name="20% - Accent1 138 3" xfId="258"/>
    <cellStyle name="20% - Accent1 139" xfId="259"/>
    <cellStyle name="20% - Accent1 139 2" xfId="260"/>
    <cellStyle name="20% - Accent1 139 3" xfId="261"/>
    <cellStyle name="20% - Accent1 14" xfId="262"/>
    <cellStyle name="20% - Accent1 14 2" xfId="263"/>
    <cellStyle name="20% - Accent1 14 3" xfId="264"/>
    <cellStyle name="20% - Accent1 140" xfId="265"/>
    <cellStyle name="20% - Accent1 140 2" xfId="266"/>
    <cellStyle name="20% - Accent1 140 3" xfId="267"/>
    <cellStyle name="20% - Accent1 141" xfId="268"/>
    <cellStyle name="20% - Accent1 141 2" xfId="269"/>
    <cellStyle name="20% - Accent1 141 3" xfId="270"/>
    <cellStyle name="20% - Accent1 142" xfId="271"/>
    <cellStyle name="20% - Accent1 142 2" xfId="272"/>
    <cellStyle name="20% - Accent1 142 3" xfId="273"/>
    <cellStyle name="20% - Accent1 143" xfId="274"/>
    <cellStyle name="20% - Accent1 143 2" xfId="275"/>
    <cellStyle name="20% - Accent1 143 3" xfId="276"/>
    <cellStyle name="20% - Accent1 144" xfId="277"/>
    <cellStyle name="20% - Accent1 144 2" xfId="278"/>
    <cellStyle name="20% - Accent1 144 3" xfId="279"/>
    <cellStyle name="20% - Accent1 145" xfId="280"/>
    <cellStyle name="20% - Accent1 145 2" xfId="281"/>
    <cellStyle name="20% - Accent1 145 3" xfId="282"/>
    <cellStyle name="20% - Accent1 146" xfId="283"/>
    <cellStyle name="20% - Accent1 146 2" xfId="284"/>
    <cellStyle name="20% - Accent1 146 3" xfId="285"/>
    <cellStyle name="20% - Accent1 147" xfId="286"/>
    <cellStyle name="20% - Accent1 147 2" xfId="287"/>
    <cellStyle name="20% - Accent1 147 3" xfId="288"/>
    <cellStyle name="20% - Accent1 148" xfId="289"/>
    <cellStyle name="20% - Accent1 148 2" xfId="290"/>
    <cellStyle name="20% - Accent1 148 3" xfId="291"/>
    <cellStyle name="20% - Accent1 149" xfId="292"/>
    <cellStyle name="20% - Accent1 149 2" xfId="293"/>
    <cellStyle name="20% - Accent1 149 3" xfId="294"/>
    <cellStyle name="20% - Accent1 15" xfId="295"/>
    <cellStyle name="20% - Accent1 15 2" xfId="296"/>
    <cellStyle name="20% - Accent1 15 3" xfId="297"/>
    <cellStyle name="20% - Accent1 150" xfId="298"/>
    <cellStyle name="20% - Accent1 150 2" xfId="299"/>
    <cellStyle name="20% - Accent1 150 3" xfId="300"/>
    <cellStyle name="20% - Accent1 151" xfId="301"/>
    <cellStyle name="20% - Accent1 151 2" xfId="302"/>
    <cellStyle name="20% - Accent1 151 3" xfId="303"/>
    <cellStyle name="20% - Accent1 152" xfId="304"/>
    <cellStyle name="20% - Accent1 152 2" xfId="305"/>
    <cellStyle name="20% - Accent1 152 3" xfId="306"/>
    <cellStyle name="20% - Accent1 153" xfId="307"/>
    <cellStyle name="20% - Accent1 153 2" xfId="308"/>
    <cellStyle name="20% - Accent1 153 3" xfId="309"/>
    <cellStyle name="20% - Accent1 154" xfId="310"/>
    <cellStyle name="20% - Accent1 154 2" xfId="311"/>
    <cellStyle name="20% - Accent1 154 3" xfId="312"/>
    <cellStyle name="20% - Accent1 155" xfId="313"/>
    <cellStyle name="20% - Accent1 155 2" xfId="314"/>
    <cellStyle name="20% - Accent1 155 3" xfId="315"/>
    <cellStyle name="20% - Accent1 156" xfId="316"/>
    <cellStyle name="20% - Accent1 156 2" xfId="317"/>
    <cellStyle name="20% - Accent1 156 3" xfId="318"/>
    <cellStyle name="20% - Accent1 157" xfId="319"/>
    <cellStyle name="20% - Accent1 157 2" xfId="320"/>
    <cellStyle name="20% - Accent1 157 3" xfId="321"/>
    <cellStyle name="20% - Accent1 158" xfId="322"/>
    <cellStyle name="20% - Accent1 158 2" xfId="323"/>
    <cellStyle name="20% - Accent1 158 3" xfId="324"/>
    <cellStyle name="20% - Accent1 159" xfId="325"/>
    <cellStyle name="20% - Accent1 159 2" xfId="326"/>
    <cellStyle name="20% - Accent1 159 3" xfId="327"/>
    <cellStyle name="20% - Accent1 16" xfId="328"/>
    <cellStyle name="20% - Accent1 16 2" xfId="329"/>
    <cellStyle name="20% - Accent1 16 3" xfId="330"/>
    <cellStyle name="20% - Accent1 160" xfId="331"/>
    <cellStyle name="20% - Accent1 160 2" xfId="332"/>
    <cellStyle name="20% - Accent1 160 3" xfId="333"/>
    <cellStyle name="20% - Accent1 161" xfId="334"/>
    <cellStyle name="20% - Accent1 161 2" xfId="335"/>
    <cellStyle name="20% - Accent1 161 3" xfId="336"/>
    <cellStyle name="20% - Accent1 162" xfId="337"/>
    <cellStyle name="20% - Accent1 162 2" xfId="338"/>
    <cellStyle name="20% - Accent1 162 3" xfId="339"/>
    <cellStyle name="20% - Accent1 163" xfId="340"/>
    <cellStyle name="20% - Accent1 163 2" xfId="341"/>
    <cellStyle name="20% - Accent1 163 3" xfId="342"/>
    <cellStyle name="20% - Accent1 164" xfId="343"/>
    <cellStyle name="20% - Accent1 164 2" xfId="344"/>
    <cellStyle name="20% - Accent1 164 3" xfId="345"/>
    <cellStyle name="20% - Accent1 165" xfId="346"/>
    <cellStyle name="20% - Accent1 165 2" xfId="347"/>
    <cellStyle name="20% - Accent1 165 3" xfId="348"/>
    <cellStyle name="20% - Accent1 166" xfId="349"/>
    <cellStyle name="20% - Accent1 166 2" xfId="350"/>
    <cellStyle name="20% - Accent1 166 3" xfId="351"/>
    <cellStyle name="20% - Accent1 167" xfId="352"/>
    <cellStyle name="20% - Accent1 167 2" xfId="353"/>
    <cellStyle name="20% - Accent1 167 3" xfId="354"/>
    <cellStyle name="20% - Accent1 168" xfId="355"/>
    <cellStyle name="20% - Accent1 168 2" xfId="356"/>
    <cellStyle name="20% - Accent1 168 3" xfId="357"/>
    <cellStyle name="20% - Accent1 169" xfId="358"/>
    <cellStyle name="20% - Accent1 169 2" xfId="359"/>
    <cellStyle name="20% - Accent1 169 3" xfId="360"/>
    <cellStyle name="20% - Accent1 17" xfId="361"/>
    <cellStyle name="20% - Accent1 17 2" xfId="362"/>
    <cellStyle name="20% - Accent1 17 3" xfId="363"/>
    <cellStyle name="20% - Accent1 170" xfId="364"/>
    <cellStyle name="20% - Accent1 170 2" xfId="365"/>
    <cellStyle name="20% - Accent1 170 3" xfId="366"/>
    <cellStyle name="20% - Accent1 171" xfId="367"/>
    <cellStyle name="20% - Accent1 171 2" xfId="368"/>
    <cellStyle name="20% - Accent1 171 3" xfId="369"/>
    <cellStyle name="20% - Accent1 172" xfId="370"/>
    <cellStyle name="20% - Accent1 172 2" xfId="371"/>
    <cellStyle name="20% - Accent1 172 3" xfId="372"/>
    <cellStyle name="20% - Accent1 173" xfId="373"/>
    <cellStyle name="20% - Accent1 173 2" xfId="374"/>
    <cellStyle name="20% - Accent1 173 3" xfId="375"/>
    <cellStyle name="20% - Accent1 174" xfId="376"/>
    <cellStyle name="20% - Accent1 174 2" xfId="377"/>
    <cellStyle name="20% - Accent1 174 3" xfId="378"/>
    <cellStyle name="20% - Accent1 175" xfId="379"/>
    <cellStyle name="20% - Accent1 175 2" xfId="380"/>
    <cellStyle name="20% - Accent1 175 3" xfId="381"/>
    <cellStyle name="20% - Accent1 176" xfId="382"/>
    <cellStyle name="20% - Accent1 176 2" xfId="383"/>
    <cellStyle name="20% - Accent1 176 3" xfId="384"/>
    <cellStyle name="20% - Accent1 177" xfId="385"/>
    <cellStyle name="20% - Accent1 177 2" xfId="386"/>
    <cellStyle name="20% - Accent1 177 3" xfId="387"/>
    <cellStyle name="20% - Accent1 178" xfId="388"/>
    <cellStyle name="20% - Accent1 178 2" xfId="389"/>
    <cellStyle name="20% - Accent1 178 3" xfId="390"/>
    <cellStyle name="20% - Accent1 179" xfId="391"/>
    <cellStyle name="20% - Accent1 179 2" xfId="392"/>
    <cellStyle name="20% - Accent1 179 3" xfId="393"/>
    <cellStyle name="20% - Accent1 18" xfId="394"/>
    <cellStyle name="20% - Accent1 18 2" xfId="395"/>
    <cellStyle name="20% - Accent1 18 3" xfId="396"/>
    <cellStyle name="20% - Accent1 180" xfId="397"/>
    <cellStyle name="20% - Accent1 180 2" xfId="398"/>
    <cellStyle name="20% - Accent1 180 3" xfId="399"/>
    <cellStyle name="20% - Accent1 181" xfId="400"/>
    <cellStyle name="20% - Accent1 181 2" xfId="401"/>
    <cellStyle name="20% - Accent1 181 3" xfId="402"/>
    <cellStyle name="20% - Accent1 182" xfId="403"/>
    <cellStyle name="20% - Accent1 182 2" xfId="404"/>
    <cellStyle name="20% - Accent1 182 3" xfId="405"/>
    <cellStyle name="20% - Accent1 183" xfId="406"/>
    <cellStyle name="20% - Accent1 183 2" xfId="407"/>
    <cellStyle name="20% - Accent1 183 3" xfId="408"/>
    <cellStyle name="20% - Accent1 184" xfId="409"/>
    <cellStyle name="20% - Accent1 184 2" xfId="410"/>
    <cellStyle name="20% - Accent1 184 3" xfId="411"/>
    <cellStyle name="20% - Accent1 185" xfId="412"/>
    <cellStyle name="20% - Accent1 185 2" xfId="413"/>
    <cellStyle name="20% - Accent1 185 3" xfId="414"/>
    <cellStyle name="20% - Accent1 186" xfId="415"/>
    <cellStyle name="20% - Accent1 186 2" xfId="416"/>
    <cellStyle name="20% - Accent1 186 3" xfId="417"/>
    <cellStyle name="20% - Accent1 187" xfId="418"/>
    <cellStyle name="20% - Accent1 187 2" xfId="419"/>
    <cellStyle name="20% - Accent1 187 3" xfId="420"/>
    <cellStyle name="20% - Accent1 188" xfId="421"/>
    <cellStyle name="20% - Accent1 188 2" xfId="422"/>
    <cellStyle name="20% - Accent1 188 3" xfId="423"/>
    <cellStyle name="20% - Accent1 189" xfId="424"/>
    <cellStyle name="20% - Accent1 189 2" xfId="425"/>
    <cellStyle name="20% - Accent1 189 3" xfId="426"/>
    <cellStyle name="20% - Accent1 19" xfId="427"/>
    <cellStyle name="20% - Accent1 19 2" xfId="428"/>
    <cellStyle name="20% - Accent1 19 3" xfId="429"/>
    <cellStyle name="20% - Accent1 190" xfId="430"/>
    <cellStyle name="20% - Accent1 190 2" xfId="431"/>
    <cellStyle name="20% - Accent1 190 3" xfId="432"/>
    <cellStyle name="20% - Accent1 191" xfId="433"/>
    <cellStyle name="20% - Accent1 191 2" xfId="434"/>
    <cellStyle name="20% - Accent1 191 3" xfId="435"/>
    <cellStyle name="20% - Accent1 192" xfId="436"/>
    <cellStyle name="20% - Accent1 192 2" xfId="437"/>
    <cellStyle name="20% - Accent1 192 3" xfId="438"/>
    <cellStyle name="20% - Accent1 193" xfId="439"/>
    <cellStyle name="20% - Accent1 193 2" xfId="440"/>
    <cellStyle name="20% - Accent1 194" xfId="441"/>
    <cellStyle name="20% - Accent1 194 2" xfId="442"/>
    <cellStyle name="20% - Accent1 195" xfId="443"/>
    <cellStyle name="20% - Accent1 195 2" xfId="444"/>
    <cellStyle name="20% - Accent1 196" xfId="445"/>
    <cellStyle name="20% - Accent1 196 2" xfId="446"/>
    <cellStyle name="20% - Accent1 197" xfId="447"/>
    <cellStyle name="20% - Accent1 197 2" xfId="448"/>
    <cellStyle name="20% - Accent1 198" xfId="449"/>
    <cellStyle name="20% - Accent1 198 2" xfId="450"/>
    <cellStyle name="20% - Accent1 199" xfId="451"/>
    <cellStyle name="20% - Accent1 199 2" xfId="452"/>
    <cellStyle name="20% - Accent1 2" xfId="453"/>
    <cellStyle name="20% - Accent1 2 10" xfId="454"/>
    <cellStyle name="20% - Accent1 2 11" xfId="455"/>
    <cellStyle name="20% - Accent1 2 12" xfId="456"/>
    <cellStyle name="20% - Accent1 2 13" xfId="457"/>
    <cellStyle name="20% - Accent1 2 14" xfId="458"/>
    <cellStyle name="20% - Accent1 2 15" xfId="459"/>
    <cellStyle name="20% - Accent1 2 16" xfId="460"/>
    <cellStyle name="20% - Accent1 2 17" xfId="461"/>
    <cellStyle name="20% - Accent1 2 18" xfId="462"/>
    <cellStyle name="20% - Accent1 2 19" xfId="463"/>
    <cellStyle name="20% - Accent1 2 2" xfId="464"/>
    <cellStyle name="20% - Accent1 2 2 10" xfId="465"/>
    <cellStyle name="20% - Accent1 2 2 2" xfId="466"/>
    <cellStyle name="20% - Accent1 2 2 2 2" xfId="467"/>
    <cellStyle name="20% - Accent1 2 2 2 2 2" xfId="468"/>
    <cellStyle name="20% - Accent1 2 2 2 2 3" xfId="469"/>
    <cellStyle name="20% - Accent1 2 2 2 2 4" xfId="470"/>
    <cellStyle name="20% - Accent1 2 2 2 3" xfId="471"/>
    <cellStyle name="20% - Accent1 2 2 2 4" xfId="472"/>
    <cellStyle name="20% - Accent1 2 2 2 5" xfId="473"/>
    <cellStyle name="20% - Accent1 2 2 3" xfId="474"/>
    <cellStyle name="20% - Accent1 2 2 3 2" xfId="475"/>
    <cellStyle name="20% - Accent1 2 2 3 2 2" xfId="476"/>
    <cellStyle name="20% - Accent1 2 2 3 2 3" xfId="477"/>
    <cellStyle name="20% - Accent1 2 2 3 2 4" xfId="478"/>
    <cellStyle name="20% - Accent1 2 2 3 3" xfId="479"/>
    <cellStyle name="20% - Accent1 2 2 3 4" xfId="480"/>
    <cellStyle name="20% - Accent1 2 2 3 5" xfId="481"/>
    <cellStyle name="20% - Accent1 2 2 4" xfId="482"/>
    <cellStyle name="20% - Accent1 2 2 4 2" xfId="483"/>
    <cellStyle name="20% - Accent1 2 2 4 3" xfId="484"/>
    <cellStyle name="20% - Accent1 2 2 4 4" xfId="485"/>
    <cellStyle name="20% - Accent1 2 2 5" xfId="486"/>
    <cellStyle name="20% - Accent1 2 2 6" xfId="487"/>
    <cellStyle name="20% - Accent1 2 2 7" xfId="488"/>
    <cellStyle name="20% - Accent1 2 2 8" xfId="489"/>
    <cellStyle name="20% - Accent1 2 2 9" xfId="490"/>
    <cellStyle name="20% - Accent1 2 20" xfId="491"/>
    <cellStyle name="20% - Accent1 2 21" xfId="492"/>
    <cellStyle name="20% - Accent1 2 22" xfId="493"/>
    <cellStyle name="20% - Accent1 2 23" xfId="494"/>
    <cellStyle name="20% - Accent1 2 3" xfId="495"/>
    <cellStyle name="20% - Accent1 2 3 2" xfId="496"/>
    <cellStyle name="20% - Accent1 2 3 2 2" xfId="497"/>
    <cellStyle name="20% - Accent1 2 3 2 2 2" xfId="498"/>
    <cellStyle name="20% - Accent1 2 3 2 2 3" xfId="499"/>
    <cellStyle name="20% - Accent1 2 3 2 2 4" xfId="500"/>
    <cellStyle name="20% - Accent1 2 3 2 3" xfId="501"/>
    <cellStyle name="20% - Accent1 2 3 2 4" xfId="502"/>
    <cellStyle name="20% - Accent1 2 3 2 5" xfId="503"/>
    <cellStyle name="20% - Accent1 2 3 3" xfId="504"/>
    <cellStyle name="20% - Accent1 2 3 3 2" xfId="505"/>
    <cellStyle name="20% - Accent1 2 3 3 2 2" xfId="506"/>
    <cellStyle name="20% - Accent1 2 3 3 2 3" xfId="507"/>
    <cellStyle name="20% - Accent1 2 3 3 2 4" xfId="508"/>
    <cellStyle name="20% - Accent1 2 3 3 3" xfId="509"/>
    <cellStyle name="20% - Accent1 2 3 3 4" xfId="510"/>
    <cellStyle name="20% - Accent1 2 3 3 5" xfId="511"/>
    <cellStyle name="20% - Accent1 2 3 4" xfId="512"/>
    <cellStyle name="20% - Accent1 2 3 4 2" xfId="513"/>
    <cellStyle name="20% - Accent1 2 3 4 3" xfId="514"/>
    <cellStyle name="20% - Accent1 2 3 4 4" xfId="515"/>
    <cellStyle name="20% - Accent1 2 3 5" xfId="516"/>
    <cellStyle name="20% - Accent1 2 3 6" xfId="517"/>
    <cellStyle name="20% - Accent1 2 3 7" xfId="518"/>
    <cellStyle name="20% - Accent1 2 3 8" xfId="519"/>
    <cellStyle name="20% - Accent1 2 4" xfId="520"/>
    <cellStyle name="20% - Accent1 2 4 2" xfId="521"/>
    <cellStyle name="20% - Accent1 2 4 2 2" xfId="522"/>
    <cellStyle name="20% - Accent1 2 4 2 2 2" xfId="523"/>
    <cellStyle name="20% - Accent1 2 4 2 2 3" xfId="524"/>
    <cellStyle name="20% - Accent1 2 4 2 2 4" xfId="525"/>
    <cellStyle name="20% - Accent1 2 4 2 3" xfId="526"/>
    <cellStyle name="20% - Accent1 2 4 2 4" xfId="527"/>
    <cellStyle name="20% - Accent1 2 4 2 5" xfId="528"/>
    <cellStyle name="20% - Accent1 2 4 3" xfId="529"/>
    <cellStyle name="20% - Accent1 2 4 3 2" xfId="530"/>
    <cellStyle name="20% - Accent1 2 4 3 2 2" xfId="531"/>
    <cellStyle name="20% - Accent1 2 4 3 2 3" xfId="532"/>
    <cellStyle name="20% - Accent1 2 4 3 2 4" xfId="533"/>
    <cellStyle name="20% - Accent1 2 4 3 3" xfId="534"/>
    <cellStyle name="20% - Accent1 2 4 3 4" xfId="535"/>
    <cellStyle name="20% - Accent1 2 4 3 5" xfId="536"/>
    <cellStyle name="20% - Accent1 2 4 4" xfId="537"/>
    <cellStyle name="20% - Accent1 2 4 4 2" xfId="538"/>
    <cellStyle name="20% - Accent1 2 4 4 3" xfId="539"/>
    <cellStyle name="20% - Accent1 2 4 4 4" xfId="540"/>
    <cellStyle name="20% - Accent1 2 4 5" xfId="541"/>
    <cellStyle name="20% - Accent1 2 4 6" xfId="542"/>
    <cellStyle name="20% - Accent1 2 4 7" xfId="543"/>
    <cellStyle name="20% - Accent1 2 5" xfId="544"/>
    <cellStyle name="20% - Accent1 2 5 2" xfId="545"/>
    <cellStyle name="20% - Accent1 2 5 2 2" xfId="546"/>
    <cellStyle name="20% - Accent1 2 5 2 2 2" xfId="547"/>
    <cellStyle name="20% - Accent1 2 5 2 2 3" xfId="548"/>
    <cellStyle name="20% - Accent1 2 5 2 2 4" xfId="549"/>
    <cellStyle name="20% - Accent1 2 5 2 3" xfId="550"/>
    <cellStyle name="20% - Accent1 2 5 2 4" xfId="551"/>
    <cellStyle name="20% - Accent1 2 5 2 5" xfId="552"/>
    <cellStyle name="20% - Accent1 2 5 3" xfId="553"/>
    <cellStyle name="20% - Accent1 2 5 3 2" xfId="554"/>
    <cellStyle name="20% - Accent1 2 5 3 2 2" xfId="555"/>
    <cellStyle name="20% - Accent1 2 5 3 2 3" xfId="556"/>
    <cellStyle name="20% - Accent1 2 5 3 2 4" xfId="557"/>
    <cellStyle name="20% - Accent1 2 5 3 3" xfId="558"/>
    <cellStyle name="20% - Accent1 2 5 3 4" xfId="559"/>
    <cellStyle name="20% - Accent1 2 5 3 5" xfId="560"/>
    <cellStyle name="20% - Accent1 2 5 4" xfId="561"/>
    <cellStyle name="20% - Accent1 2 5 4 2" xfId="562"/>
    <cellStyle name="20% - Accent1 2 5 4 3" xfId="563"/>
    <cellStyle name="20% - Accent1 2 5 4 4" xfId="564"/>
    <cellStyle name="20% - Accent1 2 5 5" xfId="565"/>
    <cellStyle name="20% - Accent1 2 5 6" xfId="566"/>
    <cellStyle name="20% - Accent1 2 5 7" xfId="567"/>
    <cellStyle name="20% - Accent1 2 6" xfId="568"/>
    <cellStyle name="20% - Accent1 2 6 2" xfId="569"/>
    <cellStyle name="20% - Accent1 2 6 2 2" xfId="570"/>
    <cellStyle name="20% - Accent1 2 6 2 2 2" xfId="571"/>
    <cellStyle name="20% - Accent1 2 6 2 2 3" xfId="572"/>
    <cellStyle name="20% - Accent1 2 6 2 2 4" xfId="573"/>
    <cellStyle name="20% - Accent1 2 6 2 3" xfId="574"/>
    <cellStyle name="20% - Accent1 2 6 2 4" xfId="575"/>
    <cellStyle name="20% - Accent1 2 6 2 5" xfId="576"/>
    <cellStyle name="20% - Accent1 2 6 3" xfId="577"/>
    <cellStyle name="20% - Accent1 2 6 3 2" xfId="578"/>
    <cellStyle name="20% - Accent1 2 6 3 2 2" xfId="579"/>
    <cellStyle name="20% - Accent1 2 6 3 2 3" xfId="580"/>
    <cellStyle name="20% - Accent1 2 6 3 2 4" xfId="581"/>
    <cellStyle name="20% - Accent1 2 6 3 3" xfId="582"/>
    <cellStyle name="20% - Accent1 2 6 3 4" xfId="583"/>
    <cellStyle name="20% - Accent1 2 6 3 5" xfId="584"/>
    <cellStyle name="20% - Accent1 2 6 4" xfId="585"/>
    <cellStyle name="20% - Accent1 2 6 4 2" xfId="586"/>
    <cellStyle name="20% - Accent1 2 6 4 3" xfId="587"/>
    <cellStyle name="20% - Accent1 2 6 4 4" xfId="588"/>
    <cellStyle name="20% - Accent1 2 6 5" xfId="589"/>
    <cellStyle name="20% - Accent1 2 6 6" xfId="590"/>
    <cellStyle name="20% - Accent1 2 6 7" xfId="591"/>
    <cellStyle name="20% - Accent1 2 7" xfId="592"/>
    <cellStyle name="20% - Accent1 2 7 2" xfId="593"/>
    <cellStyle name="20% - Accent1 2 7 2 2" xfId="594"/>
    <cellStyle name="20% - Accent1 2 7 2 3" xfId="595"/>
    <cellStyle name="20% - Accent1 2 7 2 4" xfId="596"/>
    <cellStyle name="20% - Accent1 2 7 3" xfId="597"/>
    <cellStyle name="20% - Accent1 2 7 4" xfId="598"/>
    <cellStyle name="20% - Accent1 2 7 5" xfId="599"/>
    <cellStyle name="20% - Accent1 2 8" xfId="600"/>
    <cellStyle name="20% - Accent1 2 8 2" xfId="601"/>
    <cellStyle name="20% - Accent1 2 8 2 2" xfId="602"/>
    <cellStyle name="20% - Accent1 2 8 2 3" xfId="603"/>
    <cellStyle name="20% - Accent1 2 8 2 4" xfId="604"/>
    <cellStyle name="20% - Accent1 2 8 3" xfId="605"/>
    <cellStyle name="20% - Accent1 2 8 4" xfId="606"/>
    <cellStyle name="20% - Accent1 2 8 5" xfId="607"/>
    <cellStyle name="20% - Accent1 2 9" xfId="608"/>
    <cellStyle name="20% - Accent1 2 9 2" xfId="609"/>
    <cellStyle name="20% - Accent1 2 9 3" xfId="610"/>
    <cellStyle name="20% - Accent1 2 9 4" xfId="611"/>
    <cellStyle name="20% - Accent1 2_2009 GRC Compl Filing - Exhibit D" xfId="50608"/>
    <cellStyle name="20% - Accent1 20" xfId="612"/>
    <cellStyle name="20% - Accent1 20 2" xfId="613"/>
    <cellStyle name="20% - Accent1 20 3" xfId="614"/>
    <cellStyle name="20% - Accent1 200" xfId="615"/>
    <cellStyle name="20% - Accent1 200 2" xfId="616"/>
    <cellStyle name="20% - Accent1 201" xfId="617"/>
    <cellStyle name="20% - Accent1 201 2" xfId="618"/>
    <cellStyle name="20% - Accent1 202" xfId="619"/>
    <cellStyle name="20% - Accent1 202 2" xfId="620"/>
    <cellStyle name="20% - Accent1 203" xfId="621"/>
    <cellStyle name="20% - Accent1 203 2" xfId="622"/>
    <cellStyle name="20% - Accent1 204" xfId="623"/>
    <cellStyle name="20% - Accent1 204 2" xfId="624"/>
    <cellStyle name="20% - Accent1 205" xfId="625"/>
    <cellStyle name="20% - Accent1 205 2" xfId="626"/>
    <cellStyle name="20% - Accent1 206" xfId="627"/>
    <cellStyle name="20% - Accent1 206 2" xfId="628"/>
    <cellStyle name="20% - Accent1 207" xfId="629"/>
    <cellStyle name="20% - Accent1 207 2" xfId="630"/>
    <cellStyle name="20% - Accent1 208" xfId="631"/>
    <cellStyle name="20% - Accent1 208 2" xfId="632"/>
    <cellStyle name="20% - Accent1 209" xfId="633"/>
    <cellStyle name="20% - Accent1 209 2" xfId="634"/>
    <cellStyle name="20% - Accent1 21" xfId="635"/>
    <cellStyle name="20% - Accent1 21 2" xfId="636"/>
    <cellStyle name="20% - Accent1 21 3" xfId="637"/>
    <cellStyle name="20% - Accent1 210" xfId="638"/>
    <cellStyle name="20% - Accent1 210 2" xfId="639"/>
    <cellStyle name="20% - Accent1 211" xfId="640"/>
    <cellStyle name="20% - Accent1 211 2" xfId="641"/>
    <cellStyle name="20% - Accent1 212" xfId="642"/>
    <cellStyle name="20% - Accent1 212 2" xfId="643"/>
    <cellStyle name="20% - Accent1 213" xfId="644"/>
    <cellStyle name="20% - Accent1 213 2" xfId="645"/>
    <cellStyle name="20% - Accent1 214" xfId="646"/>
    <cellStyle name="20% - Accent1 214 2" xfId="647"/>
    <cellStyle name="20% - Accent1 215" xfId="648"/>
    <cellStyle name="20% - Accent1 215 2" xfId="649"/>
    <cellStyle name="20% - Accent1 216" xfId="650"/>
    <cellStyle name="20% - Accent1 216 2" xfId="651"/>
    <cellStyle name="20% - Accent1 217" xfId="652"/>
    <cellStyle name="20% - Accent1 217 2" xfId="653"/>
    <cellStyle name="20% - Accent1 218" xfId="654"/>
    <cellStyle name="20% - Accent1 218 2" xfId="655"/>
    <cellStyle name="20% - Accent1 219" xfId="656"/>
    <cellStyle name="20% - Accent1 219 2" xfId="657"/>
    <cellStyle name="20% - Accent1 22" xfId="658"/>
    <cellStyle name="20% - Accent1 22 2" xfId="659"/>
    <cellStyle name="20% - Accent1 22 3" xfId="660"/>
    <cellStyle name="20% - Accent1 220" xfId="661"/>
    <cellStyle name="20% - Accent1 220 2" xfId="662"/>
    <cellStyle name="20% - Accent1 221" xfId="663"/>
    <cellStyle name="20% - Accent1 221 2" xfId="664"/>
    <cellStyle name="20% - Accent1 222" xfId="665"/>
    <cellStyle name="20% - Accent1 222 2" xfId="666"/>
    <cellStyle name="20% - Accent1 223" xfId="667"/>
    <cellStyle name="20% - Accent1 223 2" xfId="668"/>
    <cellStyle name="20% - Accent1 224" xfId="669"/>
    <cellStyle name="20% - Accent1 224 2" xfId="670"/>
    <cellStyle name="20% - Accent1 225" xfId="671"/>
    <cellStyle name="20% - Accent1 225 2" xfId="672"/>
    <cellStyle name="20% - Accent1 226" xfId="673"/>
    <cellStyle name="20% - Accent1 226 2" xfId="674"/>
    <cellStyle name="20% - Accent1 227" xfId="675"/>
    <cellStyle name="20% - Accent1 227 2" xfId="676"/>
    <cellStyle name="20% - Accent1 228" xfId="677"/>
    <cellStyle name="20% - Accent1 228 2" xfId="678"/>
    <cellStyle name="20% - Accent1 229" xfId="679"/>
    <cellStyle name="20% - Accent1 229 2" xfId="680"/>
    <cellStyle name="20% - Accent1 23" xfId="681"/>
    <cellStyle name="20% - Accent1 23 2" xfId="682"/>
    <cellStyle name="20% - Accent1 23 3" xfId="683"/>
    <cellStyle name="20% - Accent1 230" xfId="684"/>
    <cellStyle name="20% - Accent1 230 2" xfId="685"/>
    <cellStyle name="20% - Accent1 231" xfId="686"/>
    <cellStyle name="20% - Accent1 231 2" xfId="687"/>
    <cellStyle name="20% - Accent1 232" xfId="688"/>
    <cellStyle name="20% - Accent1 232 2" xfId="689"/>
    <cellStyle name="20% - Accent1 233" xfId="690"/>
    <cellStyle name="20% - Accent1 233 2" xfId="691"/>
    <cellStyle name="20% - Accent1 234" xfId="692"/>
    <cellStyle name="20% - Accent1 234 2" xfId="693"/>
    <cellStyle name="20% - Accent1 235" xfId="694"/>
    <cellStyle name="20% - Accent1 235 2" xfId="695"/>
    <cellStyle name="20% - Accent1 236" xfId="696"/>
    <cellStyle name="20% - Accent1 236 2" xfId="697"/>
    <cellStyle name="20% - Accent1 237" xfId="698"/>
    <cellStyle name="20% - Accent1 237 2" xfId="699"/>
    <cellStyle name="20% - Accent1 238" xfId="700"/>
    <cellStyle name="20% - Accent1 238 2" xfId="701"/>
    <cellStyle name="20% - Accent1 239" xfId="702"/>
    <cellStyle name="20% - Accent1 239 2" xfId="703"/>
    <cellStyle name="20% - Accent1 24" xfId="704"/>
    <cellStyle name="20% - Accent1 24 2" xfId="705"/>
    <cellStyle name="20% - Accent1 24 3" xfId="706"/>
    <cellStyle name="20% - Accent1 240" xfId="707"/>
    <cellStyle name="20% - Accent1 240 2" xfId="708"/>
    <cellStyle name="20% - Accent1 241" xfId="709"/>
    <cellStyle name="20% - Accent1 241 2" xfId="710"/>
    <cellStyle name="20% - Accent1 242" xfId="711"/>
    <cellStyle name="20% - Accent1 242 2" xfId="712"/>
    <cellStyle name="20% - Accent1 243" xfId="713"/>
    <cellStyle name="20% - Accent1 243 2" xfId="714"/>
    <cellStyle name="20% - Accent1 244" xfId="715"/>
    <cellStyle name="20% - Accent1 244 2" xfId="716"/>
    <cellStyle name="20% - Accent1 245" xfId="717"/>
    <cellStyle name="20% - Accent1 245 2" xfId="718"/>
    <cellStyle name="20% - Accent1 246" xfId="719"/>
    <cellStyle name="20% - Accent1 246 2" xfId="720"/>
    <cellStyle name="20% - Accent1 247" xfId="721"/>
    <cellStyle name="20% - Accent1 247 2" xfId="722"/>
    <cellStyle name="20% - Accent1 248" xfId="723"/>
    <cellStyle name="20% - Accent1 248 2" xfId="724"/>
    <cellStyle name="20% - Accent1 249" xfId="725"/>
    <cellStyle name="20% - Accent1 249 2" xfId="726"/>
    <cellStyle name="20% - Accent1 25" xfId="727"/>
    <cellStyle name="20% - Accent1 25 2" xfId="728"/>
    <cellStyle name="20% - Accent1 25 3" xfId="729"/>
    <cellStyle name="20% - Accent1 250" xfId="730"/>
    <cellStyle name="20% - Accent1 250 2" xfId="731"/>
    <cellStyle name="20% - Accent1 251" xfId="732"/>
    <cellStyle name="20% - Accent1 251 2" xfId="733"/>
    <cellStyle name="20% - Accent1 252" xfId="734"/>
    <cellStyle name="20% - Accent1 252 2" xfId="735"/>
    <cellStyle name="20% - Accent1 253" xfId="736"/>
    <cellStyle name="20% - Accent1 253 2" xfId="737"/>
    <cellStyle name="20% - Accent1 254" xfId="738"/>
    <cellStyle name="20% - Accent1 254 2" xfId="739"/>
    <cellStyle name="20% - Accent1 255" xfId="740"/>
    <cellStyle name="20% - Accent1 255 2" xfId="741"/>
    <cellStyle name="20% - Accent1 256" xfId="742"/>
    <cellStyle name="20% - Accent1 257" xfId="743"/>
    <cellStyle name="20% - Accent1 258" xfId="744"/>
    <cellStyle name="20% - Accent1 259" xfId="745"/>
    <cellStyle name="20% - Accent1 26" xfId="746"/>
    <cellStyle name="20% - Accent1 26 2" xfId="747"/>
    <cellStyle name="20% - Accent1 26 3" xfId="748"/>
    <cellStyle name="20% - Accent1 260" xfId="749"/>
    <cellStyle name="20% - Accent1 261" xfId="750"/>
    <cellStyle name="20% - Accent1 262" xfId="751"/>
    <cellStyle name="20% - Accent1 263" xfId="752"/>
    <cellStyle name="20% - Accent1 264" xfId="753"/>
    <cellStyle name="20% - Accent1 27" xfId="754"/>
    <cellStyle name="20% - Accent1 27 2" xfId="755"/>
    <cellStyle name="20% - Accent1 27 3" xfId="756"/>
    <cellStyle name="20% - Accent1 28" xfId="757"/>
    <cellStyle name="20% - Accent1 28 2" xfId="758"/>
    <cellStyle name="20% - Accent1 28 3" xfId="759"/>
    <cellStyle name="20% - Accent1 29" xfId="760"/>
    <cellStyle name="20% - Accent1 29 2" xfId="761"/>
    <cellStyle name="20% - Accent1 29 3" xfId="762"/>
    <cellStyle name="20% - Accent1 3" xfId="763"/>
    <cellStyle name="20% - Accent1 3 10" xfId="764"/>
    <cellStyle name="20% - Accent1 3 11" xfId="765"/>
    <cellStyle name="20% - Accent1 3 12" xfId="766"/>
    <cellStyle name="20% - Accent1 3 13" xfId="767"/>
    <cellStyle name="20% - Accent1 3 14" xfId="768"/>
    <cellStyle name="20% - Accent1 3 15" xfId="769"/>
    <cellStyle name="20% - Accent1 3 2" xfId="770"/>
    <cellStyle name="20% - Accent1 3 2 2" xfId="771"/>
    <cellStyle name="20% - Accent1 3 2 2 2" xfId="772"/>
    <cellStyle name="20% - Accent1 3 2 2 2 2" xfId="773"/>
    <cellStyle name="20% - Accent1 3 2 2 2 3" xfId="774"/>
    <cellStyle name="20% - Accent1 3 2 2 2 4" xfId="775"/>
    <cellStyle name="20% - Accent1 3 2 2 3" xfId="776"/>
    <cellStyle name="20% - Accent1 3 2 2 4" xfId="777"/>
    <cellStyle name="20% - Accent1 3 2 2 5" xfId="778"/>
    <cellStyle name="20% - Accent1 3 2 3" xfId="779"/>
    <cellStyle name="20% - Accent1 3 2 3 2" xfId="780"/>
    <cellStyle name="20% - Accent1 3 2 3 2 2" xfId="781"/>
    <cellStyle name="20% - Accent1 3 2 3 2 3" xfId="782"/>
    <cellStyle name="20% - Accent1 3 2 3 2 4" xfId="783"/>
    <cellStyle name="20% - Accent1 3 2 3 3" xfId="784"/>
    <cellStyle name="20% - Accent1 3 2 3 4" xfId="785"/>
    <cellStyle name="20% - Accent1 3 2 3 5" xfId="786"/>
    <cellStyle name="20% - Accent1 3 2 4" xfId="787"/>
    <cellStyle name="20% - Accent1 3 2 4 2" xfId="788"/>
    <cellStyle name="20% - Accent1 3 2 4 3" xfId="789"/>
    <cellStyle name="20% - Accent1 3 2 4 4" xfId="790"/>
    <cellStyle name="20% - Accent1 3 2 5" xfId="791"/>
    <cellStyle name="20% - Accent1 3 2 6" xfId="792"/>
    <cellStyle name="20% - Accent1 3 2 7" xfId="793"/>
    <cellStyle name="20% - Accent1 3 2 8" xfId="794"/>
    <cellStyle name="20% - Accent1 3 2 9" xfId="795"/>
    <cellStyle name="20% - Accent1 3 3" xfId="796"/>
    <cellStyle name="20% - Accent1 3 3 2" xfId="797"/>
    <cellStyle name="20% - Accent1 3 3 2 2" xfId="798"/>
    <cellStyle name="20% - Accent1 3 3 2 2 2" xfId="799"/>
    <cellStyle name="20% - Accent1 3 3 2 2 3" xfId="800"/>
    <cellStyle name="20% - Accent1 3 3 2 2 4" xfId="801"/>
    <cellStyle name="20% - Accent1 3 3 2 3" xfId="802"/>
    <cellStyle name="20% - Accent1 3 3 2 4" xfId="803"/>
    <cellStyle name="20% - Accent1 3 3 2 5" xfId="804"/>
    <cellStyle name="20% - Accent1 3 3 3" xfId="805"/>
    <cellStyle name="20% - Accent1 3 3 3 2" xfId="806"/>
    <cellStyle name="20% - Accent1 3 3 3 2 2" xfId="807"/>
    <cellStyle name="20% - Accent1 3 3 3 2 3" xfId="808"/>
    <cellStyle name="20% - Accent1 3 3 3 2 4" xfId="809"/>
    <cellStyle name="20% - Accent1 3 3 3 3" xfId="810"/>
    <cellStyle name="20% - Accent1 3 3 3 4" xfId="811"/>
    <cellStyle name="20% - Accent1 3 3 3 5" xfId="812"/>
    <cellStyle name="20% - Accent1 3 3 4" xfId="813"/>
    <cellStyle name="20% - Accent1 3 3 4 2" xfId="814"/>
    <cellStyle name="20% - Accent1 3 3 4 3" xfId="815"/>
    <cellStyle name="20% - Accent1 3 3 4 4" xfId="816"/>
    <cellStyle name="20% - Accent1 3 3 5" xfId="817"/>
    <cellStyle name="20% - Accent1 3 3 6" xfId="818"/>
    <cellStyle name="20% - Accent1 3 3 7" xfId="819"/>
    <cellStyle name="20% - Accent1 3 3 8" xfId="820"/>
    <cellStyle name="20% - Accent1 3 4" xfId="821"/>
    <cellStyle name="20% - Accent1 3 4 2" xfId="822"/>
    <cellStyle name="20% - Accent1 3 4 2 2" xfId="823"/>
    <cellStyle name="20% - Accent1 3 4 2 2 2" xfId="824"/>
    <cellStyle name="20% - Accent1 3 4 2 2 3" xfId="825"/>
    <cellStyle name="20% - Accent1 3 4 2 2 4" xfId="826"/>
    <cellStyle name="20% - Accent1 3 4 2 3" xfId="827"/>
    <cellStyle name="20% - Accent1 3 4 2 4" xfId="828"/>
    <cellStyle name="20% - Accent1 3 4 2 5" xfId="829"/>
    <cellStyle name="20% - Accent1 3 4 3" xfId="830"/>
    <cellStyle name="20% - Accent1 3 4 3 2" xfId="831"/>
    <cellStyle name="20% - Accent1 3 4 3 2 2" xfId="832"/>
    <cellStyle name="20% - Accent1 3 4 3 2 3" xfId="833"/>
    <cellStyle name="20% - Accent1 3 4 3 2 4" xfId="834"/>
    <cellStyle name="20% - Accent1 3 4 3 3" xfId="835"/>
    <cellStyle name="20% - Accent1 3 4 3 4" xfId="836"/>
    <cellStyle name="20% - Accent1 3 4 3 5" xfId="837"/>
    <cellStyle name="20% - Accent1 3 4 4" xfId="838"/>
    <cellStyle name="20% - Accent1 3 4 4 2" xfId="839"/>
    <cellStyle name="20% - Accent1 3 4 4 3" xfId="840"/>
    <cellStyle name="20% - Accent1 3 4 4 4" xfId="841"/>
    <cellStyle name="20% - Accent1 3 4 5" xfId="842"/>
    <cellStyle name="20% - Accent1 3 4 6" xfId="843"/>
    <cellStyle name="20% - Accent1 3 4 7" xfId="844"/>
    <cellStyle name="20% - Accent1 3 5" xfId="845"/>
    <cellStyle name="20% - Accent1 3 5 2" xfId="846"/>
    <cellStyle name="20% - Accent1 3 5 2 2" xfId="847"/>
    <cellStyle name="20% - Accent1 3 5 2 2 2" xfId="848"/>
    <cellStyle name="20% - Accent1 3 5 2 2 3" xfId="849"/>
    <cellStyle name="20% - Accent1 3 5 2 2 4" xfId="850"/>
    <cellStyle name="20% - Accent1 3 5 2 3" xfId="851"/>
    <cellStyle name="20% - Accent1 3 5 2 4" xfId="852"/>
    <cellStyle name="20% - Accent1 3 5 2 5" xfId="853"/>
    <cellStyle name="20% - Accent1 3 5 3" xfId="854"/>
    <cellStyle name="20% - Accent1 3 5 3 2" xfId="855"/>
    <cellStyle name="20% - Accent1 3 5 3 2 2" xfId="856"/>
    <cellStyle name="20% - Accent1 3 5 3 2 3" xfId="857"/>
    <cellStyle name="20% - Accent1 3 5 3 2 4" xfId="858"/>
    <cellStyle name="20% - Accent1 3 5 3 3" xfId="859"/>
    <cellStyle name="20% - Accent1 3 5 3 4" xfId="860"/>
    <cellStyle name="20% - Accent1 3 5 3 5" xfId="861"/>
    <cellStyle name="20% - Accent1 3 5 4" xfId="862"/>
    <cellStyle name="20% - Accent1 3 5 4 2" xfId="863"/>
    <cellStyle name="20% - Accent1 3 5 4 3" xfId="864"/>
    <cellStyle name="20% - Accent1 3 5 4 4" xfId="865"/>
    <cellStyle name="20% - Accent1 3 5 5" xfId="866"/>
    <cellStyle name="20% - Accent1 3 5 6" xfId="867"/>
    <cellStyle name="20% - Accent1 3 5 7" xfId="868"/>
    <cellStyle name="20% - Accent1 3 6" xfId="869"/>
    <cellStyle name="20% - Accent1 3 6 2" xfId="870"/>
    <cellStyle name="20% - Accent1 3 6 2 2" xfId="871"/>
    <cellStyle name="20% - Accent1 3 6 2 2 2" xfId="872"/>
    <cellStyle name="20% - Accent1 3 6 2 2 3" xfId="873"/>
    <cellStyle name="20% - Accent1 3 6 2 2 4" xfId="874"/>
    <cellStyle name="20% - Accent1 3 6 2 3" xfId="875"/>
    <cellStyle name="20% - Accent1 3 6 2 4" xfId="876"/>
    <cellStyle name="20% - Accent1 3 6 2 5" xfId="877"/>
    <cellStyle name="20% - Accent1 3 6 3" xfId="878"/>
    <cellStyle name="20% - Accent1 3 6 3 2" xfId="879"/>
    <cellStyle name="20% - Accent1 3 6 3 2 2" xfId="880"/>
    <cellStyle name="20% - Accent1 3 6 3 2 3" xfId="881"/>
    <cellStyle name="20% - Accent1 3 6 3 2 4" xfId="882"/>
    <cellStyle name="20% - Accent1 3 6 3 3" xfId="883"/>
    <cellStyle name="20% - Accent1 3 6 3 4" xfId="884"/>
    <cellStyle name="20% - Accent1 3 6 3 5" xfId="885"/>
    <cellStyle name="20% - Accent1 3 6 4" xfId="886"/>
    <cellStyle name="20% - Accent1 3 6 4 2" xfId="887"/>
    <cellStyle name="20% - Accent1 3 6 4 3" xfId="888"/>
    <cellStyle name="20% - Accent1 3 6 4 4" xfId="889"/>
    <cellStyle name="20% - Accent1 3 6 5" xfId="890"/>
    <cellStyle name="20% - Accent1 3 6 6" xfId="891"/>
    <cellStyle name="20% - Accent1 3 6 7" xfId="892"/>
    <cellStyle name="20% - Accent1 3 7" xfId="893"/>
    <cellStyle name="20% - Accent1 3 7 2" xfId="894"/>
    <cellStyle name="20% - Accent1 3 7 2 2" xfId="895"/>
    <cellStyle name="20% - Accent1 3 7 2 3" xfId="896"/>
    <cellStyle name="20% - Accent1 3 7 2 4" xfId="897"/>
    <cellStyle name="20% - Accent1 3 7 3" xfId="898"/>
    <cellStyle name="20% - Accent1 3 7 4" xfId="899"/>
    <cellStyle name="20% - Accent1 3 7 5" xfId="900"/>
    <cellStyle name="20% - Accent1 3 8" xfId="901"/>
    <cellStyle name="20% - Accent1 3 8 2" xfId="902"/>
    <cellStyle name="20% - Accent1 3 8 2 2" xfId="903"/>
    <cellStyle name="20% - Accent1 3 8 2 3" xfId="904"/>
    <cellStyle name="20% - Accent1 3 8 2 4" xfId="905"/>
    <cellStyle name="20% - Accent1 3 8 3" xfId="906"/>
    <cellStyle name="20% - Accent1 3 8 4" xfId="907"/>
    <cellStyle name="20% - Accent1 3 8 5" xfId="908"/>
    <cellStyle name="20% - Accent1 3 9" xfId="909"/>
    <cellStyle name="20% - Accent1 3 9 2" xfId="910"/>
    <cellStyle name="20% - Accent1 3 9 3" xfId="911"/>
    <cellStyle name="20% - Accent1 3 9 4" xfId="912"/>
    <cellStyle name="20% - Accent1 30" xfId="913"/>
    <cellStyle name="20% - Accent1 30 2" xfId="914"/>
    <cellStyle name="20% - Accent1 30 3" xfId="915"/>
    <cellStyle name="20% - Accent1 31" xfId="916"/>
    <cellStyle name="20% - Accent1 31 2" xfId="917"/>
    <cellStyle name="20% - Accent1 31 3" xfId="918"/>
    <cellStyle name="20% - Accent1 32" xfId="919"/>
    <cellStyle name="20% - Accent1 32 2" xfId="920"/>
    <cellStyle name="20% - Accent1 32 3" xfId="921"/>
    <cellStyle name="20% - Accent1 33" xfId="922"/>
    <cellStyle name="20% - Accent1 33 2" xfId="923"/>
    <cellStyle name="20% - Accent1 33 3" xfId="924"/>
    <cellStyle name="20% - Accent1 34" xfId="925"/>
    <cellStyle name="20% - Accent1 34 2" xfId="926"/>
    <cellStyle name="20% - Accent1 34 3" xfId="927"/>
    <cellStyle name="20% - Accent1 35" xfId="928"/>
    <cellStyle name="20% - Accent1 35 2" xfId="929"/>
    <cellStyle name="20% - Accent1 35 3" xfId="930"/>
    <cellStyle name="20% - Accent1 36" xfId="931"/>
    <cellStyle name="20% - Accent1 36 2" xfId="932"/>
    <cellStyle name="20% - Accent1 36 3" xfId="933"/>
    <cellStyle name="20% - Accent1 37" xfId="934"/>
    <cellStyle name="20% - Accent1 37 2" xfId="935"/>
    <cellStyle name="20% - Accent1 37 3" xfId="936"/>
    <cellStyle name="20% - Accent1 38" xfId="937"/>
    <cellStyle name="20% - Accent1 38 2" xfId="938"/>
    <cellStyle name="20% - Accent1 38 3" xfId="939"/>
    <cellStyle name="20% - Accent1 39" xfId="940"/>
    <cellStyle name="20% - Accent1 39 2" xfId="941"/>
    <cellStyle name="20% - Accent1 39 3" xfId="942"/>
    <cellStyle name="20% - Accent1 4" xfId="943"/>
    <cellStyle name="20% - Accent1 4 2" xfId="944"/>
    <cellStyle name="20% - Accent1 4 2 2" xfId="945"/>
    <cellStyle name="20% - Accent1 4 2 3" xfId="50609"/>
    <cellStyle name="20% - Accent1 4 2 4" xfId="50610"/>
    <cellStyle name="20% - Accent1 4 3" xfId="946"/>
    <cellStyle name="20% - Accent1 4 3 2" xfId="947"/>
    <cellStyle name="20% - Accent1 4 4" xfId="50611"/>
    <cellStyle name="20% - Accent1 4 5" xfId="50612"/>
    <cellStyle name="20% - Accent1 4 6" xfId="50613"/>
    <cellStyle name="20% - Accent1 4 7" xfId="50614"/>
    <cellStyle name="20% - Accent1 4 8" xfId="50615"/>
    <cellStyle name="20% - Accent1 40" xfId="948"/>
    <cellStyle name="20% - Accent1 40 2" xfId="949"/>
    <cellStyle name="20% - Accent1 40 3" xfId="950"/>
    <cellStyle name="20% - Accent1 41" xfId="951"/>
    <cellStyle name="20% - Accent1 41 2" xfId="952"/>
    <cellStyle name="20% - Accent1 41 3" xfId="953"/>
    <cellStyle name="20% - Accent1 42" xfId="954"/>
    <cellStyle name="20% - Accent1 42 2" xfId="955"/>
    <cellStyle name="20% - Accent1 42 3" xfId="956"/>
    <cellStyle name="20% - Accent1 43" xfId="957"/>
    <cellStyle name="20% - Accent1 43 2" xfId="958"/>
    <cellStyle name="20% - Accent1 43 3" xfId="959"/>
    <cellStyle name="20% - Accent1 44" xfId="960"/>
    <cellStyle name="20% - Accent1 44 2" xfId="961"/>
    <cellStyle name="20% - Accent1 44 3" xfId="962"/>
    <cellStyle name="20% - Accent1 45" xfId="963"/>
    <cellStyle name="20% - Accent1 45 2" xfId="964"/>
    <cellStyle name="20% - Accent1 45 3" xfId="965"/>
    <cellStyle name="20% - Accent1 46" xfId="966"/>
    <cellStyle name="20% - Accent1 46 2" xfId="967"/>
    <cellStyle name="20% - Accent1 46 3" xfId="968"/>
    <cellStyle name="20% - Accent1 47" xfId="969"/>
    <cellStyle name="20% - Accent1 47 2" xfId="970"/>
    <cellStyle name="20% - Accent1 47 3" xfId="971"/>
    <cellStyle name="20% - Accent1 48" xfId="972"/>
    <cellStyle name="20% - Accent1 48 2" xfId="973"/>
    <cellStyle name="20% - Accent1 48 3" xfId="974"/>
    <cellStyle name="20% - Accent1 49" xfId="975"/>
    <cellStyle name="20% - Accent1 49 2" xfId="976"/>
    <cellStyle name="20% - Accent1 49 3" xfId="977"/>
    <cellStyle name="20% - Accent1 5" xfId="978"/>
    <cellStyle name="20% - Accent1 5 2" xfId="979"/>
    <cellStyle name="20% - Accent1 5 3" xfId="980"/>
    <cellStyle name="20% - Accent1 5 4" xfId="981"/>
    <cellStyle name="20% - Accent1 50" xfId="982"/>
    <cellStyle name="20% - Accent1 50 2" xfId="983"/>
    <cellStyle name="20% - Accent1 50 3" xfId="984"/>
    <cellStyle name="20% - Accent1 51" xfId="985"/>
    <cellStyle name="20% - Accent1 51 2" xfId="986"/>
    <cellStyle name="20% - Accent1 51 3" xfId="987"/>
    <cellStyle name="20% - Accent1 52" xfId="988"/>
    <cellStyle name="20% - Accent1 52 2" xfId="989"/>
    <cellStyle name="20% - Accent1 52 3" xfId="990"/>
    <cellStyle name="20% - Accent1 53" xfId="991"/>
    <cellStyle name="20% - Accent1 53 2" xfId="992"/>
    <cellStyle name="20% - Accent1 53 3" xfId="993"/>
    <cellStyle name="20% - Accent1 54" xfId="994"/>
    <cellStyle name="20% - Accent1 54 2" xfId="995"/>
    <cellStyle name="20% - Accent1 54 3" xfId="996"/>
    <cellStyle name="20% - Accent1 55" xfId="997"/>
    <cellStyle name="20% - Accent1 55 2" xfId="998"/>
    <cellStyle name="20% - Accent1 55 3" xfId="999"/>
    <cellStyle name="20% - Accent1 56" xfId="1000"/>
    <cellStyle name="20% - Accent1 56 2" xfId="1001"/>
    <cellStyle name="20% - Accent1 56 3" xfId="1002"/>
    <cellStyle name="20% - Accent1 57" xfId="1003"/>
    <cellStyle name="20% - Accent1 57 2" xfId="1004"/>
    <cellStyle name="20% - Accent1 57 3" xfId="1005"/>
    <cellStyle name="20% - Accent1 58" xfId="1006"/>
    <cellStyle name="20% - Accent1 58 2" xfId="1007"/>
    <cellStyle name="20% - Accent1 58 3" xfId="1008"/>
    <cellStyle name="20% - Accent1 59" xfId="1009"/>
    <cellStyle name="20% - Accent1 59 2" xfId="1010"/>
    <cellStyle name="20% - Accent1 59 3" xfId="1011"/>
    <cellStyle name="20% - Accent1 6" xfId="1012"/>
    <cellStyle name="20% - Accent1 6 2" xfId="1013"/>
    <cellStyle name="20% - Accent1 6 3" xfId="1014"/>
    <cellStyle name="20% - Accent1 6 4" xfId="1015"/>
    <cellStyle name="20% - Accent1 60" xfId="1016"/>
    <cellStyle name="20% - Accent1 60 2" xfId="1017"/>
    <cellStyle name="20% - Accent1 60 3" xfId="1018"/>
    <cellStyle name="20% - Accent1 61" xfId="1019"/>
    <cellStyle name="20% - Accent1 61 2" xfId="1020"/>
    <cellStyle name="20% - Accent1 61 3" xfId="1021"/>
    <cellStyle name="20% - Accent1 62" xfId="1022"/>
    <cellStyle name="20% - Accent1 62 2" xfId="1023"/>
    <cellStyle name="20% - Accent1 62 3" xfId="1024"/>
    <cellStyle name="20% - Accent1 63" xfId="1025"/>
    <cellStyle name="20% - Accent1 63 2" xfId="1026"/>
    <cellStyle name="20% - Accent1 63 3" xfId="1027"/>
    <cellStyle name="20% - Accent1 64" xfId="1028"/>
    <cellStyle name="20% - Accent1 64 2" xfId="1029"/>
    <cellStyle name="20% - Accent1 64 3" xfId="1030"/>
    <cellStyle name="20% - Accent1 65" xfId="1031"/>
    <cellStyle name="20% - Accent1 65 2" xfId="1032"/>
    <cellStyle name="20% - Accent1 65 3" xfId="1033"/>
    <cellStyle name="20% - Accent1 66" xfId="1034"/>
    <cellStyle name="20% - Accent1 66 2" xfId="1035"/>
    <cellStyle name="20% - Accent1 66 3" xfId="1036"/>
    <cellStyle name="20% - Accent1 67" xfId="1037"/>
    <cellStyle name="20% - Accent1 67 2" xfId="1038"/>
    <cellStyle name="20% - Accent1 67 3" xfId="1039"/>
    <cellStyle name="20% - Accent1 68" xfId="1040"/>
    <cellStyle name="20% - Accent1 68 2" xfId="1041"/>
    <cellStyle name="20% - Accent1 68 3" xfId="1042"/>
    <cellStyle name="20% - Accent1 69" xfId="1043"/>
    <cellStyle name="20% - Accent1 69 2" xfId="1044"/>
    <cellStyle name="20% - Accent1 69 3" xfId="1045"/>
    <cellStyle name="20% - Accent1 7" xfId="1046"/>
    <cellStyle name="20% - Accent1 7 2" xfId="1047"/>
    <cellStyle name="20% - Accent1 7 3" xfId="1048"/>
    <cellStyle name="20% - Accent1 7 4" xfId="1049"/>
    <cellStyle name="20% - Accent1 70" xfId="1050"/>
    <cellStyle name="20% - Accent1 70 2" xfId="1051"/>
    <cellStyle name="20% - Accent1 70 3" xfId="1052"/>
    <cellStyle name="20% - Accent1 71" xfId="1053"/>
    <cellStyle name="20% - Accent1 71 2" xfId="1054"/>
    <cellStyle name="20% - Accent1 71 3" xfId="1055"/>
    <cellStyle name="20% - Accent1 72" xfId="1056"/>
    <cellStyle name="20% - Accent1 72 2" xfId="1057"/>
    <cellStyle name="20% - Accent1 72 3" xfId="1058"/>
    <cellStyle name="20% - Accent1 73" xfId="1059"/>
    <cellStyle name="20% - Accent1 73 2" xfId="1060"/>
    <cellStyle name="20% - Accent1 73 3" xfId="1061"/>
    <cellStyle name="20% - Accent1 74" xfId="1062"/>
    <cellStyle name="20% - Accent1 74 2" xfId="1063"/>
    <cellStyle name="20% - Accent1 74 3" xfId="1064"/>
    <cellStyle name="20% - Accent1 75" xfId="1065"/>
    <cellStyle name="20% - Accent1 75 2" xfId="1066"/>
    <cellStyle name="20% - Accent1 75 3" xfId="1067"/>
    <cellStyle name="20% - Accent1 76" xfId="1068"/>
    <cellStyle name="20% - Accent1 76 2" xfId="1069"/>
    <cellStyle name="20% - Accent1 76 3" xfId="1070"/>
    <cellStyle name="20% - Accent1 77" xfId="1071"/>
    <cellStyle name="20% - Accent1 77 2" xfId="1072"/>
    <cellStyle name="20% - Accent1 77 3" xfId="1073"/>
    <cellStyle name="20% - Accent1 78" xfId="1074"/>
    <cellStyle name="20% - Accent1 78 2" xfId="1075"/>
    <cellStyle name="20% - Accent1 78 3" xfId="1076"/>
    <cellStyle name="20% - Accent1 79" xfId="1077"/>
    <cellStyle name="20% - Accent1 79 2" xfId="1078"/>
    <cellStyle name="20% - Accent1 79 3" xfId="1079"/>
    <cellStyle name="20% - Accent1 8" xfId="1080"/>
    <cellStyle name="20% - Accent1 8 2" xfId="1081"/>
    <cellStyle name="20% - Accent1 8 3" xfId="1082"/>
    <cellStyle name="20% - Accent1 8 4" xfId="1083"/>
    <cellStyle name="20% - Accent1 80" xfId="1084"/>
    <cellStyle name="20% - Accent1 80 2" xfId="1085"/>
    <cellStyle name="20% - Accent1 80 3" xfId="1086"/>
    <cellStyle name="20% - Accent1 81" xfId="1087"/>
    <cellStyle name="20% - Accent1 81 2" xfId="1088"/>
    <cellStyle name="20% - Accent1 81 3" xfId="1089"/>
    <cellStyle name="20% - Accent1 82" xfId="1090"/>
    <cellStyle name="20% - Accent1 82 2" xfId="1091"/>
    <cellStyle name="20% - Accent1 82 3" xfId="1092"/>
    <cellStyle name="20% - Accent1 83" xfId="1093"/>
    <cellStyle name="20% - Accent1 83 2" xfId="1094"/>
    <cellStyle name="20% - Accent1 83 3" xfId="1095"/>
    <cellStyle name="20% - Accent1 84" xfId="1096"/>
    <cellStyle name="20% - Accent1 84 2" xfId="1097"/>
    <cellStyle name="20% - Accent1 84 3" xfId="1098"/>
    <cellStyle name="20% - Accent1 85" xfId="1099"/>
    <cellStyle name="20% - Accent1 85 2" xfId="1100"/>
    <cellStyle name="20% - Accent1 85 3" xfId="1101"/>
    <cellStyle name="20% - Accent1 86" xfId="1102"/>
    <cellStyle name="20% - Accent1 86 2" xfId="1103"/>
    <cellStyle name="20% - Accent1 86 3" xfId="1104"/>
    <cellStyle name="20% - Accent1 87" xfId="1105"/>
    <cellStyle name="20% - Accent1 87 2" xfId="1106"/>
    <cellStyle name="20% - Accent1 87 3" xfId="1107"/>
    <cellStyle name="20% - Accent1 88" xfId="1108"/>
    <cellStyle name="20% - Accent1 88 2" xfId="1109"/>
    <cellStyle name="20% - Accent1 88 3" xfId="1110"/>
    <cellStyle name="20% - Accent1 89" xfId="1111"/>
    <cellStyle name="20% - Accent1 89 2" xfId="1112"/>
    <cellStyle name="20% - Accent1 89 3" xfId="1113"/>
    <cellStyle name="20% - Accent1 9" xfId="1114"/>
    <cellStyle name="20% - Accent1 9 2" xfId="1115"/>
    <cellStyle name="20% - Accent1 9 3" xfId="1116"/>
    <cellStyle name="20% - Accent1 9 4" xfId="1117"/>
    <cellStyle name="20% - Accent1 90" xfId="1118"/>
    <cellStyle name="20% - Accent1 90 2" xfId="1119"/>
    <cellStyle name="20% - Accent1 90 3" xfId="1120"/>
    <cellStyle name="20% - Accent1 91" xfId="1121"/>
    <cellStyle name="20% - Accent1 91 2" xfId="1122"/>
    <cellStyle name="20% - Accent1 91 3" xfId="1123"/>
    <cellStyle name="20% - Accent1 92" xfId="1124"/>
    <cellStyle name="20% - Accent1 92 2" xfId="1125"/>
    <cellStyle name="20% - Accent1 92 3" xfId="1126"/>
    <cellStyle name="20% - Accent1 93" xfId="1127"/>
    <cellStyle name="20% - Accent1 93 2" xfId="1128"/>
    <cellStyle name="20% - Accent1 93 3" xfId="1129"/>
    <cellStyle name="20% - Accent1 94" xfId="1130"/>
    <cellStyle name="20% - Accent1 94 2" xfId="1131"/>
    <cellStyle name="20% - Accent1 94 3" xfId="1132"/>
    <cellStyle name="20% - Accent1 95" xfId="1133"/>
    <cellStyle name="20% - Accent1 95 2" xfId="1134"/>
    <cellStyle name="20% - Accent1 95 3" xfId="1135"/>
    <cellStyle name="20% - Accent1 96" xfId="1136"/>
    <cellStyle name="20% - Accent1 96 2" xfId="1137"/>
    <cellStyle name="20% - Accent1 96 3" xfId="1138"/>
    <cellStyle name="20% - Accent1 97" xfId="1139"/>
    <cellStyle name="20% - Accent1 97 2" xfId="1140"/>
    <cellStyle name="20% - Accent1 97 3" xfId="1141"/>
    <cellStyle name="20% - Accent1 98" xfId="1142"/>
    <cellStyle name="20% - Accent1 98 2" xfId="1143"/>
    <cellStyle name="20% - Accent1 98 3" xfId="1144"/>
    <cellStyle name="20% - Accent1 99" xfId="1145"/>
    <cellStyle name="20% - Accent1 99 2" xfId="1146"/>
    <cellStyle name="20% - Accent1 99 3" xfId="1147"/>
    <cellStyle name="20% - Accent2 10" xfId="1148"/>
    <cellStyle name="20% - Accent2 10 2" xfId="1149"/>
    <cellStyle name="20% - Accent2 10 3" xfId="1150"/>
    <cellStyle name="20% - Accent2 10 4" xfId="1151"/>
    <cellStyle name="20% - Accent2 100" xfId="1152"/>
    <cellStyle name="20% - Accent2 100 2" xfId="1153"/>
    <cellStyle name="20% - Accent2 100 3" xfId="1154"/>
    <cellStyle name="20% - Accent2 101" xfId="1155"/>
    <cellStyle name="20% - Accent2 101 2" xfId="1156"/>
    <cellStyle name="20% - Accent2 101 3" xfId="1157"/>
    <cellStyle name="20% - Accent2 102" xfId="1158"/>
    <cellStyle name="20% - Accent2 102 2" xfId="1159"/>
    <cellStyle name="20% - Accent2 102 3" xfId="1160"/>
    <cellStyle name="20% - Accent2 103" xfId="1161"/>
    <cellStyle name="20% - Accent2 103 2" xfId="1162"/>
    <cellStyle name="20% - Accent2 103 3" xfId="1163"/>
    <cellStyle name="20% - Accent2 104" xfId="1164"/>
    <cellStyle name="20% - Accent2 104 2" xfId="1165"/>
    <cellStyle name="20% - Accent2 104 3" xfId="1166"/>
    <cellStyle name="20% - Accent2 105" xfId="1167"/>
    <cellStyle name="20% - Accent2 105 2" xfId="1168"/>
    <cellStyle name="20% - Accent2 105 3" xfId="1169"/>
    <cellStyle name="20% - Accent2 106" xfId="1170"/>
    <cellStyle name="20% - Accent2 106 2" xfId="1171"/>
    <cellStyle name="20% - Accent2 106 3" xfId="1172"/>
    <cellStyle name="20% - Accent2 107" xfId="1173"/>
    <cellStyle name="20% - Accent2 107 2" xfId="1174"/>
    <cellStyle name="20% - Accent2 107 3" xfId="1175"/>
    <cellStyle name="20% - Accent2 108" xfId="1176"/>
    <cellStyle name="20% - Accent2 108 2" xfId="1177"/>
    <cellStyle name="20% - Accent2 108 3" xfId="1178"/>
    <cellStyle name="20% - Accent2 109" xfId="1179"/>
    <cellStyle name="20% - Accent2 109 2" xfId="1180"/>
    <cellStyle name="20% - Accent2 109 3" xfId="1181"/>
    <cellStyle name="20% - Accent2 11" xfId="1182"/>
    <cellStyle name="20% - Accent2 11 2" xfId="1183"/>
    <cellStyle name="20% - Accent2 11 3" xfId="1184"/>
    <cellStyle name="20% - Accent2 11 4" xfId="1185"/>
    <cellStyle name="20% - Accent2 110" xfId="1186"/>
    <cellStyle name="20% - Accent2 110 2" xfId="1187"/>
    <cellStyle name="20% - Accent2 110 3" xfId="1188"/>
    <cellStyle name="20% - Accent2 111" xfId="1189"/>
    <cellStyle name="20% - Accent2 111 2" xfId="1190"/>
    <cellStyle name="20% - Accent2 111 3" xfId="1191"/>
    <cellStyle name="20% - Accent2 112" xfId="1192"/>
    <cellStyle name="20% - Accent2 112 2" xfId="1193"/>
    <cellStyle name="20% - Accent2 112 3" xfId="1194"/>
    <cellStyle name="20% - Accent2 113" xfId="1195"/>
    <cellStyle name="20% - Accent2 113 2" xfId="1196"/>
    <cellStyle name="20% - Accent2 113 3" xfId="1197"/>
    <cellStyle name="20% - Accent2 114" xfId="1198"/>
    <cellStyle name="20% - Accent2 114 2" xfId="1199"/>
    <cellStyle name="20% - Accent2 114 3" xfId="1200"/>
    <cellStyle name="20% - Accent2 115" xfId="1201"/>
    <cellStyle name="20% - Accent2 115 2" xfId="1202"/>
    <cellStyle name="20% - Accent2 115 3" xfId="1203"/>
    <cellStyle name="20% - Accent2 116" xfId="1204"/>
    <cellStyle name="20% - Accent2 116 2" xfId="1205"/>
    <cellStyle name="20% - Accent2 116 3" xfId="1206"/>
    <cellStyle name="20% - Accent2 117" xfId="1207"/>
    <cellStyle name="20% - Accent2 117 2" xfId="1208"/>
    <cellStyle name="20% - Accent2 117 3" xfId="1209"/>
    <cellStyle name="20% - Accent2 118" xfId="1210"/>
    <cellStyle name="20% - Accent2 118 2" xfId="1211"/>
    <cellStyle name="20% - Accent2 118 3" xfId="1212"/>
    <cellStyle name="20% - Accent2 119" xfId="1213"/>
    <cellStyle name="20% - Accent2 119 2" xfId="1214"/>
    <cellStyle name="20% - Accent2 119 3" xfId="1215"/>
    <cellStyle name="20% - Accent2 12" xfId="1216"/>
    <cellStyle name="20% - Accent2 12 2" xfId="1217"/>
    <cellStyle name="20% - Accent2 12 3" xfId="1218"/>
    <cellStyle name="20% - Accent2 12 4" xfId="1219"/>
    <cellStyle name="20% - Accent2 120" xfId="1220"/>
    <cellStyle name="20% - Accent2 120 2" xfId="1221"/>
    <cellStyle name="20% - Accent2 120 3" xfId="1222"/>
    <cellStyle name="20% - Accent2 121" xfId="1223"/>
    <cellStyle name="20% - Accent2 121 2" xfId="1224"/>
    <cellStyle name="20% - Accent2 121 3" xfId="1225"/>
    <cellStyle name="20% - Accent2 122" xfId="1226"/>
    <cellStyle name="20% - Accent2 122 2" xfId="1227"/>
    <cellStyle name="20% - Accent2 122 3" xfId="1228"/>
    <cellStyle name="20% - Accent2 123" xfId="1229"/>
    <cellStyle name="20% - Accent2 123 2" xfId="1230"/>
    <cellStyle name="20% - Accent2 123 3" xfId="1231"/>
    <cellStyle name="20% - Accent2 124" xfId="1232"/>
    <cellStyle name="20% - Accent2 124 2" xfId="1233"/>
    <cellStyle name="20% - Accent2 124 3" xfId="1234"/>
    <cellStyle name="20% - Accent2 125" xfId="1235"/>
    <cellStyle name="20% - Accent2 125 2" xfId="1236"/>
    <cellStyle name="20% - Accent2 125 3" xfId="1237"/>
    <cellStyle name="20% - Accent2 126" xfId="1238"/>
    <cellStyle name="20% - Accent2 126 2" xfId="1239"/>
    <cellStyle name="20% - Accent2 126 3" xfId="1240"/>
    <cellStyle name="20% - Accent2 127" xfId="1241"/>
    <cellStyle name="20% - Accent2 127 2" xfId="1242"/>
    <cellStyle name="20% - Accent2 127 3" xfId="1243"/>
    <cellStyle name="20% - Accent2 128" xfId="1244"/>
    <cellStyle name="20% - Accent2 128 2" xfId="1245"/>
    <cellStyle name="20% - Accent2 128 3" xfId="1246"/>
    <cellStyle name="20% - Accent2 129" xfId="1247"/>
    <cellStyle name="20% - Accent2 129 2" xfId="1248"/>
    <cellStyle name="20% - Accent2 129 3" xfId="1249"/>
    <cellStyle name="20% - Accent2 13" xfId="1250"/>
    <cellStyle name="20% - Accent2 13 2" xfId="1251"/>
    <cellStyle name="20% - Accent2 13 3" xfId="1252"/>
    <cellStyle name="20% - Accent2 13 4" xfId="1253"/>
    <cellStyle name="20% - Accent2 130" xfId="1254"/>
    <cellStyle name="20% - Accent2 130 2" xfId="1255"/>
    <cellStyle name="20% - Accent2 130 3" xfId="1256"/>
    <cellStyle name="20% - Accent2 131" xfId="1257"/>
    <cellStyle name="20% - Accent2 131 2" xfId="1258"/>
    <cellStyle name="20% - Accent2 131 3" xfId="1259"/>
    <cellStyle name="20% - Accent2 132" xfId="1260"/>
    <cellStyle name="20% - Accent2 132 2" xfId="1261"/>
    <cellStyle name="20% - Accent2 132 3" xfId="1262"/>
    <cellStyle name="20% - Accent2 133" xfId="1263"/>
    <cellStyle name="20% - Accent2 133 2" xfId="1264"/>
    <cellStyle name="20% - Accent2 133 3" xfId="1265"/>
    <cellStyle name="20% - Accent2 134" xfId="1266"/>
    <cellStyle name="20% - Accent2 134 2" xfId="1267"/>
    <cellStyle name="20% - Accent2 134 3" xfId="1268"/>
    <cellStyle name="20% - Accent2 135" xfId="1269"/>
    <cellStyle name="20% - Accent2 135 2" xfId="1270"/>
    <cellStyle name="20% - Accent2 135 3" xfId="1271"/>
    <cellStyle name="20% - Accent2 136" xfId="1272"/>
    <cellStyle name="20% - Accent2 136 2" xfId="1273"/>
    <cellStyle name="20% - Accent2 136 3" xfId="1274"/>
    <cellStyle name="20% - Accent2 137" xfId="1275"/>
    <cellStyle name="20% - Accent2 137 2" xfId="1276"/>
    <cellStyle name="20% - Accent2 137 3" xfId="1277"/>
    <cellStyle name="20% - Accent2 138" xfId="1278"/>
    <cellStyle name="20% - Accent2 138 2" xfId="1279"/>
    <cellStyle name="20% - Accent2 138 3" xfId="1280"/>
    <cellStyle name="20% - Accent2 139" xfId="1281"/>
    <cellStyle name="20% - Accent2 139 2" xfId="1282"/>
    <cellStyle name="20% - Accent2 139 3" xfId="1283"/>
    <cellStyle name="20% - Accent2 14" xfId="1284"/>
    <cellStyle name="20% - Accent2 14 2" xfId="1285"/>
    <cellStyle name="20% - Accent2 14 3" xfId="1286"/>
    <cellStyle name="20% - Accent2 140" xfId="1287"/>
    <cellStyle name="20% - Accent2 140 2" xfId="1288"/>
    <cellStyle name="20% - Accent2 140 3" xfId="1289"/>
    <cellStyle name="20% - Accent2 141" xfId="1290"/>
    <cellStyle name="20% - Accent2 141 2" xfId="1291"/>
    <cellStyle name="20% - Accent2 141 3" xfId="1292"/>
    <cellStyle name="20% - Accent2 142" xfId="1293"/>
    <cellStyle name="20% - Accent2 142 2" xfId="1294"/>
    <cellStyle name="20% - Accent2 142 3" xfId="1295"/>
    <cellStyle name="20% - Accent2 143" xfId="1296"/>
    <cellStyle name="20% - Accent2 143 2" xfId="1297"/>
    <cellStyle name="20% - Accent2 143 3" xfId="1298"/>
    <cellStyle name="20% - Accent2 144" xfId="1299"/>
    <cellStyle name="20% - Accent2 144 2" xfId="1300"/>
    <cellStyle name="20% - Accent2 144 3" xfId="1301"/>
    <cellStyle name="20% - Accent2 145" xfId="1302"/>
    <cellStyle name="20% - Accent2 145 2" xfId="1303"/>
    <cellStyle name="20% - Accent2 145 3" xfId="1304"/>
    <cellStyle name="20% - Accent2 146" xfId="1305"/>
    <cellStyle name="20% - Accent2 146 2" xfId="1306"/>
    <cellStyle name="20% - Accent2 146 3" xfId="1307"/>
    <cellStyle name="20% - Accent2 147" xfId="1308"/>
    <cellStyle name="20% - Accent2 147 2" xfId="1309"/>
    <cellStyle name="20% - Accent2 147 3" xfId="1310"/>
    <cellStyle name="20% - Accent2 148" xfId="1311"/>
    <cellStyle name="20% - Accent2 148 2" xfId="1312"/>
    <cellStyle name="20% - Accent2 148 3" xfId="1313"/>
    <cellStyle name="20% - Accent2 149" xfId="1314"/>
    <cellStyle name="20% - Accent2 149 2" xfId="1315"/>
    <cellStyle name="20% - Accent2 149 3" xfId="1316"/>
    <cellStyle name="20% - Accent2 15" xfId="1317"/>
    <cellStyle name="20% - Accent2 15 2" xfId="1318"/>
    <cellStyle name="20% - Accent2 15 3" xfId="1319"/>
    <cellStyle name="20% - Accent2 150" xfId="1320"/>
    <cellStyle name="20% - Accent2 150 2" xfId="1321"/>
    <cellStyle name="20% - Accent2 150 3" xfId="1322"/>
    <cellStyle name="20% - Accent2 151" xfId="1323"/>
    <cellStyle name="20% - Accent2 151 2" xfId="1324"/>
    <cellStyle name="20% - Accent2 151 3" xfId="1325"/>
    <cellStyle name="20% - Accent2 152" xfId="1326"/>
    <cellStyle name="20% - Accent2 152 2" xfId="1327"/>
    <cellStyle name="20% - Accent2 152 3" xfId="1328"/>
    <cellStyle name="20% - Accent2 153" xfId="1329"/>
    <cellStyle name="20% - Accent2 153 2" xfId="1330"/>
    <cellStyle name="20% - Accent2 153 3" xfId="1331"/>
    <cellStyle name="20% - Accent2 154" xfId="1332"/>
    <cellStyle name="20% - Accent2 154 2" xfId="1333"/>
    <cellStyle name="20% - Accent2 154 3" xfId="1334"/>
    <cellStyle name="20% - Accent2 155" xfId="1335"/>
    <cellStyle name="20% - Accent2 155 2" xfId="1336"/>
    <cellStyle name="20% - Accent2 155 3" xfId="1337"/>
    <cellStyle name="20% - Accent2 156" xfId="1338"/>
    <cellStyle name="20% - Accent2 156 2" xfId="1339"/>
    <cellStyle name="20% - Accent2 156 3" xfId="1340"/>
    <cellStyle name="20% - Accent2 157" xfId="1341"/>
    <cellStyle name="20% - Accent2 157 2" xfId="1342"/>
    <cellStyle name="20% - Accent2 157 3" xfId="1343"/>
    <cellStyle name="20% - Accent2 158" xfId="1344"/>
    <cellStyle name="20% - Accent2 158 2" xfId="1345"/>
    <cellStyle name="20% - Accent2 158 3" xfId="1346"/>
    <cellStyle name="20% - Accent2 159" xfId="1347"/>
    <cellStyle name="20% - Accent2 159 2" xfId="1348"/>
    <cellStyle name="20% - Accent2 159 3" xfId="1349"/>
    <cellStyle name="20% - Accent2 16" xfId="1350"/>
    <cellStyle name="20% - Accent2 16 2" xfId="1351"/>
    <cellStyle name="20% - Accent2 16 3" xfId="1352"/>
    <cellStyle name="20% - Accent2 160" xfId="1353"/>
    <cellStyle name="20% - Accent2 160 2" xfId="1354"/>
    <cellStyle name="20% - Accent2 160 3" xfId="1355"/>
    <cellStyle name="20% - Accent2 161" xfId="1356"/>
    <cellStyle name="20% - Accent2 161 2" xfId="1357"/>
    <cellStyle name="20% - Accent2 161 3" xfId="1358"/>
    <cellStyle name="20% - Accent2 162" xfId="1359"/>
    <cellStyle name="20% - Accent2 162 2" xfId="1360"/>
    <cellStyle name="20% - Accent2 162 3" xfId="1361"/>
    <cellStyle name="20% - Accent2 163" xfId="1362"/>
    <cellStyle name="20% - Accent2 163 2" xfId="1363"/>
    <cellStyle name="20% - Accent2 163 3" xfId="1364"/>
    <cellStyle name="20% - Accent2 164" xfId="1365"/>
    <cellStyle name="20% - Accent2 164 2" xfId="1366"/>
    <cellStyle name="20% - Accent2 164 3" xfId="1367"/>
    <cellStyle name="20% - Accent2 165" xfId="1368"/>
    <cellStyle name="20% - Accent2 165 2" xfId="1369"/>
    <cellStyle name="20% - Accent2 165 3" xfId="1370"/>
    <cellStyle name="20% - Accent2 166" xfId="1371"/>
    <cellStyle name="20% - Accent2 166 2" xfId="1372"/>
    <cellStyle name="20% - Accent2 166 3" xfId="1373"/>
    <cellStyle name="20% - Accent2 167" xfId="1374"/>
    <cellStyle name="20% - Accent2 167 2" xfId="1375"/>
    <cellStyle name="20% - Accent2 167 3" xfId="1376"/>
    <cellStyle name="20% - Accent2 168" xfId="1377"/>
    <cellStyle name="20% - Accent2 168 2" xfId="1378"/>
    <cellStyle name="20% - Accent2 168 3" xfId="1379"/>
    <cellStyle name="20% - Accent2 169" xfId="1380"/>
    <cellStyle name="20% - Accent2 169 2" xfId="1381"/>
    <cellStyle name="20% - Accent2 169 3" xfId="1382"/>
    <cellStyle name="20% - Accent2 17" xfId="1383"/>
    <cellStyle name="20% - Accent2 17 2" xfId="1384"/>
    <cellStyle name="20% - Accent2 17 3" xfId="1385"/>
    <cellStyle name="20% - Accent2 170" xfId="1386"/>
    <cellStyle name="20% - Accent2 170 2" xfId="1387"/>
    <cellStyle name="20% - Accent2 170 3" xfId="1388"/>
    <cellStyle name="20% - Accent2 171" xfId="1389"/>
    <cellStyle name="20% - Accent2 171 2" xfId="1390"/>
    <cellStyle name="20% - Accent2 171 3" xfId="1391"/>
    <cellStyle name="20% - Accent2 172" xfId="1392"/>
    <cellStyle name="20% - Accent2 172 2" xfId="1393"/>
    <cellStyle name="20% - Accent2 172 3" xfId="1394"/>
    <cellStyle name="20% - Accent2 173" xfId="1395"/>
    <cellStyle name="20% - Accent2 173 2" xfId="1396"/>
    <cellStyle name="20% - Accent2 173 3" xfId="1397"/>
    <cellStyle name="20% - Accent2 174" xfId="1398"/>
    <cellStyle name="20% - Accent2 174 2" xfId="1399"/>
    <cellStyle name="20% - Accent2 174 3" xfId="1400"/>
    <cellStyle name="20% - Accent2 175" xfId="1401"/>
    <cellStyle name="20% - Accent2 175 2" xfId="1402"/>
    <cellStyle name="20% - Accent2 175 3" xfId="1403"/>
    <cellStyle name="20% - Accent2 176" xfId="1404"/>
    <cellStyle name="20% - Accent2 176 2" xfId="1405"/>
    <cellStyle name="20% - Accent2 176 3" xfId="1406"/>
    <cellStyle name="20% - Accent2 177" xfId="1407"/>
    <cellStyle name="20% - Accent2 177 2" xfId="1408"/>
    <cellStyle name="20% - Accent2 177 3" xfId="1409"/>
    <cellStyle name="20% - Accent2 178" xfId="1410"/>
    <cellStyle name="20% - Accent2 178 2" xfId="1411"/>
    <cellStyle name="20% - Accent2 178 3" xfId="1412"/>
    <cellStyle name="20% - Accent2 179" xfId="1413"/>
    <cellStyle name="20% - Accent2 179 2" xfId="1414"/>
    <cellStyle name="20% - Accent2 179 3" xfId="1415"/>
    <cellStyle name="20% - Accent2 18" xfId="1416"/>
    <cellStyle name="20% - Accent2 18 2" xfId="1417"/>
    <cellStyle name="20% - Accent2 18 3" xfId="1418"/>
    <cellStyle name="20% - Accent2 180" xfId="1419"/>
    <cellStyle name="20% - Accent2 180 2" xfId="1420"/>
    <cellStyle name="20% - Accent2 180 3" xfId="1421"/>
    <cellStyle name="20% - Accent2 181" xfId="1422"/>
    <cellStyle name="20% - Accent2 181 2" xfId="1423"/>
    <cellStyle name="20% - Accent2 181 3" xfId="1424"/>
    <cellStyle name="20% - Accent2 182" xfId="1425"/>
    <cellStyle name="20% - Accent2 182 2" xfId="1426"/>
    <cellStyle name="20% - Accent2 182 3" xfId="1427"/>
    <cellStyle name="20% - Accent2 183" xfId="1428"/>
    <cellStyle name="20% - Accent2 183 2" xfId="1429"/>
    <cellStyle name="20% - Accent2 183 3" xfId="1430"/>
    <cellStyle name="20% - Accent2 184" xfId="1431"/>
    <cellStyle name="20% - Accent2 184 2" xfId="1432"/>
    <cellStyle name="20% - Accent2 184 3" xfId="1433"/>
    <cellStyle name="20% - Accent2 185" xfId="1434"/>
    <cellStyle name="20% - Accent2 185 2" xfId="1435"/>
    <cellStyle name="20% - Accent2 185 3" xfId="1436"/>
    <cellStyle name="20% - Accent2 186" xfId="1437"/>
    <cellStyle name="20% - Accent2 186 2" xfId="1438"/>
    <cellStyle name="20% - Accent2 186 3" xfId="1439"/>
    <cellStyle name="20% - Accent2 187" xfId="1440"/>
    <cellStyle name="20% - Accent2 187 2" xfId="1441"/>
    <cellStyle name="20% - Accent2 187 3" xfId="1442"/>
    <cellStyle name="20% - Accent2 188" xfId="1443"/>
    <cellStyle name="20% - Accent2 188 2" xfId="1444"/>
    <cellStyle name="20% - Accent2 188 3" xfId="1445"/>
    <cellStyle name="20% - Accent2 189" xfId="1446"/>
    <cellStyle name="20% - Accent2 189 2" xfId="1447"/>
    <cellStyle name="20% - Accent2 189 3" xfId="1448"/>
    <cellStyle name="20% - Accent2 19" xfId="1449"/>
    <cellStyle name="20% - Accent2 19 2" xfId="1450"/>
    <cellStyle name="20% - Accent2 19 3" xfId="1451"/>
    <cellStyle name="20% - Accent2 190" xfId="1452"/>
    <cellStyle name="20% - Accent2 190 2" xfId="1453"/>
    <cellStyle name="20% - Accent2 190 3" xfId="1454"/>
    <cellStyle name="20% - Accent2 191" xfId="1455"/>
    <cellStyle name="20% - Accent2 191 2" xfId="1456"/>
    <cellStyle name="20% - Accent2 191 3" xfId="1457"/>
    <cellStyle name="20% - Accent2 192" xfId="1458"/>
    <cellStyle name="20% - Accent2 192 2" xfId="1459"/>
    <cellStyle name="20% - Accent2 192 3" xfId="1460"/>
    <cellStyle name="20% - Accent2 193" xfId="1461"/>
    <cellStyle name="20% - Accent2 193 2" xfId="1462"/>
    <cellStyle name="20% - Accent2 194" xfId="1463"/>
    <cellStyle name="20% - Accent2 194 2" xfId="1464"/>
    <cellStyle name="20% - Accent2 195" xfId="1465"/>
    <cellStyle name="20% - Accent2 195 2" xfId="1466"/>
    <cellStyle name="20% - Accent2 196" xfId="1467"/>
    <cellStyle name="20% - Accent2 196 2" xfId="1468"/>
    <cellStyle name="20% - Accent2 197" xfId="1469"/>
    <cellStyle name="20% - Accent2 197 2" xfId="1470"/>
    <cellStyle name="20% - Accent2 198" xfId="1471"/>
    <cellStyle name="20% - Accent2 198 2" xfId="1472"/>
    <cellStyle name="20% - Accent2 199" xfId="1473"/>
    <cellStyle name="20% - Accent2 199 2" xfId="1474"/>
    <cellStyle name="20% - Accent2 2" xfId="1475"/>
    <cellStyle name="20% - Accent2 2 10" xfId="1476"/>
    <cellStyle name="20% - Accent2 2 11" xfId="1477"/>
    <cellStyle name="20% - Accent2 2 12" xfId="1478"/>
    <cellStyle name="20% - Accent2 2 13" xfId="1479"/>
    <cellStyle name="20% - Accent2 2 14" xfId="1480"/>
    <cellStyle name="20% - Accent2 2 15" xfId="1481"/>
    <cellStyle name="20% - Accent2 2 16" xfId="1482"/>
    <cellStyle name="20% - Accent2 2 17" xfId="1483"/>
    <cellStyle name="20% - Accent2 2 18" xfId="1484"/>
    <cellStyle name="20% - Accent2 2 19" xfId="1485"/>
    <cellStyle name="20% - Accent2 2 2" xfId="1486"/>
    <cellStyle name="20% - Accent2 2 2 10" xfId="1487"/>
    <cellStyle name="20% - Accent2 2 2 2" xfId="1488"/>
    <cellStyle name="20% - Accent2 2 2 2 2" xfId="1489"/>
    <cellStyle name="20% - Accent2 2 2 2 2 2" xfId="1490"/>
    <cellStyle name="20% - Accent2 2 2 2 2 3" xfId="1491"/>
    <cellStyle name="20% - Accent2 2 2 2 2 4" xfId="1492"/>
    <cellStyle name="20% - Accent2 2 2 2 3" xfId="1493"/>
    <cellStyle name="20% - Accent2 2 2 2 4" xfId="1494"/>
    <cellStyle name="20% - Accent2 2 2 2 5" xfId="1495"/>
    <cellStyle name="20% - Accent2 2 2 3" xfId="1496"/>
    <cellStyle name="20% - Accent2 2 2 3 2" xfId="1497"/>
    <cellStyle name="20% - Accent2 2 2 3 2 2" xfId="1498"/>
    <cellStyle name="20% - Accent2 2 2 3 2 3" xfId="1499"/>
    <cellStyle name="20% - Accent2 2 2 3 2 4" xfId="1500"/>
    <cellStyle name="20% - Accent2 2 2 3 3" xfId="1501"/>
    <cellStyle name="20% - Accent2 2 2 3 4" xfId="1502"/>
    <cellStyle name="20% - Accent2 2 2 3 5" xfId="1503"/>
    <cellStyle name="20% - Accent2 2 2 4" xfId="1504"/>
    <cellStyle name="20% - Accent2 2 2 4 2" xfId="1505"/>
    <cellStyle name="20% - Accent2 2 2 4 3" xfId="1506"/>
    <cellStyle name="20% - Accent2 2 2 4 4" xfId="1507"/>
    <cellStyle name="20% - Accent2 2 2 5" xfId="1508"/>
    <cellStyle name="20% - Accent2 2 2 6" xfId="1509"/>
    <cellStyle name="20% - Accent2 2 2 7" xfId="1510"/>
    <cellStyle name="20% - Accent2 2 2 8" xfId="1511"/>
    <cellStyle name="20% - Accent2 2 2 9" xfId="1512"/>
    <cellStyle name="20% - Accent2 2 20" xfId="1513"/>
    <cellStyle name="20% - Accent2 2 21" xfId="1514"/>
    <cellStyle name="20% - Accent2 2 22" xfId="1515"/>
    <cellStyle name="20% - Accent2 2 23" xfId="1516"/>
    <cellStyle name="20% - Accent2 2 3" xfId="1517"/>
    <cellStyle name="20% - Accent2 2 3 2" xfId="1518"/>
    <cellStyle name="20% - Accent2 2 3 2 2" xfId="1519"/>
    <cellStyle name="20% - Accent2 2 3 2 2 2" xfId="1520"/>
    <cellStyle name="20% - Accent2 2 3 2 2 3" xfId="1521"/>
    <cellStyle name="20% - Accent2 2 3 2 2 4" xfId="1522"/>
    <cellStyle name="20% - Accent2 2 3 2 3" xfId="1523"/>
    <cellStyle name="20% - Accent2 2 3 2 4" xfId="1524"/>
    <cellStyle name="20% - Accent2 2 3 2 5" xfId="1525"/>
    <cellStyle name="20% - Accent2 2 3 3" xfId="1526"/>
    <cellStyle name="20% - Accent2 2 3 3 2" xfId="1527"/>
    <cellStyle name="20% - Accent2 2 3 3 2 2" xfId="1528"/>
    <cellStyle name="20% - Accent2 2 3 3 2 3" xfId="1529"/>
    <cellStyle name="20% - Accent2 2 3 3 2 4" xfId="1530"/>
    <cellStyle name="20% - Accent2 2 3 3 3" xfId="1531"/>
    <cellStyle name="20% - Accent2 2 3 3 4" xfId="1532"/>
    <cellStyle name="20% - Accent2 2 3 3 5" xfId="1533"/>
    <cellStyle name="20% - Accent2 2 3 4" xfId="1534"/>
    <cellStyle name="20% - Accent2 2 3 4 2" xfId="1535"/>
    <cellStyle name="20% - Accent2 2 3 4 3" xfId="1536"/>
    <cellStyle name="20% - Accent2 2 3 4 4" xfId="1537"/>
    <cellStyle name="20% - Accent2 2 3 5" xfId="1538"/>
    <cellStyle name="20% - Accent2 2 3 6" xfId="1539"/>
    <cellStyle name="20% - Accent2 2 3 7" xfId="1540"/>
    <cellStyle name="20% - Accent2 2 3 8" xfId="1541"/>
    <cellStyle name="20% - Accent2 2 4" xfId="1542"/>
    <cellStyle name="20% - Accent2 2 4 2" xfId="1543"/>
    <cellStyle name="20% - Accent2 2 4 2 2" xfId="1544"/>
    <cellStyle name="20% - Accent2 2 4 2 2 2" xfId="1545"/>
    <cellStyle name="20% - Accent2 2 4 2 2 3" xfId="1546"/>
    <cellStyle name="20% - Accent2 2 4 2 2 4" xfId="1547"/>
    <cellStyle name="20% - Accent2 2 4 2 3" xfId="1548"/>
    <cellStyle name="20% - Accent2 2 4 2 4" xfId="1549"/>
    <cellStyle name="20% - Accent2 2 4 2 5" xfId="1550"/>
    <cellStyle name="20% - Accent2 2 4 3" xfId="1551"/>
    <cellStyle name="20% - Accent2 2 4 3 2" xfId="1552"/>
    <cellStyle name="20% - Accent2 2 4 3 2 2" xfId="1553"/>
    <cellStyle name="20% - Accent2 2 4 3 2 3" xfId="1554"/>
    <cellStyle name="20% - Accent2 2 4 3 2 4" xfId="1555"/>
    <cellStyle name="20% - Accent2 2 4 3 3" xfId="1556"/>
    <cellStyle name="20% - Accent2 2 4 3 4" xfId="1557"/>
    <cellStyle name="20% - Accent2 2 4 3 5" xfId="1558"/>
    <cellStyle name="20% - Accent2 2 4 4" xfId="1559"/>
    <cellStyle name="20% - Accent2 2 4 4 2" xfId="1560"/>
    <cellStyle name="20% - Accent2 2 4 4 3" xfId="1561"/>
    <cellStyle name="20% - Accent2 2 4 4 4" xfId="1562"/>
    <cellStyle name="20% - Accent2 2 4 5" xfId="1563"/>
    <cellStyle name="20% - Accent2 2 4 6" xfId="1564"/>
    <cellStyle name="20% - Accent2 2 4 7" xfId="1565"/>
    <cellStyle name="20% - Accent2 2 5" xfId="1566"/>
    <cellStyle name="20% - Accent2 2 5 2" xfId="1567"/>
    <cellStyle name="20% - Accent2 2 5 2 2" xfId="1568"/>
    <cellStyle name="20% - Accent2 2 5 2 2 2" xfId="1569"/>
    <cellStyle name="20% - Accent2 2 5 2 2 3" xfId="1570"/>
    <cellStyle name="20% - Accent2 2 5 2 2 4" xfId="1571"/>
    <cellStyle name="20% - Accent2 2 5 2 3" xfId="1572"/>
    <cellStyle name="20% - Accent2 2 5 2 4" xfId="1573"/>
    <cellStyle name="20% - Accent2 2 5 2 5" xfId="1574"/>
    <cellStyle name="20% - Accent2 2 5 3" xfId="1575"/>
    <cellStyle name="20% - Accent2 2 5 3 2" xfId="1576"/>
    <cellStyle name="20% - Accent2 2 5 3 2 2" xfId="1577"/>
    <cellStyle name="20% - Accent2 2 5 3 2 3" xfId="1578"/>
    <cellStyle name="20% - Accent2 2 5 3 2 4" xfId="1579"/>
    <cellStyle name="20% - Accent2 2 5 3 3" xfId="1580"/>
    <cellStyle name="20% - Accent2 2 5 3 4" xfId="1581"/>
    <cellStyle name="20% - Accent2 2 5 3 5" xfId="1582"/>
    <cellStyle name="20% - Accent2 2 5 4" xfId="1583"/>
    <cellStyle name="20% - Accent2 2 5 4 2" xfId="1584"/>
    <cellStyle name="20% - Accent2 2 5 4 3" xfId="1585"/>
    <cellStyle name="20% - Accent2 2 5 4 4" xfId="1586"/>
    <cellStyle name="20% - Accent2 2 5 5" xfId="1587"/>
    <cellStyle name="20% - Accent2 2 5 6" xfId="1588"/>
    <cellStyle name="20% - Accent2 2 5 7" xfId="1589"/>
    <cellStyle name="20% - Accent2 2 6" xfId="1590"/>
    <cellStyle name="20% - Accent2 2 6 2" xfId="1591"/>
    <cellStyle name="20% - Accent2 2 6 2 2" xfId="1592"/>
    <cellStyle name="20% - Accent2 2 6 2 2 2" xfId="1593"/>
    <cellStyle name="20% - Accent2 2 6 2 2 3" xfId="1594"/>
    <cellStyle name="20% - Accent2 2 6 2 2 4" xfId="1595"/>
    <cellStyle name="20% - Accent2 2 6 2 3" xfId="1596"/>
    <cellStyle name="20% - Accent2 2 6 2 4" xfId="1597"/>
    <cellStyle name="20% - Accent2 2 6 2 5" xfId="1598"/>
    <cellStyle name="20% - Accent2 2 6 3" xfId="1599"/>
    <cellStyle name="20% - Accent2 2 6 3 2" xfId="1600"/>
    <cellStyle name="20% - Accent2 2 6 3 2 2" xfId="1601"/>
    <cellStyle name="20% - Accent2 2 6 3 2 3" xfId="1602"/>
    <cellStyle name="20% - Accent2 2 6 3 2 4" xfId="1603"/>
    <cellStyle name="20% - Accent2 2 6 3 3" xfId="1604"/>
    <cellStyle name="20% - Accent2 2 6 3 4" xfId="1605"/>
    <cellStyle name="20% - Accent2 2 6 3 5" xfId="1606"/>
    <cellStyle name="20% - Accent2 2 6 4" xfId="1607"/>
    <cellStyle name="20% - Accent2 2 6 4 2" xfId="1608"/>
    <cellStyle name="20% - Accent2 2 6 4 3" xfId="1609"/>
    <cellStyle name="20% - Accent2 2 6 4 4" xfId="1610"/>
    <cellStyle name="20% - Accent2 2 6 5" xfId="1611"/>
    <cellStyle name="20% - Accent2 2 6 6" xfId="1612"/>
    <cellStyle name="20% - Accent2 2 6 7" xfId="1613"/>
    <cellStyle name="20% - Accent2 2 7" xfId="1614"/>
    <cellStyle name="20% - Accent2 2 7 2" xfId="1615"/>
    <cellStyle name="20% - Accent2 2 7 2 2" xfId="1616"/>
    <cellStyle name="20% - Accent2 2 7 2 3" xfId="1617"/>
    <cellStyle name="20% - Accent2 2 7 2 4" xfId="1618"/>
    <cellStyle name="20% - Accent2 2 7 3" xfId="1619"/>
    <cellStyle name="20% - Accent2 2 7 4" xfId="1620"/>
    <cellStyle name="20% - Accent2 2 7 5" xfId="1621"/>
    <cellStyle name="20% - Accent2 2 8" xfId="1622"/>
    <cellStyle name="20% - Accent2 2 8 2" xfId="1623"/>
    <cellStyle name="20% - Accent2 2 8 2 2" xfId="1624"/>
    <cellStyle name="20% - Accent2 2 8 2 3" xfId="1625"/>
    <cellStyle name="20% - Accent2 2 8 2 4" xfId="1626"/>
    <cellStyle name="20% - Accent2 2 8 3" xfId="1627"/>
    <cellStyle name="20% - Accent2 2 8 4" xfId="1628"/>
    <cellStyle name="20% - Accent2 2 8 5" xfId="1629"/>
    <cellStyle name="20% - Accent2 2 9" xfId="1630"/>
    <cellStyle name="20% - Accent2 2 9 2" xfId="1631"/>
    <cellStyle name="20% - Accent2 2 9 3" xfId="1632"/>
    <cellStyle name="20% - Accent2 2 9 4" xfId="1633"/>
    <cellStyle name="20% - Accent2 2_2009 GRC Compl Filing - Exhibit D" xfId="50616"/>
    <cellStyle name="20% - Accent2 20" xfId="1634"/>
    <cellStyle name="20% - Accent2 20 2" xfId="1635"/>
    <cellStyle name="20% - Accent2 20 3" xfId="1636"/>
    <cellStyle name="20% - Accent2 200" xfId="1637"/>
    <cellStyle name="20% - Accent2 200 2" xfId="1638"/>
    <cellStyle name="20% - Accent2 201" xfId="1639"/>
    <cellStyle name="20% - Accent2 201 2" xfId="1640"/>
    <cellStyle name="20% - Accent2 202" xfId="1641"/>
    <cellStyle name="20% - Accent2 202 2" xfId="1642"/>
    <cellStyle name="20% - Accent2 203" xfId="1643"/>
    <cellStyle name="20% - Accent2 203 2" xfId="1644"/>
    <cellStyle name="20% - Accent2 204" xfId="1645"/>
    <cellStyle name="20% - Accent2 204 2" xfId="1646"/>
    <cellStyle name="20% - Accent2 205" xfId="1647"/>
    <cellStyle name="20% - Accent2 205 2" xfId="1648"/>
    <cellStyle name="20% - Accent2 206" xfId="1649"/>
    <cellStyle name="20% - Accent2 206 2" xfId="1650"/>
    <cellStyle name="20% - Accent2 207" xfId="1651"/>
    <cellStyle name="20% - Accent2 207 2" xfId="1652"/>
    <cellStyle name="20% - Accent2 208" xfId="1653"/>
    <cellStyle name="20% - Accent2 208 2" xfId="1654"/>
    <cellStyle name="20% - Accent2 209" xfId="1655"/>
    <cellStyle name="20% - Accent2 209 2" xfId="1656"/>
    <cellStyle name="20% - Accent2 21" xfId="1657"/>
    <cellStyle name="20% - Accent2 21 2" xfId="1658"/>
    <cellStyle name="20% - Accent2 21 3" xfId="1659"/>
    <cellStyle name="20% - Accent2 210" xfId="1660"/>
    <cellStyle name="20% - Accent2 210 2" xfId="1661"/>
    <cellStyle name="20% - Accent2 211" xfId="1662"/>
    <cellStyle name="20% - Accent2 211 2" xfId="1663"/>
    <cellStyle name="20% - Accent2 212" xfId="1664"/>
    <cellStyle name="20% - Accent2 212 2" xfId="1665"/>
    <cellStyle name="20% - Accent2 213" xfId="1666"/>
    <cellStyle name="20% - Accent2 213 2" xfId="1667"/>
    <cellStyle name="20% - Accent2 214" xfId="1668"/>
    <cellStyle name="20% - Accent2 214 2" xfId="1669"/>
    <cellStyle name="20% - Accent2 215" xfId="1670"/>
    <cellStyle name="20% - Accent2 215 2" xfId="1671"/>
    <cellStyle name="20% - Accent2 216" xfId="1672"/>
    <cellStyle name="20% - Accent2 216 2" xfId="1673"/>
    <cellStyle name="20% - Accent2 217" xfId="1674"/>
    <cellStyle name="20% - Accent2 217 2" xfId="1675"/>
    <cellStyle name="20% - Accent2 218" xfId="1676"/>
    <cellStyle name="20% - Accent2 218 2" xfId="1677"/>
    <cellStyle name="20% - Accent2 219" xfId="1678"/>
    <cellStyle name="20% - Accent2 219 2" xfId="1679"/>
    <cellStyle name="20% - Accent2 22" xfId="1680"/>
    <cellStyle name="20% - Accent2 22 2" xfId="1681"/>
    <cellStyle name="20% - Accent2 22 3" xfId="1682"/>
    <cellStyle name="20% - Accent2 220" xfId="1683"/>
    <cellStyle name="20% - Accent2 220 2" xfId="1684"/>
    <cellStyle name="20% - Accent2 221" xfId="1685"/>
    <cellStyle name="20% - Accent2 221 2" xfId="1686"/>
    <cellStyle name="20% - Accent2 222" xfId="1687"/>
    <cellStyle name="20% - Accent2 222 2" xfId="1688"/>
    <cellStyle name="20% - Accent2 223" xfId="1689"/>
    <cellStyle name="20% - Accent2 223 2" xfId="1690"/>
    <cellStyle name="20% - Accent2 224" xfId="1691"/>
    <cellStyle name="20% - Accent2 224 2" xfId="1692"/>
    <cellStyle name="20% - Accent2 225" xfId="1693"/>
    <cellStyle name="20% - Accent2 225 2" xfId="1694"/>
    <cellStyle name="20% - Accent2 226" xfId="1695"/>
    <cellStyle name="20% - Accent2 226 2" xfId="1696"/>
    <cellStyle name="20% - Accent2 227" xfId="1697"/>
    <cellStyle name="20% - Accent2 227 2" xfId="1698"/>
    <cellStyle name="20% - Accent2 228" xfId="1699"/>
    <cellStyle name="20% - Accent2 228 2" xfId="1700"/>
    <cellStyle name="20% - Accent2 229" xfId="1701"/>
    <cellStyle name="20% - Accent2 229 2" xfId="1702"/>
    <cellStyle name="20% - Accent2 23" xfId="1703"/>
    <cellStyle name="20% - Accent2 23 2" xfId="1704"/>
    <cellStyle name="20% - Accent2 23 3" xfId="1705"/>
    <cellStyle name="20% - Accent2 230" xfId="1706"/>
    <cellStyle name="20% - Accent2 230 2" xfId="1707"/>
    <cellStyle name="20% - Accent2 231" xfId="1708"/>
    <cellStyle name="20% - Accent2 231 2" xfId="1709"/>
    <cellStyle name="20% - Accent2 232" xfId="1710"/>
    <cellStyle name="20% - Accent2 232 2" xfId="1711"/>
    <cellStyle name="20% - Accent2 233" xfId="1712"/>
    <cellStyle name="20% - Accent2 233 2" xfId="1713"/>
    <cellStyle name="20% - Accent2 234" xfId="1714"/>
    <cellStyle name="20% - Accent2 234 2" xfId="1715"/>
    <cellStyle name="20% - Accent2 235" xfId="1716"/>
    <cellStyle name="20% - Accent2 235 2" xfId="1717"/>
    <cellStyle name="20% - Accent2 236" xfId="1718"/>
    <cellStyle name="20% - Accent2 236 2" xfId="1719"/>
    <cellStyle name="20% - Accent2 237" xfId="1720"/>
    <cellStyle name="20% - Accent2 237 2" xfId="1721"/>
    <cellStyle name="20% - Accent2 238" xfId="1722"/>
    <cellStyle name="20% - Accent2 238 2" xfId="1723"/>
    <cellStyle name="20% - Accent2 239" xfId="1724"/>
    <cellStyle name="20% - Accent2 239 2" xfId="1725"/>
    <cellStyle name="20% - Accent2 24" xfId="1726"/>
    <cellStyle name="20% - Accent2 24 2" xfId="1727"/>
    <cellStyle name="20% - Accent2 24 3" xfId="1728"/>
    <cellStyle name="20% - Accent2 240" xfId="1729"/>
    <cellStyle name="20% - Accent2 240 2" xfId="1730"/>
    <cellStyle name="20% - Accent2 241" xfId="1731"/>
    <cellStyle name="20% - Accent2 241 2" xfId="1732"/>
    <cellStyle name="20% - Accent2 242" xfId="1733"/>
    <cellStyle name="20% - Accent2 242 2" xfId="1734"/>
    <cellStyle name="20% - Accent2 243" xfId="1735"/>
    <cellStyle name="20% - Accent2 243 2" xfId="1736"/>
    <cellStyle name="20% - Accent2 244" xfId="1737"/>
    <cellStyle name="20% - Accent2 244 2" xfId="1738"/>
    <cellStyle name="20% - Accent2 245" xfId="1739"/>
    <cellStyle name="20% - Accent2 245 2" xfId="1740"/>
    <cellStyle name="20% - Accent2 246" xfId="1741"/>
    <cellStyle name="20% - Accent2 246 2" xfId="1742"/>
    <cellStyle name="20% - Accent2 247" xfId="1743"/>
    <cellStyle name="20% - Accent2 247 2" xfId="1744"/>
    <cellStyle name="20% - Accent2 248" xfId="1745"/>
    <cellStyle name="20% - Accent2 248 2" xfId="1746"/>
    <cellStyle name="20% - Accent2 249" xfId="1747"/>
    <cellStyle name="20% - Accent2 249 2" xfId="1748"/>
    <cellStyle name="20% - Accent2 25" xfId="1749"/>
    <cellStyle name="20% - Accent2 25 2" xfId="1750"/>
    <cellStyle name="20% - Accent2 25 3" xfId="1751"/>
    <cellStyle name="20% - Accent2 250" xfId="1752"/>
    <cellStyle name="20% - Accent2 250 2" xfId="1753"/>
    <cellStyle name="20% - Accent2 251" xfId="1754"/>
    <cellStyle name="20% - Accent2 251 2" xfId="1755"/>
    <cellStyle name="20% - Accent2 252" xfId="1756"/>
    <cellStyle name="20% - Accent2 252 2" xfId="1757"/>
    <cellStyle name="20% - Accent2 253" xfId="1758"/>
    <cellStyle name="20% - Accent2 253 2" xfId="1759"/>
    <cellStyle name="20% - Accent2 254" xfId="1760"/>
    <cellStyle name="20% - Accent2 254 2" xfId="1761"/>
    <cellStyle name="20% - Accent2 255" xfId="1762"/>
    <cellStyle name="20% - Accent2 255 2" xfId="1763"/>
    <cellStyle name="20% - Accent2 256" xfId="1764"/>
    <cellStyle name="20% - Accent2 257" xfId="1765"/>
    <cellStyle name="20% - Accent2 258" xfId="1766"/>
    <cellStyle name="20% - Accent2 259" xfId="1767"/>
    <cellStyle name="20% - Accent2 26" xfId="1768"/>
    <cellStyle name="20% - Accent2 26 2" xfId="1769"/>
    <cellStyle name="20% - Accent2 26 3" xfId="1770"/>
    <cellStyle name="20% - Accent2 260" xfId="1771"/>
    <cellStyle name="20% - Accent2 261" xfId="1772"/>
    <cellStyle name="20% - Accent2 262" xfId="1773"/>
    <cellStyle name="20% - Accent2 263" xfId="1774"/>
    <cellStyle name="20% - Accent2 264" xfId="1775"/>
    <cellStyle name="20% - Accent2 27" xfId="1776"/>
    <cellStyle name="20% - Accent2 27 2" xfId="1777"/>
    <cellStyle name="20% - Accent2 27 3" xfId="1778"/>
    <cellStyle name="20% - Accent2 28" xfId="1779"/>
    <cellStyle name="20% - Accent2 28 2" xfId="1780"/>
    <cellStyle name="20% - Accent2 28 3" xfId="1781"/>
    <cellStyle name="20% - Accent2 29" xfId="1782"/>
    <cellStyle name="20% - Accent2 29 2" xfId="1783"/>
    <cellStyle name="20% - Accent2 29 3" xfId="1784"/>
    <cellStyle name="20% - Accent2 3" xfId="1785"/>
    <cellStyle name="20% - Accent2 3 10" xfId="1786"/>
    <cellStyle name="20% - Accent2 3 11" xfId="1787"/>
    <cellStyle name="20% - Accent2 3 12" xfId="1788"/>
    <cellStyle name="20% - Accent2 3 13" xfId="1789"/>
    <cellStyle name="20% - Accent2 3 14" xfId="1790"/>
    <cellStyle name="20% - Accent2 3 15" xfId="1791"/>
    <cellStyle name="20% - Accent2 3 2" xfId="1792"/>
    <cellStyle name="20% - Accent2 3 2 2" xfId="1793"/>
    <cellStyle name="20% - Accent2 3 2 2 2" xfId="1794"/>
    <cellStyle name="20% - Accent2 3 2 2 2 2" xfId="1795"/>
    <cellStyle name="20% - Accent2 3 2 2 2 3" xfId="1796"/>
    <cellStyle name="20% - Accent2 3 2 2 2 4" xfId="1797"/>
    <cellStyle name="20% - Accent2 3 2 2 3" xfId="1798"/>
    <cellStyle name="20% - Accent2 3 2 2 4" xfId="1799"/>
    <cellStyle name="20% - Accent2 3 2 2 5" xfId="1800"/>
    <cellStyle name="20% - Accent2 3 2 3" xfId="1801"/>
    <cellStyle name="20% - Accent2 3 2 3 2" xfId="1802"/>
    <cellStyle name="20% - Accent2 3 2 3 2 2" xfId="1803"/>
    <cellStyle name="20% - Accent2 3 2 3 2 3" xfId="1804"/>
    <cellStyle name="20% - Accent2 3 2 3 2 4" xfId="1805"/>
    <cellStyle name="20% - Accent2 3 2 3 3" xfId="1806"/>
    <cellStyle name="20% - Accent2 3 2 3 4" xfId="1807"/>
    <cellStyle name="20% - Accent2 3 2 3 5" xfId="1808"/>
    <cellStyle name="20% - Accent2 3 2 4" xfId="1809"/>
    <cellStyle name="20% - Accent2 3 2 4 2" xfId="1810"/>
    <cellStyle name="20% - Accent2 3 2 4 3" xfId="1811"/>
    <cellStyle name="20% - Accent2 3 2 4 4" xfId="1812"/>
    <cellStyle name="20% - Accent2 3 2 5" xfId="1813"/>
    <cellStyle name="20% - Accent2 3 2 6" xfId="1814"/>
    <cellStyle name="20% - Accent2 3 2 7" xfId="1815"/>
    <cellStyle name="20% - Accent2 3 2 8" xfId="1816"/>
    <cellStyle name="20% - Accent2 3 2 9" xfId="1817"/>
    <cellStyle name="20% - Accent2 3 3" xfId="1818"/>
    <cellStyle name="20% - Accent2 3 3 2" xfId="1819"/>
    <cellStyle name="20% - Accent2 3 3 2 2" xfId="1820"/>
    <cellStyle name="20% - Accent2 3 3 2 2 2" xfId="1821"/>
    <cellStyle name="20% - Accent2 3 3 2 2 3" xfId="1822"/>
    <cellStyle name="20% - Accent2 3 3 2 2 4" xfId="1823"/>
    <cellStyle name="20% - Accent2 3 3 2 3" xfId="1824"/>
    <cellStyle name="20% - Accent2 3 3 2 4" xfId="1825"/>
    <cellStyle name="20% - Accent2 3 3 2 5" xfId="1826"/>
    <cellStyle name="20% - Accent2 3 3 3" xfId="1827"/>
    <cellStyle name="20% - Accent2 3 3 3 2" xfId="1828"/>
    <cellStyle name="20% - Accent2 3 3 3 2 2" xfId="1829"/>
    <cellStyle name="20% - Accent2 3 3 3 2 3" xfId="1830"/>
    <cellStyle name="20% - Accent2 3 3 3 2 4" xfId="1831"/>
    <cellStyle name="20% - Accent2 3 3 3 3" xfId="1832"/>
    <cellStyle name="20% - Accent2 3 3 3 4" xfId="1833"/>
    <cellStyle name="20% - Accent2 3 3 3 5" xfId="1834"/>
    <cellStyle name="20% - Accent2 3 3 4" xfId="1835"/>
    <cellStyle name="20% - Accent2 3 3 4 2" xfId="1836"/>
    <cellStyle name="20% - Accent2 3 3 4 3" xfId="1837"/>
    <cellStyle name="20% - Accent2 3 3 4 4" xfId="1838"/>
    <cellStyle name="20% - Accent2 3 3 5" xfId="1839"/>
    <cellStyle name="20% - Accent2 3 3 6" xfId="1840"/>
    <cellStyle name="20% - Accent2 3 3 7" xfId="1841"/>
    <cellStyle name="20% - Accent2 3 3 8" xfId="1842"/>
    <cellStyle name="20% - Accent2 3 4" xfId="1843"/>
    <cellStyle name="20% - Accent2 3 4 2" xfId="1844"/>
    <cellStyle name="20% - Accent2 3 4 2 2" xfId="1845"/>
    <cellStyle name="20% - Accent2 3 4 2 2 2" xfId="1846"/>
    <cellStyle name="20% - Accent2 3 4 2 2 3" xfId="1847"/>
    <cellStyle name="20% - Accent2 3 4 2 2 4" xfId="1848"/>
    <cellStyle name="20% - Accent2 3 4 2 3" xfId="1849"/>
    <cellStyle name="20% - Accent2 3 4 2 4" xfId="1850"/>
    <cellStyle name="20% - Accent2 3 4 2 5" xfId="1851"/>
    <cellStyle name="20% - Accent2 3 4 3" xfId="1852"/>
    <cellStyle name="20% - Accent2 3 4 3 2" xfId="1853"/>
    <cellStyle name="20% - Accent2 3 4 3 2 2" xfId="1854"/>
    <cellStyle name="20% - Accent2 3 4 3 2 3" xfId="1855"/>
    <cellStyle name="20% - Accent2 3 4 3 2 4" xfId="1856"/>
    <cellStyle name="20% - Accent2 3 4 3 3" xfId="1857"/>
    <cellStyle name="20% - Accent2 3 4 3 4" xfId="1858"/>
    <cellStyle name="20% - Accent2 3 4 3 5" xfId="1859"/>
    <cellStyle name="20% - Accent2 3 4 4" xfId="1860"/>
    <cellStyle name="20% - Accent2 3 4 4 2" xfId="1861"/>
    <cellStyle name="20% - Accent2 3 4 4 3" xfId="1862"/>
    <cellStyle name="20% - Accent2 3 4 4 4" xfId="1863"/>
    <cellStyle name="20% - Accent2 3 4 5" xfId="1864"/>
    <cellStyle name="20% - Accent2 3 4 6" xfId="1865"/>
    <cellStyle name="20% - Accent2 3 4 7" xfId="1866"/>
    <cellStyle name="20% - Accent2 3 5" xfId="1867"/>
    <cellStyle name="20% - Accent2 3 5 2" xfId="1868"/>
    <cellStyle name="20% - Accent2 3 5 2 2" xfId="1869"/>
    <cellStyle name="20% - Accent2 3 5 2 2 2" xfId="1870"/>
    <cellStyle name="20% - Accent2 3 5 2 2 3" xfId="1871"/>
    <cellStyle name="20% - Accent2 3 5 2 2 4" xfId="1872"/>
    <cellStyle name="20% - Accent2 3 5 2 3" xfId="1873"/>
    <cellStyle name="20% - Accent2 3 5 2 4" xfId="1874"/>
    <cellStyle name="20% - Accent2 3 5 2 5" xfId="1875"/>
    <cellStyle name="20% - Accent2 3 5 3" xfId="1876"/>
    <cellStyle name="20% - Accent2 3 5 3 2" xfId="1877"/>
    <cellStyle name="20% - Accent2 3 5 3 2 2" xfId="1878"/>
    <cellStyle name="20% - Accent2 3 5 3 2 3" xfId="1879"/>
    <cellStyle name="20% - Accent2 3 5 3 2 4" xfId="1880"/>
    <cellStyle name="20% - Accent2 3 5 3 3" xfId="1881"/>
    <cellStyle name="20% - Accent2 3 5 3 4" xfId="1882"/>
    <cellStyle name="20% - Accent2 3 5 3 5" xfId="1883"/>
    <cellStyle name="20% - Accent2 3 5 4" xfId="1884"/>
    <cellStyle name="20% - Accent2 3 5 4 2" xfId="1885"/>
    <cellStyle name="20% - Accent2 3 5 4 3" xfId="1886"/>
    <cellStyle name="20% - Accent2 3 5 4 4" xfId="1887"/>
    <cellStyle name="20% - Accent2 3 5 5" xfId="1888"/>
    <cellStyle name="20% - Accent2 3 5 6" xfId="1889"/>
    <cellStyle name="20% - Accent2 3 5 7" xfId="1890"/>
    <cellStyle name="20% - Accent2 3 6" xfId="1891"/>
    <cellStyle name="20% - Accent2 3 6 2" xfId="1892"/>
    <cellStyle name="20% - Accent2 3 6 2 2" xfId="1893"/>
    <cellStyle name="20% - Accent2 3 6 2 2 2" xfId="1894"/>
    <cellStyle name="20% - Accent2 3 6 2 2 3" xfId="1895"/>
    <cellStyle name="20% - Accent2 3 6 2 2 4" xfId="1896"/>
    <cellStyle name="20% - Accent2 3 6 2 3" xfId="1897"/>
    <cellStyle name="20% - Accent2 3 6 2 4" xfId="1898"/>
    <cellStyle name="20% - Accent2 3 6 2 5" xfId="1899"/>
    <cellStyle name="20% - Accent2 3 6 3" xfId="1900"/>
    <cellStyle name="20% - Accent2 3 6 3 2" xfId="1901"/>
    <cellStyle name="20% - Accent2 3 6 3 2 2" xfId="1902"/>
    <cellStyle name="20% - Accent2 3 6 3 2 3" xfId="1903"/>
    <cellStyle name="20% - Accent2 3 6 3 2 4" xfId="1904"/>
    <cellStyle name="20% - Accent2 3 6 3 3" xfId="1905"/>
    <cellStyle name="20% - Accent2 3 6 3 4" xfId="1906"/>
    <cellStyle name="20% - Accent2 3 6 3 5" xfId="1907"/>
    <cellStyle name="20% - Accent2 3 6 4" xfId="1908"/>
    <cellStyle name="20% - Accent2 3 6 4 2" xfId="1909"/>
    <cellStyle name="20% - Accent2 3 6 4 3" xfId="1910"/>
    <cellStyle name="20% - Accent2 3 6 4 4" xfId="1911"/>
    <cellStyle name="20% - Accent2 3 6 5" xfId="1912"/>
    <cellStyle name="20% - Accent2 3 6 6" xfId="1913"/>
    <cellStyle name="20% - Accent2 3 6 7" xfId="1914"/>
    <cellStyle name="20% - Accent2 3 7" xfId="1915"/>
    <cellStyle name="20% - Accent2 3 7 2" xfId="1916"/>
    <cellStyle name="20% - Accent2 3 7 2 2" xfId="1917"/>
    <cellStyle name="20% - Accent2 3 7 2 3" xfId="1918"/>
    <cellStyle name="20% - Accent2 3 7 2 4" xfId="1919"/>
    <cellStyle name="20% - Accent2 3 7 3" xfId="1920"/>
    <cellStyle name="20% - Accent2 3 7 4" xfId="1921"/>
    <cellStyle name="20% - Accent2 3 7 5" xfId="1922"/>
    <cellStyle name="20% - Accent2 3 8" xfId="1923"/>
    <cellStyle name="20% - Accent2 3 8 2" xfId="1924"/>
    <cellStyle name="20% - Accent2 3 8 2 2" xfId="1925"/>
    <cellStyle name="20% - Accent2 3 8 2 3" xfId="1926"/>
    <cellStyle name="20% - Accent2 3 8 2 4" xfId="1927"/>
    <cellStyle name="20% - Accent2 3 8 3" xfId="1928"/>
    <cellStyle name="20% - Accent2 3 8 4" xfId="1929"/>
    <cellStyle name="20% - Accent2 3 8 5" xfId="1930"/>
    <cellStyle name="20% - Accent2 3 9" xfId="1931"/>
    <cellStyle name="20% - Accent2 3 9 2" xfId="1932"/>
    <cellStyle name="20% - Accent2 3 9 3" xfId="1933"/>
    <cellStyle name="20% - Accent2 3 9 4" xfId="1934"/>
    <cellStyle name="20% - Accent2 30" xfId="1935"/>
    <cellStyle name="20% - Accent2 30 2" xfId="1936"/>
    <cellStyle name="20% - Accent2 30 3" xfId="1937"/>
    <cellStyle name="20% - Accent2 31" xfId="1938"/>
    <cellStyle name="20% - Accent2 31 2" xfId="1939"/>
    <cellStyle name="20% - Accent2 31 3" xfId="1940"/>
    <cellStyle name="20% - Accent2 32" xfId="1941"/>
    <cellStyle name="20% - Accent2 32 2" xfId="1942"/>
    <cellStyle name="20% - Accent2 32 3" xfId="1943"/>
    <cellStyle name="20% - Accent2 33" xfId="1944"/>
    <cellStyle name="20% - Accent2 33 2" xfId="1945"/>
    <cellStyle name="20% - Accent2 33 3" xfId="1946"/>
    <cellStyle name="20% - Accent2 34" xfId="1947"/>
    <cellStyle name="20% - Accent2 34 2" xfId="1948"/>
    <cellStyle name="20% - Accent2 34 3" xfId="1949"/>
    <cellStyle name="20% - Accent2 35" xfId="1950"/>
    <cellStyle name="20% - Accent2 35 2" xfId="1951"/>
    <cellStyle name="20% - Accent2 35 3" xfId="1952"/>
    <cellStyle name="20% - Accent2 36" xfId="1953"/>
    <cellStyle name="20% - Accent2 36 2" xfId="1954"/>
    <cellStyle name="20% - Accent2 36 3" xfId="1955"/>
    <cellStyle name="20% - Accent2 37" xfId="1956"/>
    <cellStyle name="20% - Accent2 37 2" xfId="1957"/>
    <cellStyle name="20% - Accent2 37 3" xfId="1958"/>
    <cellStyle name="20% - Accent2 38" xfId="1959"/>
    <cellStyle name="20% - Accent2 38 2" xfId="1960"/>
    <cellStyle name="20% - Accent2 38 3" xfId="1961"/>
    <cellStyle name="20% - Accent2 39" xfId="1962"/>
    <cellStyle name="20% - Accent2 39 2" xfId="1963"/>
    <cellStyle name="20% - Accent2 39 3" xfId="1964"/>
    <cellStyle name="20% - Accent2 4" xfId="1965"/>
    <cellStyle name="20% - Accent2 4 2" xfId="1966"/>
    <cellStyle name="20% - Accent2 4 2 2" xfId="1967"/>
    <cellStyle name="20% - Accent2 4 2 3" xfId="50617"/>
    <cellStyle name="20% - Accent2 4 2 4" xfId="50618"/>
    <cellStyle name="20% - Accent2 4 3" xfId="1968"/>
    <cellStyle name="20% - Accent2 4 3 2" xfId="1969"/>
    <cellStyle name="20% - Accent2 4 4" xfId="50619"/>
    <cellStyle name="20% - Accent2 4 5" xfId="50620"/>
    <cellStyle name="20% - Accent2 4 6" xfId="50621"/>
    <cellStyle name="20% - Accent2 4 7" xfId="50622"/>
    <cellStyle name="20% - Accent2 4 8" xfId="50623"/>
    <cellStyle name="20% - Accent2 40" xfId="1970"/>
    <cellStyle name="20% - Accent2 40 2" xfId="1971"/>
    <cellStyle name="20% - Accent2 40 3" xfId="1972"/>
    <cellStyle name="20% - Accent2 41" xfId="1973"/>
    <cellStyle name="20% - Accent2 41 2" xfId="1974"/>
    <cellStyle name="20% - Accent2 41 3" xfId="1975"/>
    <cellStyle name="20% - Accent2 42" xfId="1976"/>
    <cellStyle name="20% - Accent2 42 2" xfId="1977"/>
    <cellStyle name="20% - Accent2 42 3" xfId="1978"/>
    <cellStyle name="20% - Accent2 43" xfId="1979"/>
    <cellStyle name="20% - Accent2 43 2" xfId="1980"/>
    <cellStyle name="20% - Accent2 43 3" xfId="1981"/>
    <cellStyle name="20% - Accent2 44" xfId="1982"/>
    <cellStyle name="20% - Accent2 44 2" xfId="1983"/>
    <cellStyle name="20% - Accent2 44 3" xfId="1984"/>
    <cellStyle name="20% - Accent2 45" xfId="1985"/>
    <cellStyle name="20% - Accent2 45 2" xfId="1986"/>
    <cellStyle name="20% - Accent2 45 3" xfId="1987"/>
    <cellStyle name="20% - Accent2 46" xfId="1988"/>
    <cellStyle name="20% - Accent2 46 2" xfId="1989"/>
    <cellStyle name="20% - Accent2 46 3" xfId="1990"/>
    <cellStyle name="20% - Accent2 47" xfId="1991"/>
    <cellStyle name="20% - Accent2 47 2" xfId="1992"/>
    <cellStyle name="20% - Accent2 47 3" xfId="1993"/>
    <cellStyle name="20% - Accent2 48" xfId="1994"/>
    <cellStyle name="20% - Accent2 48 2" xfId="1995"/>
    <cellStyle name="20% - Accent2 48 3" xfId="1996"/>
    <cellStyle name="20% - Accent2 49" xfId="1997"/>
    <cellStyle name="20% - Accent2 49 2" xfId="1998"/>
    <cellStyle name="20% - Accent2 49 3" xfId="1999"/>
    <cellStyle name="20% - Accent2 5" xfId="2000"/>
    <cellStyle name="20% - Accent2 5 2" xfId="2001"/>
    <cellStyle name="20% - Accent2 5 3" xfId="2002"/>
    <cellStyle name="20% - Accent2 5 4" xfId="2003"/>
    <cellStyle name="20% - Accent2 50" xfId="2004"/>
    <cellStyle name="20% - Accent2 50 2" xfId="2005"/>
    <cellStyle name="20% - Accent2 50 3" xfId="2006"/>
    <cellStyle name="20% - Accent2 51" xfId="2007"/>
    <cellStyle name="20% - Accent2 51 2" xfId="2008"/>
    <cellStyle name="20% - Accent2 51 3" xfId="2009"/>
    <cellStyle name="20% - Accent2 52" xfId="2010"/>
    <cellStyle name="20% - Accent2 52 2" xfId="2011"/>
    <cellStyle name="20% - Accent2 52 3" xfId="2012"/>
    <cellStyle name="20% - Accent2 53" xfId="2013"/>
    <cellStyle name="20% - Accent2 53 2" xfId="2014"/>
    <cellStyle name="20% - Accent2 53 3" xfId="2015"/>
    <cellStyle name="20% - Accent2 54" xfId="2016"/>
    <cellStyle name="20% - Accent2 54 2" xfId="2017"/>
    <cellStyle name="20% - Accent2 54 3" xfId="2018"/>
    <cellStyle name="20% - Accent2 55" xfId="2019"/>
    <cellStyle name="20% - Accent2 55 2" xfId="2020"/>
    <cellStyle name="20% - Accent2 55 3" xfId="2021"/>
    <cellStyle name="20% - Accent2 56" xfId="2022"/>
    <cellStyle name="20% - Accent2 56 2" xfId="2023"/>
    <cellStyle name="20% - Accent2 56 3" xfId="2024"/>
    <cellStyle name="20% - Accent2 57" xfId="2025"/>
    <cellStyle name="20% - Accent2 57 2" xfId="2026"/>
    <cellStyle name="20% - Accent2 57 3" xfId="2027"/>
    <cellStyle name="20% - Accent2 58" xfId="2028"/>
    <cellStyle name="20% - Accent2 58 2" xfId="2029"/>
    <cellStyle name="20% - Accent2 58 3" xfId="2030"/>
    <cellStyle name="20% - Accent2 59" xfId="2031"/>
    <cellStyle name="20% - Accent2 59 2" xfId="2032"/>
    <cellStyle name="20% - Accent2 59 3" xfId="2033"/>
    <cellStyle name="20% - Accent2 6" xfId="2034"/>
    <cellStyle name="20% - Accent2 6 2" xfId="2035"/>
    <cellStyle name="20% - Accent2 6 3" xfId="2036"/>
    <cellStyle name="20% - Accent2 6 4" xfId="2037"/>
    <cellStyle name="20% - Accent2 60" xfId="2038"/>
    <cellStyle name="20% - Accent2 60 2" xfId="2039"/>
    <cellStyle name="20% - Accent2 60 3" xfId="2040"/>
    <cellStyle name="20% - Accent2 61" xfId="2041"/>
    <cellStyle name="20% - Accent2 61 2" xfId="2042"/>
    <cellStyle name="20% - Accent2 61 3" xfId="2043"/>
    <cellStyle name="20% - Accent2 62" xfId="2044"/>
    <cellStyle name="20% - Accent2 62 2" xfId="2045"/>
    <cellStyle name="20% - Accent2 62 3" xfId="2046"/>
    <cellStyle name="20% - Accent2 63" xfId="2047"/>
    <cellStyle name="20% - Accent2 63 2" xfId="2048"/>
    <cellStyle name="20% - Accent2 63 3" xfId="2049"/>
    <cellStyle name="20% - Accent2 64" xfId="2050"/>
    <cellStyle name="20% - Accent2 64 2" xfId="2051"/>
    <cellStyle name="20% - Accent2 64 3" xfId="2052"/>
    <cellStyle name="20% - Accent2 65" xfId="2053"/>
    <cellStyle name="20% - Accent2 65 2" xfId="2054"/>
    <cellStyle name="20% - Accent2 65 3" xfId="2055"/>
    <cellStyle name="20% - Accent2 66" xfId="2056"/>
    <cellStyle name="20% - Accent2 66 2" xfId="2057"/>
    <cellStyle name="20% - Accent2 66 3" xfId="2058"/>
    <cellStyle name="20% - Accent2 67" xfId="2059"/>
    <cellStyle name="20% - Accent2 67 2" xfId="2060"/>
    <cellStyle name="20% - Accent2 67 3" xfId="2061"/>
    <cellStyle name="20% - Accent2 68" xfId="2062"/>
    <cellStyle name="20% - Accent2 68 2" xfId="2063"/>
    <cellStyle name="20% - Accent2 68 3" xfId="2064"/>
    <cellStyle name="20% - Accent2 69" xfId="2065"/>
    <cellStyle name="20% - Accent2 69 2" xfId="2066"/>
    <cellStyle name="20% - Accent2 69 3" xfId="2067"/>
    <cellStyle name="20% - Accent2 7" xfId="2068"/>
    <cellStyle name="20% - Accent2 7 2" xfId="2069"/>
    <cellStyle name="20% - Accent2 7 3" xfId="2070"/>
    <cellStyle name="20% - Accent2 7 4" xfId="2071"/>
    <cellStyle name="20% - Accent2 70" xfId="2072"/>
    <cellStyle name="20% - Accent2 70 2" xfId="2073"/>
    <cellStyle name="20% - Accent2 70 3" xfId="2074"/>
    <cellStyle name="20% - Accent2 71" xfId="2075"/>
    <cellStyle name="20% - Accent2 71 2" xfId="2076"/>
    <cellStyle name="20% - Accent2 71 3" xfId="2077"/>
    <cellStyle name="20% - Accent2 72" xfId="2078"/>
    <cellStyle name="20% - Accent2 72 2" xfId="2079"/>
    <cellStyle name="20% - Accent2 72 3" xfId="2080"/>
    <cellStyle name="20% - Accent2 73" xfId="2081"/>
    <cellStyle name="20% - Accent2 73 2" xfId="2082"/>
    <cellStyle name="20% - Accent2 73 3" xfId="2083"/>
    <cellStyle name="20% - Accent2 74" xfId="2084"/>
    <cellStyle name="20% - Accent2 74 2" xfId="2085"/>
    <cellStyle name="20% - Accent2 74 3" xfId="2086"/>
    <cellStyle name="20% - Accent2 75" xfId="2087"/>
    <cellStyle name="20% - Accent2 75 2" xfId="2088"/>
    <cellStyle name="20% - Accent2 75 3" xfId="2089"/>
    <cellStyle name="20% - Accent2 76" xfId="2090"/>
    <cellStyle name="20% - Accent2 76 2" xfId="2091"/>
    <cellStyle name="20% - Accent2 76 3" xfId="2092"/>
    <cellStyle name="20% - Accent2 77" xfId="2093"/>
    <cellStyle name="20% - Accent2 77 2" xfId="2094"/>
    <cellStyle name="20% - Accent2 77 3" xfId="2095"/>
    <cellStyle name="20% - Accent2 78" xfId="2096"/>
    <cellStyle name="20% - Accent2 78 2" xfId="2097"/>
    <cellStyle name="20% - Accent2 78 3" xfId="2098"/>
    <cellStyle name="20% - Accent2 79" xfId="2099"/>
    <cellStyle name="20% - Accent2 79 2" xfId="2100"/>
    <cellStyle name="20% - Accent2 79 3" xfId="2101"/>
    <cellStyle name="20% - Accent2 8" xfId="2102"/>
    <cellStyle name="20% - Accent2 8 2" xfId="2103"/>
    <cellStyle name="20% - Accent2 8 3" xfId="2104"/>
    <cellStyle name="20% - Accent2 8 4" xfId="2105"/>
    <cellStyle name="20% - Accent2 80" xfId="2106"/>
    <cellStyle name="20% - Accent2 80 2" xfId="2107"/>
    <cellStyle name="20% - Accent2 80 3" xfId="2108"/>
    <cellStyle name="20% - Accent2 81" xfId="2109"/>
    <cellStyle name="20% - Accent2 81 2" xfId="2110"/>
    <cellStyle name="20% - Accent2 81 3" xfId="2111"/>
    <cellStyle name="20% - Accent2 82" xfId="2112"/>
    <cellStyle name="20% - Accent2 82 2" xfId="2113"/>
    <cellStyle name="20% - Accent2 82 3" xfId="2114"/>
    <cellStyle name="20% - Accent2 83" xfId="2115"/>
    <cellStyle name="20% - Accent2 83 2" xfId="2116"/>
    <cellStyle name="20% - Accent2 83 3" xfId="2117"/>
    <cellStyle name="20% - Accent2 84" xfId="2118"/>
    <cellStyle name="20% - Accent2 84 2" xfId="2119"/>
    <cellStyle name="20% - Accent2 84 3" xfId="2120"/>
    <cellStyle name="20% - Accent2 85" xfId="2121"/>
    <cellStyle name="20% - Accent2 85 2" xfId="2122"/>
    <cellStyle name="20% - Accent2 85 3" xfId="2123"/>
    <cellStyle name="20% - Accent2 86" xfId="2124"/>
    <cellStyle name="20% - Accent2 86 2" xfId="2125"/>
    <cellStyle name="20% - Accent2 86 3" xfId="2126"/>
    <cellStyle name="20% - Accent2 87" xfId="2127"/>
    <cellStyle name="20% - Accent2 87 2" xfId="2128"/>
    <cellStyle name="20% - Accent2 87 3" xfId="2129"/>
    <cellStyle name="20% - Accent2 88" xfId="2130"/>
    <cellStyle name="20% - Accent2 88 2" xfId="2131"/>
    <cellStyle name="20% - Accent2 88 3" xfId="2132"/>
    <cellStyle name="20% - Accent2 89" xfId="2133"/>
    <cellStyle name="20% - Accent2 89 2" xfId="2134"/>
    <cellStyle name="20% - Accent2 89 3" xfId="2135"/>
    <cellStyle name="20% - Accent2 9" xfId="2136"/>
    <cellStyle name="20% - Accent2 9 2" xfId="2137"/>
    <cellStyle name="20% - Accent2 9 3" xfId="2138"/>
    <cellStyle name="20% - Accent2 9 4" xfId="2139"/>
    <cellStyle name="20% - Accent2 90" xfId="2140"/>
    <cellStyle name="20% - Accent2 90 2" xfId="2141"/>
    <cellStyle name="20% - Accent2 90 3" xfId="2142"/>
    <cellStyle name="20% - Accent2 91" xfId="2143"/>
    <cellStyle name="20% - Accent2 91 2" xfId="2144"/>
    <cellStyle name="20% - Accent2 91 3" xfId="2145"/>
    <cellStyle name="20% - Accent2 92" xfId="2146"/>
    <cellStyle name="20% - Accent2 92 2" xfId="2147"/>
    <cellStyle name="20% - Accent2 92 3" xfId="2148"/>
    <cellStyle name="20% - Accent2 93" xfId="2149"/>
    <cellStyle name="20% - Accent2 93 2" xfId="2150"/>
    <cellStyle name="20% - Accent2 93 3" xfId="2151"/>
    <cellStyle name="20% - Accent2 94" xfId="2152"/>
    <cellStyle name="20% - Accent2 94 2" xfId="2153"/>
    <cellStyle name="20% - Accent2 94 3" xfId="2154"/>
    <cellStyle name="20% - Accent2 95" xfId="2155"/>
    <cellStyle name="20% - Accent2 95 2" xfId="2156"/>
    <cellStyle name="20% - Accent2 95 3" xfId="2157"/>
    <cellStyle name="20% - Accent2 96" xfId="2158"/>
    <cellStyle name="20% - Accent2 96 2" xfId="2159"/>
    <cellStyle name="20% - Accent2 96 3" xfId="2160"/>
    <cellStyle name="20% - Accent2 97" xfId="2161"/>
    <cellStyle name="20% - Accent2 97 2" xfId="2162"/>
    <cellStyle name="20% - Accent2 97 3" xfId="2163"/>
    <cellStyle name="20% - Accent2 98" xfId="2164"/>
    <cellStyle name="20% - Accent2 98 2" xfId="2165"/>
    <cellStyle name="20% - Accent2 98 3" xfId="2166"/>
    <cellStyle name="20% - Accent2 99" xfId="2167"/>
    <cellStyle name="20% - Accent2 99 2" xfId="2168"/>
    <cellStyle name="20% - Accent2 99 3" xfId="2169"/>
    <cellStyle name="20% - Accent3 10" xfId="2170"/>
    <cellStyle name="20% - Accent3 10 2" xfId="2171"/>
    <cellStyle name="20% - Accent3 10 3" xfId="2172"/>
    <cellStyle name="20% - Accent3 10 4" xfId="2173"/>
    <cellStyle name="20% - Accent3 100" xfId="2174"/>
    <cellStyle name="20% - Accent3 100 2" xfId="2175"/>
    <cellStyle name="20% - Accent3 100 3" xfId="2176"/>
    <cellStyle name="20% - Accent3 101" xfId="2177"/>
    <cellStyle name="20% - Accent3 101 2" xfId="2178"/>
    <cellStyle name="20% - Accent3 101 3" xfId="2179"/>
    <cellStyle name="20% - Accent3 102" xfId="2180"/>
    <cellStyle name="20% - Accent3 102 2" xfId="2181"/>
    <cellStyle name="20% - Accent3 102 3" xfId="2182"/>
    <cellStyle name="20% - Accent3 103" xfId="2183"/>
    <cellStyle name="20% - Accent3 103 2" xfId="2184"/>
    <cellStyle name="20% - Accent3 103 3" xfId="2185"/>
    <cellStyle name="20% - Accent3 104" xfId="2186"/>
    <cellStyle name="20% - Accent3 104 2" xfId="2187"/>
    <cellStyle name="20% - Accent3 104 3" xfId="2188"/>
    <cellStyle name="20% - Accent3 105" xfId="2189"/>
    <cellStyle name="20% - Accent3 105 2" xfId="2190"/>
    <cellStyle name="20% - Accent3 105 3" xfId="2191"/>
    <cellStyle name="20% - Accent3 106" xfId="2192"/>
    <cellStyle name="20% - Accent3 106 2" xfId="2193"/>
    <cellStyle name="20% - Accent3 106 3" xfId="2194"/>
    <cellStyle name="20% - Accent3 107" xfId="2195"/>
    <cellStyle name="20% - Accent3 107 2" xfId="2196"/>
    <cellStyle name="20% - Accent3 107 3" xfId="2197"/>
    <cellStyle name="20% - Accent3 108" xfId="2198"/>
    <cellStyle name="20% - Accent3 108 2" xfId="2199"/>
    <cellStyle name="20% - Accent3 108 3" xfId="2200"/>
    <cellStyle name="20% - Accent3 109" xfId="2201"/>
    <cellStyle name="20% - Accent3 109 2" xfId="2202"/>
    <cellStyle name="20% - Accent3 109 3" xfId="2203"/>
    <cellStyle name="20% - Accent3 11" xfId="2204"/>
    <cellStyle name="20% - Accent3 11 2" xfId="2205"/>
    <cellStyle name="20% - Accent3 11 3" xfId="2206"/>
    <cellStyle name="20% - Accent3 11 4" xfId="2207"/>
    <cellStyle name="20% - Accent3 110" xfId="2208"/>
    <cellStyle name="20% - Accent3 110 2" xfId="2209"/>
    <cellStyle name="20% - Accent3 110 3" xfId="2210"/>
    <cellStyle name="20% - Accent3 111" xfId="2211"/>
    <cellStyle name="20% - Accent3 111 2" xfId="2212"/>
    <cellStyle name="20% - Accent3 111 3" xfId="2213"/>
    <cellStyle name="20% - Accent3 112" xfId="2214"/>
    <cellStyle name="20% - Accent3 112 2" xfId="2215"/>
    <cellStyle name="20% - Accent3 112 3" xfId="2216"/>
    <cellStyle name="20% - Accent3 113" xfId="2217"/>
    <cellStyle name="20% - Accent3 113 2" xfId="2218"/>
    <cellStyle name="20% - Accent3 113 3" xfId="2219"/>
    <cellStyle name="20% - Accent3 114" xfId="2220"/>
    <cellStyle name="20% - Accent3 114 2" xfId="2221"/>
    <cellStyle name="20% - Accent3 114 3" xfId="2222"/>
    <cellStyle name="20% - Accent3 115" xfId="2223"/>
    <cellStyle name="20% - Accent3 115 2" xfId="2224"/>
    <cellStyle name="20% - Accent3 115 3" xfId="2225"/>
    <cellStyle name="20% - Accent3 116" xfId="2226"/>
    <cellStyle name="20% - Accent3 116 2" xfId="2227"/>
    <cellStyle name="20% - Accent3 116 3" xfId="2228"/>
    <cellStyle name="20% - Accent3 117" xfId="2229"/>
    <cellStyle name="20% - Accent3 117 2" xfId="2230"/>
    <cellStyle name="20% - Accent3 117 3" xfId="2231"/>
    <cellStyle name="20% - Accent3 118" xfId="2232"/>
    <cellStyle name="20% - Accent3 118 2" xfId="2233"/>
    <cellStyle name="20% - Accent3 118 3" xfId="2234"/>
    <cellStyle name="20% - Accent3 119" xfId="2235"/>
    <cellStyle name="20% - Accent3 119 2" xfId="2236"/>
    <cellStyle name="20% - Accent3 119 3" xfId="2237"/>
    <cellStyle name="20% - Accent3 12" xfId="2238"/>
    <cellStyle name="20% - Accent3 12 2" xfId="2239"/>
    <cellStyle name="20% - Accent3 12 3" xfId="2240"/>
    <cellStyle name="20% - Accent3 12 4" xfId="2241"/>
    <cellStyle name="20% - Accent3 120" xfId="2242"/>
    <cellStyle name="20% - Accent3 120 2" xfId="2243"/>
    <cellStyle name="20% - Accent3 120 3" xfId="2244"/>
    <cellStyle name="20% - Accent3 121" xfId="2245"/>
    <cellStyle name="20% - Accent3 121 2" xfId="2246"/>
    <cellStyle name="20% - Accent3 121 3" xfId="2247"/>
    <cellStyle name="20% - Accent3 122" xfId="2248"/>
    <cellStyle name="20% - Accent3 122 2" xfId="2249"/>
    <cellStyle name="20% - Accent3 122 3" xfId="2250"/>
    <cellStyle name="20% - Accent3 123" xfId="2251"/>
    <cellStyle name="20% - Accent3 123 2" xfId="2252"/>
    <cellStyle name="20% - Accent3 123 3" xfId="2253"/>
    <cellStyle name="20% - Accent3 124" xfId="2254"/>
    <cellStyle name="20% - Accent3 124 2" xfId="2255"/>
    <cellStyle name="20% - Accent3 124 3" xfId="2256"/>
    <cellStyle name="20% - Accent3 125" xfId="2257"/>
    <cellStyle name="20% - Accent3 125 2" xfId="2258"/>
    <cellStyle name="20% - Accent3 125 3" xfId="2259"/>
    <cellStyle name="20% - Accent3 126" xfId="2260"/>
    <cellStyle name="20% - Accent3 126 2" xfId="2261"/>
    <cellStyle name="20% - Accent3 126 3" xfId="2262"/>
    <cellStyle name="20% - Accent3 127" xfId="2263"/>
    <cellStyle name="20% - Accent3 127 2" xfId="2264"/>
    <cellStyle name="20% - Accent3 127 3" xfId="2265"/>
    <cellStyle name="20% - Accent3 128" xfId="2266"/>
    <cellStyle name="20% - Accent3 128 2" xfId="2267"/>
    <cellStyle name="20% - Accent3 128 3" xfId="2268"/>
    <cellStyle name="20% - Accent3 129" xfId="2269"/>
    <cellStyle name="20% - Accent3 129 2" xfId="2270"/>
    <cellStyle name="20% - Accent3 129 3" xfId="2271"/>
    <cellStyle name="20% - Accent3 13" xfId="2272"/>
    <cellStyle name="20% - Accent3 13 2" xfId="2273"/>
    <cellStyle name="20% - Accent3 13 3" xfId="2274"/>
    <cellStyle name="20% - Accent3 13 4" xfId="2275"/>
    <cellStyle name="20% - Accent3 130" xfId="2276"/>
    <cellStyle name="20% - Accent3 130 2" xfId="2277"/>
    <cellStyle name="20% - Accent3 130 3" xfId="2278"/>
    <cellStyle name="20% - Accent3 131" xfId="2279"/>
    <cellStyle name="20% - Accent3 131 2" xfId="2280"/>
    <cellStyle name="20% - Accent3 131 3" xfId="2281"/>
    <cellStyle name="20% - Accent3 132" xfId="2282"/>
    <cellStyle name="20% - Accent3 132 2" xfId="2283"/>
    <cellStyle name="20% - Accent3 132 3" xfId="2284"/>
    <cellStyle name="20% - Accent3 133" xfId="2285"/>
    <cellStyle name="20% - Accent3 133 2" xfId="2286"/>
    <cellStyle name="20% - Accent3 133 3" xfId="2287"/>
    <cellStyle name="20% - Accent3 134" xfId="2288"/>
    <cellStyle name="20% - Accent3 134 2" xfId="2289"/>
    <cellStyle name="20% - Accent3 134 3" xfId="2290"/>
    <cellStyle name="20% - Accent3 135" xfId="2291"/>
    <cellStyle name="20% - Accent3 135 2" xfId="2292"/>
    <cellStyle name="20% - Accent3 135 3" xfId="2293"/>
    <cellStyle name="20% - Accent3 136" xfId="2294"/>
    <cellStyle name="20% - Accent3 136 2" xfId="2295"/>
    <cellStyle name="20% - Accent3 136 3" xfId="2296"/>
    <cellStyle name="20% - Accent3 137" xfId="2297"/>
    <cellStyle name="20% - Accent3 137 2" xfId="2298"/>
    <cellStyle name="20% - Accent3 137 3" xfId="2299"/>
    <cellStyle name="20% - Accent3 138" xfId="2300"/>
    <cellStyle name="20% - Accent3 138 2" xfId="2301"/>
    <cellStyle name="20% - Accent3 138 3" xfId="2302"/>
    <cellStyle name="20% - Accent3 139" xfId="2303"/>
    <cellStyle name="20% - Accent3 139 2" xfId="2304"/>
    <cellStyle name="20% - Accent3 139 3" xfId="2305"/>
    <cellStyle name="20% - Accent3 14" xfId="2306"/>
    <cellStyle name="20% - Accent3 14 2" xfId="2307"/>
    <cellStyle name="20% - Accent3 14 3" xfId="2308"/>
    <cellStyle name="20% - Accent3 140" xfId="2309"/>
    <cellStyle name="20% - Accent3 140 2" xfId="2310"/>
    <cellStyle name="20% - Accent3 140 3" xfId="2311"/>
    <cellStyle name="20% - Accent3 141" xfId="2312"/>
    <cellStyle name="20% - Accent3 141 2" xfId="2313"/>
    <cellStyle name="20% - Accent3 141 3" xfId="2314"/>
    <cellStyle name="20% - Accent3 142" xfId="2315"/>
    <cellStyle name="20% - Accent3 142 2" xfId="2316"/>
    <cellStyle name="20% - Accent3 142 3" xfId="2317"/>
    <cellStyle name="20% - Accent3 143" xfId="2318"/>
    <cellStyle name="20% - Accent3 143 2" xfId="2319"/>
    <cellStyle name="20% - Accent3 143 3" xfId="2320"/>
    <cellStyle name="20% - Accent3 144" xfId="2321"/>
    <cellStyle name="20% - Accent3 144 2" xfId="2322"/>
    <cellStyle name="20% - Accent3 144 3" xfId="2323"/>
    <cellStyle name="20% - Accent3 145" xfId="2324"/>
    <cellStyle name="20% - Accent3 145 2" xfId="2325"/>
    <cellStyle name="20% - Accent3 145 3" xfId="2326"/>
    <cellStyle name="20% - Accent3 146" xfId="2327"/>
    <cellStyle name="20% - Accent3 146 2" xfId="2328"/>
    <cellStyle name="20% - Accent3 146 3" xfId="2329"/>
    <cellStyle name="20% - Accent3 147" xfId="2330"/>
    <cellStyle name="20% - Accent3 147 2" xfId="2331"/>
    <cellStyle name="20% - Accent3 147 3" xfId="2332"/>
    <cellStyle name="20% - Accent3 148" xfId="2333"/>
    <cellStyle name="20% - Accent3 148 2" xfId="2334"/>
    <cellStyle name="20% - Accent3 148 3" xfId="2335"/>
    <cellStyle name="20% - Accent3 149" xfId="2336"/>
    <cellStyle name="20% - Accent3 149 2" xfId="2337"/>
    <cellStyle name="20% - Accent3 149 3" xfId="2338"/>
    <cellStyle name="20% - Accent3 15" xfId="2339"/>
    <cellStyle name="20% - Accent3 15 2" xfId="2340"/>
    <cellStyle name="20% - Accent3 15 3" xfId="2341"/>
    <cellStyle name="20% - Accent3 150" xfId="2342"/>
    <cellStyle name="20% - Accent3 150 2" xfId="2343"/>
    <cellStyle name="20% - Accent3 150 3" xfId="2344"/>
    <cellStyle name="20% - Accent3 151" xfId="2345"/>
    <cellStyle name="20% - Accent3 151 2" xfId="2346"/>
    <cellStyle name="20% - Accent3 151 3" xfId="2347"/>
    <cellStyle name="20% - Accent3 152" xfId="2348"/>
    <cellStyle name="20% - Accent3 152 2" xfId="2349"/>
    <cellStyle name="20% - Accent3 152 3" xfId="2350"/>
    <cellStyle name="20% - Accent3 153" xfId="2351"/>
    <cellStyle name="20% - Accent3 153 2" xfId="2352"/>
    <cellStyle name="20% - Accent3 153 3" xfId="2353"/>
    <cellStyle name="20% - Accent3 154" xfId="2354"/>
    <cellStyle name="20% - Accent3 154 2" xfId="2355"/>
    <cellStyle name="20% - Accent3 154 3" xfId="2356"/>
    <cellStyle name="20% - Accent3 155" xfId="2357"/>
    <cellStyle name="20% - Accent3 155 2" xfId="2358"/>
    <cellStyle name="20% - Accent3 155 3" xfId="2359"/>
    <cellStyle name="20% - Accent3 156" xfId="2360"/>
    <cellStyle name="20% - Accent3 156 2" xfId="2361"/>
    <cellStyle name="20% - Accent3 156 3" xfId="2362"/>
    <cellStyle name="20% - Accent3 157" xfId="2363"/>
    <cellStyle name="20% - Accent3 157 2" xfId="2364"/>
    <cellStyle name="20% - Accent3 157 3" xfId="2365"/>
    <cellStyle name="20% - Accent3 158" xfId="2366"/>
    <cellStyle name="20% - Accent3 158 2" xfId="2367"/>
    <cellStyle name="20% - Accent3 158 3" xfId="2368"/>
    <cellStyle name="20% - Accent3 159" xfId="2369"/>
    <cellStyle name="20% - Accent3 159 2" xfId="2370"/>
    <cellStyle name="20% - Accent3 159 3" xfId="2371"/>
    <cellStyle name="20% - Accent3 16" xfId="2372"/>
    <cellStyle name="20% - Accent3 16 2" xfId="2373"/>
    <cellStyle name="20% - Accent3 16 3" xfId="2374"/>
    <cellStyle name="20% - Accent3 160" xfId="2375"/>
    <cellStyle name="20% - Accent3 160 2" xfId="2376"/>
    <cellStyle name="20% - Accent3 160 3" xfId="2377"/>
    <cellStyle name="20% - Accent3 161" xfId="2378"/>
    <cellStyle name="20% - Accent3 161 2" xfId="2379"/>
    <cellStyle name="20% - Accent3 161 3" xfId="2380"/>
    <cellStyle name="20% - Accent3 162" xfId="2381"/>
    <cellStyle name="20% - Accent3 162 2" xfId="2382"/>
    <cellStyle name="20% - Accent3 162 3" xfId="2383"/>
    <cellStyle name="20% - Accent3 163" xfId="2384"/>
    <cellStyle name="20% - Accent3 163 2" xfId="2385"/>
    <cellStyle name="20% - Accent3 163 3" xfId="2386"/>
    <cellStyle name="20% - Accent3 164" xfId="2387"/>
    <cellStyle name="20% - Accent3 164 2" xfId="2388"/>
    <cellStyle name="20% - Accent3 164 3" xfId="2389"/>
    <cellStyle name="20% - Accent3 165" xfId="2390"/>
    <cellStyle name="20% - Accent3 165 2" xfId="2391"/>
    <cellStyle name="20% - Accent3 165 3" xfId="2392"/>
    <cellStyle name="20% - Accent3 166" xfId="2393"/>
    <cellStyle name="20% - Accent3 166 2" xfId="2394"/>
    <cellStyle name="20% - Accent3 166 3" xfId="2395"/>
    <cellStyle name="20% - Accent3 167" xfId="2396"/>
    <cellStyle name="20% - Accent3 167 2" xfId="2397"/>
    <cellStyle name="20% - Accent3 167 3" xfId="2398"/>
    <cellStyle name="20% - Accent3 168" xfId="2399"/>
    <cellStyle name="20% - Accent3 168 2" xfId="2400"/>
    <cellStyle name="20% - Accent3 168 3" xfId="2401"/>
    <cellStyle name="20% - Accent3 169" xfId="2402"/>
    <cellStyle name="20% - Accent3 169 2" xfId="2403"/>
    <cellStyle name="20% - Accent3 169 3" xfId="2404"/>
    <cellStyle name="20% - Accent3 17" xfId="2405"/>
    <cellStyle name="20% - Accent3 17 2" xfId="2406"/>
    <cellStyle name="20% - Accent3 17 3" xfId="2407"/>
    <cellStyle name="20% - Accent3 170" xfId="2408"/>
    <cellStyle name="20% - Accent3 170 2" xfId="2409"/>
    <cellStyle name="20% - Accent3 170 3" xfId="2410"/>
    <cellStyle name="20% - Accent3 171" xfId="2411"/>
    <cellStyle name="20% - Accent3 171 2" xfId="2412"/>
    <cellStyle name="20% - Accent3 171 3" xfId="2413"/>
    <cellStyle name="20% - Accent3 172" xfId="2414"/>
    <cellStyle name="20% - Accent3 172 2" xfId="2415"/>
    <cellStyle name="20% - Accent3 172 3" xfId="2416"/>
    <cellStyle name="20% - Accent3 173" xfId="2417"/>
    <cellStyle name="20% - Accent3 173 2" xfId="2418"/>
    <cellStyle name="20% - Accent3 173 3" xfId="2419"/>
    <cellStyle name="20% - Accent3 174" xfId="2420"/>
    <cellStyle name="20% - Accent3 174 2" xfId="2421"/>
    <cellStyle name="20% - Accent3 174 3" xfId="2422"/>
    <cellStyle name="20% - Accent3 175" xfId="2423"/>
    <cellStyle name="20% - Accent3 175 2" xfId="2424"/>
    <cellStyle name="20% - Accent3 175 3" xfId="2425"/>
    <cellStyle name="20% - Accent3 176" xfId="2426"/>
    <cellStyle name="20% - Accent3 176 2" xfId="2427"/>
    <cellStyle name="20% - Accent3 176 3" xfId="2428"/>
    <cellStyle name="20% - Accent3 177" xfId="2429"/>
    <cellStyle name="20% - Accent3 177 2" xfId="2430"/>
    <cellStyle name="20% - Accent3 177 3" xfId="2431"/>
    <cellStyle name="20% - Accent3 178" xfId="2432"/>
    <cellStyle name="20% - Accent3 178 2" xfId="2433"/>
    <cellStyle name="20% - Accent3 178 3" xfId="2434"/>
    <cellStyle name="20% - Accent3 179" xfId="2435"/>
    <cellStyle name="20% - Accent3 179 2" xfId="2436"/>
    <cellStyle name="20% - Accent3 179 3" xfId="2437"/>
    <cellStyle name="20% - Accent3 18" xfId="2438"/>
    <cellStyle name="20% - Accent3 18 2" xfId="2439"/>
    <cellStyle name="20% - Accent3 18 3" xfId="2440"/>
    <cellStyle name="20% - Accent3 180" xfId="2441"/>
    <cellStyle name="20% - Accent3 180 2" xfId="2442"/>
    <cellStyle name="20% - Accent3 180 3" xfId="2443"/>
    <cellStyle name="20% - Accent3 181" xfId="2444"/>
    <cellStyle name="20% - Accent3 181 2" xfId="2445"/>
    <cellStyle name="20% - Accent3 181 3" xfId="2446"/>
    <cellStyle name="20% - Accent3 182" xfId="2447"/>
    <cellStyle name="20% - Accent3 182 2" xfId="2448"/>
    <cellStyle name="20% - Accent3 182 3" xfId="2449"/>
    <cellStyle name="20% - Accent3 183" xfId="2450"/>
    <cellStyle name="20% - Accent3 183 2" xfId="2451"/>
    <cellStyle name="20% - Accent3 183 3" xfId="2452"/>
    <cellStyle name="20% - Accent3 184" xfId="2453"/>
    <cellStyle name="20% - Accent3 184 2" xfId="2454"/>
    <cellStyle name="20% - Accent3 184 3" xfId="2455"/>
    <cellStyle name="20% - Accent3 185" xfId="2456"/>
    <cellStyle name="20% - Accent3 185 2" xfId="2457"/>
    <cellStyle name="20% - Accent3 185 3" xfId="2458"/>
    <cellStyle name="20% - Accent3 186" xfId="2459"/>
    <cellStyle name="20% - Accent3 186 2" xfId="2460"/>
    <cellStyle name="20% - Accent3 186 3" xfId="2461"/>
    <cellStyle name="20% - Accent3 187" xfId="2462"/>
    <cellStyle name="20% - Accent3 187 2" xfId="2463"/>
    <cellStyle name="20% - Accent3 187 3" xfId="2464"/>
    <cellStyle name="20% - Accent3 188" xfId="2465"/>
    <cellStyle name="20% - Accent3 188 2" xfId="2466"/>
    <cellStyle name="20% - Accent3 188 3" xfId="2467"/>
    <cellStyle name="20% - Accent3 189" xfId="2468"/>
    <cellStyle name="20% - Accent3 189 2" xfId="2469"/>
    <cellStyle name="20% - Accent3 189 3" xfId="2470"/>
    <cellStyle name="20% - Accent3 19" xfId="2471"/>
    <cellStyle name="20% - Accent3 19 2" xfId="2472"/>
    <cellStyle name="20% - Accent3 19 3" xfId="2473"/>
    <cellStyle name="20% - Accent3 190" xfId="2474"/>
    <cellStyle name="20% - Accent3 190 2" xfId="2475"/>
    <cellStyle name="20% - Accent3 190 3" xfId="2476"/>
    <cellStyle name="20% - Accent3 191" xfId="2477"/>
    <cellStyle name="20% - Accent3 191 2" xfId="2478"/>
    <cellStyle name="20% - Accent3 191 3" xfId="2479"/>
    <cellStyle name="20% - Accent3 192" xfId="2480"/>
    <cellStyle name="20% - Accent3 192 2" xfId="2481"/>
    <cellStyle name="20% - Accent3 192 3" xfId="2482"/>
    <cellStyle name="20% - Accent3 193" xfId="2483"/>
    <cellStyle name="20% - Accent3 193 2" xfId="2484"/>
    <cellStyle name="20% - Accent3 194" xfId="2485"/>
    <cellStyle name="20% - Accent3 194 2" xfId="2486"/>
    <cellStyle name="20% - Accent3 195" xfId="2487"/>
    <cellStyle name="20% - Accent3 195 2" xfId="2488"/>
    <cellStyle name="20% - Accent3 196" xfId="2489"/>
    <cellStyle name="20% - Accent3 196 2" xfId="2490"/>
    <cellStyle name="20% - Accent3 197" xfId="2491"/>
    <cellStyle name="20% - Accent3 197 2" xfId="2492"/>
    <cellStyle name="20% - Accent3 198" xfId="2493"/>
    <cellStyle name="20% - Accent3 198 2" xfId="2494"/>
    <cellStyle name="20% - Accent3 199" xfId="2495"/>
    <cellStyle name="20% - Accent3 199 2" xfId="2496"/>
    <cellStyle name="20% - Accent3 2" xfId="2497"/>
    <cellStyle name="20% - Accent3 2 10" xfId="2498"/>
    <cellStyle name="20% - Accent3 2 11" xfId="2499"/>
    <cellStyle name="20% - Accent3 2 12" xfId="2500"/>
    <cellStyle name="20% - Accent3 2 13" xfId="2501"/>
    <cellStyle name="20% - Accent3 2 14" xfId="2502"/>
    <cellStyle name="20% - Accent3 2 15" xfId="2503"/>
    <cellStyle name="20% - Accent3 2 16" xfId="2504"/>
    <cellStyle name="20% - Accent3 2 17" xfId="2505"/>
    <cellStyle name="20% - Accent3 2 18" xfId="2506"/>
    <cellStyle name="20% - Accent3 2 19" xfId="2507"/>
    <cellStyle name="20% - Accent3 2 2" xfId="2508"/>
    <cellStyle name="20% - Accent3 2 2 10" xfId="2509"/>
    <cellStyle name="20% - Accent3 2 2 2" xfId="2510"/>
    <cellStyle name="20% - Accent3 2 2 2 2" xfId="2511"/>
    <cellStyle name="20% - Accent3 2 2 2 2 2" xfId="2512"/>
    <cellStyle name="20% - Accent3 2 2 2 2 3" xfId="2513"/>
    <cellStyle name="20% - Accent3 2 2 2 2 4" xfId="2514"/>
    <cellStyle name="20% - Accent3 2 2 2 3" xfId="2515"/>
    <cellStyle name="20% - Accent3 2 2 2 4" xfId="2516"/>
    <cellStyle name="20% - Accent3 2 2 2 5" xfId="2517"/>
    <cellStyle name="20% - Accent3 2 2 3" xfId="2518"/>
    <cellStyle name="20% - Accent3 2 2 3 2" xfId="2519"/>
    <cellStyle name="20% - Accent3 2 2 3 2 2" xfId="2520"/>
    <cellStyle name="20% - Accent3 2 2 3 2 3" xfId="2521"/>
    <cellStyle name="20% - Accent3 2 2 3 2 4" xfId="2522"/>
    <cellStyle name="20% - Accent3 2 2 3 3" xfId="2523"/>
    <cellStyle name="20% - Accent3 2 2 3 4" xfId="2524"/>
    <cellStyle name="20% - Accent3 2 2 3 5" xfId="2525"/>
    <cellStyle name="20% - Accent3 2 2 4" xfId="2526"/>
    <cellStyle name="20% - Accent3 2 2 4 2" xfId="2527"/>
    <cellStyle name="20% - Accent3 2 2 4 3" xfId="2528"/>
    <cellStyle name="20% - Accent3 2 2 4 4" xfId="2529"/>
    <cellStyle name="20% - Accent3 2 2 5" xfId="2530"/>
    <cellStyle name="20% - Accent3 2 2 6" xfId="2531"/>
    <cellStyle name="20% - Accent3 2 2 7" xfId="2532"/>
    <cellStyle name="20% - Accent3 2 2 8" xfId="2533"/>
    <cellStyle name="20% - Accent3 2 2 9" xfId="2534"/>
    <cellStyle name="20% - Accent3 2 20" xfId="2535"/>
    <cellStyle name="20% - Accent3 2 21" xfId="2536"/>
    <cellStyle name="20% - Accent3 2 22" xfId="2537"/>
    <cellStyle name="20% - Accent3 2 23" xfId="2538"/>
    <cellStyle name="20% - Accent3 2 3" xfId="2539"/>
    <cellStyle name="20% - Accent3 2 3 2" xfId="2540"/>
    <cellStyle name="20% - Accent3 2 3 2 2" xfId="2541"/>
    <cellStyle name="20% - Accent3 2 3 2 2 2" xfId="2542"/>
    <cellStyle name="20% - Accent3 2 3 2 2 3" xfId="2543"/>
    <cellStyle name="20% - Accent3 2 3 2 2 4" xfId="2544"/>
    <cellStyle name="20% - Accent3 2 3 2 3" xfId="2545"/>
    <cellStyle name="20% - Accent3 2 3 2 4" xfId="2546"/>
    <cellStyle name="20% - Accent3 2 3 2 5" xfId="2547"/>
    <cellStyle name="20% - Accent3 2 3 3" xfId="2548"/>
    <cellStyle name="20% - Accent3 2 3 3 2" xfId="2549"/>
    <cellStyle name="20% - Accent3 2 3 3 2 2" xfId="2550"/>
    <cellStyle name="20% - Accent3 2 3 3 2 3" xfId="2551"/>
    <cellStyle name="20% - Accent3 2 3 3 2 4" xfId="2552"/>
    <cellStyle name="20% - Accent3 2 3 3 3" xfId="2553"/>
    <cellStyle name="20% - Accent3 2 3 3 4" xfId="2554"/>
    <cellStyle name="20% - Accent3 2 3 3 5" xfId="2555"/>
    <cellStyle name="20% - Accent3 2 3 4" xfId="2556"/>
    <cellStyle name="20% - Accent3 2 3 4 2" xfId="2557"/>
    <cellStyle name="20% - Accent3 2 3 4 3" xfId="2558"/>
    <cellStyle name="20% - Accent3 2 3 4 4" xfId="2559"/>
    <cellStyle name="20% - Accent3 2 3 5" xfId="2560"/>
    <cellStyle name="20% - Accent3 2 3 6" xfId="2561"/>
    <cellStyle name="20% - Accent3 2 3 7" xfId="2562"/>
    <cellStyle name="20% - Accent3 2 3 8" xfId="2563"/>
    <cellStyle name="20% - Accent3 2 4" xfId="2564"/>
    <cellStyle name="20% - Accent3 2 4 2" xfId="2565"/>
    <cellStyle name="20% - Accent3 2 4 2 2" xfId="2566"/>
    <cellStyle name="20% - Accent3 2 4 2 2 2" xfId="2567"/>
    <cellStyle name="20% - Accent3 2 4 2 2 3" xfId="2568"/>
    <cellStyle name="20% - Accent3 2 4 2 2 4" xfId="2569"/>
    <cellStyle name="20% - Accent3 2 4 2 3" xfId="2570"/>
    <cellStyle name="20% - Accent3 2 4 2 4" xfId="2571"/>
    <cellStyle name="20% - Accent3 2 4 2 5" xfId="2572"/>
    <cellStyle name="20% - Accent3 2 4 3" xfId="2573"/>
    <cellStyle name="20% - Accent3 2 4 3 2" xfId="2574"/>
    <cellStyle name="20% - Accent3 2 4 3 2 2" xfId="2575"/>
    <cellStyle name="20% - Accent3 2 4 3 2 3" xfId="2576"/>
    <cellStyle name="20% - Accent3 2 4 3 2 4" xfId="2577"/>
    <cellStyle name="20% - Accent3 2 4 3 3" xfId="2578"/>
    <cellStyle name="20% - Accent3 2 4 3 4" xfId="2579"/>
    <cellStyle name="20% - Accent3 2 4 3 5" xfId="2580"/>
    <cellStyle name="20% - Accent3 2 4 4" xfId="2581"/>
    <cellStyle name="20% - Accent3 2 4 4 2" xfId="2582"/>
    <cellStyle name="20% - Accent3 2 4 4 3" xfId="2583"/>
    <cellStyle name="20% - Accent3 2 4 4 4" xfId="2584"/>
    <cellStyle name="20% - Accent3 2 4 5" xfId="2585"/>
    <cellStyle name="20% - Accent3 2 4 6" xfId="2586"/>
    <cellStyle name="20% - Accent3 2 4 7" xfId="2587"/>
    <cellStyle name="20% - Accent3 2 5" xfId="2588"/>
    <cellStyle name="20% - Accent3 2 5 2" xfId="2589"/>
    <cellStyle name="20% - Accent3 2 5 2 2" xfId="2590"/>
    <cellStyle name="20% - Accent3 2 5 2 2 2" xfId="2591"/>
    <cellStyle name="20% - Accent3 2 5 2 2 3" xfId="2592"/>
    <cellStyle name="20% - Accent3 2 5 2 2 4" xfId="2593"/>
    <cellStyle name="20% - Accent3 2 5 2 3" xfId="2594"/>
    <cellStyle name="20% - Accent3 2 5 2 4" xfId="2595"/>
    <cellStyle name="20% - Accent3 2 5 2 5" xfId="2596"/>
    <cellStyle name="20% - Accent3 2 5 3" xfId="2597"/>
    <cellStyle name="20% - Accent3 2 5 3 2" xfId="2598"/>
    <cellStyle name="20% - Accent3 2 5 3 2 2" xfId="2599"/>
    <cellStyle name="20% - Accent3 2 5 3 2 3" xfId="2600"/>
    <cellStyle name="20% - Accent3 2 5 3 2 4" xfId="2601"/>
    <cellStyle name="20% - Accent3 2 5 3 3" xfId="2602"/>
    <cellStyle name="20% - Accent3 2 5 3 4" xfId="2603"/>
    <cellStyle name="20% - Accent3 2 5 3 5" xfId="2604"/>
    <cellStyle name="20% - Accent3 2 5 4" xfId="2605"/>
    <cellStyle name="20% - Accent3 2 5 4 2" xfId="2606"/>
    <cellStyle name="20% - Accent3 2 5 4 3" xfId="2607"/>
    <cellStyle name="20% - Accent3 2 5 4 4" xfId="2608"/>
    <cellStyle name="20% - Accent3 2 5 5" xfId="2609"/>
    <cellStyle name="20% - Accent3 2 5 6" xfId="2610"/>
    <cellStyle name="20% - Accent3 2 5 7" xfId="2611"/>
    <cellStyle name="20% - Accent3 2 6" xfId="2612"/>
    <cellStyle name="20% - Accent3 2 6 2" xfId="2613"/>
    <cellStyle name="20% - Accent3 2 6 2 2" xfId="2614"/>
    <cellStyle name="20% - Accent3 2 6 2 2 2" xfId="2615"/>
    <cellStyle name="20% - Accent3 2 6 2 2 3" xfId="2616"/>
    <cellStyle name="20% - Accent3 2 6 2 2 4" xfId="2617"/>
    <cellStyle name="20% - Accent3 2 6 2 3" xfId="2618"/>
    <cellStyle name="20% - Accent3 2 6 2 4" xfId="2619"/>
    <cellStyle name="20% - Accent3 2 6 2 5" xfId="2620"/>
    <cellStyle name="20% - Accent3 2 6 3" xfId="2621"/>
    <cellStyle name="20% - Accent3 2 6 3 2" xfId="2622"/>
    <cellStyle name="20% - Accent3 2 6 3 2 2" xfId="2623"/>
    <cellStyle name="20% - Accent3 2 6 3 2 3" xfId="2624"/>
    <cellStyle name="20% - Accent3 2 6 3 2 4" xfId="2625"/>
    <cellStyle name="20% - Accent3 2 6 3 3" xfId="2626"/>
    <cellStyle name="20% - Accent3 2 6 3 4" xfId="2627"/>
    <cellStyle name="20% - Accent3 2 6 3 5" xfId="2628"/>
    <cellStyle name="20% - Accent3 2 6 4" xfId="2629"/>
    <cellStyle name="20% - Accent3 2 6 4 2" xfId="2630"/>
    <cellStyle name="20% - Accent3 2 6 4 3" xfId="2631"/>
    <cellStyle name="20% - Accent3 2 6 4 4" xfId="2632"/>
    <cellStyle name="20% - Accent3 2 6 5" xfId="2633"/>
    <cellStyle name="20% - Accent3 2 6 6" xfId="2634"/>
    <cellStyle name="20% - Accent3 2 6 7" xfId="2635"/>
    <cellStyle name="20% - Accent3 2 7" xfId="2636"/>
    <cellStyle name="20% - Accent3 2 7 2" xfId="2637"/>
    <cellStyle name="20% - Accent3 2 7 2 2" xfId="2638"/>
    <cellStyle name="20% - Accent3 2 7 2 3" xfId="2639"/>
    <cellStyle name="20% - Accent3 2 7 2 4" xfId="2640"/>
    <cellStyle name="20% - Accent3 2 7 3" xfId="2641"/>
    <cellStyle name="20% - Accent3 2 7 4" xfId="2642"/>
    <cellStyle name="20% - Accent3 2 7 5" xfId="2643"/>
    <cellStyle name="20% - Accent3 2 8" xfId="2644"/>
    <cellStyle name="20% - Accent3 2 8 2" xfId="2645"/>
    <cellStyle name="20% - Accent3 2 8 2 2" xfId="2646"/>
    <cellStyle name="20% - Accent3 2 8 2 3" xfId="2647"/>
    <cellStyle name="20% - Accent3 2 8 2 4" xfId="2648"/>
    <cellStyle name="20% - Accent3 2 8 3" xfId="2649"/>
    <cellStyle name="20% - Accent3 2 8 4" xfId="2650"/>
    <cellStyle name="20% - Accent3 2 8 5" xfId="2651"/>
    <cellStyle name="20% - Accent3 2 9" xfId="2652"/>
    <cellStyle name="20% - Accent3 2 9 2" xfId="2653"/>
    <cellStyle name="20% - Accent3 2 9 3" xfId="2654"/>
    <cellStyle name="20% - Accent3 2 9 4" xfId="2655"/>
    <cellStyle name="20% - Accent3 2_2009 GRC Compl Filing - Exhibit D" xfId="50624"/>
    <cellStyle name="20% - Accent3 20" xfId="2656"/>
    <cellStyle name="20% - Accent3 20 2" xfId="2657"/>
    <cellStyle name="20% - Accent3 20 3" xfId="2658"/>
    <cellStyle name="20% - Accent3 200" xfId="2659"/>
    <cellStyle name="20% - Accent3 200 2" xfId="2660"/>
    <cellStyle name="20% - Accent3 201" xfId="2661"/>
    <cellStyle name="20% - Accent3 201 2" xfId="2662"/>
    <cellStyle name="20% - Accent3 202" xfId="2663"/>
    <cellStyle name="20% - Accent3 202 2" xfId="2664"/>
    <cellStyle name="20% - Accent3 203" xfId="2665"/>
    <cellStyle name="20% - Accent3 203 2" xfId="2666"/>
    <cellStyle name="20% - Accent3 204" xfId="2667"/>
    <cellStyle name="20% - Accent3 204 2" xfId="2668"/>
    <cellStyle name="20% - Accent3 205" xfId="2669"/>
    <cellStyle name="20% - Accent3 205 2" xfId="2670"/>
    <cellStyle name="20% - Accent3 206" xfId="2671"/>
    <cellStyle name="20% - Accent3 206 2" xfId="2672"/>
    <cellStyle name="20% - Accent3 207" xfId="2673"/>
    <cellStyle name="20% - Accent3 207 2" xfId="2674"/>
    <cellStyle name="20% - Accent3 208" xfId="2675"/>
    <cellStyle name="20% - Accent3 208 2" xfId="2676"/>
    <cellStyle name="20% - Accent3 209" xfId="2677"/>
    <cellStyle name="20% - Accent3 209 2" xfId="2678"/>
    <cellStyle name="20% - Accent3 21" xfId="2679"/>
    <cellStyle name="20% - Accent3 21 2" xfId="2680"/>
    <cellStyle name="20% - Accent3 21 3" xfId="2681"/>
    <cellStyle name="20% - Accent3 210" xfId="2682"/>
    <cellStyle name="20% - Accent3 210 2" xfId="2683"/>
    <cellStyle name="20% - Accent3 211" xfId="2684"/>
    <cellStyle name="20% - Accent3 211 2" xfId="2685"/>
    <cellStyle name="20% - Accent3 212" xfId="2686"/>
    <cellStyle name="20% - Accent3 212 2" xfId="2687"/>
    <cellStyle name="20% - Accent3 213" xfId="2688"/>
    <cellStyle name="20% - Accent3 213 2" xfId="2689"/>
    <cellStyle name="20% - Accent3 214" xfId="2690"/>
    <cellStyle name="20% - Accent3 214 2" xfId="2691"/>
    <cellStyle name="20% - Accent3 215" xfId="2692"/>
    <cellStyle name="20% - Accent3 215 2" xfId="2693"/>
    <cellStyle name="20% - Accent3 216" xfId="2694"/>
    <cellStyle name="20% - Accent3 216 2" xfId="2695"/>
    <cellStyle name="20% - Accent3 217" xfId="2696"/>
    <cellStyle name="20% - Accent3 217 2" xfId="2697"/>
    <cellStyle name="20% - Accent3 218" xfId="2698"/>
    <cellStyle name="20% - Accent3 218 2" xfId="2699"/>
    <cellStyle name="20% - Accent3 219" xfId="2700"/>
    <cellStyle name="20% - Accent3 219 2" xfId="2701"/>
    <cellStyle name="20% - Accent3 22" xfId="2702"/>
    <cellStyle name="20% - Accent3 22 2" xfId="2703"/>
    <cellStyle name="20% - Accent3 22 3" xfId="2704"/>
    <cellStyle name="20% - Accent3 220" xfId="2705"/>
    <cellStyle name="20% - Accent3 220 2" xfId="2706"/>
    <cellStyle name="20% - Accent3 221" xfId="2707"/>
    <cellStyle name="20% - Accent3 221 2" xfId="2708"/>
    <cellStyle name="20% - Accent3 222" xfId="2709"/>
    <cellStyle name="20% - Accent3 222 2" xfId="2710"/>
    <cellStyle name="20% - Accent3 223" xfId="2711"/>
    <cellStyle name="20% - Accent3 223 2" xfId="2712"/>
    <cellStyle name="20% - Accent3 224" xfId="2713"/>
    <cellStyle name="20% - Accent3 224 2" xfId="2714"/>
    <cellStyle name="20% - Accent3 225" xfId="2715"/>
    <cellStyle name="20% - Accent3 225 2" xfId="2716"/>
    <cellStyle name="20% - Accent3 226" xfId="2717"/>
    <cellStyle name="20% - Accent3 226 2" xfId="2718"/>
    <cellStyle name="20% - Accent3 227" xfId="2719"/>
    <cellStyle name="20% - Accent3 227 2" xfId="2720"/>
    <cellStyle name="20% - Accent3 228" xfId="2721"/>
    <cellStyle name="20% - Accent3 228 2" xfId="2722"/>
    <cellStyle name="20% - Accent3 229" xfId="2723"/>
    <cellStyle name="20% - Accent3 229 2" xfId="2724"/>
    <cellStyle name="20% - Accent3 23" xfId="2725"/>
    <cellStyle name="20% - Accent3 23 2" xfId="2726"/>
    <cellStyle name="20% - Accent3 23 3" xfId="2727"/>
    <cellStyle name="20% - Accent3 230" xfId="2728"/>
    <cellStyle name="20% - Accent3 230 2" xfId="2729"/>
    <cellStyle name="20% - Accent3 231" xfId="2730"/>
    <cellStyle name="20% - Accent3 231 2" xfId="2731"/>
    <cellStyle name="20% - Accent3 232" xfId="2732"/>
    <cellStyle name="20% - Accent3 232 2" xfId="2733"/>
    <cellStyle name="20% - Accent3 233" xfId="2734"/>
    <cellStyle name="20% - Accent3 233 2" xfId="2735"/>
    <cellStyle name="20% - Accent3 234" xfId="2736"/>
    <cellStyle name="20% - Accent3 234 2" xfId="2737"/>
    <cellStyle name="20% - Accent3 235" xfId="2738"/>
    <cellStyle name="20% - Accent3 235 2" xfId="2739"/>
    <cellStyle name="20% - Accent3 236" xfId="2740"/>
    <cellStyle name="20% - Accent3 236 2" xfId="2741"/>
    <cellStyle name="20% - Accent3 237" xfId="2742"/>
    <cellStyle name="20% - Accent3 237 2" xfId="2743"/>
    <cellStyle name="20% - Accent3 238" xfId="2744"/>
    <cellStyle name="20% - Accent3 238 2" xfId="2745"/>
    <cellStyle name="20% - Accent3 239" xfId="2746"/>
    <cellStyle name="20% - Accent3 239 2" xfId="2747"/>
    <cellStyle name="20% - Accent3 24" xfId="2748"/>
    <cellStyle name="20% - Accent3 24 2" xfId="2749"/>
    <cellStyle name="20% - Accent3 24 3" xfId="2750"/>
    <cellStyle name="20% - Accent3 240" xfId="2751"/>
    <cellStyle name="20% - Accent3 240 2" xfId="2752"/>
    <cellStyle name="20% - Accent3 241" xfId="2753"/>
    <cellStyle name="20% - Accent3 241 2" xfId="2754"/>
    <cellStyle name="20% - Accent3 242" xfId="2755"/>
    <cellStyle name="20% - Accent3 242 2" xfId="2756"/>
    <cellStyle name="20% - Accent3 243" xfId="2757"/>
    <cellStyle name="20% - Accent3 243 2" xfId="2758"/>
    <cellStyle name="20% - Accent3 244" xfId="2759"/>
    <cellStyle name="20% - Accent3 244 2" xfId="2760"/>
    <cellStyle name="20% - Accent3 245" xfId="2761"/>
    <cellStyle name="20% - Accent3 245 2" xfId="2762"/>
    <cellStyle name="20% - Accent3 246" xfId="2763"/>
    <cellStyle name="20% - Accent3 246 2" xfId="2764"/>
    <cellStyle name="20% - Accent3 247" xfId="2765"/>
    <cellStyle name="20% - Accent3 247 2" xfId="2766"/>
    <cellStyle name="20% - Accent3 248" xfId="2767"/>
    <cellStyle name="20% - Accent3 248 2" xfId="2768"/>
    <cellStyle name="20% - Accent3 249" xfId="2769"/>
    <cellStyle name="20% - Accent3 249 2" xfId="2770"/>
    <cellStyle name="20% - Accent3 25" xfId="2771"/>
    <cellStyle name="20% - Accent3 25 2" xfId="2772"/>
    <cellStyle name="20% - Accent3 25 3" xfId="2773"/>
    <cellStyle name="20% - Accent3 250" xfId="2774"/>
    <cellStyle name="20% - Accent3 250 2" xfId="2775"/>
    <cellStyle name="20% - Accent3 251" xfId="2776"/>
    <cellStyle name="20% - Accent3 251 2" xfId="2777"/>
    <cellStyle name="20% - Accent3 252" xfId="2778"/>
    <cellStyle name="20% - Accent3 252 2" xfId="2779"/>
    <cellStyle name="20% - Accent3 253" xfId="2780"/>
    <cellStyle name="20% - Accent3 253 2" xfId="2781"/>
    <cellStyle name="20% - Accent3 254" xfId="2782"/>
    <cellStyle name="20% - Accent3 254 2" xfId="2783"/>
    <cellStyle name="20% - Accent3 255" xfId="2784"/>
    <cellStyle name="20% - Accent3 255 2" xfId="2785"/>
    <cellStyle name="20% - Accent3 256" xfId="2786"/>
    <cellStyle name="20% - Accent3 257" xfId="2787"/>
    <cellStyle name="20% - Accent3 258" xfId="2788"/>
    <cellStyle name="20% - Accent3 259" xfId="2789"/>
    <cellStyle name="20% - Accent3 26" xfId="2790"/>
    <cellStyle name="20% - Accent3 26 2" xfId="2791"/>
    <cellStyle name="20% - Accent3 26 3" xfId="2792"/>
    <cellStyle name="20% - Accent3 260" xfId="2793"/>
    <cellStyle name="20% - Accent3 261" xfId="2794"/>
    <cellStyle name="20% - Accent3 262" xfId="2795"/>
    <cellStyle name="20% - Accent3 263" xfId="2796"/>
    <cellStyle name="20% - Accent3 264" xfId="2797"/>
    <cellStyle name="20% - Accent3 27" xfId="2798"/>
    <cellStyle name="20% - Accent3 27 2" xfId="2799"/>
    <cellStyle name="20% - Accent3 27 3" xfId="2800"/>
    <cellStyle name="20% - Accent3 28" xfId="2801"/>
    <cellStyle name="20% - Accent3 28 2" xfId="2802"/>
    <cellStyle name="20% - Accent3 28 3" xfId="2803"/>
    <cellStyle name="20% - Accent3 29" xfId="2804"/>
    <cellStyle name="20% - Accent3 29 2" xfId="2805"/>
    <cellStyle name="20% - Accent3 29 3" xfId="2806"/>
    <cellStyle name="20% - Accent3 3" xfId="2807"/>
    <cellStyle name="20% - Accent3 3 10" xfId="2808"/>
    <cellStyle name="20% - Accent3 3 11" xfId="2809"/>
    <cellStyle name="20% - Accent3 3 12" xfId="2810"/>
    <cellStyle name="20% - Accent3 3 13" xfId="2811"/>
    <cellStyle name="20% - Accent3 3 14" xfId="2812"/>
    <cellStyle name="20% - Accent3 3 15" xfId="2813"/>
    <cellStyle name="20% - Accent3 3 2" xfId="2814"/>
    <cellStyle name="20% - Accent3 3 2 2" xfId="2815"/>
    <cellStyle name="20% - Accent3 3 2 2 2" xfId="2816"/>
    <cellStyle name="20% - Accent3 3 2 2 2 2" xfId="2817"/>
    <cellStyle name="20% - Accent3 3 2 2 2 3" xfId="2818"/>
    <cellStyle name="20% - Accent3 3 2 2 2 4" xfId="2819"/>
    <cellStyle name="20% - Accent3 3 2 2 3" xfId="2820"/>
    <cellStyle name="20% - Accent3 3 2 2 4" xfId="2821"/>
    <cellStyle name="20% - Accent3 3 2 2 5" xfId="2822"/>
    <cellStyle name="20% - Accent3 3 2 3" xfId="2823"/>
    <cellStyle name="20% - Accent3 3 2 3 2" xfId="2824"/>
    <cellStyle name="20% - Accent3 3 2 3 2 2" xfId="2825"/>
    <cellStyle name="20% - Accent3 3 2 3 2 3" xfId="2826"/>
    <cellStyle name="20% - Accent3 3 2 3 2 4" xfId="2827"/>
    <cellStyle name="20% - Accent3 3 2 3 3" xfId="2828"/>
    <cellStyle name="20% - Accent3 3 2 3 4" xfId="2829"/>
    <cellStyle name="20% - Accent3 3 2 3 5" xfId="2830"/>
    <cellStyle name="20% - Accent3 3 2 4" xfId="2831"/>
    <cellStyle name="20% - Accent3 3 2 4 2" xfId="2832"/>
    <cellStyle name="20% - Accent3 3 2 4 3" xfId="2833"/>
    <cellStyle name="20% - Accent3 3 2 4 4" xfId="2834"/>
    <cellStyle name="20% - Accent3 3 2 5" xfId="2835"/>
    <cellStyle name="20% - Accent3 3 2 6" xfId="2836"/>
    <cellStyle name="20% - Accent3 3 2 7" xfId="2837"/>
    <cellStyle name="20% - Accent3 3 2 8" xfId="2838"/>
    <cellStyle name="20% - Accent3 3 2 9" xfId="2839"/>
    <cellStyle name="20% - Accent3 3 3" xfId="2840"/>
    <cellStyle name="20% - Accent3 3 3 2" xfId="2841"/>
    <cellStyle name="20% - Accent3 3 3 2 2" xfId="2842"/>
    <cellStyle name="20% - Accent3 3 3 2 2 2" xfId="2843"/>
    <cellStyle name="20% - Accent3 3 3 2 2 3" xfId="2844"/>
    <cellStyle name="20% - Accent3 3 3 2 2 4" xfId="2845"/>
    <cellStyle name="20% - Accent3 3 3 2 3" xfId="2846"/>
    <cellStyle name="20% - Accent3 3 3 2 4" xfId="2847"/>
    <cellStyle name="20% - Accent3 3 3 2 5" xfId="2848"/>
    <cellStyle name="20% - Accent3 3 3 3" xfId="2849"/>
    <cellStyle name="20% - Accent3 3 3 3 2" xfId="2850"/>
    <cellStyle name="20% - Accent3 3 3 3 2 2" xfId="2851"/>
    <cellStyle name="20% - Accent3 3 3 3 2 3" xfId="2852"/>
    <cellStyle name="20% - Accent3 3 3 3 2 4" xfId="2853"/>
    <cellStyle name="20% - Accent3 3 3 3 3" xfId="2854"/>
    <cellStyle name="20% - Accent3 3 3 3 4" xfId="2855"/>
    <cellStyle name="20% - Accent3 3 3 3 5" xfId="2856"/>
    <cellStyle name="20% - Accent3 3 3 4" xfId="2857"/>
    <cellStyle name="20% - Accent3 3 3 4 2" xfId="2858"/>
    <cellStyle name="20% - Accent3 3 3 4 3" xfId="2859"/>
    <cellStyle name="20% - Accent3 3 3 4 4" xfId="2860"/>
    <cellStyle name="20% - Accent3 3 3 5" xfId="2861"/>
    <cellStyle name="20% - Accent3 3 3 6" xfId="2862"/>
    <cellStyle name="20% - Accent3 3 3 7" xfId="2863"/>
    <cellStyle name="20% - Accent3 3 3 8" xfId="2864"/>
    <cellStyle name="20% - Accent3 3 4" xfId="2865"/>
    <cellStyle name="20% - Accent3 3 4 2" xfId="2866"/>
    <cellStyle name="20% - Accent3 3 4 2 2" xfId="2867"/>
    <cellStyle name="20% - Accent3 3 4 2 2 2" xfId="2868"/>
    <cellStyle name="20% - Accent3 3 4 2 2 3" xfId="2869"/>
    <cellStyle name="20% - Accent3 3 4 2 2 4" xfId="2870"/>
    <cellStyle name="20% - Accent3 3 4 2 3" xfId="2871"/>
    <cellStyle name="20% - Accent3 3 4 2 4" xfId="2872"/>
    <cellStyle name="20% - Accent3 3 4 2 5" xfId="2873"/>
    <cellStyle name="20% - Accent3 3 4 3" xfId="2874"/>
    <cellStyle name="20% - Accent3 3 4 3 2" xfId="2875"/>
    <cellStyle name="20% - Accent3 3 4 3 2 2" xfId="2876"/>
    <cellStyle name="20% - Accent3 3 4 3 2 3" xfId="2877"/>
    <cellStyle name="20% - Accent3 3 4 3 2 4" xfId="2878"/>
    <cellStyle name="20% - Accent3 3 4 3 3" xfId="2879"/>
    <cellStyle name="20% - Accent3 3 4 3 4" xfId="2880"/>
    <cellStyle name="20% - Accent3 3 4 3 5" xfId="2881"/>
    <cellStyle name="20% - Accent3 3 4 4" xfId="2882"/>
    <cellStyle name="20% - Accent3 3 4 4 2" xfId="2883"/>
    <cellStyle name="20% - Accent3 3 4 4 3" xfId="2884"/>
    <cellStyle name="20% - Accent3 3 4 4 4" xfId="2885"/>
    <cellStyle name="20% - Accent3 3 4 5" xfId="2886"/>
    <cellStyle name="20% - Accent3 3 4 6" xfId="2887"/>
    <cellStyle name="20% - Accent3 3 4 7" xfId="2888"/>
    <cellStyle name="20% - Accent3 3 5" xfId="2889"/>
    <cellStyle name="20% - Accent3 3 5 2" xfId="2890"/>
    <cellStyle name="20% - Accent3 3 5 2 2" xfId="2891"/>
    <cellStyle name="20% - Accent3 3 5 2 2 2" xfId="2892"/>
    <cellStyle name="20% - Accent3 3 5 2 2 3" xfId="2893"/>
    <cellStyle name="20% - Accent3 3 5 2 2 4" xfId="2894"/>
    <cellStyle name="20% - Accent3 3 5 2 3" xfId="2895"/>
    <cellStyle name="20% - Accent3 3 5 2 4" xfId="2896"/>
    <cellStyle name="20% - Accent3 3 5 2 5" xfId="2897"/>
    <cellStyle name="20% - Accent3 3 5 3" xfId="2898"/>
    <cellStyle name="20% - Accent3 3 5 3 2" xfId="2899"/>
    <cellStyle name="20% - Accent3 3 5 3 2 2" xfId="2900"/>
    <cellStyle name="20% - Accent3 3 5 3 2 3" xfId="2901"/>
    <cellStyle name="20% - Accent3 3 5 3 2 4" xfId="2902"/>
    <cellStyle name="20% - Accent3 3 5 3 3" xfId="2903"/>
    <cellStyle name="20% - Accent3 3 5 3 4" xfId="2904"/>
    <cellStyle name="20% - Accent3 3 5 3 5" xfId="2905"/>
    <cellStyle name="20% - Accent3 3 5 4" xfId="2906"/>
    <cellStyle name="20% - Accent3 3 5 4 2" xfId="2907"/>
    <cellStyle name="20% - Accent3 3 5 4 3" xfId="2908"/>
    <cellStyle name="20% - Accent3 3 5 4 4" xfId="2909"/>
    <cellStyle name="20% - Accent3 3 5 5" xfId="2910"/>
    <cellStyle name="20% - Accent3 3 5 6" xfId="2911"/>
    <cellStyle name="20% - Accent3 3 5 7" xfId="2912"/>
    <cellStyle name="20% - Accent3 3 6" xfId="2913"/>
    <cellStyle name="20% - Accent3 3 6 2" xfId="2914"/>
    <cellStyle name="20% - Accent3 3 6 2 2" xfId="2915"/>
    <cellStyle name="20% - Accent3 3 6 2 2 2" xfId="2916"/>
    <cellStyle name="20% - Accent3 3 6 2 2 3" xfId="2917"/>
    <cellStyle name="20% - Accent3 3 6 2 2 4" xfId="2918"/>
    <cellStyle name="20% - Accent3 3 6 2 3" xfId="2919"/>
    <cellStyle name="20% - Accent3 3 6 2 4" xfId="2920"/>
    <cellStyle name="20% - Accent3 3 6 2 5" xfId="2921"/>
    <cellStyle name="20% - Accent3 3 6 3" xfId="2922"/>
    <cellStyle name="20% - Accent3 3 6 3 2" xfId="2923"/>
    <cellStyle name="20% - Accent3 3 6 3 2 2" xfId="2924"/>
    <cellStyle name="20% - Accent3 3 6 3 2 3" xfId="2925"/>
    <cellStyle name="20% - Accent3 3 6 3 2 4" xfId="2926"/>
    <cellStyle name="20% - Accent3 3 6 3 3" xfId="2927"/>
    <cellStyle name="20% - Accent3 3 6 3 4" xfId="2928"/>
    <cellStyle name="20% - Accent3 3 6 3 5" xfId="2929"/>
    <cellStyle name="20% - Accent3 3 6 4" xfId="2930"/>
    <cellStyle name="20% - Accent3 3 6 4 2" xfId="2931"/>
    <cellStyle name="20% - Accent3 3 6 4 3" xfId="2932"/>
    <cellStyle name="20% - Accent3 3 6 4 4" xfId="2933"/>
    <cellStyle name="20% - Accent3 3 6 5" xfId="2934"/>
    <cellStyle name="20% - Accent3 3 6 6" xfId="2935"/>
    <cellStyle name="20% - Accent3 3 6 7" xfId="2936"/>
    <cellStyle name="20% - Accent3 3 7" xfId="2937"/>
    <cellStyle name="20% - Accent3 3 7 2" xfId="2938"/>
    <cellStyle name="20% - Accent3 3 7 2 2" xfId="2939"/>
    <cellStyle name="20% - Accent3 3 7 2 3" xfId="2940"/>
    <cellStyle name="20% - Accent3 3 7 2 4" xfId="2941"/>
    <cellStyle name="20% - Accent3 3 7 3" xfId="2942"/>
    <cellStyle name="20% - Accent3 3 7 4" xfId="2943"/>
    <cellStyle name="20% - Accent3 3 7 5" xfId="2944"/>
    <cellStyle name="20% - Accent3 3 8" xfId="2945"/>
    <cellStyle name="20% - Accent3 3 8 2" xfId="2946"/>
    <cellStyle name="20% - Accent3 3 8 2 2" xfId="2947"/>
    <cellStyle name="20% - Accent3 3 8 2 3" xfId="2948"/>
    <cellStyle name="20% - Accent3 3 8 2 4" xfId="2949"/>
    <cellStyle name="20% - Accent3 3 8 3" xfId="2950"/>
    <cellStyle name="20% - Accent3 3 8 4" xfId="2951"/>
    <cellStyle name="20% - Accent3 3 8 5" xfId="2952"/>
    <cellStyle name="20% - Accent3 3 9" xfId="2953"/>
    <cellStyle name="20% - Accent3 3 9 2" xfId="2954"/>
    <cellStyle name="20% - Accent3 3 9 3" xfId="2955"/>
    <cellStyle name="20% - Accent3 3 9 4" xfId="2956"/>
    <cellStyle name="20% - Accent3 30" xfId="2957"/>
    <cellStyle name="20% - Accent3 30 2" xfId="2958"/>
    <cellStyle name="20% - Accent3 30 3" xfId="2959"/>
    <cellStyle name="20% - Accent3 31" xfId="2960"/>
    <cellStyle name="20% - Accent3 31 2" xfId="2961"/>
    <cellStyle name="20% - Accent3 31 3" xfId="2962"/>
    <cellStyle name="20% - Accent3 32" xfId="2963"/>
    <cellStyle name="20% - Accent3 32 2" xfId="2964"/>
    <cellStyle name="20% - Accent3 32 3" xfId="2965"/>
    <cellStyle name="20% - Accent3 33" xfId="2966"/>
    <cellStyle name="20% - Accent3 33 2" xfId="2967"/>
    <cellStyle name="20% - Accent3 33 3" xfId="2968"/>
    <cellStyle name="20% - Accent3 34" xfId="2969"/>
    <cellStyle name="20% - Accent3 34 2" xfId="2970"/>
    <cellStyle name="20% - Accent3 34 3" xfId="2971"/>
    <cellStyle name="20% - Accent3 35" xfId="2972"/>
    <cellStyle name="20% - Accent3 35 2" xfId="2973"/>
    <cellStyle name="20% - Accent3 35 3" xfId="2974"/>
    <cellStyle name="20% - Accent3 36" xfId="2975"/>
    <cellStyle name="20% - Accent3 36 2" xfId="2976"/>
    <cellStyle name="20% - Accent3 36 3" xfId="2977"/>
    <cellStyle name="20% - Accent3 37" xfId="2978"/>
    <cellStyle name="20% - Accent3 37 2" xfId="2979"/>
    <cellStyle name="20% - Accent3 37 3" xfId="2980"/>
    <cellStyle name="20% - Accent3 38" xfId="2981"/>
    <cellStyle name="20% - Accent3 38 2" xfId="2982"/>
    <cellStyle name="20% - Accent3 38 3" xfId="2983"/>
    <cellStyle name="20% - Accent3 39" xfId="2984"/>
    <cellStyle name="20% - Accent3 39 2" xfId="2985"/>
    <cellStyle name="20% - Accent3 39 3" xfId="2986"/>
    <cellStyle name="20% - Accent3 4" xfId="2987"/>
    <cellStyle name="20% - Accent3 4 2" xfId="2988"/>
    <cellStyle name="20% - Accent3 4 2 2" xfId="2989"/>
    <cellStyle name="20% - Accent3 4 2 3" xfId="50625"/>
    <cellStyle name="20% - Accent3 4 2 4" xfId="50626"/>
    <cellStyle name="20% - Accent3 4 3" xfId="2990"/>
    <cellStyle name="20% - Accent3 4 3 2" xfId="2991"/>
    <cellStyle name="20% - Accent3 4 4" xfId="50627"/>
    <cellStyle name="20% - Accent3 4 5" xfId="50628"/>
    <cellStyle name="20% - Accent3 4 6" xfId="50629"/>
    <cellStyle name="20% - Accent3 4 7" xfId="50630"/>
    <cellStyle name="20% - Accent3 4 8" xfId="50631"/>
    <cellStyle name="20% - Accent3 40" xfId="2992"/>
    <cellStyle name="20% - Accent3 40 2" xfId="2993"/>
    <cellStyle name="20% - Accent3 40 3" xfId="2994"/>
    <cellStyle name="20% - Accent3 41" xfId="2995"/>
    <cellStyle name="20% - Accent3 41 2" xfId="2996"/>
    <cellStyle name="20% - Accent3 41 3" xfId="2997"/>
    <cellStyle name="20% - Accent3 42" xfId="2998"/>
    <cellStyle name="20% - Accent3 42 2" xfId="2999"/>
    <cellStyle name="20% - Accent3 42 3" xfId="3000"/>
    <cellStyle name="20% - Accent3 43" xfId="3001"/>
    <cellStyle name="20% - Accent3 43 2" xfId="3002"/>
    <cellStyle name="20% - Accent3 43 3" xfId="3003"/>
    <cellStyle name="20% - Accent3 44" xfId="3004"/>
    <cellStyle name="20% - Accent3 44 2" xfId="3005"/>
    <cellStyle name="20% - Accent3 44 3" xfId="3006"/>
    <cellStyle name="20% - Accent3 45" xfId="3007"/>
    <cellStyle name="20% - Accent3 45 2" xfId="3008"/>
    <cellStyle name="20% - Accent3 45 3" xfId="3009"/>
    <cellStyle name="20% - Accent3 46" xfId="3010"/>
    <cellStyle name="20% - Accent3 46 2" xfId="3011"/>
    <cellStyle name="20% - Accent3 46 3" xfId="3012"/>
    <cellStyle name="20% - Accent3 47" xfId="3013"/>
    <cellStyle name="20% - Accent3 47 2" xfId="3014"/>
    <cellStyle name="20% - Accent3 47 3" xfId="3015"/>
    <cellStyle name="20% - Accent3 48" xfId="3016"/>
    <cellStyle name="20% - Accent3 48 2" xfId="3017"/>
    <cellStyle name="20% - Accent3 48 3" xfId="3018"/>
    <cellStyle name="20% - Accent3 49" xfId="3019"/>
    <cellStyle name="20% - Accent3 49 2" xfId="3020"/>
    <cellStyle name="20% - Accent3 49 3" xfId="3021"/>
    <cellStyle name="20% - Accent3 5" xfId="3022"/>
    <cellStyle name="20% - Accent3 5 2" xfId="3023"/>
    <cellStyle name="20% - Accent3 5 3" xfId="3024"/>
    <cellStyle name="20% - Accent3 5 4" xfId="3025"/>
    <cellStyle name="20% - Accent3 50" xfId="3026"/>
    <cellStyle name="20% - Accent3 50 2" xfId="3027"/>
    <cellStyle name="20% - Accent3 50 3" xfId="3028"/>
    <cellStyle name="20% - Accent3 51" xfId="3029"/>
    <cellStyle name="20% - Accent3 51 2" xfId="3030"/>
    <cellStyle name="20% - Accent3 51 3" xfId="3031"/>
    <cellStyle name="20% - Accent3 52" xfId="3032"/>
    <cellStyle name="20% - Accent3 52 2" xfId="3033"/>
    <cellStyle name="20% - Accent3 52 3" xfId="3034"/>
    <cellStyle name="20% - Accent3 53" xfId="3035"/>
    <cellStyle name="20% - Accent3 53 2" xfId="3036"/>
    <cellStyle name="20% - Accent3 53 3" xfId="3037"/>
    <cellStyle name="20% - Accent3 54" xfId="3038"/>
    <cellStyle name="20% - Accent3 54 2" xfId="3039"/>
    <cellStyle name="20% - Accent3 54 3" xfId="3040"/>
    <cellStyle name="20% - Accent3 55" xfId="3041"/>
    <cellStyle name="20% - Accent3 55 2" xfId="3042"/>
    <cellStyle name="20% - Accent3 55 3" xfId="3043"/>
    <cellStyle name="20% - Accent3 56" xfId="3044"/>
    <cellStyle name="20% - Accent3 56 2" xfId="3045"/>
    <cellStyle name="20% - Accent3 56 3" xfId="3046"/>
    <cellStyle name="20% - Accent3 57" xfId="3047"/>
    <cellStyle name="20% - Accent3 57 2" xfId="3048"/>
    <cellStyle name="20% - Accent3 57 3" xfId="3049"/>
    <cellStyle name="20% - Accent3 58" xfId="3050"/>
    <cellStyle name="20% - Accent3 58 2" xfId="3051"/>
    <cellStyle name="20% - Accent3 58 3" xfId="3052"/>
    <cellStyle name="20% - Accent3 59" xfId="3053"/>
    <cellStyle name="20% - Accent3 59 2" xfId="3054"/>
    <cellStyle name="20% - Accent3 59 3" xfId="3055"/>
    <cellStyle name="20% - Accent3 6" xfId="3056"/>
    <cellStyle name="20% - Accent3 6 2" xfId="3057"/>
    <cellStyle name="20% - Accent3 6 3" xfId="3058"/>
    <cellStyle name="20% - Accent3 6 4" xfId="3059"/>
    <cellStyle name="20% - Accent3 60" xfId="3060"/>
    <cellStyle name="20% - Accent3 60 2" xfId="3061"/>
    <cellStyle name="20% - Accent3 60 3" xfId="3062"/>
    <cellStyle name="20% - Accent3 61" xfId="3063"/>
    <cellStyle name="20% - Accent3 61 2" xfId="3064"/>
    <cellStyle name="20% - Accent3 61 3" xfId="3065"/>
    <cellStyle name="20% - Accent3 62" xfId="3066"/>
    <cellStyle name="20% - Accent3 62 2" xfId="3067"/>
    <cellStyle name="20% - Accent3 62 3" xfId="3068"/>
    <cellStyle name="20% - Accent3 63" xfId="3069"/>
    <cellStyle name="20% - Accent3 63 2" xfId="3070"/>
    <cellStyle name="20% - Accent3 63 3" xfId="3071"/>
    <cellStyle name="20% - Accent3 64" xfId="3072"/>
    <cellStyle name="20% - Accent3 64 2" xfId="3073"/>
    <cellStyle name="20% - Accent3 64 3" xfId="3074"/>
    <cellStyle name="20% - Accent3 65" xfId="3075"/>
    <cellStyle name="20% - Accent3 65 2" xfId="3076"/>
    <cellStyle name="20% - Accent3 65 3" xfId="3077"/>
    <cellStyle name="20% - Accent3 66" xfId="3078"/>
    <cellStyle name="20% - Accent3 66 2" xfId="3079"/>
    <cellStyle name="20% - Accent3 66 3" xfId="3080"/>
    <cellStyle name="20% - Accent3 67" xfId="3081"/>
    <cellStyle name="20% - Accent3 67 2" xfId="3082"/>
    <cellStyle name="20% - Accent3 67 3" xfId="3083"/>
    <cellStyle name="20% - Accent3 68" xfId="3084"/>
    <cellStyle name="20% - Accent3 68 2" xfId="3085"/>
    <cellStyle name="20% - Accent3 68 3" xfId="3086"/>
    <cellStyle name="20% - Accent3 69" xfId="3087"/>
    <cellStyle name="20% - Accent3 69 2" xfId="3088"/>
    <cellStyle name="20% - Accent3 69 3" xfId="3089"/>
    <cellStyle name="20% - Accent3 7" xfId="3090"/>
    <cellStyle name="20% - Accent3 7 2" xfId="3091"/>
    <cellStyle name="20% - Accent3 7 3" xfId="3092"/>
    <cellStyle name="20% - Accent3 7 4" xfId="3093"/>
    <cellStyle name="20% - Accent3 70" xfId="3094"/>
    <cellStyle name="20% - Accent3 70 2" xfId="3095"/>
    <cellStyle name="20% - Accent3 70 3" xfId="3096"/>
    <cellStyle name="20% - Accent3 71" xfId="3097"/>
    <cellStyle name="20% - Accent3 71 2" xfId="3098"/>
    <cellStyle name="20% - Accent3 71 3" xfId="3099"/>
    <cellStyle name="20% - Accent3 72" xfId="3100"/>
    <cellStyle name="20% - Accent3 72 2" xfId="3101"/>
    <cellStyle name="20% - Accent3 72 3" xfId="3102"/>
    <cellStyle name="20% - Accent3 73" xfId="3103"/>
    <cellStyle name="20% - Accent3 73 2" xfId="3104"/>
    <cellStyle name="20% - Accent3 73 3" xfId="3105"/>
    <cellStyle name="20% - Accent3 74" xfId="3106"/>
    <cellStyle name="20% - Accent3 74 2" xfId="3107"/>
    <cellStyle name="20% - Accent3 74 3" xfId="3108"/>
    <cellStyle name="20% - Accent3 75" xfId="3109"/>
    <cellStyle name="20% - Accent3 75 2" xfId="3110"/>
    <cellStyle name="20% - Accent3 75 3" xfId="3111"/>
    <cellStyle name="20% - Accent3 76" xfId="3112"/>
    <cellStyle name="20% - Accent3 76 2" xfId="3113"/>
    <cellStyle name="20% - Accent3 76 3" xfId="3114"/>
    <cellStyle name="20% - Accent3 77" xfId="3115"/>
    <cellStyle name="20% - Accent3 77 2" xfId="3116"/>
    <cellStyle name="20% - Accent3 77 3" xfId="3117"/>
    <cellStyle name="20% - Accent3 78" xfId="3118"/>
    <cellStyle name="20% - Accent3 78 2" xfId="3119"/>
    <cellStyle name="20% - Accent3 78 3" xfId="3120"/>
    <cellStyle name="20% - Accent3 79" xfId="3121"/>
    <cellStyle name="20% - Accent3 79 2" xfId="3122"/>
    <cellStyle name="20% - Accent3 79 3" xfId="3123"/>
    <cellStyle name="20% - Accent3 8" xfId="3124"/>
    <cellStyle name="20% - Accent3 8 2" xfId="3125"/>
    <cellStyle name="20% - Accent3 8 3" xfId="3126"/>
    <cellStyle name="20% - Accent3 8 4" xfId="3127"/>
    <cellStyle name="20% - Accent3 80" xfId="3128"/>
    <cellStyle name="20% - Accent3 80 2" xfId="3129"/>
    <cellStyle name="20% - Accent3 80 3" xfId="3130"/>
    <cellStyle name="20% - Accent3 81" xfId="3131"/>
    <cellStyle name="20% - Accent3 81 2" xfId="3132"/>
    <cellStyle name="20% - Accent3 81 3" xfId="3133"/>
    <cellStyle name="20% - Accent3 82" xfId="3134"/>
    <cellStyle name="20% - Accent3 82 2" xfId="3135"/>
    <cellStyle name="20% - Accent3 82 3" xfId="3136"/>
    <cellStyle name="20% - Accent3 83" xfId="3137"/>
    <cellStyle name="20% - Accent3 83 2" xfId="3138"/>
    <cellStyle name="20% - Accent3 83 3" xfId="3139"/>
    <cellStyle name="20% - Accent3 84" xfId="3140"/>
    <cellStyle name="20% - Accent3 84 2" xfId="3141"/>
    <cellStyle name="20% - Accent3 84 3" xfId="3142"/>
    <cellStyle name="20% - Accent3 85" xfId="3143"/>
    <cellStyle name="20% - Accent3 85 2" xfId="3144"/>
    <cellStyle name="20% - Accent3 85 3" xfId="3145"/>
    <cellStyle name="20% - Accent3 86" xfId="3146"/>
    <cellStyle name="20% - Accent3 86 2" xfId="3147"/>
    <cellStyle name="20% - Accent3 86 3" xfId="3148"/>
    <cellStyle name="20% - Accent3 87" xfId="3149"/>
    <cellStyle name="20% - Accent3 87 2" xfId="3150"/>
    <cellStyle name="20% - Accent3 87 3" xfId="3151"/>
    <cellStyle name="20% - Accent3 88" xfId="3152"/>
    <cellStyle name="20% - Accent3 88 2" xfId="3153"/>
    <cellStyle name="20% - Accent3 88 3" xfId="3154"/>
    <cellStyle name="20% - Accent3 89" xfId="3155"/>
    <cellStyle name="20% - Accent3 89 2" xfId="3156"/>
    <cellStyle name="20% - Accent3 89 3" xfId="3157"/>
    <cellStyle name="20% - Accent3 9" xfId="3158"/>
    <cellStyle name="20% - Accent3 9 2" xfId="3159"/>
    <cellStyle name="20% - Accent3 9 3" xfId="3160"/>
    <cellStyle name="20% - Accent3 9 4" xfId="3161"/>
    <cellStyle name="20% - Accent3 90" xfId="3162"/>
    <cellStyle name="20% - Accent3 90 2" xfId="3163"/>
    <cellStyle name="20% - Accent3 90 3" xfId="3164"/>
    <cellStyle name="20% - Accent3 91" xfId="3165"/>
    <cellStyle name="20% - Accent3 91 2" xfId="3166"/>
    <cellStyle name="20% - Accent3 91 3" xfId="3167"/>
    <cellStyle name="20% - Accent3 92" xfId="3168"/>
    <cellStyle name="20% - Accent3 92 2" xfId="3169"/>
    <cellStyle name="20% - Accent3 92 3" xfId="3170"/>
    <cellStyle name="20% - Accent3 93" xfId="3171"/>
    <cellStyle name="20% - Accent3 93 2" xfId="3172"/>
    <cellStyle name="20% - Accent3 93 3" xfId="3173"/>
    <cellStyle name="20% - Accent3 94" xfId="3174"/>
    <cellStyle name="20% - Accent3 94 2" xfId="3175"/>
    <cellStyle name="20% - Accent3 94 3" xfId="3176"/>
    <cellStyle name="20% - Accent3 95" xfId="3177"/>
    <cellStyle name="20% - Accent3 95 2" xfId="3178"/>
    <cellStyle name="20% - Accent3 95 3" xfId="3179"/>
    <cellStyle name="20% - Accent3 96" xfId="3180"/>
    <cellStyle name="20% - Accent3 96 2" xfId="3181"/>
    <cellStyle name="20% - Accent3 96 3" xfId="3182"/>
    <cellStyle name="20% - Accent3 97" xfId="3183"/>
    <cellStyle name="20% - Accent3 97 2" xfId="3184"/>
    <cellStyle name="20% - Accent3 97 3" xfId="3185"/>
    <cellStyle name="20% - Accent3 98" xfId="3186"/>
    <cellStyle name="20% - Accent3 98 2" xfId="3187"/>
    <cellStyle name="20% - Accent3 98 3" xfId="3188"/>
    <cellStyle name="20% - Accent3 99" xfId="3189"/>
    <cellStyle name="20% - Accent3 99 2" xfId="3190"/>
    <cellStyle name="20% - Accent3 99 3" xfId="3191"/>
    <cellStyle name="20% - Accent4 10" xfId="3192"/>
    <cellStyle name="20% - Accent4 10 2" xfId="3193"/>
    <cellStyle name="20% - Accent4 10 3" xfId="3194"/>
    <cellStyle name="20% - Accent4 10 4" xfId="3195"/>
    <cellStyle name="20% - Accent4 100" xfId="3196"/>
    <cellStyle name="20% - Accent4 100 2" xfId="3197"/>
    <cellStyle name="20% - Accent4 100 3" xfId="3198"/>
    <cellStyle name="20% - Accent4 101" xfId="3199"/>
    <cellStyle name="20% - Accent4 101 2" xfId="3200"/>
    <cellStyle name="20% - Accent4 101 3" xfId="3201"/>
    <cellStyle name="20% - Accent4 102" xfId="3202"/>
    <cellStyle name="20% - Accent4 102 2" xfId="3203"/>
    <cellStyle name="20% - Accent4 102 3" xfId="3204"/>
    <cellStyle name="20% - Accent4 103" xfId="3205"/>
    <cellStyle name="20% - Accent4 103 2" xfId="3206"/>
    <cellStyle name="20% - Accent4 103 3" xfId="3207"/>
    <cellStyle name="20% - Accent4 104" xfId="3208"/>
    <cellStyle name="20% - Accent4 104 2" xfId="3209"/>
    <cellStyle name="20% - Accent4 104 3" xfId="3210"/>
    <cellStyle name="20% - Accent4 105" xfId="3211"/>
    <cellStyle name="20% - Accent4 105 2" xfId="3212"/>
    <cellStyle name="20% - Accent4 105 3" xfId="3213"/>
    <cellStyle name="20% - Accent4 106" xfId="3214"/>
    <cellStyle name="20% - Accent4 106 2" xfId="3215"/>
    <cellStyle name="20% - Accent4 106 3" xfId="3216"/>
    <cellStyle name="20% - Accent4 107" xfId="3217"/>
    <cellStyle name="20% - Accent4 107 2" xfId="3218"/>
    <cellStyle name="20% - Accent4 107 3" xfId="3219"/>
    <cellStyle name="20% - Accent4 108" xfId="3220"/>
    <cellStyle name="20% - Accent4 108 2" xfId="3221"/>
    <cellStyle name="20% - Accent4 108 3" xfId="3222"/>
    <cellStyle name="20% - Accent4 109" xfId="3223"/>
    <cellStyle name="20% - Accent4 109 2" xfId="3224"/>
    <cellStyle name="20% - Accent4 109 3" xfId="3225"/>
    <cellStyle name="20% - Accent4 11" xfId="3226"/>
    <cellStyle name="20% - Accent4 11 2" xfId="3227"/>
    <cellStyle name="20% - Accent4 11 3" xfId="3228"/>
    <cellStyle name="20% - Accent4 11 4" xfId="3229"/>
    <cellStyle name="20% - Accent4 110" xfId="3230"/>
    <cellStyle name="20% - Accent4 110 2" xfId="3231"/>
    <cellStyle name="20% - Accent4 110 3" xfId="3232"/>
    <cellStyle name="20% - Accent4 111" xfId="3233"/>
    <cellStyle name="20% - Accent4 111 2" xfId="3234"/>
    <cellStyle name="20% - Accent4 111 3" xfId="3235"/>
    <cellStyle name="20% - Accent4 112" xfId="3236"/>
    <cellStyle name="20% - Accent4 112 2" xfId="3237"/>
    <cellStyle name="20% - Accent4 112 3" xfId="3238"/>
    <cellStyle name="20% - Accent4 113" xfId="3239"/>
    <cellStyle name="20% - Accent4 113 2" xfId="3240"/>
    <cellStyle name="20% - Accent4 113 3" xfId="3241"/>
    <cellStyle name="20% - Accent4 114" xfId="3242"/>
    <cellStyle name="20% - Accent4 114 2" xfId="3243"/>
    <cellStyle name="20% - Accent4 114 3" xfId="3244"/>
    <cellStyle name="20% - Accent4 115" xfId="3245"/>
    <cellStyle name="20% - Accent4 115 2" xfId="3246"/>
    <cellStyle name="20% - Accent4 115 3" xfId="3247"/>
    <cellStyle name="20% - Accent4 116" xfId="3248"/>
    <cellStyle name="20% - Accent4 116 2" xfId="3249"/>
    <cellStyle name="20% - Accent4 116 3" xfId="3250"/>
    <cellStyle name="20% - Accent4 117" xfId="3251"/>
    <cellStyle name="20% - Accent4 117 2" xfId="3252"/>
    <cellStyle name="20% - Accent4 117 3" xfId="3253"/>
    <cellStyle name="20% - Accent4 118" xfId="3254"/>
    <cellStyle name="20% - Accent4 118 2" xfId="3255"/>
    <cellStyle name="20% - Accent4 118 3" xfId="3256"/>
    <cellStyle name="20% - Accent4 119" xfId="3257"/>
    <cellStyle name="20% - Accent4 119 2" xfId="3258"/>
    <cellStyle name="20% - Accent4 119 3" xfId="3259"/>
    <cellStyle name="20% - Accent4 12" xfId="3260"/>
    <cellStyle name="20% - Accent4 12 2" xfId="3261"/>
    <cellStyle name="20% - Accent4 12 3" xfId="3262"/>
    <cellStyle name="20% - Accent4 12 4" xfId="3263"/>
    <cellStyle name="20% - Accent4 120" xfId="3264"/>
    <cellStyle name="20% - Accent4 120 2" xfId="3265"/>
    <cellStyle name="20% - Accent4 120 3" xfId="3266"/>
    <cellStyle name="20% - Accent4 121" xfId="3267"/>
    <cellStyle name="20% - Accent4 121 2" xfId="3268"/>
    <cellStyle name="20% - Accent4 121 3" xfId="3269"/>
    <cellStyle name="20% - Accent4 122" xfId="3270"/>
    <cellStyle name="20% - Accent4 122 2" xfId="3271"/>
    <cellStyle name="20% - Accent4 122 3" xfId="3272"/>
    <cellStyle name="20% - Accent4 123" xfId="3273"/>
    <cellStyle name="20% - Accent4 123 2" xfId="3274"/>
    <cellStyle name="20% - Accent4 123 3" xfId="3275"/>
    <cellStyle name="20% - Accent4 124" xfId="3276"/>
    <cellStyle name="20% - Accent4 124 2" xfId="3277"/>
    <cellStyle name="20% - Accent4 124 3" xfId="3278"/>
    <cellStyle name="20% - Accent4 125" xfId="3279"/>
    <cellStyle name="20% - Accent4 125 2" xfId="3280"/>
    <cellStyle name="20% - Accent4 125 3" xfId="3281"/>
    <cellStyle name="20% - Accent4 126" xfId="3282"/>
    <cellStyle name="20% - Accent4 126 2" xfId="3283"/>
    <cellStyle name="20% - Accent4 126 3" xfId="3284"/>
    <cellStyle name="20% - Accent4 127" xfId="3285"/>
    <cellStyle name="20% - Accent4 127 2" xfId="3286"/>
    <cellStyle name="20% - Accent4 127 3" xfId="3287"/>
    <cellStyle name="20% - Accent4 128" xfId="3288"/>
    <cellStyle name="20% - Accent4 128 2" xfId="3289"/>
    <cellStyle name="20% - Accent4 128 3" xfId="3290"/>
    <cellStyle name="20% - Accent4 129" xfId="3291"/>
    <cellStyle name="20% - Accent4 129 2" xfId="3292"/>
    <cellStyle name="20% - Accent4 129 3" xfId="3293"/>
    <cellStyle name="20% - Accent4 13" xfId="3294"/>
    <cellStyle name="20% - Accent4 13 2" xfId="3295"/>
    <cellStyle name="20% - Accent4 13 3" xfId="3296"/>
    <cellStyle name="20% - Accent4 13 4" xfId="3297"/>
    <cellStyle name="20% - Accent4 130" xfId="3298"/>
    <cellStyle name="20% - Accent4 130 2" xfId="3299"/>
    <cellStyle name="20% - Accent4 130 3" xfId="3300"/>
    <cellStyle name="20% - Accent4 131" xfId="3301"/>
    <cellStyle name="20% - Accent4 131 2" xfId="3302"/>
    <cellStyle name="20% - Accent4 131 3" xfId="3303"/>
    <cellStyle name="20% - Accent4 132" xfId="3304"/>
    <cellStyle name="20% - Accent4 132 2" xfId="3305"/>
    <cellStyle name="20% - Accent4 132 3" xfId="3306"/>
    <cellStyle name="20% - Accent4 133" xfId="3307"/>
    <cellStyle name="20% - Accent4 133 2" xfId="3308"/>
    <cellStyle name="20% - Accent4 133 3" xfId="3309"/>
    <cellStyle name="20% - Accent4 134" xfId="3310"/>
    <cellStyle name="20% - Accent4 134 2" xfId="3311"/>
    <cellStyle name="20% - Accent4 134 3" xfId="3312"/>
    <cellStyle name="20% - Accent4 135" xfId="3313"/>
    <cellStyle name="20% - Accent4 135 2" xfId="3314"/>
    <cellStyle name="20% - Accent4 135 3" xfId="3315"/>
    <cellStyle name="20% - Accent4 136" xfId="3316"/>
    <cellStyle name="20% - Accent4 136 2" xfId="3317"/>
    <cellStyle name="20% - Accent4 136 3" xfId="3318"/>
    <cellStyle name="20% - Accent4 137" xfId="3319"/>
    <cellStyle name="20% - Accent4 137 2" xfId="3320"/>
    <cellStyle name="20% - Accent4 137 3" xfId="3321"/>
    <cellStyle name="20% - Accent4 138" xfId="3322"/>
    <cellStyle name="20% - Accent4 138 2" xfId="3323"/>
    <cellStyle name="20% - Accent4 138 3" xfId="3324"/>
    <cellStyle name="20% - Accent4 139" xfId="3325"/>
    <cellStyle name="20% - Accent4 139 2" xfId="3326"/>
    <cellStyle name="20% - Accent4 139 3" xfId="3327"/>
    <cellStyle name="20% - Accent4 14" xfId="3328"/>
    <cellStyle name="20% - Accent4 14 2" xfId="3329"/>
    <cellStyle name="20% - Accent4 14 3" xfId="3330"/>
    <cellStyle name="20% - Accent4 140" xfId="3331"/>
    <cellStyle name="20% - Accent4 140 2" xfId="3332"/>
    <cellStyle name="20% - Accent4 140 3" xfId="3333"/>
    <cellStyle name="20% - Accent4 141" xfId="3334"/>
    <cellStyle name="20% - Accent4 141 2" xfId="3335"/>
    <cellStyle name="20% - Accent4 141 3" xfId="3336"/>
    <cellStyle name="20% - Accent4 142" xfId="3337"/>
    <cellStyle name="20% - Accent4 142 2" xfId="3338"/>
    <cellStyle name="20% - Accent4 142 3" xfId="3339"/>
    <cellStyle name="20% - Accent4 143" xfId="3340"/>
    <cellStyle name="20% - Accent4 143 2" xfId="3341"/>
    <cellStyle name="20% - Accent4 143 3" xfId="3342"/>
    <cellStyle name="20% - Accent4 144" xfId="3343"/>
    <cellStyle name="20% - Accent4 144 2" xfId="3344"/>
    <cellStyle name="20% - Accent4 144 3" xfId="3345"/>
    <cellStyle name="20% - Accent4 145" xfId="3346"/>
    <cellStyle name="20% - Accent4 145 2" xfId="3347"/>
    <cellStyle name="20% - Accent4 145 3" xfId="3348"/>
    <cellStyle name="20% - Accent4 146" xfId="3349"/>
    <cellStyle name="20% - Accent4 146 2" xfId="3350"/>
    <cellStyle name="20% - Accent4 146 3" xfId="3351"/>
    <cellStyle name="20% - Accent4 147" xfId="3352"/>
    <cellStyle name="20% - Accent4 147 2" xfId="3353"/>
    <cellStyle name="20% - Accent4 147 3" xfId="3354"/>
    <cellStyle name="20% - Accent4 148" xfId="3355"/>
    <cellStyle name="20% - Accent4 148 2" xfId="3356"/>
    <cellStyle name="20% - Accent4 148 3" xfId="3357"/>
    <cellStyle name="20% - Accent4 149" xfId="3358"/>
    <cellStyle name="20% - Accent4 149 2" xfId="3359"/>
    <cellStyle name="20% - Accent4 149 3" xfId="3360"/>
    <cellStyle name="20% - Accent4 15" xfId="3361"/>
    <cellStyle name="20% - Accent4 15 2" xfId="3362"/>
    <cellStyle name="20% - Accent4 15 3" xfId="3363"/>
    <cellStyle name="20% - Accent4 150" xfId="3364"/>
    <cellStyle name="20% - Accent4 150 2" xfId="3365"/>
    <cellStyle name="20% - Accent4 150 3" xfId="3366"/>
    <cellStyle name="20% - Accent4 151" xfId="3367"/>
    <cellStyle name="20% - Accent4 151 2" xfId="3368"/>
    <cellStyle name="20% - Accent4 151 3" xfId="3369"/>
    <cellStyle name="20% - Accent4 152" xfId="3370"/>
    <cellStyle name="20% - Accent4 152 2" xfId="3371"/>
    <cellStyle name="20% - Accent4 152 3" xfId="3372"/>
    <cellStyle name="20% - Accent4 153" xfId="3373"/>
    <cellStyle name="20% - Accent4 153 2" xfId="3374"/>
    <cellStyle name="20% - Accent4 153 3" xfId="3375"/>
    <cellStyle name="20% - Accent4 154" xfId="3376"/>
    <cellStyle name="20% - Accent4 154 2" xfId="3377"/>
    <cellStyle name="20% - Accent4 154 3" xfId="3378"/>
    <cellStyle name="20% - Accent4 155" xfId="3379"/>
    <cellStyle name="20% - Accent4 155 2" xfId="3380"/>
    <cellStyle name="20% - Accent4 155 3" xfId="3381"/>
    <cellStyle name="20% - Accent4 156" xfId="3382"/>
    <cellStyle name="20% - Accent4 156 2" xfId="3383"/>
    <cellStyle name="20% - Accent4 156 3" xfId="3384"/>
    <cellStyle name="20% - Accent4 157" xfId="3385"/>
    <cellStyle name="20% - Accent4 157 2" xfId="3386"/>
    <cellStyle name="20% - Accent4 157 3" xfId="3387"/>
    <cellStyle name="20% - Accent4 158" xfId="3388"/>
    <cellStyle name="20% - Accent4 158 2" xfId="3389"/>
    <cellStyle name="20% - Accent4 158 3" xfId="3390"/>
    <cellStyle name="20% - Accent4 159" xfId="3391"/>
    <cellStyle name="20% - Accent4 159 2" xfId="3392"/>
    <cellStyle name="20% - Accent4 159 3" xfId="3393"/>
    <cellStyle name="20% - Accent4 16" xfId="3394"/>
    <cellStyle name="20% - Accent4 16 2" xfId="3395"/>
    <cellStyle name="20% - Accent4 16 3" xfId="3396"/>
    <cellStyle name="20% - Accent4 160" xfId="3397"/>
    <cellStyle name="20% - Accent4 160 2" xfId="3398"/>
    <cellStyle name="20% - Accent4 160 3" xfId="3399"/>
    <cellStyle name="20% - Accent4 161" xfId="3400"/>
    <cellStyle name="20% - Accent4 161 2" xfId="3401"/>
    <cellStyle name="20% - Accent4 161 3" xfId="3402"/>
    <cellStyle name="20% - Accent4 162" xfId="3403"/>
    <cellStyle name="20% - Accent4 162 2" xfId="3404"/>
    <cellStyle name="20% - Accent4 162 3" xfId="3405"/>
    <cellStyle name="20% - Accent4 163" xfId="3406"/>
    <cellStyle name="20% - Accent4 163 2" xfId="3407"/>
    <cellStyle name="20% - Accent4 163 3" xfId="3408"/>
    <cellStyle name="20% - Accent4 164" xfId="3409"/>
    <cellStyle name="20% - Accent4 164 2" xfId="3410"/>
    <cellStyle name="20% - Accent4 164 3" xfId="3411"/>
    <cellStyle name="20% - Accent4 165" xfId="3412"/>
    <cellStyle name="20% - Accent4 165 2" xfId="3413"/>
    <cellStyle name="20% - Accent4 165 3" xfId="3414"/>
    <cellStyle name="20% - Accent4 166" xfId="3415"/>
    <cellStyle name="20% - Accent4 166 2" xfId="3416"/>
    <cellStyle name="20% - Accent4 166 3" xfId="3417"/>
    <cellStyle name="20% - Accent4 167" xfId="3418"/>
    <cellStyle name="20% - Accent4 167 2" xfId="3419"/>
    <cellStyle name="20% - Accent4 167 3" xfId="3420"/>
    <cellStyle name="20% - Accent4 168" xfId="3421"/>
    <cellStyle name="20% - Accent4 168 2" xfId="3422"/>
    <cellStyle name="20% - Accent4 168 3" xfId="3423"/>
    <cellStyle name="20% - Accent4 169" xfId="3424"/>
    <cellStyle name="20% - Accent4 169 2" xfId="3425"/>
    <cellStyle name="20% - Accent4 169 3" xfId="3426"/>
    <cellStyle name="20% - Accent4 17" xfId="3427"/>
    <cellStyle name="20% - Accent4 17 2" xfId="3428"/>
    <cellStyle name="20% - Accent4 17 3" xfId="3429"/>
    <cellStyle name="20% - Accent4 170" xfId="3430"/>
    <cellStyle name="20% - Accent4 170 2" xfId="3431"/>
    <cellStyle name="20% - Accent4 170 3" xfId="3432"/>
    <cellStyle name="20% - Accent4 171" xfId="3433"/>
    <cellStyle name="20% - Accent4 171 2" xfId="3434"/>
    <cellStyle name="20% - Accent4 171 3" xfId="3435"/>
    <cellStyle name="20% - Accent4 172" xfId="3436"/>
    <cellStyle name="20% - Accent4 172 2" xfId="3437"/>
    <cellStyle name="20% - Accent4 172 3" xfId="3438"/>
    <cellStyle name="20% - Accent4 173" xfId="3439"/>
    <cellStyle name="20% - Accent4 173 2" xfId="3440"/>
    <cellStyle name="20% - Accent4 173 3" xfId="3441"/>
    <cellStyle name="20% - Accent4 174" xfId="3442"/>
    <cellStyle name="20% - Accent4 174 2" xfId="3443"/>
    <cellStyle name="20% - Accent4 174 3" xfId="3444"/>
    <cellStyle name="20% - Accent4 175" xfId="3445"/>
    <cellStyle name="20% - Accent4 175 2" xfId="3446"/>
    <cellStyle name="20% - Accent4 175 3" xfId="3447"/>
    <cellStyle name="20% - Accent4 176" xfId="3448"/>
    <cellStyle name="20% - Accent4 176 2" xfId="3449"/>
    <cellStyle name="20% - Accent4 176 3" xfId="3450"/>
    <cellStyle name="20% - Accent4 177" xfId="3451"/>
    <cellStyle name="20% - Accent4 177 2" xfId="3452"/>
    <cellStyle name="20% - Accent4 177 3" xfId="3453"/>
    <cellStyle name="20% - Accent4 178" xfId="3454"/>
    <cellStyle name="20% - Accent4 178 2" xfId="3455"/>
    <cellStyle name="20% - Accent4 178 3" xfId="3456"/>
    <cellStyle name="20% - Accent4 179" xfId="3457"/>
    <cellStyle name="20% - Accent4 179 2" xfId="3458"/>
    <cellStyle name="20% - Accent4 179 3" xfId="3459"/>
    <cellStyle name="20% - Accent4 18" xfId="3460"/>
    <cellStyle name="20% - Accent4 18 2" xfId="3461"/>
    <cellStyle name="20% - Accent4 18 3" xfId="3462"/>
    <cellStyle name="20% - Accent4 180" xfId="3463"/>
    <cellStyle name="20% - Accent4 180 2" xfId="3464"/>
    <cellStyle name="20% - Accent4 180 3" xfId="3465"/>
    <cellStyle name="20% - Accent4 181" xfId="3466"/>
    <cellStyle name="20% - Accent4 181 2" xfId="3467"/>
    <cellStyle name="20% - Accent4 181 3" xfId="3468"/>
    <cellStyle name="20% - Accent4 182" xfId="3469"/>
    <cellStyle name="20% - Accent4 182 2" xfId="3470"/>
    <cellStyle name="20% - Accent4 182 3" xfId="3471"/>
    <cellStyle name="20% - Accent4 183" xfId="3472"/>
    <cellStyle name="20% - Accent4 183 2" xfId="3473"/>
    <cellStyle name="20% - Accent4 183 3" xfId="3474"/>
    <cellStyle name="20% - Accent4 184" xfId="3475"/>
    <cellStyle name="20% - Accent4 184 2" xfId="3476"/>
    <cellStyle name="20% - Accent4 184 3" xfId="3477"/>
    <cellStyle name="20% - Accent4 185" xfId="3478"/>
    <cellStyle name="20% - Accent4 185 2" xfId="3479"/>
    <cellStyle name="20% - Accent4 185 3" xfId="3480"/>
    <cellStyle name="20% - Accent4 186" xfId="3481"/>
    <cellStyle name="20% - Accent4 186 2" xfId="3482"/>
    <cellStyle name="20% - Accent4 186 3" xfId="3483"/>
    <cellStyle name="20% - Accent4 187" xfId="3484"/>
    <cellStyle name="20% - Accent4 187 2" xfId="3485"/>
    <cellStyle name="20% - Accent4 187 3" xfId="3486"/>
    <cellStyle name="20% - Accent4 188" xfId="3487"/>
    <cellStyle name="20% - Accent4 188 2" xfId="3488"/>
    <cellStyle name="20% - Accent4 188 3" xfId="3489"/>
    <cellStyle name="20% - Accent4 189" xfId="3490"/>
    <cellStyle name="20% - Accent4 189 2" xfId="3491"/>
    <cellStyle name="20% - Accent4 189 3" xfId="3492"/>
    <cellStyle name="20% - Accent4 19" xfId="3493"/>
    <cellStyle name="20% - Accent4 19 2" xfId="3494"/>
    <cellStyle name="20% - Accent4 19 3" xfId="3495"/>
    <cellStyle name="20% - Accent4 190" xfId="3496"/>
    <cellStyle name="20% - Accent4 190 2" xfId="3497"/>
    <cellStyle name="20% - Accent4 190 3" xfId="3498"/>
    <cellStyle name="20% - Accent4 191" xfId="3499"/>
    <cellStyle name="20% - Accent4 191 2" xfId="3500"/>
    <cellStyle name="20% - Accent4 191 3" xfId="3501"/>
    <cellStyle name="20% - Accent4 192" xfId="3502"/>
    <cellStyle name="20% - Accent4 192 2" xfId="3503"/>
    <cellStyle name="20% - Accent4 192 3" xfId="3504"/>
    <cellStyle name="20% - Accent4 193" xfId="3505"/>
    <cellStyle name="20% - Accent4 193 2" xfId="3506"/>
    <cellStyle name="20% - Accent4 194" xfId="3507"/>
    <cellStyle name="20% - Accent4 194 2" xfId="3508"/>
    <cellStyle name="20% - Accent4 195" xfId="3509"/>
    <cellStyle name="20% - Accent4 195 2" xfId="3510"/>
    <cellStyle name="20% - Accent4 196" xfId="3511"/>
    <cellStyle name="20% - Accent4 196 2" xfId="3512"/>
    <cellStyle name="20% - Accent4 197" xfId="3513"/>
    <cellStyle name="20% - Accent4 197 2" xfId="3514"/>
    <cellStyle name="20% - Accent4 198" xfId="3515"/>
    <cellStyle name="20% - Accent4 198 2" xfId="3516"/>
    <cellStyle name="20% - Accent4 199" xfId="3517"/>
    <cellStyle name="20% - Accent4 199 2" xfId="3518"/>
    <cellStyle name="20% - Accent4 2" xfId="3519"/>
    <cellStyle name="20% - Accent4 2 10" xfId="3520"/>
    <cellStyle name="20% - Accent4 2 11" xfId="3521"/>
    <cellStyle name="20% - Accent4 2 12" xfId="3522"/>
    <cellStyle name="20% - Accent4 2 13" xfId="3523"/>
    <cellStyle name="20% - Accent4 2 14" xfId="3524"/>
    <cellStyle name="20% - Accent4 2 15" xfId="3525"/>
    <cellStyle name="20% - Accent4 2 16" xfId="3526"/>
    <cellStyle name="20% - Accent4 2 17" xfId="3527"/>
    <cellStyle name="20% - Accent4 2 18" xfId="3528"/>
    <cellStyle name="20% - Accent4 2 19" xfId="3529"/>
    <cellStyle name="20% - Accent4 2 2" xfId="3530"/>
    <cellStyle name="20% - Accent4 2 2 10" xfId="3531"/>
    <cellStyle name="20% - Accent4 2 2 2" xfId="3532"/>
    <cellStyle name="20% - Accent4 2 2 2 2" xfId="3533"/>
    <cellStyle name="20% - Accent4 2 2 2 2 2" xfId="3534"/>
    <cellStyle name="20% - Accent4 2 2 2 2 3" xfId="3535"/>
    <cellStyle name="20% - Accent4 2 2 2 2 4" xfId="3536"/>
    <cellStyle name="20% - Accent4 2 2 2 3" xfId="3537"/>
    <cellStyle name="20% - Accent4 2 2 2 4" xfId="3538"/>
    <cellStyle name="20% - Accent4 2 2 2 5" xfId="3539"/>
    <cellStyle name="20% - Accent4 2 2 3" xfId="3540"/>
    <cellStyle name="20% - Accent4 2 2 3 2" xfId="3541"/>
    <cellStyle name="20% - Accent4 2 2 3 2 2" xfId="3542"/>
    <cellStyle name="20% - Accent4 2 2 3 2 3" xfId="3543"/>
    <cellStyle name="20% - Accent4 2 2 3 2 4" xfId="3544"/>
    <cellStyle name="20% - Accent4 2 2 3 3" xfId="3545"/>
    <cellStyle name="20% - Accent4 2 2 3 4" xfId="3546"/>
    <cellStyle name="20% - Accent4 2 2 3 5" xfId="3547"/>
    <cellStyle name="20% - Accent4 2 2 4" xfId="3548"/>
    <cellStyle name="20% - Accent4 2 2 4 2" xfId="3549"/>
    <cellStyle name="20% - Accent4 2 2 4 3" xfId="3550"/>
    <cellStyle name="20% - Accent4 2 2 4 4" xfId="3551"/>
    <cellStyle name="20% - Accent4 2 2 5" xfId="3552"/>
    <cellStyle name="20% - Accent4 2 2 6" xfId="3553"/>
    <cellStyle name="20% - Accent4 2 2 7" xfId="3554"/>
    <cellStyle name="20% - Accent4 2 2 8" xfId="3555"/>
    <cellStyle name="20% - Accent4 2 2 9" xfId="3556"/>
    <cellStyle name="20% - Accent4 2 20" xfId="3557"/>
    <cellStyle name="20% - Accent4 2 21" xfId="3558"/>
    <cellStyle name="20% - Accent4 2 22" xfId="3559"/>
    <cellStyle name="20% - Accent4 2 23" xfId="3560"/>
    <cellStyle name="20% - Accent4 2 3" xfId="3561"/>
    <cellStyle name="20% - Accent4 2 3 2" xfId="3562"/>
    <cellStyle name="20% - Accent4 2 3 2 2" xfId="3563"/>
    <cellStyle name="20% - Accent4 2 3 2 2 2" xfId="3564"/>
    <cellStyle name="20% - Accent4 2 3 2 2 3" xfId="3565"/>
    <cellStyle name="20% - Accent4 2 3 2 2 4" xfId="3566"/>
    <cellStyle name="20% - Accent4 2 3 2 3" xfId="3567"/>
    <cellStyle name="20% - Accent4 2 3 2 4" xfId="3568"/>
    <cellStyle name="20% - Accent4 2 3 2 5" xfId="3569"/>
    <cellStyle name="20% - Accent4 2 3 3" xfId="3570"/>
    <cellStyle name="20% - Accent4 2 3 3 2" xfId="3571"/>
    <cellStyle name="20% - Accent4 2 3 3 2 2" xfId="3572"/>
    <cellStyle name="20% - Accent4 2 3 3 2 3" xfId="3573"/>
    <cellStyle name="20% - Accent4 2 3 3 2 4" xfId="3574"/>
    <cellStyle name="20% - Accent4 2 3 3 3" xfId="3575"/>
    <cellStyle name="20% - Accent4 2 3 3 4" xfId="3576"/>
    <cellStyle name="20% - Accent4 2 3 3 5" xfId="3577"/>
    <cellStyle name="20% - Accent4 2 3 4" xfId="3578"/>
    <cellStyle name="20% - Accent4 2 3 4 2" xfId="3579"/>
    <cellStyle name="20% - Accent4 2 3 4 3" xfId="3580"/>
    <cellStyle name="20% - Accent4 2 3 4 4" xfId="3581"/>
    <cellStyle name="20% - Accent4 2 3 5" xfId="3582"/>
    <cellStyle name="20% - Accent4 2 3 6" xfId="3583"/>
    <cellStyle name="20% - Accent4 2 3 7" xfId="3584"/>
    <cellStyle name="20% - Accent4 2 3 8" xfId="3585"/>
    <cellStyle name="20% - Accent4 2 4" xfId="3586"/>
    <cellStyle name="20% - Accent4 2 4 2" xfId="3587"/>
    <cellStyle name="20% - Accent4 2 4 2 2" xfId="3588"/>
    <cellStyle name="20% - Accent4 2 4 2 2 2" xfId="3589"/>
    <cellStyle name="20% - Accent4 2 4 2 2 3" xfId="3590"/>
    <cellStyle name="20% - Accent4 2 4 2 2 4" xfId="3591"/>
    <cellStyle name="20% - Accent4 2 4 2 3" xfId="3592"/>
    <cellStyle name="20% - Accent4 2 4 2 4" xfId="3593"/>
    <cellStyle name="20% - Accent4 2 4 2 5" xfId="3594"/>
    <cellStyle name="20% - Accent4 2 4 3" xfId="3595"/>
    <cellStyle name="20% - Accent4 2 4 3 2" xfId="3596"/>
    <cellStyle name="20% - Accent4 2 4 3 2 2" xfId="3597"/>
    <cellStyle name="20% - Accent4 2 4 3 2 3" xfId="3598"/>
    <cellStyle name="20% - Accent4 2 4 3 2 4" xfId="3599"/>
    <cellStyle name="20% - Accent4 2 4 3 3" xfId="3600"/>
    <cellStyle name="20% - Accent4 2 4 3 4" xfId="3601"/>
    <cellStyle name="20% - Accent4 2 4 3 5" xfId="3602"/>
    <cellStyle name="20% - Accent4 2 4 4" xfId="3603"/>
    <cellStyle name="20% - Accent4 2 4 4 2" xfId="3604"/>
    <cellStyle name="20% - Accent4 2 4 4 3" xfId="3605"/>
    <cellStyle name="20% - Accent4 2 4 4 4" xfId="3606"/>
    <cellStyle name="20% - Accent4 2 4 5" xfId="3607"/>
    <cellStyle name="20% - Accent4 2 4 6" xfId="3608"/>
    <cellStyle name="20% - Accent4 2 4 7" xfId="3609"/>
    <cellStyle name="20% - Accent4 2 5" xfId="3610"/>
    <cellStyle name="20% - Accent4 2 5 2" xfId="3611"/>
    <cellStyle name="20% - Accent4 2 5 2 2" xfId="3612"/>
    <cellStyle name="20% - Accent4 2 5 2 2 2" xfId="3613"/>
    <cellStyle name="20% - Accent4 2 5 2 2 3" xfId="3614"/>
    <cellStyle name="20% - Accent4 2 5 2 2 4" xfId="3615"/>
    <cellStyle name="20% - Accent4 2 5 2 3" xfId="3616"/>
    <cellStyle name="20% - Accent4 2 5 2 4" xfId="3617"/>
    <cellStyle name="20% - Accent4 2 5 2 5" xfId="3618"/>
    <cellStyle name="20% - Accent4 2 5 3" xfId="3619"/>
    <cellStyle name="20% - Accent4 2 5 3 2" xfId="3620"/>
    <cellStyle name="20% - Accent4 2 5 3 2 2" xfId="3621"/>
    <cellStyle name="20% - Accent4 2 5 3 2 3" xfId="3622"/>
    <cellStyle name="20% - Accent4 2 5 3 2 4" xfId="3623"/>
    <cellStyle name="20% - Accent4 2 5 3 3" xfId="3624"/>
    <cellStyle name="20% - Accent4 2 5 3 4" xfId="3625"/>
    <cellStyle name="20% - Accent4 2 5 3 5" xfId="3626"/>
    <cellStyle name="20% - Accent4 2 5 4" xfId="3627"/>
    <cellStyle name="20% - Accent4 2 5 4 2" xfId="3628"/>
    <cellStyle name="20% - Accent4 2 5 4 3" xfId="3629"/>
    <cellStyle name="20% - Accent4 2 5 4 4" xfId="3630"/>
    <cellStyle name="20% - Accent4 2 5 5" xfId="3631"/>
    <cellStyle name="20% - Accent4 2 5 6" xfId="3632"/>
    <cellStyle name="20% - Accent4 2 5 7" xfId="3633"/>
    <cellStyle name="20% - Accent4 2 6" xfId="3634"/>
    <cellStyle name="20% - Accent4 2 6 2" xfId="3635"/>
    <cellStyle name="20% - Accent4 2 6 2 2" xfId="3636"/>
    <cellStyle name="20% - Accent4 2 6 2 2 2" xfId="3637"/>
    <cellStyle name="20% - Accent4 2 6 2 2 3" xfId="3638"/>
    <cellStyle name="20% - Accent4 2 6 2 2 4" xfId="3639"/>
    <cellStyle name="20% - Accent4 2 6 2 3" xfId="3640"/>
    <cellStyle name="20% - Accent4 2 6 2 4" xfId="3641"/>
    <cellStyle name="20% - Accent4 2 6 2 5" xfId="3642"/>
    <cellStyle name="20% - Accent4 2 6 3" xfId="3643"/>
    <cellStyle name="20% - Accent4 2 6 3 2" xfId="3644"/>
    <cellStyle name="20% - Accent4 2 6 3 2 2" xfId="3645"/>
    <cellStyle name="20% - Accent4 2 6 3 2 3" xfId="3646"/>
    <cellStyle name="20% - Accent4 2 6 3 2 4" xfId="3647"/>
    <cellStyle name="20% - Accent4 2 6 3 3" xfId="3648"/>
    <cellStyle name="20% - Accent4 2 6 3 4" xfId="3649"/>
    <cellStyle name="20% - Accent4 2 6 3 5" xfId="3650"/>
    <cellStyle name="20% - Accent4 2 6 4" xfId="3651"/>
    <cellStyle name="20% - Accent4 2 6 4 2" xfId="3652"/>
    <cellStyle name="20% - Accent4 2 6 4 3" xfId="3653"/>
    <cellStyle name="20% - Accent4 2 6 4 4" xfId="3654"/>
    <cellStyle name="20% - Accent4 2 6 5" xfId="3655"/>
    <cellStyle name="20% - Accent4 2 6 6" xfId="3656"/>
    <cellStyle name="20% - Accent4 2 6 7" xfId="3657"/>
    <cellStyle name="20% - Accent4 2 7" xfId="3658"/>
    <cellStyle name="20% - Accent4 2 7 2" xfId="3659"/>
    <cellStyle name="20% - Accent4 2 7 2 2" xfId="3660"/>
    <cellStyle name="20% - Accent4 2 7 2 3" xfId="3661"/>
    <cellStyle name="20% - Accent4 2 7 2 4" xfId="3662"/>
    <cellStyle name="20% - Accent4 2 7 3" xfId="3663"/>
    <cellStyle name="20% - Accent4 2 7 4" xfId="3664"/>
    <cellStyle name="20% - Accent4 2 7 5" xfId="3665"/>
    <cellStyle name="20% - Accent4 2 8" xfId="3666"/>
    <cellStyle name="20% - Accent4 2 8 2" xfId="3667"/>
    <cellStyle name="20% - Accent4 2 8 2 2" xfId="3668"/>
    <cellStyle name="20% - Accent4 2 8 2 3" xfId="3669"/>
    <cellStyle name="20% - Accent4 2 8 2 4" xfId="3670"/>
    <cellStyle name="20% - Accent4 2 8 3" xfId="3671"/>
    <cellStyle name="20% - Accent4 2 8 4" xfId="3672"/>
    <cellStyle name="20% - Accent4 2 8 5" xfId="3673"/>
    <cellStyle name="20% - Accent4 2 9" xfId="3674"/>
    <cellStyle name="20% - Accent4 2 9 2" xfId="3675"/>
    <cellStyle name="20% - Accent4 2 9 3" xfId="3676"/>
    <cellStyle name="20% - Accent4 2 9 4" xfId="3677"/>
    <cellStyle name="20% - Accent4 2_2009 GRC Compl Filing - Exhibit D" xfId="50632"/>
    <cellStyle name="20% - Accent4 20" xfId="3678"/>
    <cellStyle name="20% - Accent4 20 2" xfId="3679"/>
    <cellStyle name="20% - Accent4 20 3" xfId="3680"/>
    <cellStyle name="20% - Accent4 200" xfId="3681"/>
    <cellStyle name="20% - Accent4 200 2" xfId="3682"/>
    <cellStyle name="20% - Accent4 201" xfId="3683"/>
    <cellStyle name="20% - Accent4 201 2" xfId="3684"/>
    <cellStyle name="20% - Accent4 202" xfId="3685"/>
    <cellStyle name="20% - Accent4 202 2" xfId="3686"/>
    <cellStyle name="20% - Accent4 203" xfId="3687"/>
    <cellStyle name="20% - Accent4 203 2" xfId="3688"/>
    <cellStyle name="20% - Accent4 204" xfId="3689"/>
    <cellStyle name="20% - Accent4 204 2" xfId="3690"/>
    <cellStyle name="20% - Accent4 205" xfId="3691"/>
    <cellStyle name="20% - Accent4 205 2" xfId="3692"/>
    <cellStyle name="20% - Accent4 206" xfId="3693"/>
    <cellStyle name="20% - Accent4 206 2" xfId="3694"/>
    <cellStyle name="20% - Accent4 207" xfId="3695"/>
    <cellStyle name="20% - Accent4 207 2" xfId="3696"/>
    <cellStyle name="20% - Accent4 208" xfId="3697"/>
    <cellStyle name="20% - Accent4 208 2" xfId="3698"/>
    <cellStyle name="20% - Accent4 209" xfId="3699"/>
    <cellStyle name="20% - Accent4 209 2" xfId="3700"/>
    <cellStyle name="20% - Accent4 21" xfId="3701"/>
    <cellStyle name="20% - Accent4 21 2" xfId="3702"/>
    <cellStyle name="20% - Accent4 21 3" xfId="3703"/>
    <cellStyle name="20% - Accent4 210" xfId="3704"/>
    <cellStyle name="20% - Accent4 210 2" xfId="3705"/>
    <cellStyle name="20% - Accent4 211" xfId="3706"/>
    <cellStyle name="20% - Accent4 211 2" xfId="3707"/>
    <cellStyle name="20% - Accent4 212" xfId="3708"/>
    <cellStyle name="20% - Accent4 212 2" xfId="3709"/>
    <cellStyle name="20% - Accent4 213" xfId="3710"/>
    <cellStyle name="20% - Accent4 213 2" xfId="3711"/>
    <cellStyle name="20% - Accent4 214" xfId="3712"/>
    <cellStyle name="20% - Accent4 214 2" xfId="3713"/>
    <cellStyle name="20% - Accent4 215" xfId="3714"/>
    <cellStyle name="20% - Accent4 215 2" xfId="3715"/>
    <cellStyle name="20% - Accent4 216" xfId="3716"/>
    <cellStyle name="20% - Accent4 216 2" xfId="3717"/>
    <cellStyle name="20% - Accent4 217" xfId="3718"/>
    <cellStyle name="20% - Accent4 217 2" xfId="3719"/>
    <cellStyle name="20% - Accent4 218" xfId="3720"/>
    <cellStyle name="20% - Accent4 218 2" xfId="3721"/>
    <cellStyle name="20% - Accent4 219" xfId="3722"/>
    <cellStyle name="20% - Accent4 219 2" xfId="3723"/>
    <cellStyle name="20% - Accent4 22" xfId="3724"/>
    <cellStyle name="20% - Accent4 22 2" xfId="3725"/>
    <cellStyle name="20% - Accent4 22 3" xfId="3726"/>
    <cellStyle name="20% - Accent4 220" xfId="3727"/>
    <cellStyle name="20% - Accent4 220 2" xfId="3728"/>
    <cellStyle name="20% - Accent4 221" xfId="3729"/>
    <cellStyle name="20% - Accent4 221 2" xfId="3730"/>
    <cellStyle name="20% - Accent4 222" xfId="3731"/>
    <cellStyle name="20% - Accent4 222 2" xfId="3732"/>
    <cellStyle name="20% - Accent4 223" xfId="3733"/>
    <cellStyle name="20% - Accent4 223 2" xfId="3734"/>
    <cellStyle name="20% - Accent4 224" xfId="3735"/>
    <cellStyle name="20% - Accent4 224 2" xfId="3736"/>
    <cellStyle name="20% - Accent4 225" xfId="3737"/>
    <cellStyle name="20% - Accent4 225 2" xfId="3738"/>
    <cellStyle name="20% - Accent4 226" xfId="3739"/>
    <cellStyle name="20% - Accent4 226 2" xfId="3740"/>
    <cellStyle name="20% - Accent4 227" xfId="3741"/>
    <cellStyle name="20% - Accent4 227 2" xfId="3742"/>
    <cellStyle name="20% - Accent4 228" xfId="3743"/>
    <cellStyle name="20% - Accent4 228 2" xfId="3744"/>
    <cellStyle name="20% - Accent4 229" xfId="3745"/>
    <cellStyle name="20% - Accent4 229 2" xfId="3746"/>
    <cellStyle name="20% - Accent4 23" xfId="3747"/>
    <cellStyle name="20% - Accent4 23 2" xfId="3748"/>
    <cellStyle name="20% - Accent4 23 3" xfId="3749"/>
    <cellStyle name="20% - Accent4 230" xfId="3750"/>
    <cellStyle name="20% - Accent4 230 2" xfId="3751"/>
    <cellStyle name="20% - Accent4 231" xfId="3752"/>
    <cellStyle name="20% - Accent4 231 2" xfId="3753"/>
    <cellStyle name="20% - Accent4 232" xfId="3754"/>
    <cellStyle name="20% - Accent4 232 2" xfId="3755"/>
    <cellStyle name="20% - Accent4 233" xfId="3756"/>
    <cellStyle name="20% - Accent4 233 2" xfId="3757"/>
    <cellStyle name="20% - Accent4 234" xfId="3758"/>
    <cellStyle name="20% - Accent4 234 2" xfId="3759"/>
    <cellStyle name="20% - Accent4 235" xfId="3760"/>
    <cellStyle name="20% - Accent4 235 2" xfId="3761"/>
    <cellStyle name="20% - Accent4 236" xfId="3762"/>
    <cellStyle name="20% - Accent4 236 2" xfId="3763"/>
    <cellStyle name="20% - Accent4 237" xfId="3764"/>
    <cellStyle name="20% - Accent4 237 2" xfId="3765"/>
    <cellStyle name="20% - Accent4 238" xfId="3766"/>
    <cellStyle name="20% - Accent4 238 2" xfId="3767"/>
    <cellStyle name="20% - Accent4 239" xfId="3768"/>
    <cellStyle name="20% - Accent4 239 2" xfId="3769"/>
    <cellStyle name="20% - Accent4 24" xfId="3770"/>
    <cellStyle name="20% - Accent4 24 2" xfId="3771"/>
    <cellStyle name="20% - Accent4 24 3" xfId="3772"/>
    <cellStyle name="20% - Accent4 240" xfId="3773"/>
    <cellStyle name="20% - Accent4 240 2" xfId="3774"/>
    <cellStyle name="20% - Accent4 241" xfId="3775"/>
    <cellStyle name="20% - Accent4 241 2" xfId="3776"/>
    <cellStyle name="20% - Accent4 242" xfId="3777"/>
    <cellStyle name="20% - Accent4 242 2" xfId="3778"/>
    <cellStyle name="20% - Accent4 243" xfId="3779"/>
    <cellStyle name="20% - Accent4 243 2" xfId="3780"/>
    <cellStyle name="20% - Accent4 244" xfId="3781"/>
    <cellStyle name="20% - Accent4 244 2" xfId="3782"/>
    <cellStyle name="20% - Accent4 245" xfId="3783"/>
    <cellStyle name="20% - Accent4 245 2" xfId="3784"/>
    <cellStyle name="20% - Accent4 246" xfId="3785"/>
    <cellStyle name="20% - Accent4 246 2" xfId="3786"/>
    <cellStyle name="20% - Accent4 247" xfId="3787"/>
    <cellStyle name="20% - Accent4 247 2" xfId="3788"/>
    <cellStyle name="20% - Accent4 248" xfId="3789"/>
    <cellStyle name="20% - Accent4 248 2" xfId="3790"/>
    <cellStyle name="20% - Accent4 249" xfId="3791"/>
    <cellStyle name="20% - Accent4 249 2" xfId="3792"/>
    <cellStyle name="20% - Accent4 25" xfId="3793"/>
    <cellStyle name="20% - Accent4 25 2" xfId="3794"/>
    <cellStyle name="20% - Accent4 25 3" xfId="3795"/>
    <cellStyle name="20% - Accent4 250" xfId="3796"/>
    <cellStyle name="20% - Accent4 250 2" xfId="3797"/>
    <cellStyle name="20% - Accent4 251" xfId="3798"/>
    <cellStyle name="20% - Accent4 251 2" xfId="3799"/>
    <cellStyle name="20% - Accent4 252" xfId="3800"/>
    <cellStyle name="20% - Accent4 252 2" xfId="3801"/>
    <cellStyle name="20% - Accent4 253" xfId="3802"/>
    <cellStyle name="20% - Accent4 253 2" xfId="3803"/>
    <cellStyle name="20% - Accent4 254" xfId="3804"/>
    <cellStyle name="20% - Accent4 254 2" xfId="3805"/>
    <cellStyle name="20% - Accent4 255" xfId="3806"/>
    <cellStyle name="20% - Accent4 255 2" xfId="3807"/>
    <cellStyle name="20% - Accent4 256" xfId="3808"/>
    <cellStyle name="20% - Accent4 257" xfId="3809"/>
    <cellStyle name="20% - Accent4 258" xfId="3810"/>
    <cellStyle name="20% - Accent4 259" xfId="3811"/>
    <cellStyle name="20% - Accent4 26" xfId="3812"/>
    <cellStyle name="20% - Accent4 26 2" xfId="3813"/>
    <cellStyle name="20% - Accent4 26 3" xfId="3814"/>
    <cellStyle name="20% - Accent4 260" xfId="3815"/>
    <cellStyle name="20% - Accent4 261" xfId="3816"/>
    <cellStyle name="20% - Accent4 262" xfId="3817"/>
    <cellStyle name="20% - Accent4 263" xfId="3818"/>
    <cellStyle name="20% - Accent4 264" xfId="3819"/>
    <cellStyle name="20% - Accent4 27" xfId="3820"/>
    <cellStyle name="20% - Accent4 27 2" xfId="3821"/>
    <cellStyle name="20% - Accent4 27 3" xfId="3822"/>
    <cellStyle name="20% - Accent4 28" xfId="3823"/>
    <cellStyle name="20% - Accent4 28 2" xfId="3824"/>
    <cellStyle name="20% - Accent4 28 3" xfId="3825"/>
    <cellStyle name="20% - Accent4 29" xfId="3826"/>
    <cellStyle name="20% - Accent4 29 2" xfId="3827"/>
    <cellStyle name="20% - Accent4 29 3" xfId="3828"/>
    <cellStyle name="20% - Accent4 3" xfId="3829"/>
    <cellStyle name="20% - Accent4 3 10" xfId="3830"/>
    <cellStyle name="20% - Accent4 3 11" xfId="3831"/>
    <cellStyle name="20% - Accent4 3 12" xfId="3832"/>
    <cellStyle name="20% - Accent4 3 13" xfId="3833"/>
    <cellStyle name="20% - Accent4 3 14" xfId="3834"/>
    <cellStyle name="20% - Accent4 3 15" xfId="3835"/>
    <cellStyle name="20% - Accent4 3 2" xfId="3836"/>
    <cellStyle name="20% - Accent4 3 2 2" xfId="3837"/>
    <cellStyle name="20% - Accent4 3 2 2 2" xfId="3838"/>
    <cellStyle name="20% - Accent4 3 2 2 2 2" xfId="3839"/>
    <cellStyle name="20% - Accent4 3 2 2 2 3" xfId="3840"/>
    <cellStyle name="20% - Accent4 3 2 2 2 4" xfId="3841"/>
    <cellStyle name="20% - Accent4 3 2 2 3" xfId="3842"/>
    <cellStyle name="20% - Accent4 3 2 2 4" xfId="3843"/>
    <cellStyle name="20% - Accent4 3 2 2 5" xfId="3844"/>
    <cellStyle name="20% - Accent4 3 2 3" xfId="3845"/>
    <cellStyle name="20% - Accent4 3 2 3 2" xfId="3846"/>
    <cellStyle name="20% - Accent4 3 2 3 2 2" xfId="3847"/>
    <cellStyle name="20% - Accent4 3 2 3 2 3" xfId="3848"/>
    <cellStyle name="20% - Accent4 3 2 3 2 4" xfId="3849"/>
    <cellStyle name="20% - Accent4 3 2 3 3" xfId="3850"/>
    <cellStyle name="20% - Accent4 3 2 3 4" xfId="3851"/>
    <cellStyle name="20% - Accent4 3 2 3 5" xfId="3852"/>
    <cellStyle name="20% - Accent4 3 2 4" xfId="3853"/>
    <cellStyle name="20% - Accent4 3 2 4 2" xfId="3854"/>
    <cellStyle name="20% - Accent4 3 2 4 3" xfId="3855"/>
    <cellStyle name="20% - Accent4 3 2 4 4" xfId="3856"/>
    <cellStyle name="20% - Accent4 3 2 5" xfId="3857"/>
    <cellStyle name="20% - Accent4 3 2 6" xfId="3858"/>
    <cellStyle name="20% - Accent4 3 2 7" xfId="3859"/>
    <cellStyle name="20% - Accent4 3 2 8" xfId="3860"/>
    <cellStyle name="20% - Accent4 3 2 9" xfId="3861"/>
    <cellStyle name="20% - Accent4 3 3" xfId="3862"/>
    <cellStyle name="20% - Accent4 3 3 2" xfId="3863"/>
    <cellStyle name="20% - Accent4 3 3 2 2" xfId="3864"/>
    <cellStyle name="20% - Accent4 3 3 2 2 2" xfId="3865"/>
    <cellStyle name="20% - Accent4 3 3 2 2 3" xfId="3866"/>
    <cellStyle name="20% - Accent4 3 3 2 2 4" xfId="3867"/>
    <cellStyle name="20% - Accent4 3 3 2 3" xfId="3868"/>
    <cellStyle name="20% - Accent4 3 3 2 4" xfId="3869"/>
    <cellStyle name="20% - Accent4 3 3 2 5" xfId="3870"/>
    <cellStyle name="20% - Accent4 3 3 3" xfId="3871"/>
    <cellStyle name="20% - Accent4 3 3 3 2" xfId="3872"/>
    <cellStyle name="20% - Accent4 3 3 3 2 2" xfId="3873"/>
    <cellStyle name="20% - Accent4 3 3 3 2 3" xfId="3874"/>
    <cellStyle name="20% - Accent4 3 3 3 2 4" xfId="3875"/>
    <cellStyle name="20% - Accent4 3 3 3 3" xfId="3876"/>
    <cellStyle name="20% - Accent4 3 3 3 4" xfId="3877"/>
    <cellStyle name="20% - Accent4 3 3 3 5" xfId="3878"/>
    <cellStyle name="20% - Accent4 3 3 4" xfId="3879"/>
    <cellStyle name="20% - Accent4 3 3 4 2" xfId="3880"/>
    <cellStyle name="20% - Accent4 3 3 4 3" xfId="3881"/>
    <cellStyle name="20% - Accent4 3 3 4 4" xfId="3882"/>
    <cellStyle name="20% - Accent4 3 3 5" xfId="3883"/>
    <cellStyle name="20% - Accent4 3 3 6" xfId="3884"/>
    <cellStyle name="20% - Accent4 3 3 7" xfId="3885"/>
    <cellStyle name="20% - Accent4 3 3 8" xfId="3886"/>
    <cellStyle name="20% - Accent4 3 4" xfId="3887"/>
    <cellStyle name="20% - Accent4 3 4 2" xfId="3888"/>
    <cellStyle name="20% - Accent4 3 4 2 2" xfId="3889"/>
    <cellStyle name="20% - Accent4 3 4 2 2 2" xfId="3890"/>
    <cellStyle name="20% - Accent4 3 4 2 2 3" xfId="3891"/>
    <cellStyle name="20% - Accent4 3 4 2 2 4" xfId="3892"/>
    <cellStyle name="20% - Accent4 3 4 2 3" xfId="3893"/>
    <cellStyle name="20% - Accent4 3 4 2 4" xfId="3894"/>
    <cellStyle name="20% - Accent4 3 4 2 5" xfId="3895"/>
    <cellStyle name="20% - Accent4 3 4 3" xfId="3896"/>
    <cellStyle name="20% - Accent4 3 4 3 2" xfId="3897"/>
    <cellStyle name="20% - Accent4 3 4 3 2 2" xfId="3898"/>
    <cellStyle name="20% - Accent4 3 4 3 2 3" xfId="3899"/>
    <cellStyle name="20% - Accent4 3 4 3 2 4" xfId="3900"/>
    <cellStyle name="20% - Accent4 3 4 3 3" xfId="3901"/>
    <cellStyle name="20% - Accent4 3 4 3 4" xfId="3902"/>
    <cellStyle name="20% - Accent4 3 4 3 5" xfId="3903"/>
    <cellStyle name="20% - Accent4 3 4 4" xfId="3904"/>
    <cellStyle name="20% - Accent4 3 4 4 2" xfId="3905"/>
    <cellStyle name="20% - Accent4 3 4 4 3" xfId="3906"/>
    <cellStyle name="20% - Accent4 3 4 4 4" xfId="3907"/>
    <cellStyle name="20% - Accent4 3 4 5" xfId="3908"/>
    <cellStyle name="20% - Accent4 3 4 6" xfId="3909"/>
    <cellStyle name="20% - Accent4 3 4 7" xfId="3910"/>
    <cellStyle name="20% - Accent4 3 5" xfId="3911"/>
    <cellStyle name="20% - Accent4 3 5 2" xfId="3912"/>
    <cellStyle name="20% - Accent4 3 5 2 2" xfId="3913"/>
    <cellStyle name="20% - Accent4 3 5 2 2 2" xfId="3914"/>
    <cellStyle name="20% - Accent4 3 5 2 2 3" xfId="3915"/>
    <cellStyle name="20% - Accent4 3 5 2 2 4" xfId="3916"/>
    <cellStyle name="20% - Accent4 3 5 2 3" xfId="3917"/>
    <cellStyle name="20% - Accent4 3 5 2 4" xfId="3918"/>
    <cellStyle name="20% - Accent4 3 5 2 5" xfId="3919"/>
    <cellStyle name="20% - Accent4 3 5 3" xfId="3920"/>
    <cellStyle name="20% - Accent4 3 5 3 2" xfId="3921"/>
    <cellStyle name="20% - Accent4 3 5 3 2 2" xfId="3922"/>
    <cellStyle name="20% - Accent4 3 5 3 2 3" xfId="3923"/>
    <cellStyle name="20% - Accent4 3 5 3 2 4" xfId="3924"/>
    <cellStyle name="20% - Accent4 3 5 3 3" xfId="3925"/>
    <cellStyle name="20% - Accent4 3 5 3 4" xfId="3926"/>
    <cellStyle name="20% - Accent4 3 5 3 5" xfId="3927"/>
    <cellStyle name="20% - Accent4 3 5 4" xfId="3928"/>
    <cellStyle name="20% - Accent4 3 5 4 2" xfId="3929"/>
    <cellStyle name="20% - Accent4 3 5 4 3" xfId="3930"/>
    <cellStyle name="20% - Accent4 3 5 4 4" xfId="3931"/>
    <cellStyle name="20% - Accent4 3 5 5" xfId="3932"/>
    <cellStyle name="20% - Accent4 3 5 6" xfId="3933"/>
    <cellStyle name="20% - Accent4 3 5 7" xfId="3934"/>
    <cellStyle name="20% - Accent4 3 6" xfId="3935"/>
    <cellStyle name="20% - Accent4 3 6 2" xfId="3936"/>
    <cellStyle name="20% - Accent4 3 6 2 2" xfId="3937"/>
    <cellStyle name="20% - Accent4 3 6 2 2 2" xfId="3938"/>
    <cellStyle name="20% - Accent4 3 6 2 2 3" xfId="3939"/>
    <cellStyle name="20% - Accent4 3 6 2 2 4" xfId="3940"/>
    <cellStyle name="20% - Accent4 3 6 2 3" xfId="3941"/>
    <cellStyle name="20% - Accent4 3 6 2 4" xfId="3942"/>
    <cellStyle name="20% - Accent4 3 6 2 5" xfId="3943"/>
    <cellStyle name="20% - Accent4 3 6 3" xfId="3944"/>
    <cellStyle name="20% - Accent4 3 6 3 2" xfId="3945"/>
    <cellStyle name="20% - Accent4 3 6 3 2 2" xfId="3946"/>
    <cellStyle name="20% - Accent4 3 6 3 2 3" xfId="3947"/>
    <cellStyle name="20% - Accent4 3 6 3 2 4" xfId="3948"/>
    <cellStyle name="20% - Accent4 3 6 3 3" xfId="3949"/>
    <cellStyle name="20% - Accent4 3 6 3 4" xfId="3950"/>
    <cellStyle name="20% - Accent4 3 6 3 5" xfId="3951"/>
    <cellStyle name="20% - Accent4 3 6 4" xfId="3952"/>
    <cellStyle name="20% - Accent4 3 6 4 2" xfId="3953"/>
    <cellStyle name="20% - Accent4 3 6 4 3" xfId="3954"/>
    <cellStyle name="20% - Accent4 3 6 4 4" xfId="3955"/>
    <cellStyle name="20% - Accent4 3 6 5" xfId="3956"/>
    <cellStyle name="20% - Accent4 3 6 6" xfId="3957"/>
    <cellStyle name="20% - Accent4 3 6 7" xfId="3958"/>
    <cellStyle name="20% - Accent4 3 7" xfId="3959"/>
    <cellStyle name="20% - Accent4 3 7 2" xfId="3960"/>
    <cellStyle name="20% - Accent4 3 7 2 2" xfId="3961"/>
    <cellStyle name="20% - Accent4 3 7 2 3" xfId="3962"/>
    <cellStyle name="20% - Accent4 3 7 2 4" xfId="3963"/>
    <cellStyle name="20% - Accent4 3 7 3" xfId="3964"/>
    <cellStyle name="20% - Accent4 3 7 4" xfId="3965"/>
    <cellStyle name="20% - Accent4 3 7 5" xfId="3966"/>
    <cellStyle name="20% - Accent4 3 8" xfId="3967"/>
    <cellStyle name="20% - Accent4 3 8 2" xfId="3968"/>
    <cellStyle name="20% - Accent4 3 8 2 2" xfId="3969"/>
    <cellStyle name="20% - Accent4 3 8 2 3" xfId="3970"/>
    <cellStyle name="20% - Accent4 3 8 2 4" xfId="3971"/>
    <cellStyle name="20% - Accent4 3 8 3" xfId="3972"/>
    <cellStyle name="20% - Accent4 3 8 4" xfId="3973"/>
    <cellStyle name="20% - Accent4 3 8 5" xfId="3974"/>
    <cellStyle name="20% - Accent4 3 9" xfId="3975"/>
    <cellStyle name="20% - Accent4 3 9 2" xfId="3976"/>
    <cellStyle name="20% - Accent4 3 9 3" xfId="3977"/>
    <cellStyle name="20% - Accent4 3 9 4" xfId="3978"/>
    <cellStyle name="20% - Accent4 30" xfId="3979"/>
    <cellStyle name="20% - Accent4 30 2" xfId="3980"/>
    <cellStyle name="20% - Accent4 30 3" xfId="3981"/>
    <cellStyle name="20% - Accent4 31" xfId="3982"/>
    <cellStyle name="20% - Accent4 31 2" xfId="3983"/>
    <cellStyle name="20% - Accent4 31 3" xfId="3984"/>
    <cellStyle name="20% - Accent4 32" xfId="3985"/>
    <cellStyle name="20% - Accent4 32 2" xfId="3986"/>
    <cellStyle name="20% - Accent4 32 3" xfId="3987"/>
    <cellStyle name="20% - Accent4 33" xfId="3988"/>
    <cellStyle name="20% - Accent4 33 2" xfId="3989"/>
    <cellStyle name="20% - Accent4 33 3" xfId="3990"/>
    <cellStyle name="20% - Accent4 34" xfId="3991"/>
    <cellStyle name="20% - Accent4 34 2" xfId="3992"/>
    <cellStyle name="20% - Accent4 34 3" xfId="3993"/>
    <cellStyle name="20% - Accent4 35" xfId="3994"/>
    <cellStyle name="20% - Accent4 35 2" xfId="3995"/>
    <cellStyle name="20% - Accent4 35 3" xfId="3996"/>
    <cellStyle name="20% - Accent4 36" xfId="3997"/>
    <cellStyle name="20% - Accent4 36 2" xfId="3998"/>
    <cellStyle name="20% - Accent4 36 3" xfId="3999"/>
    <cellStyle name="20% - Accent4 37" xfId="4000"/>
    <cellStyle name="20% - Accent4 37 2" xfId="4001"/>
    <cellStyle name="20% - Accent4 37 3" xfId="4002"/>
    <cellStyle name="20% - Accent4 38" xfId="4003"/>
    <cellStyle name="20% - Accent4 38 2" xfId="4004"/>
    <cellStyle name="20% - Accent4 38 3" xfId="4005"/>
    <cellStyle name="20% - Accent4 39" xfId="4006"/>
    <cellStyle name="20% - Accent4 39 2" xfId="4007"/>
    <cellStyle name="20% - Accent4 39 3" xfId="4008"/>
    <cellStyle name="20% - Accent4 4" xfId="4009"/>
    <cellStyle name="20% - Accent4 4 2" xfId="4010"/>
    <cellStyle name="20% - Accent4 4 2 2" xfId="4011"/>
    <cellStyle name="20% - Accent4 4 2 3" xfId="50633"/>
    <cellStyle name="20% - Accent4 4 2 4" xfId="50634"/>
    <cellStyle name="20% - Accent4 4 3" xfId="4012"/>
    <cellStyle name="20% - Accent4 4 3 2" xfId="4013"/>
    <cellStyle name="20% - Accent4 4 4" xfId="50635"/>
    <cellStyle name="20% - Accent4 4 5" xfId="50636"/>
    <cellStyle name="20% - Accent4 4 6" xfId="50637"/>
    <cellStyle name="20% - Accent4 4 7" xfId="50638"/>
    <cellStyle name="20% - Accent4 4 8" xfId="50639"/>
    <cellStyle name="20% - Accent4 40" xfId="4014"/>
    <cellStyle name="20% - Accent4 40 2" xfId="4015"/>
    <cellStyle name="20% - Accent4 40 3" xfId="4016"/>
    <cellStyle name="20% - Accent4 41" xfId="4017"/>
    <cellStyle name="20% - Accent4 41 2" xfId="4018"/>
    <cellStyle name="20% - Accent4 41 3" xfId="4019"/>
    <cellStyle name="20% - Accent4 42" xfId="4020"/>
    <cellStyle name="20% - Accent4 42 2" xfId="4021"/>
    <cellStyle name="20% - Accent4 42 3" xfId="4022"/>
    <cellStyle name="20% - Accent4 43" xfId="4023"/>
    <cellStyle name="20% - Accent4 43 2" xfId="4024"/>
    <cellStyle name="20% - Accent4 43 3" xfId="4025"/>
    <cellStyle name="20% - Accent4 44" xfId="4026"/>
    <cellStyle name="20% - Accent4 44 2" xfId="4027"/>
    <cellStyle name="20% - Accent4 44 3" xfId="4028"/>
    <cellStyle name="20% - Accent4 45" xfId="4029"/>
    <cellStyle name="20% - Accent4 45 2" xfId="4030"/>
    <cellStyle name="20% - Accent4 45 3" xfId="4031"/>
    <cellStyle name="20% - Accent4 46" xfId="4032"/>
    <cellStyle name="20% - Accent4 46 2" xfId="4033"/>
    <cellStyle name="20% - Accent4 46 3" xfId="4034"/>
    <cellStyle name="20% - Accent4 47" xfId="4035"/>
    <cellStyle name="20% - Accent4 47 2" xfId="4036"/>
    <cellStyle name="20% - Accent4 47 3" xfId="4037"/>
    <cellStyle name="20% - Accent4 48" xfId="4038"/>
    <cellStyle name="20% - Accent4 48 2" xfId="4039"/>
    <cellStyle name="20% - Accent4 48 3" xfId="4040"/>
    <cellStyle name="20% - Accent4 49" xfId="4041"/>
    <cellStyle name="20% - Accent4 49 2" xfId="4042"/>
    <cellStyle name="20% - Accent4 49 3" xfId="4043"/>
    <cellStyle name="20% - Accent4 5" xfId="4044"/>
    <cellStyle name="20% - Accent4 5 2" xfId="4045"/>
    <cellStyle name="20% - Accent4 5 3" xfId="4046"/>
    <cellStyle name="20% - Accent4 5 4" xfId="4047"/>
    <cellStyle name="20% - Accent4 50" xfId="4048"/>
    <cellStyle name="20% - Accent4 50 2" xfId="4049"/>
    <cellStyle name="20% - Accent4 50 3" xfId="4050"/>
    <cellStyle name="20% - Accent4 51" xfId="4051"/>
    <cellStyle name="20% - Accent4 51 2" xfId="4052"/>
    <cellStyle name="20% - Accent4 51 3" xfId="4053"/>
    <cellStyle name="20% - Accent4 52" xfId="4054"/>
    <cellStyle name="20% - Accent4 52 2" xfId="4055"/>
    <cellStyle name="20% - Accent4 52 3" xfId="4056"/>
    <cellStyle name="20% - Accent4 53" xfId="4057"/>
    <cellStyle name="20% - Accent4 53 2" xfId="4058"/>
    <cellStyle name="20% - Accent4 53 3" xfId="4059"/>
    <cellStyle name="20% - Accent4 54" xfId="4060"/>
    <cellStyle name="20% - Accent4 54 2" xfId="4061"/>
    <cellStyle name="20% - Accent4 54 3" xfId="4062"/>
    <cellStyle name="20% - Accent4 55" xfId="4063"/>
    <cellStyle name="20% - Accent4 55 2" xfId="4064"/>
    <cellStyle name="20% - Accent4 55 3" xfId="4065"/>
    <cellStyle name="20% - Accent4 56" xfId="4066"/>
    <cellStyle name="20% - Accent4 56 2" xfId="4067"/>
    <cellStyle name="20% - Accent4 56 3" xfId="4068"/>
    <cellStyle name="20% - Accent4 57" xfId="4069"/>
    <cellStyle name="20% - Accent4 57 2" xfId="4070"/>
    <cellStyle name="20% - Accent4 57 3" xfId="4071"/>
    <cellStyle name="20% - Accent4 58" xfId="4072"/>
    <cellStyle name="20% - Accent4 58 2" xfId="4073"/>
    <cellStyle name="20% - Accent4 58 3" xfId="4074"/>
    <cellStyle name="20% - Accent4 59" xfId="4075"/>
    <cellStyle name="20% - Accent4 59 2" xfId="4076"/>
    <cellStyle name="20% - Accent4 59 3" xfId="4077"/>
    <cellStyle name="20% - Accent4 6" xfId="4078"/>
    <cellStyle name="20% - Accent4 6 2" xfId="4079"/>
    <cellStyle name="20% - Accent4 6 3" xfId="4080"/>
    <cellStyle name="20% - Accent4 6 4" xfId="4081"/>
    <cellStyle name="20% - Accent4 60" xfId="4082"/>
    <cellStyle name="20% - Accent4 60 2" xfId="4083"/>
    <cellStyle name="20% - Accent4 60 3" xfId="4084"/>
    <cellStyle name="20% - Accent4 61" xfId="4085"/>
    <cellStyle name="20% - Accent4 61 2" xfId="4086"/>
    <cellStyle name="20% - Accent4 61 3" xfId="4087"/>
    <cellStyle name="20% - Accent4 62" xfId="4088"/>
    <cellStyle name="20% - Accent4 62 2" xfId="4089"/>
    <cellStyle name="20% - Accent4 62 3" xfId="4090"/>
    <cellStyle name="20% - Accent4 63" xfId="4091"/>
    <cellStyle name="20% - Accent4 63 2" xfId="4092"/>
    <cellStyle name="20% - Accent4 63 3" xfId="4093"/>
    <cellStyle name="20% - Accent4 64" xfId="4094"/>
    <cellStyle name="20% - Accent4 64 2" xfId="4095"/>
    <cellStyle name="20% - Accent4 64 3" xfId="4096"/>
    <cellStyle name="20% - Accent4 65" xfId="4097"/>
    <cellStyle name="20% - Accent4 65 2" xfId="4098"/>
    <cellStyle name="20% - Accent4 65 3" xfId="4099"/>
    <cellStyle name="20% - Accent4 66" xfId="4100"/>
    <cellStyle name="20% - Accent4 66 2" xfId="4101"/>
    <cellStyle name="20% - Accent4 66 3" xfId="4102"/>
    <cellStyle name="20% - Accent4 67" xfId="4103"/>
    <cellStyle name="20% - Accent4 67 2" xfId="4104"/>
    <cellStyle name="20% - Accent4 67 3" xfId="4105"/>
    <cellStyle name="20% - Accent4 68" xfId="4106"/>
    <cellStyle name="20% - Accent4 68 2" xfId="4107"/>
    <cellStyle name="20% - Accent4 68 3" xfId="4108"/>
    <cellStyle name="20% - Accent4 69" xfId="4109"/>
    <cellStyle name="20% - Accent4 69 2" xfId="4110"/>
    <cellStyle name="20% - Accent4 69 3" xfId="4111"/>
    <cellStyle name="20% - Accent4 7" xfId="4112"/>
    <cellStyle name="20% - Accent4 7 2" xfId="4113"/>
    <cellStyle name="20% - Accent4 7 3" xfId="4114"/>
    <cellStyle name="20% - Accent4 7 4" xfId="4115"/>
    <cellStyle name="20% - Accent4 70" xfId="4116"/>
    <cellStyle name="20% - Accent4 70 2" xfId="4117"/>
    <cellStyle name="20% - Accent4 70 3" xfId="4118"/>
    <cellStyle name="20% - Accent4 71" xfId="4119"/>
    <cellStyle name="20% - Accent4 71 2" xfId="4120"/>
    <cellStyle name="20% - Accent4 71 3" xfId="4121"/>
    <cellStyle name="20% - Accent4 72" xfId="4122"/>
    <cellStyle name="20% - Accent4 72 2" xfId="4123"/>
    <cellStyle name="20% - Accent4 72 3" xfId="4124"/>
    <cellStyle name="20% - Accent4 73" xfId="4125"/>
    <cellStyle name="20% - Accent4 73 2" xfId="4126"/>
    <cellStyle name="20% - Accent4 73 3" xfId="4127"/>
    <cellStyle name="20% - Accent4 74" xfId="4128"/>
    <cellStyle name="20% - Accent4 74 2" xfId="4129"/>
    <cellStyle name="20% - Accent4 74 3" xfId="4130"/>
    <cellStyle name="20% - Accent4 75" xfId="4131"/>
    <cellStyle name="20% - Accent4 75 2" xfId="4132"/>
    <cellStyle name="20% - Accent4 75 3" xfId="4133"/>
    <cellStyle name="20% - Accent4 76" xfId="4134"/>
    <cellStyle name="20% - Accent4 76 2" xfId="4135"/>
    <cellStyle name="20% - Accent4 76 3" xfId="4136"/>
    <cellStyle name="20% - Accent4 77" xfId="4137"/>
    <cellStyle name="20% - Accent4 77 2" xfId="4138"/>
    <cellStyle name="20% - Accent4 77 3" xfId="4139"/>
    <cellStyle name="20% - Accent4 78" xfId="4140"/>
    <cellStyle name="20% - Accent4 78 2" xfId="4141"/>
    <cellStyle name="20% - Accent4 78 3" xfId="4142"/>
    <cellStyle name="20% - Accent4 79" xfId="4143"/>
    <cellStyle name="20% - Accent4 79 2" xfId="4144"/>
    <cellStyle name="20% - Accent4 79 3" xfId="4145"/>
    <cellStyle name="20% - Accent4 8" xfId="4146"/>
    <cellStyle name="20% - Accent4 8 2" xfId="4147"/>
    <cellStyle name="20% - Accent4 8 3" xfId="4148"/>
    <cellStyle name="20% - Accent4 8 4" xfId="4149"/>
    <cellStyle name="20% - Accent4 80" xfId="4150"/>
    <cellStyle name="20% - Accent4 80 2" xfId="4151"/>
    <cellStyle name="20% - Accent4 80 3" xfId="4152"/>
    <cellStyle name="20% - Accent4 81" xfId="4153"/>
    <cellStyle name="20% - Accent4 81 2" xfId="4154"/>
    <cellStyle name="20% - Accent4 81 3" xfId="4155"/>
    <cellStyle name="20% - Accent4 82" xfId="4156"/>
    <cellStyle name="20% - Accent4 82 2" xfId="4157"/>
    <cellStyle name="20% - Accent4 82 3" xfId="4158"/>
    <cellStyle name="20% - Accent4 83" xfId="4159"/>
    <cellStyle name="20% - Accent4 83 2" xfId="4160"/>
    <cellStyle name="20% - Accent4 83 3" xfId="4161"/>
    <cellStyle name="20% - Accent4 84" xfId="4162"/>
    <cellStyle name="20% - Accent4 84 2" xfId="4163"/>
    <cellStyle name="20% - Accent4 84 3" xfId="4164"/>
    <cellStyle name="20% - Accent4 85" xfId="4165"/>
    <cellStyle name="20% - Accent4 85 2" xfId="4166"/>
    <cellStyle name="20% - Accent4 85 3" xfId="4167"/>
    <cellStyle name="20% - Accent4 86" xfId="4168"/>
    <cellStyle name="20% - Accent4 86 2" xfId="4169"/>
    <cellStyle name="20% - Accent4 86 3" xfId="4170"/>
    <cellStyle name="20% - Accent4 87" xfId="4171"/>
    <cellStyle name="20% - Accent4 87 2" xfId="4172"/>
    <cellStyle name="20% - Accent4 87 3" xfId="4173"/>
    <cellStyle name="20% - Accent4 88" xfId="4174"/>
    <cellStyle name="20% - Accent4 88 2" xfId="4175"/>
    <cellStyle name="20% - Accent4 88 3" xfId="4176"/>
    <cellStyle name="20% - Accent4 89" xfId="4177"/>
    <cellStyle name="20% - Accent4 89 2" xfId="4178"/>
    <cellStyle name="20% - Accent4 89 3" xfId="4179"/>
    <cellStyle name="20% - Accent4 9" xfId="4180"/>
    <cellStyle name="20% - Accent4 9 2" xfId="4181"/>
    <cellStyle name="20% - Accent4 9 3" xfId="4182"/>
    <cellStyle name="20% - Accent4 9 4" xfId="4183"/>
    <cellStyle name="20% - Accent4 90" xfId="4184"/>
    <cellStyle name="20% - Accent4 90 2" xfId="4185"/>
    <cellStyle name="20% - Accent4 90 3" xfId="4186"/>
    <cellStyle name="20% - Accent4 91" xfId="4187"/>
    <cellStyle name="20% - Accent4 91 2" xfId="4188"/>
    <cellStyle name="20% - Accent4 91 3" xfId="4189"/>
    <cellStyle name="20% - Accent4 92" xfId="4190"/>
    <cellStyle name="20% - Accent4 92 2" xfId="4191"/>
    <cellStyle name="20% - Accent4 92 3" xfId="4192"/>
    <cellStyle name="20% - Accent4 93" xfId="4193"/>
    <cellStyle name="20% - Accent4 93 2" xfId="4194"/>
    <cellStyle name="20% - Accent4 93 3" xfId="4195"/>
    <cellStyle name="20% - Accent4 94" xfId="4196"/>
    <cellStyle name="20% - Accent4 94 2" xfId="4197"/>
    <cellStyle name="20% - Accent4 94 3" xfId="4198"/>
    <cellStyle name="20% - Accent4 95" xfId="4199"/>
    <cellStyle name="20% - Accent4 95 2" xfId="4200"/>
    <cellStyle name="20% - Accent4 95 3" xfId="4201"/>
    <cellStyle name="20% - Accent4 96" xfId="4202"/>
    <cellStyle name="20% - Accent4 96 2" xfId="4203"/>
    <cellStyle name="20% - Accent4 96 3" xfId="4204"/>
    <cellStyle name="20% - Accent4 97" xfId="4205"/>
    <cellStyle name="20% - Accent4 97 2" xfId="4206"/>
    <cellStyle name="20% - Accent4 97 3" xfId="4207"/>
    <cellStyle name="20% - Accent4 98" xfId="4208"/>
    <cellStyle name="20% - Accent4 98 2" xfId="4209"/>
    <cellStyle name="20% - Accent4 98 3" xfId="4210"/>
    <cellStyle name="20% - Accent4 99" xfId="4211"/>
    <cellStyle name="20% - Accent4 99 2" xfId="4212"/>
    <cellStyle name="20% - Accent4 99 3" xfId="4213"/>
    <cellStyle name="20% - Accent5 10" xfId="4214"/>
    <cellStyle name="20% - Accent5 10 2" xfId="4215"/>
    <cellStyle name="20% - Accent5 10 3" xfId="4216"/>
    <cellStyle name="20% - Accent5 10 4" xfId="4217"/>
    <cellStyle name="20% - Accent5 100" xfId="4218"/>
    <cellStyle name="20% - Accent5 100 2" xfId="4219"/>
    <cellStyle name="20% - Accent5 100 3" xfId="4220"/>
    <cellStyle name="20% - Accent5 101" xfId="4221"/>
    <cellStyle name="20% - Accent5 101 2" xfId="4222"/>
    <cellStyle name="20% - Accent5 101 3" xfId="4223"/>
    <cellStyle name="20% - Accent5 102" xfId="4224"/>
    <cellStyle name="20% - Accent5 102 2" xfId="4225"/>
    <cellStyle name="20% - Accent5 102 3" xfId="4226"/>
    <cellStyle name="20% - Accent5 103" xfId="4227"/>
    <cellStyle name="20% - Accent5 103 2" xfId="4228"/>
    <cellStyle name="20% - Accent5 103 3" xfId="4229"/>
    <cellStyle name="20% - Accent5 104" xfId="4230"/>
    <cellStyle name="20% - Accent5 104 2" xfId="4231"/>
    <cellStyle name="20% - Accent5 104 3" xfId="4232"/>
    <cellStyle name="20% - Accent5 105" xfId="4233"/>
    <cellStyle name="20% - Accent5 105 2" xfId="4234"/>
    <cellStyle name="20% - Accent5 105 3" xfId="4235"/>
    <cellStyle name="20% - Accent5 106" xfId="4236"/>
    <cellStyle name="20% - Accent5 106 2" xfId="4237"/>
    <cellStyle name="20% - Accent5 106 3" xfId="4238"/>
    <cellStyle name="20% - Accent5 107" xfId="4239"/>
    <cellStyle name="20% - Accent5 107 2" xfId="4240"/>
    <cellStyle name="20% - Accent5 107 3" xfId="4241"/>
    <cellStyle name="20% - Accent5 108" xfId="4242"/>
    <cellStyle name="20% - Accent5 108 2" xfId="4243"/>
    <cellStyle name="20% - Accent5 108 3" xfId="4244"/>
    <cellStyle name="20% - Accent5 109" xfId="4245"/>
    <cellStyle name="20% - Accent5 109 2" xfId="4246"/>
    <cellStyle name="20% - Accent5 109 3" xfId="4247"/>
    <cellStyle name="20% - Accent5 11" xfId="4248"/>
    <cellStyle name="20% - Accent5 11 2" xfId="4249"/>
    <cellStyle name="20% - Accent5 11 3" xfId="4250"/>
    <cellStyle name="20% - Accent5 11 4" xfId="4251"/>
    <cellStyle name="20% - Accent5 110" xfId="4252"/>
    <cellStyle name="20% - Accent5 110 2" xfId="4253"/>
    <cellStyle name="20% - Accent5 110 3" xfId="4254"/>
    <cellStyle name="20% - Accent5 111" xfId="4255"/>
    <cellStyle name="20% - Accent5 111 2" xfId="4256"/>
    <cellStyle name="20% - Accent5 111 3" xfId="4257"/>
    <cellStyle name="20% - Accent5 112" xfId="4258"/>
    <cellStyle name="20% - Accent5 112 2" xfId="4259"/>
    <cellStyle name="20% - Accent5 112 3" xfId="4260"/>
    <cellStyle name="20% - Accent5 113" xfId="4261"/>
    <cellStyle name="20% - Accent5 113 2" xfId="4262"/>
    <cellStyle name="20% - Accent5 113 3" xfId="4263"/>
    <cellStyle name="20% - Accent5 114" xfId="4264"/>
    <cellStyle name="20% - Accent5 114 2" xfId="4265"/>
    <cellStyle name="20% - Accent5 114 3" xfId="4266"/>
    <cellStyle name="20% - Accent5 115" xfId="4267"/>
    <cellStyle name="20% - Accent5 115 2" xfId="4268"/>
    <cellStyle name="20% - Accent5 115 3" xfId="4269"/>
    <cellStyle name="20% - Accent5 116" xfId="4270"/>
    <cellStyle name="20% - Accent5 116 2" xfId="4271"/>
    <cellStyle name="20% - Accent5 116 3" xfId="4272"/>
    <cellStyle name="20% - Accent5 117" xfId="4273"/>
    <cellStyle name="20% - Accent5 117 2" xfId="4274"/>
    <cellStyle name="20% - Accent5 117 3" xfId="4275"/>
    <cellStyle name="20% - Accent5 118" xfId="4276"/>
    <cellStyle name="20% - Accent5 118 2" xfId="4277"/>
    <cellStyle name="20% - Accent5 118 3" xfId="4278"/>
    <cellStyle name="20% - Accent5 119" xfId="4279"/>
    <cellStyle name="20% - Accent5 119 2" xfId="4280"/>
    <cellStyle name="20% - Accent5 119 3" xfId="4281"/>
    <cellStyle name="20% - Accent5 12" xfId="4282"/>
    <cellStyle name="20% - Accent5 12 2" xfId="4283"/>
    <cellStyle name="20% - Accent5 12 3" xfId="4284"/>
    <cellStyle name="20% - Accent5 12 4" xfId="4285"/>
    <cellStyle name="20% - Accent5 120" xfId="4286"/>
    <cellStyle name="20% - Accent5 120 2" xfId="4287"/>
    <cellStyle name="20% - Accent5 120 3" xfId="4288"/>
    <cellStyle name="20% - Accent5 121" xfId="4289"/>
    <cellStyle name="20% - Accent5 121 2" xfId="4290"/>
    <cellStyle name="20% - Accent5 121 3" xfId="4291"/>
    <cellStyle name="20% - Accent5 122" xfId="4292"/>
    <cellStyle name="20% - Accent5 122 2" xfId="4293"/>
    <cellStyle name="20% - Accent5 122 3" xfId="4294"/>
    <cellStyle name="20% - Accent5 123" xfId="4295"/>
    <cellStyle name="20% - Accent5 123 2" xfId="4296"/>
    <cellStyle name="20% - Accent5 123 3" xfId="4297"/>
    <cellStyle name="20% - Accent5 124" xfId="4298"/>
    <cellStyle name="20% - Accent5 124 2" xfId="4299"/>
    <cellStyle name="20% - Accent5 124 3" xfId="4300"/>
    <cellStyle name="20% - Accent5 125" xfId="4301"/>
    <cellStyle name="20% - Accent5 125 2" xfId="4302"/>
    <cellStyle name="20% - Accent5 125 3" xfId="4303"/>
    <cellStyle name="20% - Accent5 126" xfId="4304"/>
    <cellStyle name="20% - Accent5 126 2" xfId="4305"/>
    <cellStyle name="20% - Accent5 126 3" xfId="4306"/>
    <cellStyle name="20% - Accent5 127" xfId="4307"/>
    <cellStyle name="20% - Accent5 127 2" xfId="4308"/>
    <cellStyle name="20% - Accent5 127 3" xfId="4309"/>
    <cellStyle name="20% - Accent5 128" xfId="4310"/>
    <cellStyle name="20% - Accent5 128 2" xfId="4311"/>
    <cellStyle name="20% - Accent5 128 3" xfId="4312"/>
    <cellStyle name="20% - Accent5 129" xfId="4313"/>
    <cellStyle name="20% - Accent5 129 2" xfId="4314"/>
    <cellStyle name="20% - Accent5 129 3" xfId="4315"/>
    <cellStyle name="20% - Accent5 13" xfId="4316"/>
    <cellStyle name="20% - Accent5 13 2" xfId="4317"/>
    <cellStyle name="20% - Accent5 13 3" xfId="4318"/>
    <cellStyle name="20% - Accent5 13 4" xfId="4319"/>
    <cellStyle name="20% - Accent5 130" xfId="4320"/>
    <cellStyle name="20% - Accent5 130 2" xfId="4321"/>
    <cellStyle name="20% - Accent5 130 3" xfId="4322"/>
    <cellStyle name="20% - Accent5 131" xfId="4323"/>
    <cellStyle name="20% - Accent5 131 2" xfId="4324"/>
    <cellStyle name="20% - Accent5 131 3" xfId="4325"/>
    <cellStyle name="20% - Accent5 132" xfId="4326"/>
    <cellStyle name="20% - Accent5 132 2" xfId="4327"/>
    <cellStyle name="20% - Accent5 132 3" xfId="4328"/>
    <cellStyle name="20% - Accent5 133" xfId="4329"/>
    <cellStyle name="20% - Accent5 133 2" xfId="4330"/>
    <cellStyle name="20% - Accent5 133 3" xfId="4331"/>
    <cellStyle name="20% - Accent5 134" xfId="4332"/>
    <cellStyle name="20% - Accent5 134 2" xfId="4333"/>
    <cellStyle name="20% - Accent5 134 3" xfId="4334"/>
    <cellStyle name="20% - Accent5 135" xfId="4335"/>
    <cellStyle name="20% - Accent5 135 2" xfId="4336"/>
    <cellStyle name="20% - Accent5 135 3" xfId="4337"/>
    <cellStyle name="20% - Accent5 136" xfId="4338"/>
    <cellStyle name="20% - Accent5 136 2" xfId="4339"/>
    <cellStyle name="20% - Accent5 136 3" xfId="4340"/>
    <cellStyle name="20% - Accent5 137" xfId="4341"/>
    <cellStyle name="20% - Accent5 137 2" xfId="4342"/>
    <cellStyle name="20% - Accent5 137 3" xfId="4343"/>
    <cellStyle name="20% - Accent5 138" xfId="4344"/>
    <cellStyle name="20% - Accent5 138 2" xfId="4345"/>
    <cellStyle name="20% - Accent5 138 3" xfId="4346"/>
    <cellStyle name="20% - Accent5 139" xfId="4347"/>
    <cellStyle name="20% - Accent5 139 2" xfId="4348"/>
    <cellStyle name="20% - Accent5 139 3" xfId="4349"/>
    <cellStyle name="20% - Accent5 14" xfId="4350"/>
    <cellStyle name="20% - Accent5 14 2" xfId="4351"/>
    <cellStyle name="20% - Accent5 14 3" xfId="4352"/>
    <cellStyle name="20% - Accent5 140" xfId="4353"/>
    <cellStyle name="20% - Accent5 140 2" xfId="4354"/>
    <cellStyle name="20% - Accent5 140 3" xfId="4355"/>
    <cellStyle name="20% - Accent5 141" xfId="4356"/>
    <cellStyle name="20% - Accent5 141 2" xfId="4357"/>
    <cellStyle name="20% - Accent5 141 3" xfId="4358"/>
    <cellStyle name="20% - Accent5 142" xfId="4359"/>
    <cellStyle name="20% - Accent5 142 2" xfId="4360"/>
    <cellStyle name="20% - Accent5 142 3" xfId="4361"/>
    <cellStyle name="20% - Accent5 143" xfId="4362"/>
    <cellStyle name="20% - Accent5 143 2" xfId="4363"/>
    <cellStyle name="20% - Accent5 143 3" xfId="4364"/>
    <cellStyle name="20% - Accent5 144" xfId="4365"/>
    <cellStyle name="20% - Accent5 144 2" xfId="4366"/>
    <cellStyle name="20% - Accent5 144 3" xfId="4367"/>
    <cellStyle name="20% - Accent5 145" xfId="4368"/>
    <cellStyle name="20% - Accent5 145 2" xfId="4369"/>
    <cellStyle name="20% - Accent5 145 3" xfId="4370"/>
    <cellStyle name="20% - Accent5 146" xfId="4371"/>
    <cellStyle name="20% - Accent5 146 2" xfId="4372"/>
    <cellStyle name="20% - Accent5 146 3" xfId="4373"/>
    <cellStyle name="20% - Accent5 147" xfId="4374"/>
    <cellStyle name="20% - Accent5 147 2" xfId="4375"/>
    <cellStyle name="20% - Accent5 147 3" xfId="4376"/>
    <cellStyle name="20% - Accent5 148" xfId="4377"/>
    <cellStyle name="20% - Accent5 148 2" xfId="4378"/>
    <cellStyle name="20% - Accent5 148 3" xfId="4379"/>
    <cellStyle name="20% - Accent5 149" xfId="4380"/>
    <cellStyle name="20% - Accent5 149 2" xfId="4381"/>
    <cellStyle name="20% - Accent5 149 3" xfId="4382"/>
    <cellStyle name="20% - Accent5 15" xfId="4383"/>
    <cellStyle name="20% - Accent5 15 2" xfId="4384"/>
    <cellStyle name="20% - Accent5 15 3" xfId="4385"/>
    <cellStyle name="20% - Accent5 150" xfId="4386"/>
    <cellStyle name="20% - Accent5 150 2" xfId="4387"/>
    <cellStyle name="20% - Accent5 150 3" xfId="4388"/>
    <cellStyle name="20% - Accent5 151" xfId="4389"/>
    <cellStyle name="20% - Accent5 151 2" xfId="4390"/>
    <cellStyle name="20% - Accent5 151 3" xfId="4391"/>
    <cellStyle name="20% - Accent5 152" xfId="4392"/>
    <cellStyle name="20% - Accent5 152 2" xfId="4393"/>
    <cellStyle name="20% - Accent5 152 3" xfId="4394"/>
    <cellStyle name="20% - Accent5 153" xfId="4395"/>
    <cellStyle name="20% - Accent5 153 2" xfId="4396"/>
    <cellStyle name="20% - Accent5 153 3" xfId="4397"/>
    <cellStyle name="20% - Accent5 154" xfId="4398"/>
    <cellStyle name="20% - Accent5 154 2" xfId="4399"/>
    <cellStyle name="20% - Accent5 154 3" xfId="4400"/>
    <cellStyle name="20% - Accent5 155" xfId="4401"/>
    <cellStyle name="20% - Accent5 155 2" xfId="4402"/>
    <cellStyle name="20% - Accent5 155 3" xfId="4403"/>
    <cellStyle name="20% - Accent5 156" xfId="4404"/>
    <cellStyle name="20% - Accent5 156 2" xfId="4405"/>
    <cellStyle name="20% - Accent5 156 3" xfId="4406"/>
    <cellStyle name="20% - Accent5 157" xfId="4407"/>
    <cellStyle name="20% - Accent5 157 2" xfId="4408"/>
    <cellStyle name="20% - Accent5 157 3" xfId="4409"/>
    <cellStyle name="20% - Accent5 158" xfId="4410"/>
    <cellStyle name="20% - Accent5 158 2" xfId="4411"/>
    <cellStyle name="20% - Accent5 158 3" xfId="4412"/>
    <cellStyle name="20% - Accent5 159" xfId="4413"/>
    <cellStyle name="20% - Accent5 159 2" xfId="4414"/>
    <cellStyle name="20% - Accent5 159 3" xfId="4415"/>
    <cellStyle name="20% - Accent5 16" xfId="4416"/>
    <cellStyle name="20% - Accent5 16 2" xfId="4417"/>
    <cellStyle name="20% - Accent5 16 3" xfId="4418"/>
    <cellStyle name="20% - Accent5 160" xfId="4419"/>
    <cellStyle name="20% - Accent5 160 2" xfId="4420"/>
    <cellStyle name="20% - Accent5 160 3" xfId="4421"/>
    <cellStyle name="20% - Accent5 161" xfId="4422"/>
    <cellStyle name="20% - Accent5 161 2" xfId="4423"/>
    <cellStyle name="20% - Accent5 161 3" xfId="4424"/>
    <cellStyle name="20% - Accent5 162" xfId="4425"/>
    <cellStyle name="20% - Accent5 162 2" xfId="4426"/>
    <cellStyle name="20% - Accent5 162 3" xfId="4427"/>
    <cellStyle name="20% - Accent5 163" xfId="4428"/>
    <cellStyle name="20% - Accent5 163 2" xfId="4429"/>
    <cellStyle name="20% - Accent5 163 3" xfId="4430"/>
    <cellStyle name="20% - Accent5 164" xfId="4431"/>
    <cellStyle name="20% - Accent5 164 2" xfId="4432"/>
    <cellStyle name="20% - Accent5 164 3" xfId="4433"/>
    <cellStyle name="20% - Accent5 165" xfId="4434"/>
    <cellStyle name="20% - Accent5 165 2" xfId="4435"/>
    <cellStyle name="20% - Accent5 165 3" xfId="4436"/>
    <cellStyle name="20% - Accent5 166" xfId="4437"/>
    <cellStyle name="20% - Accent5 166 2" xfId="4438"/>
    <cellStyle name="20% - Accent5 166 3" xfId="4439"/>
    <cellStyle name="20% - Accent5 167" xfId="4440"/>
    <cellStyle name="20% - Accent5 167 2" xfId="4441"/>
    <cellStyle name="20% - Accent5 167 3" xfId="4442"/>
    <cellStyle name="20% - Accent5 168" xfId="4443"/>
    <cellStyle name="20% - Accent5 168 2" xfId="4444"/>
    <cellStyle name="20% - Accent5 168 3" xfId="4445"/>
    <cellStyle name="20% - Accent5 169" xfId="4446"/>
    <cellStyle name="20% - Accent5 169 2" xfId="4447"/>
    <cellStyle name="20% - Accent5 169 3" xfId="4448"/>
    <cellStyle name="20% - Accent5 17" xfId="4449"/>
    <cellStyle name="20% - Accent5 17 2" xfId="4450"/>
    <cellStyle name="20% - Accent5 17 3" xfId="4451"/>
    <cellStyle name="20% - Accent5 170" xfId="4452"/>
    <cellStyle name="20% - Accent5 170 2" xfId="4453"/>
    <cellStyle name="20% - Accent5 170 3" xfId="4454"/>
    <cellStyle name="20% - Accent5 171" xfId="4455"/>
    <cellStyle name="20% - Accent5 171 2" xfId="4456"/>
    <cellStyle name="20% - Accent5 171 3" xfId="4457"/>
    <cellStyle name="20% - Accent5 172" xfId="4458"/>
    <cellStyle name="20% - Accent5 172 2" xfId="4459"/>
    <cellStyle name="20% - Accent5 172 3" xfId="4460"/>
    <cellStyle name="20% - Accent5 173" xfId="4461"/>
    <cellStyle name="20% - Accent5 173 2" xfId="4462"/>
    <cellStyle name="20% - Accent5 173 3" xfId="4463"/>
    <cellStyle name="20% - Accent5 174" xfId="4464"/>
    <cellStyle name="20% - Accent5 174 2" xfId="4465"/>
    <cellStyle name="20% - Accent5 174 3" xfId="4466"/>
    <cellStyle name="20% - Accent5 175" xfId="4467"/>
    <cellStyle name="20% - Accent5 175 2" xfId="4468"/>
    <cellStyle name="20% - Accent5 175 3" xfId="4469"/>
    <cellStyle name="20% - Accent5 176" xfId="4470"/>
    <cellStyle name="20% - Accent5 176 2" xfId="4471"/>
    <cellStyle name="20% - Accent5 176 3" xfId="4472"/>
    <cellStyle name="20% - Accent5 177" xfId="4473"/>
    <cellStyle name="20% - Accent5 177 2" xfId="4474"/>
    <cellStyle name="20% - Accent5 177 3" xfId="4475"/>
    <cellStyle name="20% - Accent5 178" xfId="4476"/>
    <cellStyle name="20% - Accent5 178 2" xfId="4477"/>
    <cellStyle name="20% - Accent5 178 3" xfId="4478"/>
    <cellStyle name="20% - Accent5 179" xfId="4479"/>
    <cellStyle name="20% - Accent5 179 2" xfId="4480"/>
    <cellStyle name="20% - Accent5 179 3" xfId="4481"/>
    <cellStyle name="20% - Accent5 18" xfId="4482"/>
    <cellStyle name="20% - Accent5 18 2" xfId="4483"/>
    <cellStyle name="20% - Accent5 18 3" xfId="4484"/>
    <cellStyle name="20% - Accent5 180" xfId="4485"/>
    <cellStyle name="20% - Accent5 180 2" xfId="4486"/>
    <cellStyle name="20% - Accent5 180 3" xfId="4487"/>
    <cellStyle name="20% - Accent5 181" xfId="4488"/>
    <cellStyle name="20% - Accent5 181 2" xfId="4489"/>
    <cellStyle name="20% - Accent5 181 3" xfId="4490"/>
    <cellStyle name="20% - Accent5 182" xfId="4491"/>
    <cellStyle name="20% - Accent5 182 2" xfId="4492"/>
    <cellStyle name="20% - Accent5 182 3" xfId="4493"/>
    <cellStyle name="20% - Accent5 183" xfId="4494"/>
    <cellStyle name="20% - Accent5 183 2" xfId="4495"/>
    <cellStyle name="20% - Accent5 183 3" xfId="4496"/>
    <cellStyle name="20% - Accent5 184" xfId="4497"/>
    <cellStyle name="20% - Accent5 184 2" xfId="4498"/>
    <cellStyle name="20% - Accent5 184 3" xfId="4499"/>
    <cellStyle name="20% - Accent5 185" xfId="4500"/>
    <cellStyle name="20% - Accent5 185 2" xfId="4501"/>
    <cellStyle name="20% - Accent5 185 3" xfId="4502"/>
    <cellStyle name="20% - Accent5 186" xfId="4503"/>
    <cellStyle name="20% - Accent5 186 2" xfId="4504"/>
    <cellStyle name="20% - Accent5 186 3" xfId="4505"/>
    <cellStyle name="20% - Accent5 187" xfId="4506"/>
    <cellStyle name="20% - Accent5 187 2" xfId="4507"/>
    <cellStyle name="20% - Accent5 187 3" xfId="4508"/>
    <cellStyle name="20% - Accent5 188" xfId="4509"/>
    <cellStyle name="20% - Accent5 188 2" xfId="4510"/>
    <cellStyle name="20% - Accent5 188 3" xfId="4511"/>
    <cellStyle name="20% - Accent5 189" xfId="4512"/>
    <cellStyle name="20% - Accent5 189 2" xfId="4513"/>
    <cellStyle name="20% - Accent5 189 3" xfId="4514"/>
    <cellStyle name="20% - Accent5 19" xfId="4515"/>
    <cellStyle name="20% - Accent5 19 2" xfId="4516"/>
    <cellStyle name="20% - Accent5 19 3" xfId="4517"/>
    <cellStyle name="20% - Accent5 190" xfId="4518"/>
    <cellStyle name="20% - Accent5 190 2" xfId="4519"/>
    <cellStyle name="20% - Accent5 190 3" xfId="4520"/>
    <cellStyle name="20% - Accent5 191" xfId="4521"/>
    <cellStyle name="20% - Accent5 191 2" xfId="4522"/>
    <cellStyle name="20% - Accent5 191 3" xfId="4523"/>
    <cellStyle name="20% - Accent5 192" xfId="4524"/>
    <cellStyle name="20% - Accent5 192 2" xfId="4525"/>
    <cellStyle name="20% - Accent5 192 3" xfId="4526"/>
    <cellStyle name="20% - Accent5 193" xfId="4527"/>
    <cellStyle name="20% - Accent5 193 2" xfId="4528"/>
    <cellStyle name="20% - Accent5 194" xfId="4529"/>
    <cellStyle name="20% - Accent5 194 2" xfId="4530"/>
    <cellStyle name="20% - Accent5 195" xfId="4531"/>
    <cellStyle name="20% - Accent5 195 2" xfId="4532"/>
    <cellStyle name="20% - Accent5 196" xfId="4533"/>
    <cellStyle name="20% - Accent5 196 2" xfId="4534"/>
    <cellStyle name="20% - Accent5 197" xfId="4535"/>
    <cellStyle name="20% - Accent5 197 2" xfId="4536"/>
    <cellStyle name="20% - Accent5 198" xfId="4537"/>
    <cellStyle name="20% - Accent5 198 2" xfId="4538"/>
    <cellStyle name="20% - Accent5 199" xfId="4539"/>
    <cellStyle name="20% - Accent5 199 2" xfId="4540"/>
    <cellStyle name="20% - Accent5 2" xfId="4541"/>
    <cellStyle name="20% - Accent5 2 10" xfId="4542"/>
    <cellStyle name="20% - Accent5 2 11" xfId="4543"/>
    <cellStyle name="20% - Accent5 2 12" xfId="4544"/>
    <cellStyle name="20% - Accent5 2 13" xfId="4545"/>
    <cellStyle name="20% - Accent5 2 14" xfId="4546"/>
    <cellStyle name="20% - Accent5 2 15" xfId="4547"/>
    <cellStyle name="20% - Accent5 2 16" xfId="4548"/>
    <cellStyle name="20% - Accent5 2 17" xfId="4549"/>
    <cellStyle name="20% - Accent5 2 18" xfId="4550"/>
    <cellStyle name="20% - Accent5 2 19" xfId="4551"/>
    <cellStyle name="20% - Accent5 2 2" xfId="4552"/>
    <cellStyle name="20% - Accent5 2 2 2" xfId="4553"/>
    <cellStyle name="20% - Accent5 2 2 2 2" xfId="4554"/>
    <cellStyle name="20% - Accent5 2 2 2 2 2" xfId="4555"/>
    <cellStyle name="20% - Accent5 2 2 2 2 3" xfId="4556"/>
    <cellStyle name="20% - Accent5 2 2 2 2 4" xfId="4557"/>
    <cellStyle name="20% - Accent5 2 2 2 3" xfId="4558"/>
    <cellStyle name="20% - Accent5 2 2 2 4" xfId="4559"/>
    <cellStyle name="20% - Accent5 2 2 2 5" xfId="4560"/>
    <cellStyle name="20% - Accent5 2 2 3" xfId="4561"/>
    <cellStyle name="20% - Accent5 2 2 3 2" xfId="4562"/>
    <cellStyle name="20% - Accent5 2 2 3 2 2" xfId="4563"/>
    <cellStyle name="20% - Accent5 2 2 3 2 3" xfId="4564"/>
    <cellStyle name="20% - Accent5 2 2 3 2 4" xfId="4565"/>
    <cellStyle name="20% - Accent5 2 2 3 3" xfId="4566"/>
    <cellStyle name="20% - Accent5 2 2 3 4" xfId="4567"/>
    <cellStyle name="20% - Accent5 2 2 3 5" xfId="4568"/>
    <cellStyle name="20% - Accent5 2 2 4" xfId="4569"/>
    <cellStyle name="20% - Accent5 2 2 4 2" xfId="4570"/>
    <cellStyle name="20% - Accent5 2 2 4 3" xfId="4571"/>
    <cellStyle name="20% - Accent5 2 2 4 4" xfId="4572"/>
    <cellStyle name="20% - Accent5 2 2 5" xfId="4573"/>
    <cellStyle name="20% - Accent5 2 2 6" xfId="4574"/>
    <cellStyle name="20% - Accent5 2 2 7" xfId="4575"/>
    <cellStyle name="20% - Accent5 2 2 8" xfId="4576"/>
    <cellStyle name="20% - Accent5 2 2 9" xfId="4577"/>
    <cellStyle name="20% - Accent5 2 20" xfId="4578"/>
    <cellStyle name="20% - Accent5 2 21" xfId="4579"/>
    <cellStyle name="20% - Accent5 2 22" xfId="4580"/>
    <cellStyle name="20% - Accent5 2 23" xfId="4581"/>
    <cellStyle name="20% - Accent5 2 3" xfId="4582"/>
    <cellStyle name="20% - Accent5 2 3 2" xfId="4583"/>
    <cellStyle name="20% - Accent5 2 3 2 2" xfId="4584"/>
    <cellStyle name="20% - Accent5 2 3 2 2 2" xfId="4585"/>
    <cellStyle name="20% - Accent5 2 3 2 2 3" xfId="4586"/>
    <cellStyle name="20% - Accent5 2 3 2 2 4" xfId="4587"/>
    <cellStyle name="20% - Accent5 2 3 2 3" xfId="4588"/>
    <cellStyle name="20% - Accent5 2 3 2 4" xfId="4589"/>
    <cellStyle name="20% - Accent5 2 3 2 5" xfId="4590"/>
    <cellStyle name="20% - Accent5 2 3 3" xfId="4591"/>
    <cellStyle name="20% - Accent5 2 3 3 2" xfId="4592"/>
    <cellStyle name="20% - Accent5 2 3 3 2 2" xfId="4593"/>
    <cellStyle name="20% - Accent5 2 3 3 2 3" xfId="4594"/>
    <cellStyle name="20% - Accent5 2 3 3 2 4" xfId="4595"/>
    <cellStyle name="20% - Accent5 2 3 3 3" xfId="4596"/>
    <cellStyle name="20% - Accent5 2 3 3 4" xfId="4597"/>
    <cellStyle name="20% - Accent5 2 3 3 5" xfId="4598"/>
    <cellStyle name="20% - Accent5 2 3 4" xfId="4599"/>
    <cellStyle name="20% - Accent5 2 3 4 2" xfId="4600"/>
    <cellStyle name="20% - Accent5 2 3 4 3" xfId="4601"/>
    <cellStyle name="20% - Accent5 2 3 4 4" xfId="4602"/>
    <cellStyle name="20% - Accent5 2 3 5" xfId="4603"/>
    <cellStyle name="20% - Accent5 2 3 6" xfId="4604"/>
    <cellStyle name="20% - Accent5 2 3 7" xfId="4605"/>
    <cellStyle name="20% - Accent5 2 4" xfId="4606"/>
    <cellStyle name="20% - Accent5 2 4 2" xfId="4607"/>
    <cellStyle name="20% - Accent5 2 4 2 2" xfId="4608"/>
    <cellStyle name="20% - Accent5 2 4 2 2 2" xfId="4609"/>
    <cellStyle name="20% - Accent5 2 4 2 2 3" xfId="4610"/>
    <cellStyle name="20% - Accent5 2 4 2 2 4" xfId="4611"/>
    <cellStyle name="20% - Accent5 2 4 2 3" xfId="4612"/>
    <cellStyle name="20% - Accent5 2 4 2 4" xfId="4613"/>
    <cellStyle name="20% - Accent5 2 4 2 5" xfId="4614"/>
    <cellStyle name="20% - Accent5 2 4 3" xfId="4615"/>
    <cellStyle name="20% - Accent5 2 4 3 2" xfId="4616"/>
    <cellStyle name="20% - Accent5 2 4 3 2 2" xfId="4617"/>
    <cellStyle name="20% - Accent5 2 4 3 2 3" xfId="4618"/>
    <cellStyle name="20% - Accent5 2 4 3 2 4" xfId="4619"/>
    <cellStyle name="20% - Accent5 2 4 3 3" xfId="4620"/>
    <cellStyle name="20% - Accent5 2 4 3 4" xfId="4621"/>
    <cellStyle name="20% - Accent5 2 4 3 5" xfId="4622"/>
    <cellStyle name="20% - Accent5 2 4 4" xfId="4623"/>
    <cellStyle name="20% - Accent5 2 4 4 2" xfId="4624"/>
    <cellStyle name="20% - Accent5 2 4 4 3" xfId="4625"/>
    <cellStyle name="20% - Accent5 2 4 4 4" xfId="4626"/>
    <cellStyle name="20% - Accent5 2 4 5" xfId="4627"/>
    <cellStyle name="20% - Accent5 2 4 6" xfId="4628"/>
    <cellStyle name="20% - Accent5 2 4 7" xfId="4629"/>
    <cellStyle name="20% - Accent5 2 5" xfId="4630"/>
    <cellStyle name="20% - Accent5 2 5 2" xfId="4631"/>
    <cellStyle name="20% - Accent5 2 5 2 2" xfId="4632"/>
    <cellStyle name="20% - Accent5 2 5 2 2 2" xfId="4633"/>
    <cellStyle name="20% - Accent5 2 5 2 2 3" xfId="4634"/>
    <cellStyle name="20% - Accent5 2 5 2 2 4" xfId="4635"/>
    <cellStyle name="20% - Accent5 2 5 2 3" xfId="4636"/>
    <cellStyle name="20% - Accent5 2 5 2 4" xfId="4637"/>
    <cellStyle name="20% - Accent5 2 5 2 5" xfId="4638"/>
    <cellStyle name="20% - Accent5 2 5 3" xfId="4639"/>
    <cellStyle name="20% - Accent5 2 5 3 2" xfId="4640"/>
    <cellStyle name="20% - Accent5 2 5 3 2 2" xfId="4641"/>
    <cellStyle name="20% - Accent5 2 5 3 2 3" xfId="4642"/>
    <cellStyle name="20% - Accent5 2 5 3 2 4" xfId="4643"/>
    <cellStyle name="20% - Accent5 2 5 3 3" xfId="4644"/>
    <cellStyle name="20% - Accent5 2 5 3 4" xfId="4645"/>
    <cellStyle name="20% - Accent5 2 5 3 5" xfId="4646"/>
    <cellStyle name="20% - Accent5 2 5 4" xfId="4647"/>
    <cellStyle name="20% - Accent5 2 5 4 2" xfId="4648"/>
    <cellStyle name="20% - Accent5 2 5 4 3" xfId="4649"/>
    <cellStyle name="20% - Accent5 2 5 4 4" xfId="4650"/>
    <cellStyle name="20% - Accent5 2 5 5" xfId="4651"/>
    <cellStyle name="20% - Accent5 2 5 6" xfId="4652"/>
    <cellStyle name="20% - Accent5 2 5 7" xfId="4653"/>
    <cellStyle name="20% - Accent5 2 6" xfId="4654"/>
    <cellStyle name="20% - Accent5 2 6 2" xfId="4655"/>
    <cellStyle name="20% - Accent5 2 6 2 2" xfId="4656"/>
    <cellStyle name="20% - Accent5 2 6 2 2 2" xfId="4657"/>
    <cellStyle name="20% - Accent5 2 6 2 2 3" xfId="4658"/>
    <cellStyle name="20% - Accent5 2 6 2 2 4" xfId="4659"/>
    <cellStyle name="20% - Accent5 2 6 2 3" xfId="4660"/>
    <cellStyle name="20% - Accent5 2 6 2 4" xfId="4661"/>
    <cellStyle name="20% - Accent5 2 6 2 5" xfId="4662"/>
    <cellStyle name="20% - Accent5 2 6 3" xfId="4663"/>
    <cellStyle name="20% - Accent5 2 6 3 2" xfId="4664"/>
    <cellStyle name="20% - Accent5 2 6 3 2 2" xfId="4665"/>
    <cellStyle name="20% - Accent5 2 6 3 2 3" xfId="4666"/>
    <cellStyle name="20% - Accent5 2 6 3 2 4" xfId="4667"/>
    <cellStyle name="20% - Accent5 2 6 3 3" xfId="4668"/>
    <cellStyle name="20% - Accent5 2 6 3 4" xfId="4669"/>
    <cellStyle name="20% - Accent5 2 6 3 5" xfId="4670"/>
    <cellStyle name="20% - Accent5 2 6 4" xfId="4671"/>
    <cellStyle name="20% - Accent5 2 6 4 2" xfId="4672"/>
    <cellStyle name="20% - Accent5 2 6 4 3" xfId="4673"/>
    <cellStyle name="20% - Accent5 2 6 4 4" xfId="4674"/>
    <cellStyle name="20% - Accent5 2 6 5" xfId="4675"/>
    <cellStyle name="20% - Accent5 2 6 6" xfId="4676"/>
    <cellStyle name="20% - Accent5 2 6 7" xfId="4677"/>
    <cellStyle name="20% - Accent5 2 7" xfId="4678"/>
    <cellStyle name="20% - Accent5 2 7 2" xfId="4679"/>
    <cellStyle name="20% - Accent5 2 7 2 2" xfId="4680"/>
    <cellStyle name="20% - Accent5 2 7 2 3" xfId="4681"/>
    <cellStyle name="20% - Accent5 2 7 2 4" xfId="4682"/>
    <cellStyle name="20% - Accent5 2 7 3" xfId="4683"/>
    <cellStyle name="20% - Accent5 2 7 4" xfId="4684"/>
    <cellStyle name="20% - Accent5 2 7 5" xfId="4685"/>
    <cellStyle name="20% - Accent5 2 8" xfId="4686"/>
    <cellStyle name="20% - Accent5 2 8 2" xfId="4687"/>
    <cellStyle name="20% - Accent5 2 8 2 2" xfId="4688"/>
    <cellStyle name="20% - Accent5 2 8 2 3" xfId="4689"/>
    <cellStyle name="20% - Accent5 2 8 2 4" xfId="4690"/>
    <cellStyle name="20% - Accent5 2 8 3" xfId="4691"/>
    <cellStyle name="20% - Accent5 2 8 4" xfId="4692"/>
    <cellStyle name="20% - Accent5 2 8 5" xfId="4693"/>
    <cellStyle name="20% - Accent5 2 9" xfId="4694"/>
    <cellStyle name="20% - Accent5 2 9 2" xfId="4695"/>
    <cellStyle name="20% - Accent5 2 9 3" xfId="4696"/>
    <cellStyle name="20% - Accent5 2 9 4" xfId="4697"/>
    <cellStyle name="20% - Accent5 2_2009 GRC Compl Filing - Exhibit D" xfId="50640"/>
    <cellStyle name="20% - Accent5 20" xfId="4698"/>
    <cellStyle name="20% - Accent5 20 2" xfId="4699"/>
    <cellStyle name="20% - Accent5 20 3" xfId="4700"/>
    <cellStyle name="20% - Accent5 200" xfId="4701"/>
    <cellStyle name="20% - Accent5 200 2" xfId="4702"/>
    <cellStyle name="20% - Accent5 201" xfId="4703"/>
    <cellStyle name="20% - Accent5 201 2" xfId="4704"/>
    <cellStyle name="20% - Accent5 202" xfId="4705"/>
    <cellStyle name="20% - Accent5 202 2" xfId="4706"/>
    <cellStyle name="20% - Accent5 203" xfId="4707"/>
    <cellStyle name="20% - Accent5 203 2" xfId="4708"/>
    <cellStyle name="20% - Accent5 204" xfId="4709"/>
    <cellStyle name="20% - Accent5 204 2" xfId="4710"/>
    <cellStyle name="20% - Accent5 205" xfId="4711"/>
    <cellStyle name="20% - Accent5 205 2" xfId="4712"/>
    <cellStyle name="20% - Accent5 206" xfId="4713"/>
    <cellStyle name="20% - Accent5 206 2" xfId="4714"/>
    <cellStyle name="20% - Accent5 207" xfId="4715"/>
    <cellStyle name="20% - Accent5 207 2" xfId="4716"/>
    <cellStyle name="20% - Accent5 208" xfId="4717"/>
    <cellStyle name="20% - Accent5 208 2" xfId="4718"/>
    <cellStyle name="20% - Accent5 209" xfId="4719"/>
    <cellStyle name="20% - Accent5 209 2" xfId="4720"/>
    <cellStyle name="20% - Accent5 21" xfId="4721"/>
    <cellStyle name="20% - Accent5 21 2" xfId="4722"/>
    <cellStyle name="20% - Accent5 21 3" xfId="4723"/>
    <cellStyle name="20% - Accent5 210" xfId="4724"/>
    <cellStyle name="20% - Accent5 210 2" xfId="4725"/>
    <cellStyle name="20% - Accent5 211" xfId="4726"/>
    <cellStyle name="20% - Accent5 211 2" xfId="4727"/>
    <cellStyle name="20% - Accent5 212" xfId="4728"/>
    <cellStyle name="20% - Accent5 212 2" xfId="4729"/>
    <cellStyle name="20% - Accent5 213" xfId="4730"/>
    <cellStyle name="20% - Accent5 213 2" xfId="4731"/>
    <cellStyle name="20% - Accent5 214" xfId="4732"/>
    <cellStyle name="20% - Accent5 214 2" xfId="4733"/>
    <cellStyle name="20% - Accent5 215" xfId="4734"/>
    <cellStyle name="20% - Accent5 215 2" xfId="4735"/>
    <cellStyle name="20% - Accent5 216" xfId="4736"/>
    <cellStyle name="20% - Accent5 216 2" xfId="4737"/>
    <cellStyle name="20% - Accent5 217" xfId="4738"/>
    <cellStyle name="20% - Accent5 217 2" xfId="4739"/>
    <cellStyle name="20% - Accent5 218" xfId="4740"/>
    <cellStyle name="20% - Accent5 218 2" xfId="4741"/>
    <cellStyle name="20% - Accent5 219" xfId="4742"/>
    <cellStyle name="20% - Accent5 219 2" xfId="4743"/>
    <cellStyle name="20% - Accent5 22" xfId="4744"/>
    <cellStyle name="20% - Accent5 22 2" xfId="4745"/>
    <cellStyle name="20% - Accent5 22 3" xfId="4746"/>
    <cellStyle name="20% - Accent5 220" xfId="4747"/>
    <cellStyle name="20% - Accent5 220 2" xfId="4748"/>
    <cellStyle name="20% - Accent5 221" xfId="4749"/>
    <cellStyle name="20% - Accent5 221 2" xfId="4750"/>
    <cellStyle name="20% - Accent5 222" xfId="4751"/>
    <cellStyle name="20% - Accent5 222 2" xfId="4752"/>
    <cellStyle name="20% - Accent5 223" xfId="4753"/>
    <cellStyle name="20% - Accent5 223 2" xfId="4754"/>
    <cellStyle name="20% - Accent5 224" xfId="4755"/>
    <cellStyle name="20% - Accent5 224 2" xfId="4756"/>
    <cellStyle name="20% - Accent5 225" xfId="4757"/>
    <cellStyle name="20% - Accent5 225 2" xfId="4758"/>
    <cellStyle name="20% - Accent5 226" xfId="4759"/>
    <cellStyle name="20% - Accent5 226 2" xfId="4760"/>
    <cellStyle name="20% - Accent5 227" xfId="4761"/>
    <cellStyle name="20% - Accent5 227 2" xfId="4762"/>
    <cellStyle name="20% - Accent5 228" xfId="4763"/>
    <cellStyle name="20% - Accent5 228 2" xfId="4764"/>
    <cellStyle name="20% - Accent5 229" xfId="4765"/>
    <cellStyle name="20% - Accent5 229 2" xfId="4766"/>
    <cellStyle name="20% - Accent5 23" xfId="4767"/>
    <cellStyle name="20% - Accent5 23 2" xfId="4768"/>
    <cellStyle name="20% - Accent5 23 3" xfId="4769"/>
    <cellStyle name="20% - Accent5 230" xfId="4770"/>
    <cellStyle name="20% - Accent5 230 2" xfId="4771"/>
    <cellStyle name="20% - Accent5 231" xfId="4772"/>
    <cellStyle name="20% - Accent5 231 2" xfId="4773"/>
    <cellStyle name="20% - Accent5 232" xfId="4774"/>
    <cellStyle name="20% - Accent5 232 2" xfId="4775"/>
    <cellStyle name="20% - Accent5 233" xfId="4776"/>
    <cellStyle name="20% - Accent5 233 2" xfId="4777"/>
    <cellStyle name="20% - Accent5 234" xfId="4778"/>
    <cellStyle name="20% - Accent5 234 2" xfId="4779"/>
    <cellStyle name="20% - Accent5 235" xfId="4780"/>
    <cellStyle name="20% - Accent5 235 2" xfId="4781"/>
    <cellStyle name="20% - Accent5 236" xfId="4782"/>
    <cellStyle name="20% - Accent5 236 2" xfId="4783"/>
    <cellStyle name="20% - Accent5 237" xfId="4784"/>
    <cellStyle name="20% - Accent5 237 2" xfId="4785"/>
    <cellStyle name="20% - Accent5 238" xfId="4786"/>
    <cellStyle name="20% - Accent5 238 2" xfId="4787"/>
    <cellStyle name="20% - Accent5 239" xfId="4788"/>
    <cellStyle name="20% - Accent5 239 2" xfId="4789"/>
    <cellStyle name="20% - Accent5 24" xfId="4790"/>
    <cellStyle name="20% - Accent5 24 2" xfId="4791"/>
    <cellStyle name="20% - Accent5 24 3" xfId="4792"/>
    <cellStyle name="20% - Accent5 240" xfId="4793"/>
    <cellStyle name="20% - Accent5 240 2" xfId="4794"/>
    <cellStyle name="20% - Accent5 241" xfId="4795"/>
    <cellStyle name="20% - Accent5 241 2" xfId="4796"/>
    <cellStyle name="20% - Accent5 242" xfId="4797"/>
    <cellStyle name="20% - Accent5 242 2" xfId="4798"/>
    <cellStyle name="20% - Accent5 243" xfId="4799"/>
    <cellStyle name="20% - Accent5 243 2" xfId="4800"/>
    <cellStyle name="20% - Accent5 244" xfId="4801"/>
    <cellStyle name="20% - Accent5 244 2" xfId="4802"/>
    <cellStyle name="20% - Accent5 245" xfId="4803"/>
    <cellStyle name="20% - Accent5 245 2" xfId="4804"/>
    <cellStyle name="20% - Accent5 246" xfId="4805"/>
    <cellStyle name="20% - Accent5 246 2" xfId="4806"/>
    <cellStyle name="20% - Accent5 247" xfId="4807"/>
    <cellStyle name="20% - Accent5 247 2" xfId="4808"/>
    <cellStyle name="20% - Accent5 248" xfId="4809"/>
    <cellStyle name="20% - Accent5 248 2" xfId="4810"/>
    <cellStyle name="20% - Accent5 249" xfId="4811"/>
    <cellStyle name="20% - Accent5 249 2" xfId="4812"/>
    <cellStyle name="20% - Accent5 25" xfId="4813"/>
    <cellStyle name="20% - Accent5 25 2" xfId="4814"/>
    <cellStyle name="20% - Accent5 25 3" xfId="4815"/>
    <cellStyle name="20% - Accent5 250" xfId="4816"/>
    <cellStyle name="20% - Accent5 250 2" xfId="4817"/>
    <cellStyle name="20% - Accent5 251" xfId="4818"/>
    <cellStyle name="20% - Accent5 251 2" xfId="4819"/>
    <cellStyle name="20% - Accent5 252" xfId="4820"/>
    <cellStyle name="20% - Accent5 252 2" xfId="4821"/>
    <cellStyle name="20% - Accent5 253" xfId="4822"/>
    <cellStyle name="20% - Accent5 253 2" xfId="4823"/>
    <cellStyle name="20% - Accent5 254" xfId="4824"/>
    <cellStyle name="20% - Accent5 254 2" xfId="4825"/>
    <cellStyle name="20% - Accent5 255" xfId="4826"/>
    <cellStyle name="20% - Accent5 255 2" xfId="4827"/>
    <cellStyle name="20% - Accent5 256" xfId="4828"/>
    <cellStyle name="20% - Accent5 257" xfId="4829"/>
    <cellStyle name="20% - Accent5 258" xfId="4830"/>
    <cellStyle name="20% - Accent5 259" xfId="4831"/>
    <cellStyle name="20% - Accent5 26" xfId="4832"/>
    <cellStyle name="20% - Accent5 26 2" xfId="4833"/>
    <cellStyle name="20% - Accent5 26 3" xfId="4834"/>
    <cellStyle name="20% - Accent5 260" xfId="4835"/>
    <cellStyle name="20% - Accent5 261" xfId="4836"/>
    <cellStyle name="20% - Accent5 262" xfId="4837"/>
    <cellStyle name="20% - Accent5 263" xfId="4838"/>
    <cellStyle name="20% - Accent5 264" xfId="4839"/>
    <cellStyle name="20% - Accent5 27" xfId="4840"/>
    <cellStyle name="20% - Accent5 27 2" xfId="4841"/>
    <cellStyle name="20% - Accent5 27 3" xfId="4842"/>
    <cellStyle name="20% - Accent5 28" xfId="4843"/>
    <cellStyle name="20% - Accent5 28 2" xfId="4844"/>
    <cellStyle name="20% - Accent5 28 3" xfId="4845"/>
    <cellStyle name="20% - Accent5 29" xfId="4846"/>
    <cellStyle name="20% - Accent5 29 2" xfId="4847"/>
    <cellStyle name="20% - Accent5 29 3" xfId="4848"/>
    <cellStyle name="20% - Accent5 3" xfId="4849"/>
    <cellStyle name="20% - Accent5 3 10" xfId="4850"/>
    <cellStyle name="20% - Accent5 3 11" xfId="4851"/>
    <cellStyle name="20% - Accent5 3 12" xfId="4852"/>
    <cellStyle name="20% - Accent5 3 13" xfId="4853"/>
    <cellStyle name="20% - Accent5 3 14" xfId="4854"/>
    <cellStyle name="20% - Accent5 3 2" xfId="4855"/>
    <cellStyle name="20% - Accent5 3 2 2" xfId="4856"/>
    <cellStyle name="20% - Accent5 3 2 2 2" xfId="4857"/>
    <cellStyle name="20% - Accent5 3 2 2 2 2" xfId="4858"/>
    <cellStyle name="20% - Accent5 3 2 2 2 3" xfId="4859"/>
    <cellStyle name="20% - Accent5 3 2 2 2 4" xfId="4860"/>
    <cellStyle name="20% - Accent5 3 2 2 3" xfId="4861"/>
    <cellStyle name="20% - Accent5 3 2 2 4" xfId="4862"/>
    <cellStyle name="20% - Accent5 3 2 2 5" xfId="4863"/>
    <cellStyle name="20% - Accent5 3 2 3" xfId="4864"/>
    <cellStyle name="20% - Accent5 3 2 3 2" xfId="4865"/>
    <cellStyle name="20% - Accent5 3 2 3 2 2" xfId="4866"/>
    <cellStyle name="20% - Accent5 3 2 3 2 3" xfId="4867"/>
    <cellStyle name="20% - Accent5 3 2 3 2 4" xfId="4868"/>
    <cellStyle name="20% - Accent5 3 2 3 3" xfId="4869"/>
    <cellStyle name="20% - Accent5 3 2 3 4" xfId="4870"/>
    <cellStyle name="20% - Accent5 3 2 3 5" xfId="4871"/>
    <cellStyle name="20% - Accent5 3 2 4" xfId="4872"/>
    <cellStyle name="20% - Accent5 3 2 4 2" xfId="4873"/>
    <cellStyle name="20% - Accent5 3 2 4 3" xfId="4874"/>
    <cellStyle name="20% - Accent5 3 2 4 4" xfId="4875"/>
    <cellStyle name="20% - Accent5 3 2 5" xfId="4876"/>
    <cellStyle name="20% - Accent5 3 2 6" xfId="4877"/>
    <cellStyle name="20% - Accent5 3 2 7" xfId="4878"/>
    <cellStyle name="20% - Accent5 3 2 8" xfId="4879"/>
    <cellStyle name="20% - Accent5 3 3" xfId="4880"/>
    <cellStyle name="20% - Accent5 3 3 2" xfId="4881"/>
    <cellStyle name="20% - Accent5 3 3 2 2" xfId="4882"/>
    <cellStyle name="20% - Accent5 3 3 2 2 2" xfId="4883"/>
    <cellStyle name="20% - Accent5 3 3 2 2 3" xfId="4884"/>
    <cellStyle name="20% - Accent5 3 3 2 2 4" xfId="4885"/>
    <cellStyle name="20% - Accent5 3 3 2 3" xfId="4886"/>
    <cellStyle name="20% - Accent5 3 3 2 4" xfId="4887"/>
    <cellStyle name="20% - Accent5 3 3 2 5" xfId="4888"/>
    <cellStyle name="20% - Accent5 3 3 3" xfId="4889"/>
    <cellStyle name="20% - Accent5 3 3 3 2" xfId="4890"/>
    <cellStyle name="20% - Accent5 3 3 3 2 2" xfId="4891"/>
    <cellStyle name="20% - Accent5 3 3 3 2 3" xfId="4892"/>
    <cellStyle name="20% - Accent5 3 3 3 2 4" xfId="4893"/>
    <cellStyle name="20% - Accent5 3 3 3 3" xfId="4894"/>
    <cellStyle name="20% - Accent5 3 3 3 4" xfId="4895"/>
    <cellStyle name="20% - Accent5 3 3 3 5" xfId="4896"/>
    <cellStyle name="20% - Accent5 3 3 4" xfId="4897"/>
    <cellStyle name="20% - Accent5 3 3 4 2" xfId="4898"/>
    <cellStyle name="20% - Accent5 3 3 4 3" xfId="4899"/>
    <cellStyle name="20% - Accent5 3 3 4 4" xfId="4900"/>
    <cellStyle name="20% - Accent5 3 3 5" xfId="4901"/>
    <cellStyle name="20% - Accent5 3 3 6" xfId="4902"/>
    <cellStyle name="20% - Accent5 3 3 7" xfId="4903"/>
    <cellStyle name="20% - Accent5 3 4" xfId="4904"/>
    <cellStyle name="20% - Accent5 3 4 2" xfId="4905"/>
    <cellStyle name="20% - Accent5 3 4 2 2" xfId="4906"/>
    <cellStyle name="20% - Accent5 3 4 2 2 2" xfId="4907"/>
    <cellStyle name="20% - Accent5 3 4 2 2 3" xfId="4908"/>
    <cellStyle name="20% - Accent5 3 4 2 2 4" xfId="4909"/>
    <cellStyle name="20% - Accent5 3 4 2 3" xfId="4910"/>
    <cellStyle name="20% - Accent5 3 4 2 4" xfId="4911"/>
    <cellStyle name="20% - Accent5 3 4 2 5" xfId="4912"/>
    <cellStyle name="20% - Accent5 3 4 3" xfId="4913"/>
    <cellStyle name="20% - Accent5 3 4 3 2" xfId="4914"/>
    <cellStyle name="20% - Accent5 3 4 3 2 2" xfId="4915"/>
    <cellStyle name="20% - Accent5 3 4 3 2 3" xfId="4916"/>
    <cellStyle name="20% - Accent5 3 4 3 2 4" xfId="4917"/>
    <cellStyle name="20% - Accent5 3 4 3 3" xfId="4918"/>
    <cellStyle name="20% - Accent5 3 4 3 4" xfId="4919"/>
    <cellStyle name="20% - Accent5 3 4 3 5" xfId="4920"/>
    <cellStyle name="20% - Accent5 3 4 4" xfId="4921"/>
    <cellStyle name="20% - Accent5 3 4 4 2" xfId="4922"/>
    <cellStyle name="20% - Accent5 3 4 4 3" xfId="4923"/>
    <cellStyle name="20% - Accent5 3 4 4 4" xfId="4924"/>
    <cellStyle name="20% - Accent5 3 4 5" xfId="4925"/>
    <cellStyle name="20% - Accent5 3 4 6" xfId="4926"/>
    <cellStyle name="20% - Accent5 3 4 7" xfId="4927"/>
    <cellStyle name="20% - Accent5 3 5" xfId="4928"/>
    <cellStyle name="20% - Accent5 3 5 2" xfId="4929"/>
    <cellStyle name="20% - Accent5 3 5 2 2" xfId="4930"/>
    <cellStyle name="20% - Accent5 3 5 2 2 2" xfId="4931"/>
    <cellStyle name="20% - Accent5 3 5 2 2 3" xfId="4932"/>
    <cellStyle name="20% - Accent5 3 5 2 2 4" xfId="4933"/>
    <cellStyle name="20% - Accent5 3 5 2 3" xfId="4934"/>
    <cellStyle name="20% - Accent5 3 5 2 4" xfId="4935"/>
    <cellStyle name="20% - Accent5 3 5 2 5" xfId="4936"/>
    <cellStyle name="20% - Accent5 3 5 3" xfId="4937"/>
    <cellStyle name="20% - Accent5 3 5 3 2" xfId="4938"/>
    <cellStyle name="20% - Accent5 3 5 3 2 2" xfId="4939"/>
    <cellStyle name="20% - Accent5 3 5 3 2 3" xfId="4940"/>
    <cellStyle name="20% - Accent5 3 5 3 2 4" xfId="4941"/>
    <cellStyle name="20% - Accent5 3 5 3 3" xfId="4942"/>
    <cellStyle name="20% - Accent5 3 5 3 4" xfId="4943"/>
    <cellStyle name="20% - Accent5 3 5 3 5" xfId="4944"/>
    <cellStyle name="20% - Accent5 3 5 4" xfId="4945"/>
    <cellStyle name="20% - Accent5 3 5 4 2" xfId="4946"/>
    <cellStyle name="20% - Accent5 3 5 4 3" xfId="4947"/>
    <cellStyle name="20% - Accent5 3 5 4 4" xfId="4948"/>
    <cellStyle name="20% - Accent5 3 5 5" xfId="4949"/>
    <cellStyle name="20% - Accent5 3 5 6" xfId="4950"/>
    <cellStyle name="20% - Accent5 3 5 7" xfId="4951"/>
    <cellStyle name="20% - Accent5 3 6" xfId="4952"/>
    <cellStyle name="20% - Accent5 3 6 2" xfId="4953"/>
    <cellStyle name="20% - Accent5 3 6 2 2" xfId="4954"/>
    <cellStyle name="20% - Accent5 3 6 2 2 2" xfId="4955"/>
    <cellStyle name="20% - Accent5 3 6 2 2 3" xfId="4956"/>
    <cellStyle name="20% - Accent5 3 6 2 2 4" xfId="4957"/>
    <cellStyle name="20% - Accent5 3 6 2 3" xfId="4958"/>
    <cellStyle name="20% - Accent5 3 6 2 4" xfId="4959"/>
    <cellStyle name="20% - Accent5 3 6 2 5" xfId="4960"/>
    <cellStyle name="20% - Accent5 3 6 3" xfId="4961"/>
    <cellStyle name="20% - Accent5 3 6 3 2" xfId="4962"/>
    <cellStyle name="20% - Accent5 3 6 3 2 2" xfId="4963"/>
    <cellStyle name="20% - Accent5 3 6 3 2 3" xfId="4964"/>
    <cellStyle name="20% - Accent5 3 6 3 2 4" xfId="4965"/>
    <cellStyle name="20% - Accent5 3 6 3 3" xfId="4966"/>
    <cellStyle name="20% - Accent5 3 6 3 4" xfId="4967"/>
    <cellStyle name="20% - Accent5 3 6 3 5" xfId="4968"/>
    <cellStyle name="20% - Accent5 3 6 4" xfId="4969"/>
    <cellStyle name="20% - Accent5 3 6 4 2" xfId="4970"/>
    <cellStyle name="20% - Accent5 3 6 4 3" xfId="4971"/>
    <cellStyle name="20% - Accent5 3 6 4 4" xfId="4972"/>
    <cellStyle name="20% - Accent5 3 6 5" xfId="4973"/>
    <cellStyle name="20% - Accent5 3 6 6" xfId="4974"/>
    <cellStyle name="20% - Accent5 3 6 7" xfId="4975"/>
    <cellStyle name="20% - Accent5 3 7" xfId="4976"/>
    <cellStyle name="20% - Accent5 3 7 2" xfId="4977"/>
    <cellStyle name="20% - Accent5 3 7 2 2" xfId="4978"/>
    <cellStyle name="20% - Accent5 3 7 2 3" xfId="4979"/>
    <cellStyle name="20% - Accent5 3 7 2 4" xfId="4980"/>
    <cellStyle name="20% - Accent5 3 7 3" xfId="4981"/>
    <cellStyle name="20% - Accent5 3 7 4" xfId="4982"/>
    <cellStyle name="20% - Accent5 3 7 5" xfId="4983"/>
    <cellStyle name="20% - Accent5 3 8" xfId="4984"/>
    <cellStyle name="20% - Accent5 3 8 2" xfId="4985"/>
    <cellStyle name="20% - Accent5 3 8 2 2" xfId="4986"/>
    <cellStyle name="20% - Accent5 3 8 2 3" xfId="4987"/>
    <cellStyle name="20% - Accent5 3 8 2 4" xfId="4988"/>
    <cellStyle name="20% - Accent5 3 8 3" xfId="4989"/>
    <cellStyle name="20% - Accent5 3 8 4" xfId="4990"/>
    <cellStyle name="20% - Accent5 3 8 5" xfId="4991"/>
    <cellStyle name="20% - Accent5 3 9" xfId="4992"/>
    <cellStyle name="20% - Accent5 3 9 2" xfId="4993"/>
    <cellStyle name="20% - Accent5 3 9 3" xfId="4994"/>
    <cellStyle name="20% - Accent5 3 9 4" xfId="4995"/>
    <cellStyle name="20% - Accent5 30" xfId="4996"/>
    <cellStyle name="20% - Accent5 30 2" xfId="4997"/>
    <cellStyle name="20% - Accent5 30 3" xfId="4998"/>
    <cellStyle name="20% - Accent5 31" xfId="4999"/>
    <cellStyle name="20% - Accent5 31 2" xfId="5000"/>
    <cellStyle name="20% - Accent5 31 3" xfId="5001"/>
    <cellStyle name="20% - Accent5 32" xfId="5002"/>
    <cellStyle name="20% - Accent5 32 2" xfId="5003"/>
    <cellStyle name="20% - Accent5 32 3" xfId="5004"/>
    <cellStyle name="20% - Accent5 33" xfId="5005"/>
    <cellStyle name="20% - Accent5 33 2" xfId="5006"/>
    <cellStyle name="20% - Accent5 33 3" xfId="5007"/>
    <cellStyle name="20% - Accent5 34" xfId="5008"/>
    <cellStyle name="20% - Accent5 34 2" xfId="5009"/>
    <cellStyle name="20% - Accent5 34 3" xfId="5010"/>
    <cellStyle name="20% - Accent5 35" xfId="5011"/>
    <cellStyle name="20% - Accent5 35 2" xfId="5012"/>
    <cellStyle name="20% - Accent5 35 3" xfId="5013"/>
    <cellStyle name="20% - Accent5 36" xfId="5014"/>
    <cellStyle name="20% - Accent5 36 2" xfId="5015"/>
    <cellStyle name="20% - Accent5 36 3" xfId="5016"/>
    <cellStyle name="20% - Accent5 37" xfId="5017"/>
    <cellStyle name="20% - Accent5 37 2" xfId="5018"/>
    <cellStyle name="20% - Accent5 37 3" xfId="5019"/>
    <cellStyle name="20% - Accent5 38" xfId="5020"/>
    <cellStyle name="20% - Accent5 38 2" xfId="5021"/>
    <cellStyle name="20% - Accent5 38 3" xfId="5022"/>
    <cellStyle name="20% - Accent5 39" xfId="5023"/>
    <cellStyle name="20% - Accent5 39 2" xfId="5024"/>
    <cellStyle name="20% - Accent5 39 3" xfId="5025"/>
    <cellStyle name="20% - Accent5 4" xfId="5026"/>
    <cellStyle name="20% - Accent5 4 2" xfId="5027"/>
    <cellStyle name="20% - Accent5 4 2 2" xfId="5028"/>
    <cellStyle name="20% - Accent5 4 3" xfId="5029"/>
    <cellStyle name="20% - Accent5 4 3 2" xfId="5030"/>
    <cellStyle name="20% - Accent5 4 4" xfId="50641"/>
    <cellStyle name="20% - Accent5 40" xfId="5031"/>
    <cellStyle name="20% - Accent5 40 2" xfId="5032"/>
    <cellStyle name="20% - Accent5 40 3" xfId="5033"/>
    <cellStyle name="20% - Accent5 41" xfId="5034"/>
    <cellStyle name="20% - Accent5 41 2" xfId="5035"/>
    <cellStyle name="20% - Accent5 41 3" xfId="5036"/>
    <cellStyle name="20% - Accent5 42" xfId="5037"/>
    <cellStyle name="20% - Accent5 42 2" xfId="5038"/>
    <cellStyle name="20% - Accent5 42 3" xfId="5039"/>
    <cellStyle name="20% - Accent5 43" xfId="5040"/>
    <cellStyle name="20% - Accent5 43 2" xfId="5041"/>
    <cellStyle name="20% - Accent5 43 3" xfId="5042"/>
    <cellStyle name="20% - Accent5 44" xfId="5043"/>
    <cellStyle name="20% - Accent5 44 2" xfId="5044"/>
    <cellStyle name="20% - Accent5 44 3" xfId="5045"/>
    <cellStyle name="20% - Accent5 45" xfId="5046"/>
    <cellStyle name="20% - Accent5 45 2" xfId="5047"/>
    <cellStyle name="20% - Accent5 45 3" xfId="5048"/>
    <cellStyle name="20% - Accent5 46" xfId="5049"/>
    <cellStyle name="20% - Accent5 46 2" xfId="5050"/>
    <cellStyle name="20% - Accent5 46 3" xfId="5051"/>
    <cellStyle name="20% - Accent5 47" xfId="5052"/>
    <cellStyle name="20% - Accent5 47 2" xfId="5053"/>
    <cellStyle name="20% - Accent5 47 3" xfId="5054"/>
    <cellStyle name="20% - Accent5 48" xfId="5055"/>
    <cellStyle name="20% - Accent5 48 2" xfId="5056"/>
    <cellStyle name="20% - Accent5 48 3" xfId="5057"/>
    <cellStyle name="20% - Accent5 49" xfId="5058"/>
    <cellStyle name="20% - Accent5 49 2" xfId="5059"/>
    <cellStyle name="20% - Accent5 49 3" xfId="5060"/>
    <cellStyle name="20% - Accent5 5" xfId="5061"/>
    <cellStyle name="20% - Accent5 5 2" xfId="5062"/>
    <cellStyle name="20% - Accent5 5 3" xfId="5063"/>
    <cellStyle name="20% - Accent5 5 4" xfId="5064"/>
    <cellStyle name="20% - Accent5 50" xfId="5065"/>
    <cellStyle name="20% - Accent5 50 2" xfId="5066"/>
    <cellStyle name="20% - Accent5 50 3" xfId="5067"/>
    <cellStyle name="20% - Accent5 51" xfId="5068"/>
    <cellStyle name="20% - Accent5 51 2" xfId="5069"/>
    <cellStyle name="20% - Accent5 51 3" xfId="5070"/>
    <cellStyle name="20% - Accent5 52" xfId="5071"/>
    <cellStyle name="20% - Accent5 52 2" xfId="5072"/>
    <cellStyle name="20% - Accent5 52 3" xfId="5073"/>
    <cellStyle name="20% - Accent5 53" xfId="5074"/>
    <cellStyle name="20% - Accent5 53 2" xfId="5075"/>
    <cellStyle name="20% - Accent5 53 3" xfId="5076"/>
    <cellStyle name="20% - Accent5 54" xfId="5077"/>
    <cellStyle name="20% - Accent5 54 2" xfId="5078"/>
    <cellStyle name="20% - Accent5 54 3" xfId="5079"/>
    <cellStyle name="20% - Accent5 55" xfId="5080"/>
    <cellStyle name="20% - Accent5 55 2" xfId="5081"/>
    <cellStyle name="20% - Accent5 55 3" xfId="5082"/>
    <cellStyle name="20% - Accent5 56" xfId="5083"/>
    <cellStyle name="20% - Accent5 56 2" xfId="5084"/>
    <cellStyle name="20% - Accent5 56 3" xfId="5085"/>
    <cellStyle name="20% - Accent5 57" xfId="5086"/>
    <cellStyle name="20% - Accent5 57 2" xfId="5087"/>
    <cellStyle name="20% - Accent5 57 3" xfId="5088"/>
    <cellStyle name="20% - Accent5 58" xfId="5089"/>
    <cellStyle name="20% - Accent5 58 2" xfId="5090"/>
    <cellStyle name="20% - Accent5 58 3" xfId="5091"/>
    <cellStyle name="20% - Accent5 59" xfId="5092"/>
    <cellStyle name="20% - Accent5 59 2" xfId="5093"/>
    <cellStyle name="20% - Accent5 59 3" xfId="5094"/>
    <cellStyle name="20% - Accent5 6" xfId="5095"/>
    <cellStyle name="20% - Accent5 6 2" xfId="5096"/>
    <cellStyle name="20% - Accent5 6 3" xfId="5097"/>
    <cellStyle name="20% - Accent5 6 4" xfId="5098"/>
    <cellStyle name="20% - Accent5 60" xfId="5099"/>
    <cellStyle name="20% - Accent5 60 2" xfId="5100"/>
    <cellStyle name="20% - Accent5 60 3" xfId="5101"/>
    <cellStyle name="20% - Accent5 61" xfId="5102"/>
    <cellStyle name="20% - Accent5 61 2" xfId="5103"/>
    <cellStyle name="20% - Accent5 61 3" xfId="5104"/>
    <cellStyle name="20% - Accent5 62" xfId="5105"/>
    <cellStyle name="20% - Accent5 62 2" xfId="5106"/>
    <cellStyle name="20% - Accent5 62 3" xfId="5107"/>
    <cellStyle name="20% - Accent5 63" xfId="5108"/>
    <cellStyle name="20% - Accent5 63 2" xfId="5109"/>
    <cellStyle name="20% - Accent5 63 3" xfId="5110"/>
    <cellStyle name="20% - Accent5 64" xfId="5111"/>
    <cellStyle name="20% - Accent5 64 2" xfId="5112"/>
    <cellStyle name="20% - Accent5 64 3" xfId="5113"/>
    <cellStyle name="20% - Accent5 65" xfId="5114"/>
    <cellStyle name="20% - Accent5 65 2" xfId="5115"/>
    <cellStyle name="20% - Accent5 65 3" xfId="5116"/>
    <cellStyle name="20% - Accent5 66" xfId="5117"/>
    <cellStyle name="20% - Accent5 66 2" xfId="5118"/>
    <cellStyle name="20% - Accent5 66 3" xfId="5119"/>
    <cellStyle name="20% - Accent5 67" xfId="5120"/>
    <cellStyle name="20% - Accent5 67 2" xfId="5121"/>
    <cellStyle name="20% - Accent5 67 3" xfId="5122"/>
    <cellStyle name="20% - Accent5 68" xfId="5123"/>
    <cellStyle name="20% - Accent5 68 2" xfId="5124"/>
    <cellStyle name="20% - Accent5 68 3" xfId="5125"/>
    <cellStyle name="20% - Accent5 69" xfId="5126"/>
    <cellStyle name="20% - Accent5 69 2" xfId="5127"/>
    <cellStyle name="20% - Accent5 69 3" xfId="5128"/>
    <cellStyle name="20% - Accent5 7" xfId="5129"/>
    <cellStyle name="20% - Accent5 7 2" xfId="5130"/>
    <cellStyle name="20% - Accent5 7 3" xfId="5131"/>
    <cellStyle name="20% - Accent5 7 4" xfId="5132"/>
    <cellStyle name="20% - Accent5 70" xfId="5133"/>
    <cellStyle name="20% - Accent5 70 2" xfId="5134"/>
    <cellStyle name="20% - Accent5 70 3" xfId="5135"/>
    <cellStyle name="20% - Accent5 71" xfId="5136"/>
    <cellStyle name="20% - Accent5 71 2" xfId="5137"/>
    <cellStyle name="20% - Accent5 71 3" xfId="5138"/>
    <cellStyle name="20% - Accent5 72" xfId="5139"/>
    <cellStyle name="20% - Accent5 72 2" xfId="5140"/>
    <cellStyle name="20% - Accent5 72 3" xfId="5141"/>
    <cellStyle name="20% - Accent5 73" xfId="5142"/>
    <cellStyle name="20% - Accent5 73 2" xfId="5143"/>
    <cellStyle name="20% - Accent5 73 3" xfId="5144"/>
    <cellStyle name="20% - Accent5 74" xfId="5145"/>
    <cellStyle name="20% - Accent5 74 2" xfId="5146"/>
    <cellStyle name="20% - Accent5 74 3" xfId="5147"/>
    <cellStyle name="20% - Accent5 75" xfId="5148"/>
    <cellStyle name="20% - Accent5 75 2" xfId="5149"/>
    <cellStyle name="20% - Accent5 75 3" xfId="5150"/>
    <cellStyle name="20% - Accent5 76" xfId="5151"/>
    <cellStyle name="20% - Accent5 76 2" xfId="5152"/>
    <cellStyle name="20% - Accent5 76 3" xfId="5153"/>
    <cellStyle name="20% - Accent5 77" xfId="5154"/>
    <cellStyle name="20% - Accent5 77 2" xfId="5155"/>
    <cellStyle name="20% - Accent5 77 3" xfId="5156"/>
    <cellStyle name="20% - Accent5 78" xfId="5157"/>
    <cellStyle name="20% - Accent5 78 2" xfId="5158"/>
    <cellStyle name="20% - Accent5 78 3" xfId="5159"/>
    <cellStyle name="20% - Accent5 79" xfId="5160"/>
    <cellStyle name="20% - Accent5 79 2" xfId="5161"/>
    <cellStyle name="20% - Accent5 79 3" xfId="5162"/>
    <cellStyle name="20% - Accent5 8" xfId="5163"/>
    <cellStyle name="20% - Accent5 8 2" xfId="5164"/>
    <cellStyle name="20% - Accent5 8 3" xfId="5165"/>
    <cellStyle name="20% - Accent5 8 4" xfId="5166"/>
    <cellStyle name="20% - Accent5 80" xfId="5167"/>
    <cellStyle name="20% - Accent5 80 2" xfId="5168"/>
    <cellStyle name="20% - Accent5 80 3" xfId="5169"/>
    <cellStyle name="20% - Accent5 81" xfId="5170"/>
    <cellStyle name="20% - Accent5 81 2" xfId="5171"/>
    <cellStyle name="20% - Accent5 81 3" xfId="5172"/>
    <cellStyle name="20% - Accent5 82" xfId="5173"/>
    <cellStyle name="20% - Accent5 82 2" xfId="5174"/>
    <cellStyle name="20% - Accent5 82 3" xfId="5175"/>
    <cellStyle name="20% - Accent5 83" xfId="5176"/>
    <cellStyle name="20% - Accent5 83 2" xfId="5177"/>
    <cellStyle name="20% - Accent5 83 3" xfId="5178"/>
    <cellStyle name="20% - Accent5 84" xfId="5179"/>
    <cellStyle name="20% - Accent5 84 2" xfId="5180"/>
    <cellStyle name="20% - Accent5 84 3" xfId="5181"/>
    <cellStyle name="20% - Accent5 85" xfId="5182"/>
    <cellStyle name="20% - Accent5 85 2" xfId="5183"/>
    <cellStyle name="20% - Accent5 85 3" xfId="5184"/>
    <cellStyle name="20% - Accent5 86" xfId="5185"/>
    <cellStyle name="20% - Accent5 86 2" xfId="5186"/>
    <cellStyle name="20% - Accent5 86 3" xfId="5187"/>
    <cellStyle name="20% - Accent5 87" xfId="5188"/>
    <cellStyle name="20% - Accent5 87 2" xfId="5189"/>
    <cellStyle name="20% - Accent5 87 3" xfId="5190"/>
    <cellStyle name="20% - Accent5 88" xfId="5191"/>
    <cellStyle name="20% - Accent5 88 2" xfId="5192"/>
    <cellStyle name="20% - Accent5 88 3" xfId="5193"/>
    <cellStyle name="20% - Accent5 89" xfId="5194"/>
    <cellStyle name="20% - Accent5 89 2" xfId="5195"/>
    <cellStyle name="20% - Accent5 89 3" xfId="5196"/>
    <cellStyle name="20% - Accent5 9" xfId="5197"/>
    <cellStyle name="20% - Accent5 9 2" xfId="5198"/>
    <cellStyle name="20% - Accent5 9 3" xfId="5199"/>
    <cellStyle name="20% - Accent5 9 4" xfId="5200"/>
    <cellStyle name="20% - Accent5 90" xfId="5201"/>
    <cellStyle name="20% - Accent5 90 2" xfId="5202"/>
    <cellStyle name="20% - Accent5 90 3" xfId="5203"/>
    <cellStyle name="20% - Accent5 91" xfId="5204"/>
    <cellStyle name="20% - Accent5 91 2" xfId="5205"/>
    <cellStyle name="20% - Accent5 91 3" xfId="5206"/>
    <cellStyle name="20% - Accent5 92" xfId="5207"/>
    <cellStyle name="20% - Accent5 92 2" xfId="5208"/>
    <cellStyle name="20% - Accent5 92 3" xfId="5209"/>
    <cellStyle name="20% - Accent5 93" xfId="5210"/>
    <cellStyle name="20% - Accent5 93 2" xfId="5211"/>
    <cellStyle name="20% - Accent5 93 3" xfId="5212"/>
    <cellStyle name="20% - Accent5 94" xfId="5213"/>
    <cellStyle name="20% - Accent5 94 2" xfId="5214"/>
    <cellStyle name="20% - Accent5 94 3" xfId="5215"/>
    <cellStyle name="20% - Accent5 95" xfId="5216"/>
    <cellStyle name="20% - Accent5 95 2" xfId="5217"/>
    <cellStyle name="20% - Accent5 95 3" xfId="5218"/>
    <cellStyle name="20% - Accent5 96" xfId="5219"/>
    <cellStyle name="20% - Accent5 96 2" xfId="5220"/>
    <cellStyle name="20% - Accent5 96 3" xfId="5221"/>
    <cellStyle name="20% - Accent5 97" xfId="5222"/>
    <cellStyle name="20% - Accent5 97 2" xfId="5223"/>
    <cellStyle name="20% - Accent5 97 3" xfId="5224"/>
    <cellStyle name="20% - Accent5 98" xfId="5225"/>
    <cellStyle name="20% - Accent5 98 2" xfId="5226"/>
    <cellStyle name="20% - Accent5 98 3" xfId="5227"/>
    <cellStyle name="20% - Accent5 99" xfId="5228"/>
    <cellStyle name="20% - Accent5 99 2" xfId="5229"/>
    <cellStyle name="20% - Accent5 99 3" xfId="5230"/>
    <cellStyle name="20% - Accent6 10" xfId="5231"/>
    <cellStyle name="20% - Accent6 10 2" xfId="5232"/>
    <cellStyle name="20% - Accent6 10 3" xfId="5233"/>
    <cellStyle name="20% - Accent6 10 4" xfId="5234"/>
    <cellStyle name="20% - Accent6 100" xfId="5235"/>
    <cellStyle name="20% - Accent6 100 2" xfId="5236"/>
    <cellStyle name="20% - Accent6 100 3" xfId="5237"/>
    <cellStyle name="20% - Accent6 101" xfId="5238"/>
    <cellStyle name="20% - Accent6 101 2" xfId="5239"/>
    <cellStyle name="20% - Accent6 101 3" xfId="5240"/>
    <cellStyle name="20% - Accent6 102" xfId="5241"/>
    <cellStyle name="20% - Accent6 102 2" xfId="5242"/>
    <cellStyle name="20% - Accent6 102 3" xfId="5243"/>
    <cellStyle name="20% - Accent6 103" xfId="5244"/>
    <cellStyle name="20% - Accent6 103 2" xfId="5245"/>
    <cellStyle name="20% - Accent6 103 3" xfId="5246"/>
    <cellStyle name="20% - Accent6 104" xfId="5247"/>
    <cellStyle name="20% - Accent6 104 2" xfId="5248"/>
    <cellStyle name="20% - Accent6 104 3" xfId="5249"/>
    <cellStyle name="20% - Accent6 105" xfId="5250"/>
    <cellStyle name="20% - Accent6 105 2" xfId="5251"/>
    <cellStyle name="20% - Accent6 105 3" xfId="5252"/>
    <cellStyle name="20% - Accent6 106" xfId="5253"/>
    <cellStyle name="20% - Accent6 106 2" xfId="5254"/>
    <cellStyle name="20% - Accent6 106 3" xfId="5255"/>
    <cellStyle name="20% - Accent6 107" xfId="5256"/>
    <cellStyle name="20% - Accent6 107 2" xfId="5257"/>
    <cellStyle name="20% - Accent6 107 3" xfId="5258"/>
    <cellStyle name="20% - Accent6 108" xfId="5259"/>
    <cellStyle name="20% - Accent6 108 2" xfId="5260"/>
    <cellStyle name="20% - Accent6 108 3" xfId="5261"/>
    <cellStyle name="20% - Accent6 109" xfId="5262"/>
    <cellStyle name="20% - Accent6 109 2" xfId="5263"/>
    <cellStyle name="20% - Accent6 109 3" xfId="5264"/>
    <cellStyle name="20% - Accent6 11" xfId="5265"/>
    <cellStyle name="20% - Accent6 11 2" xfId="5266"/>
    <cellStyle name="20% - Accent6 11 3" xfId="5267"/>
    <cellStyle name="20% - Accent6 11 4" xfId="5268"/>
    <cellStyle name="20% - Accent6 110" xfId="5269"/>
    <cellStyle name="20% - Accent6 110 2" xfId="5270"/>
    <cellStyle name="20% - Accent6 110 3" xfId="5271"/>
    <cellStyle name="20% - Accent6 111" xfId="5272"/>
    <cellStyle name="20% - Accent6 111 2" xfId="5273"/>
    <cellStyle name="20% - Accent6 111 3" xfId="5274"/>
    <cellStyle name="20% - Accent6 112" xfId="5275"/>
    <cellStyle name="20% - Accent6 112 2" xfId="5276"/>
    <cellStyle name="20% - Accent6 112 3" xfId="5277"/>
    <cellStyle name="20% - Accent6 113" xfId="5278"/>
    <cellStyle name="20% - Accent6 113 2" xfId="5279"/>
    <cellStyle name="20% - Accent6 113 3" xfId="5280"/>
    <cellStyle name="20% - Accent6 114" xfId="5281"/>
    <cellStyle name="20% - Accent6 114 2" xfId="5282"/>
    <cellStyle name="20% - Accent6 114 3" xfId="5283"/>
    <cellStyle name="20% - Accent6 115" xfId="5284"/>
    <cellStyle name="20% - Accent6 115 2" xfId="5285"/>
    <cellStyle name="20% - Accent6 115 3" xfId="5286"/>
    <cellStyle name="20% - Accent6 116" xfId="5287"/>
    <cellStyle name="20% - Accent6 116 2" xfId="5288"/>
    <cellStyle name="20% - Accent6 116 3" xfId="5289"/>
    <cellStyle name="20% - Accent6 117" xfId="5290"/>
    <cellStyle name="20% - Accent6 117 2" xfId="5291"/>
    <cellStyle name="20% - Accent6 117 3" xfId="5292"/>
    <cellStyle name="20% - Accent6 118" xfId="5293"/>
    <cellStyle name="20% - Accent6 118 2" xfId="5294"/>
    <cellStyle name="20% - Accent6 118 3" xfId="5295"/>
    <cellStyle name="20% - Accent6 119" xfId="5296"/>
    <cellStyle name="20% - Accent6 119 2" xfId="5297"/>
    <cellStyle name="20% - Accent6 119 3" xfId="5298"/>
    <cellStyle name="20% - Accent6 12" xfId="5299"/>
    <cellStyle name="20% - Accent6 12 2" xfId="5300"/>
    <cellStyle name="20% - Accent6 12 3" xfId="5301"/>
    <cellStyle name="20% - Accent6 12 4" xfId="5302"/>
    <cellStyle name="20% - Accent6 120" xfId="5303"/>
    <cellStyle name="20% - Accent6 120 2" xfId="5304"/>
    <cellStyle name="20% - Accent6 120 3" xfId="5305"/>
    <cellStyle name="20% - Accent6 121" xfId="5306"/>
    <cellStyle name="20% - Accent6 121 2" xfId="5307"/>
    <cellStyle name="20% - Accent6 121 3" xfId="5308"/>
    <cellStyle name="20% - Accent6 122" xfId="5309"/>
    <cellStyle name="20% - Accent6 122 2" xfId="5310"/>
    <cellStyle name="20% - Accent6 122 3" xfId="5311"/>
    <cellStyle name="20% - Accent6 123" xfId="5312"/>
    <cellStyle name="20% - Accent6 123 2" xfId="5313"/>
    <cellStyle name="20% - Accent6 123 3" xfId="5314"/>
    <cellStyle name="20% - Accent6 124" xfId="5315"/>
    <cellStyle name="20% - Accent6 124 2" xfId="5316"/>
    <cellStyle name="20% - Accent6 124 3" xfId="5317"/>
    <cellStyle name="20% - Accent6 125" xfId="5318"/>
    <cellStyle name="20% - Accent6 125 2" xfId="5319"/>
    <cellStyle name="20% - Accent6 125 3" xfId="5320"/>
    <cellStyle name="20% - Accent6 126" xfId="5321"/>
    <cellStyle name="20% - Accent6 126 2" xfId="5322"/>
    <cellStyle name="20% - Accent6 126 3" xfId="5323"/>
    <cellStyle name="20% - Accent6 127" xfId="5324"/>
    <cellStyle name="20% - Accent6 127 2" xfId="5325"/>
    <cellStyle name="20% - Accent6 127 3" xfId="5326"/>
    <cellStyle name="20% - Accent6 128" xfId="5327"/>
    <cellStyle name="20% - Accent6 128 2" xfId="5328"/>
    <cellStyle name="20% - Accent6 128 3" xfId="5329"/>
    <cellStyle name="20% - Accent6 129" xfId="5330"/>
    <cellStyle name="20% - Accent6 129 2" xfId="5331"/>
    <cellStyle name="20% - Accent6 129 3" xfId="5332"/>
    <cellStyle name="20% - Accent6 13" xfId="5333"/>
    <cellStyle name="20% - Accent6 13 2" xfId="5334"/>
    <cellStyle name="20% - Accent6 13 3" xfId="5335"/>
    <cellStyle name="20% - Accent6 13 4" xfId="5336"/>
    <cellStyle name="20% - Accent6 130" xfId="5337"/>
    <cellStyle name="20% - Accent6 130 2" xfId="5338"/>
    <cellStyle name="20% - Accent6 130 3" xfId="5339"/>
    <cellStyle name="20% - Accent6 131" xfId="5340"/>
    <cellStyle name="20% - Accent6 131 2" xfId="5341"/>
    <cellStyle name="20% - Accent6 131 3" xfId="5342"/>
    <cellStyle name="20% - Accent6 132" xfId="5343"/>
    <cellStyle name="20% - Accent6 132 2" xfId="5344"/>
    <cellStyle name="20% - Accent6 132 3" xfId="5345"/>
    <cellStyle name="20% - Accent6 133" xfId="5346"/>
    <cellStyle name="20% - Accent6 133 2" xfId="5347"/>
    <cellStyle name="20% - Accent6 133 3" xfId="5348"/>
    <cellStyle name="20% - Accent6 134" xfId="5349"/>
    <cellStyle name="20% - Accent6 134 2" xfId="5350"/>
    <cellStyle name="20% - Accent6 134 3" xfId="5351"/>
    <cellStyle name="20% - Accent6 135" xfId="5352"/>
    <cellStyle name="20% - Accent6 135 2" xfId="5353"/>
    <cellStyle name="20% - Accent6 135 3" xfId="5354"/>
    <cellStyle name="20% - Accent6 136" xfId="5355"/>
    <cellStyle name="20% - Accent6 136 2" xfId="5356"/>
    <cellStyle name="20% - Accent6 136 3" xfId="5357"/>
    <cellStyle name="20% - Accent6 137" xfId="5358"/>
    <cellStyle name="20% - Accent6 137 2" xfId="5359"/>
    <cellStyle name="20% - Accent6 137 3" xfId="5360"/>
    <cellStyle name="20% - Accent6 138" xfId="5361"/>
    <cellStyle name="20% - Accent6 138 2" xfId="5362"/>
    <cellStyle name="20% - Accent6 138 3" xfId="5363"/>
    <cellStyle name="20% - Accent6 139" xfId="5364"/>
    <cellStyle name="20% - Accent6 139 2" xfId="5365"/>
    <cellStyle name="20% - Accent6 139 3" xfId="5366"/>
    <cellStyle name="20% - Accent6 14" xfId="5367"/>
    <cellStyle name="20% - Accent6 14 2" xfId="5368"/>
    <cellStyle name="20% - Accent6 14 3" xfId="5369"/>
    <cellStyle name="20% - Accent6 140" xfId="5370"/>
    <cellStyle name="20% - Accent6 140 2" xfId="5371"/>
    <cellStyle name="20% - Accent6 140 3" xfId="5372"/>
    <cellStyle name="20% - Accent6 141" xfId="5373"/>
    <cellStyle name="20% - Accent6 141 2" xfId="5374"/>
    <cellStyle name="20% - Accent6 141 3" xfId="5375"/>
    <cellStyle name="20% - Accent6 142" xfId="5376"/>
    <cellStyle name="20% - Accent6 142 2" xfId="5377"/>
    <cellStyle name="20% - Accent6 142 3" xfId="5378"/>
    <cellStyle name="20% - Accent6 143" xfId="5379"/>
    <cellStyle name="20% - Accent6 143 2" xfId="5380"/>
    <cellStyle name="20% - Accent6 143 3" xfId="5381"/>
    <cellStyle name="20% - Accent6 144" xfId="5382"/>
    <cellStyle name="20% - Accent6 144 2" xfId="5383"/>
    <cellStyle name="20% - Accent6 144 3" xfId="5384"/>
    <cellStyle name="20% - Accent6 145" xfId="5385"/>
    <cellStyle name="20% - Accent6 145 2" xfId="5386"/>
    <cellStyle name="20% - Accent6 145 3" xfId="5387"/>
    <cellStyle name="20% - Accent6 146" xfId="5388"/>
    <cellStyle name="20% - Accent6 146 2" xfId="5389"/>
    <cellStyle name="20% - Accent6 146 3" xfId="5390"/>
    <cellStyle name="20% - Accent6 147" xfId="5391"/>
    <cellStyle name="20% - Accent6 147 2" xfId="5392"/>
    <cellStyle name="20% - Accent6 147 3" xfId="5393"/>
    <cellStyle name="20% - Accent6 148" xfId="5394"/>
    <cellStyle name="20% - Accent6 148 2" xfId="5395"/>
    <cellStyle name="20% - Accent6 148 3" xfId="5396"/>
    <cellStyle name="20% - Accent6 149" xfId="5397"/>
    <cellStyle name="20% - Accent6 149 2" xfId="5398"/>
    <cellStyle name="20% - Accent6 149 3" xfId="5399"/>
    <cellStyle name="20% - Accent6 15" xfId="5400"/>
    <cellStyle name="20% - Accent6 15 2" xfId="5401"/>
    <cellStyle name="20% - Accent6 15 3" xfId="5402"/>
    <cellStyle name="20% - Accent6 150" xfId="5403"/>
    <cellStyle name="20% - Accent6 150 2" xfId="5404"/>
    <cellStyle name="20% - Accent6 150 3" xfId="5405"/>
    <cellStyle name="20% - Accent6 151" xfId="5406"/>
    <cellStyle name="20% - Accent6 151 2" xfId="5407"/>
    <cellStyle name="20% - Accent6 151 3" xfId="5408"/>
    <cellStyle name="20% - Accent6 152" xfId="5409"/>
    <cellStyle name="20% - Accent6 152 2" xfId="5410"/>
    <cellStyle name="20% - Accent6 152 3" xfId="5411"/>
    <cellStyle name="20% - Accent6 153" xfId="5412"/>
    <cellStyle name="20% - Accent6 153 2" xfId="5413"/>
    <cellStyle name="20% - Accent6 153 3" xfId="5414"/>
    <cellStyle name="20% - Accent6 154" xfId="5415"/>
    <cellStyle name="20% - Accent6 154 2" xfId="5416"/>
    <cellStyle name="20% - Accent6 154 3" xfId="5417"/>
    <cellStyle name="20% - Accent6 155" xfId="5418"/>
    <cellStyle name="20% - Accent6 155 2" xfId="5419"/>
    <cellStyle name="20% - Accent6 155 3" xfId="5420"/>
    <cellStyle name="20% - Accent6 156" xfId="5421"/>
    <cellStyle name="20% - Accent6 156 2" xfId="5422"/>
    <cellStyle name="20% - Accent6 156 3" xfId="5423"/>
    <cellStyle name="20% - Accent6 157" xfId="5424"/>
    <cellStyle name="20% - Accent6 157 2" xfId="5425"/>
    <cellStyle name="20% - Accent6 157 3" xfId="5426"/>
    <cellStyle name="20% - Accent6 158" xfId="5427"/>
    <cellStyle name="20% - Accent6 158 2" xfId="5428"/>
    <cellStyle name="20% - Accent6 158 3" xfId="5429"/>
    <cellStyle name="20% - Accent6 159" xfId="5430"/>
    <cellStyle name="20% - Accent6 159 2" xfId="5431"/>
    <cellStyle name="20% - Accent6 159 3" xfId="5432"/>
    <cellStyle name="20% - Accent6 16" xfId="5433"/>
    <cellStyle name="20% - Accent6 16 2" xfId="5434"/>
    <cellStyle name="20% - Accent6 16 3" xfId="5435"/>
    <cellStyle name="20% - Accent6 160" xfId="5436"/>
    <cellStyle name="20% - Accent6 160 2" xfId="5437"/>
    <cellStyle name="20% - Accent6 160 3" xfId="5438"/>
    <cellStyle name="20% - Accent6 161" xfId="5439"/>
    <cellStyle name="20% - Accent6 161 2" xfId="5440"/>
    <cellStyle name="20% - Accent6 161 3" xfId="5441"/>
    <cellStyle name="20% - Accent6 162" xfId="5442"/>
    <cellStyle name="20% - Accent6 162 2" xfId="5443"/>
    <cellStyle name="20% - Accent6 162 3" xfId="5444"/>
    <cellStyle name="20% - Accent6 163" xfId="5445"/>
    <cellStyle name="20% - Accent6 163 2" xfId="5446"/>
    <cellStyle name="20% - Accent6 163 3" xfId="5447"/>
    <cellStyle name="20% - Accent6 164" xfId="5448"/>
    <cellStyle name="20% - Accent6 164 2" xfId="5449"/>
    <cellStyle name="20% - Accent6 164 3" xfId="5450"/>
    <cellStyle name="20% - Accent6 165" xfId="5451"/>
    <cellStyle name="20% - Accent6 165 2" xfId="5452"/>
    <cellStyle name="20% - Accent6 165 3" xfId="5453"/>
    <cellStyle name="20% - Accent6 166" xfId="5454"/>
    <cellStyle name="20% - Accent6 166 2" xfId="5455"/>
    <cellStyle name="20% - Accent6 166 3" xfId="5456"/>
    <cellStyle name="20% - Accent6 167" xfId="5457"/>
    <cellStyle name="20% - Accent6 167 2" xfId="5458"/>
    <cellStyle name="20% - Accent6 167 3" xfId="5459"/>
    <cellStyle name="20% - Accent6 168" xfId="5460"/>
    <cellStyle name="20% - Accent6 168 2" xfId="5461"/>
    <cellStyle name="20% - Accent6 168 3" xfId="5462"/>
    <cellStyle name="20% - Accent6 169" xfId="5463"/>
    <cellStyle name="20% - Accent6 169 2" xfId="5464"/>
    <cellStyle name="20% - Accent6 169 3" xfId="5465"/>
    <cellStyle name="20% - Accent6 17" xfId="5466"/>
    <cellStyle name="20% - Accent6 17 2" xfId="5467"/>
    <cellStyle name="20% - Accent6 17 3" xfId="5468"/>
    <cellStyle name="20% - Accent6 170" xfId="5469"/>
    <cellStyle name="20% - Accent6 170 2" xfId="5470"/>
    <cellStyle name="20% - Accent6 170 3" xfId="5471"/>
    <cellStyle name="20% - Accent6 171" xfId="5472"/>
    <cellStyle name="20% - Accent6 171 2" xfId="5473"/>
    <cellStyle name="20% - Accent6 171 3" xfId="5474"/>
    <cellStyle name="20% - Accent6 172" xfId="5475"/>
    <cellStyle name="20% - Accent6 172 2" xfId="5476"/>
    <cellStyle name="20% - Accent6 172 3" xfId="5477"/>
    <cellStyle name="20% - Accent6 173" xfId="5478"/>
    <cellStyle name="20% - Accent6 173 2" xfId="5479"/>
    <cellStyle name="20% - Accent6 173 3" xfId="5480"/>
    <cellStyle name="20% - Accent6 174" xfId="5481"/>
    <cellStyle name="20% - Accent6 174 2" xfId="5482"/>
    <cellStyle name="20% - Accent6 174 3" xfId="5483"/>
    <cellStyle name="20% - Accent6 175" xfId="5484"/>
    <cellStyle name="20% - Accent6 175 2" xfId="5485"/>
    <cellStyle name="20% - Accent6 175 3" xfId="5486"/>
    <cellStyle name="20% - Accent6 176" xfId="5487"/>
    <cellStyle name="20% - Accent6 176 2" xfId="5488"/>
    <cellStyle name="20% - Accent6 176 3" xfId="5489"/>
    <cellStyle name="20% - Accent6 177" xfId="5490"/>
    <cellStyle name="20% - Accent6 177 2" xfId="5491"/>
    <cellStyle name="20% - Accent6 177 3" xfId="5492"/>
    <cellStyle name="20% - Accent6 178" xfId="5493"/>
    <cellStyle name="20% - Accent6 178 2" xfId="5494"/>
    <cellStyle name="20% - Accent6 178 3" xfId="5495"/>
    <cellStyle name="20% - Accent6 179" xfId="5496"/>
    <cellStyle name="20% - Accent6 179 2" xfId="5497"/>
    <cellStyle name="20% - Accent6 179 3" xfId="5498"/>
    <cellStyle name="20% - Accent6 18" xfId="5499"/>
    <cellStyle name="20% - Accent6 18 2" xfId="5500"/>
    <cellStyle name="20% - Accent6 18 3" xfId="5501"/>
    <cellStyle name="20% - Accent6 180" xfId="5502"/>
    <cellStyle name="20% - Accent6 180 2" xfId="5503"/>
    <cellStyle name="20% - Accent6 180 3" xfId="5504"/>
    <cellStyle name="20% - Accent6 181" xfId="5505"/>
    <cellStyle name="20% - Accent6 181 2" xfId="5506"/>
    <cellStyle name="20% - Accent6 181 3" xfId="5507"/>
    <cellStyle name="20% - Accent6 182" xfId="5508"/>
    <cellStyle name="20% - Accent6 182 2" xfId="5509"/>
    <cellStyle name="20% - Accent6 182 3" xfId="5510"/>
    <cellStyle name="20% - Accent6 183" xfId="5511"/>
    <cellStyle name="20% - Accent6 183 2" xfId="5512"/>
    <cellStyle name="20% - Accent6 183 3" xfId="5513"/>
    <cellStyle name="20% - Accent6 184" xfId="5514"/>
    <cellStyle name="20% - Accent6 184 2" xfId="5515"/>
    <cellStyle name="20% - Accent6 184 3" xfId="5516"/>
    <cellStyle name="20% - Accent6 185" xfId="5517"/>
    <cellStyle name="20% - Accent6 185 2" xfId="5518"/>
    <cellStyle name="20% - Accent6 185 3" xfId="5519"/>
    <cellStyle name="20% - Accent6 186" xfId="5520"/>
    <cellStyle name="20% - Accent6 186 2" xfId="5521"/>
    <cellStyle name="20% - Accent6 186 3" xfId="5522"/>
    <cellStyle name="20% - Accent6 187" xfId="5523"/>
    <cellStyle name="20% - Accent6 187 2" xfId="5524"/>
    <cellStyle name="20% - Accent6 187 3" xfId="5525"/>
    <cellStyle name="20% - Accent6 188" xfId="5526"/>
    <cellStyle name="20% - Accent6 188 2" xfId="5527"/>
    <cellStyle name="20% - Accent6 188 3" xfId="5528"/>
    <cellStyle name="20% - Accent6 189" xfId="5529"/>
    <cellStyle name="20% - Accent6 189 2" xfId="5530"/>
    <cellStyle name="20% - Accent6 189 3" xfId="5531"/>
    <cellStyle name="20% - Accent6 19" xfId="5532"/>
    <cellStyle name="20% - Accent6 19 2" xfId="5533"/>
    <cellStyle name="20% - Accent6 19 3" xfId="5534"/>
    <cellStyle name="20% - Accent6 190" xfId="5535"/>
    <cellStyle name="20% - Accent6 190 2" xfId="5536"/>
    <cellStyle name="20% - Accent6 190 3" xfId="5537"/>
    <cellStyle name="20% - Accent6 191" xfId="5538"/>
    <cellStyle name="20% - Accent6 191 2" xfId="5539"/>
    <cellStyle name="20% - Accent6 191 3" xfId="5540"/>
    <cellStyle name="20% - Accent6 192" xfId="5541"/>
    <cellStyle name="20% - Accent6 192 2" xfId="5542"/>
    <cellStyle name="20% - Accent6 192 3" xfId="5543"/>
    <cellStyle name="20% - Accent6 193" xfId="5544"/>
    <cellStyle name="20% - Accent6 193 2" xfId="5545"/>
    <cellStyle name="20% - Accent6 194" xfId="5546"/>
    <cellStyle name="20% - Accent6 194 2" xfId="5547"/>
    <cellStyle name="20% - Accent6 195" xfId="5548"/>
    <cellStyle name="20% - Accent6 195 2" xfId="5549"/>
    <cellStyle name="20% - Accent6 196" xfId="5550"/>
    <cellStyle name="20% - Accent6 196 2" xfId="5551"/>
    <cellStyle name="20% - Accent6 197" xfId="5552"/>
    <cellStyle name="20% - Accent6 197 2" xfId="5553"/>
    <cellStyle name="20% - Accent6 198" xfId="5554"/>
    <cellStyle name="20% - Accent6 198 2" xfId="5555"/>
    <cellStyle name="20% - Accent6 199" xfId="5556"/>
    <cellStyle name="20% - Accent6 199 2" xfId="5557"/>
    <cellStyle name="20% - Accent6 2" xfId="5558"/>
    <cellStyle name="20% - Accent6 2 10" xfId="5559"/>
    <cellStyle name="20% - Accent6 2 11" xfId="5560"/>
    <cellStyle name="20% - Accent6 2 12" xfId="5561"/>
    <cellStyle name="20% - Accent6 2 13" xfId="5562"/>
    <cellStyle name="20% - Accent6 2 14" xfId="5563"/>
    <cellStyle name="20% - Accent6 2 15" xfId="5564"/>
    <cellStyle name="20% - Accent6 2 16" xfId="5565"/>
    <cellStyle name="20% - Accent6 2 17" xfId="5566"/>
    <cellStyle name="20% - Accent6 2 18" xfId="5567"/>
    <cellStyle name="20% - Accent6 2 19" xfId="5568"/>
    <cellStyle name="20% - Accent6 2 2" xfId="5569"/>
    <cellStyle name="20% - Accent6 2 2 10" xfId="5570"/>
    <cellStyle name="20% - Accent6 2 2 2" xfId="5571"/>
    <cellStyle name="20% - Accent6 2 2 2 2" xfId="5572"/>
    <cellStyle name="20% - Accent6 2 2 2 2 2" xfId="5573"/>
    <cellStyle name="20% - Accent6 2 2 2 2 3" xfId="5574"/>
    <cellStyle name="20% - Accent6 2 2 2 2 4" xfId="5575"/>
    <cellStyle name="20% - Accent6 2 2 2 3" xfId="5576"/>
    <cellStyle name="20% - Accent6 2 2 2 4" xfId="5577"/>
    <cellStyle name="20% - Accent6 2 2 2 5" xfId="5578"/>
    <cellStyle name="20% - Accent6 2 2 3" xfId="5579"/>
    <cellStyle name="20% - Accent6 2 2 3 2" xfId="5580"/>
    <cellStyle name="20% - Accent6 2 2 3 2 2" xfId="5581"/>
    <cellStyle name="20% - Accent6 2 2 3 2 3" xfId="5582"/>
    <cellStyle name="20% - Accent6 2 2 3 2 4" xfId="5583"/>
    <cellStyle name="20% - Accent6 2 2 3 3" xfId="5584"/>
    <cellStyle name="20% - Accent6 2 2 3 4" xfId="5585"/>
    <cellStyle name="20% - Accent6 2 2 3 5" xfId="5586"/>
    <cellStyle name="20% - Accent6 2 2 4" xfId="5587"/>
    <cellStyle name="20% - Accent6 2 2 4 2" xfId="5588"/>
    <cellStyle name="20% - Accent6 2 2 4 3" xfId="5589"/>
    <cellStyle name="20% - Accent6 2 2 4 4" xfId="5590"/>
    <cellStyle name="20% - Accent6 2 2 5" xfId="5591"/>
    <cellStyle name="20% - Accent6 2 2 6" xfId="5592"/>
    <cellStyle name="20% - Accent6 2 2 7" xfId="5593"/>
    <cellStyle name="20% - Accent6 2 2 8" xfId="5594"/>
    <cellStyle name="20% - Accent6 2 2 9" xfId="5595"/>
    <cellStyle name="20% - Accent6 2 20" xfId="5596"/>
    <cellStyle name="20% - Accent6 2 21" xfId="5597"/>
    <cellStyle name="20% - Accent6 2 22" xfId="5598"/>
    <cellStyle name="20% - Accent6 2 23" xfId="5599"/>
    <cellStyle name="20% - Accent6 2 3" xfId="5600"/>
    <cellStyle name="20% - Accent6 2 3 2" xfId="5601"/>
    <cellStyle name="20% - Accent6 2 3 2 2" xfId="5602"/>
    <cellStyle name="20% - Accent6 2 3 2 2 2" xfId="5603"/>
    <cellStyle name="20% - Accent6 2 3 2 2 3" xfId="5604"/>
    <cellStyle name="20% - Accent6 2 3 2 2 4" xfId="5605"/>
    <cellStyle name="20% - Accent6 2 3 2 3" xfId="5606"/>
    <cellStyle name="20% - Accent6 2 3 2 4" xfId="5607"/>
    <cellStyle name="20% - Accent6 2 3 2 5" xfId="5608"/>
    <cellStyle name="20% - Accent6 2 3 3" xfId="5609"/>
    <cellStyle name="20% - Accent6 2 3 3 2" xfId="5610"/>
    <cellStyle name="20% - Accent6 2 3 3 2 2" xfId="5611"/>
    <cellStyle name="20% - Accent6 2 3 3 2 3" xfId="5612"/>
    <cellStyle name="20% - Accent6 2 3 3 2 4" xfId="5613"/>
    <cellStyle name="20% - Accent6 2 3 3 3" xfId="5614"/>
    <cellStyle name="20% - Accent6 2 3 3 4" xfId="5615"/>
    <cellStyle name="20% - Accent6 2 3 3 5" xfId="5616"/>
    <cellStyle name="20% - Accent6 2 3 4" xfId="5617"/>
    <cellStyle name="20% - Accent6 2 3 4 2" xfId="5618"/>
    <cellStyle name="20% - Accent6 2 3 4 3" xfId="5619"/>
    <cellStyle name="20% - Accent6 2 3 4 4" xfId="5620"/>
    <cellStyle name="20% - Accent6 2 3 5" xfId="5621"/>
    <cellStyle name="20% - Accent6 2 3 6" xfId="5622"/>
    <cellStyle name="20% - Accent6 2 3 7" xfId="5623"/>
    <cellStyle name="20% - Accent6 2 3 8" xfId="5624"/>
    <cellStyle name="20% - Accent6 2 4" xfId="5625"/>
    <cellStyle name="20% - Accent6 2 4 2" xfId="5626"/>
    <cellStyle name="20% - Accent6 2 4 2 2" xfId="5627"/>
    <cellStyle name="20% - Accent6 2 4 2 2 2" xfId="5628"/>
    <cellStyle name="20% - Accent6 2 4 2 2 3" xfId="5629"/>
    <cellStyle name="20% - Accent6 2 4 2 2 4" xfId="5630"/>
    <cellStyle name="20% - Accent6 2 4 2 3" xfId="5631"/>
    <cellStyle name="20% - Accent6 2 4 2 4" xfId="5632"/>
    <cellStyle name="20% - Accent6 2 4 2 5" xfId="5633"/>
    <cellStyle name="20% - Accent6 2 4 3" xfId="5634"/>
    <cellStyle name="20% - Accent6 2 4 3 2" xfId="5635"/>
    <cellStyle name="20% - Accent6 2 4 3 2 2" xfId="5636"/>
    <cellStyle name="20% - Accent6 2 4 3 2 3" xfId="5637"/>
    <cellStyle name="20% - Accent6 2 4 3 2 4" xfId="5638"/>
    <cellStyle name="20% - Accent6 2 4 3 3" xfId="5639"/>
    <cellStyle name="20% - Accent6 2 4 3 4" xfId="5640"/>
    <cellStyle name="20% - Accent6 2 4 3 5" xfId="5641"/>
    <cellStyle name="20% - Accent6 2 4 4" xfId="5642"/>
    <cellStyle name="20% - Accent6 2 4 4 2" xfId="5643"/>
    <cellStyle name="20% - Accent6 2 4 4 3" xfId="5644"/>
    <cellStyle name="20% - Accent6 2 4 4 4" xfId="5645"/>
    <cellStyle name="20% - Accent6 2 4 5" xfId="5646"/>
    <cellStyle name="20% - Accent6 2 4 6" xfId="5647"/>
    <cellStyle name="20% - Accent6 2 4 7" xfId="5648"/>
    <cellStyle name="20% - Accent6 2 5" xfId="5649"/>
    <cellStyle name="20% - Accent6 2 5 2" xfId="5650"/>
    <cellStyle name="20% - Accent6 2 5 2 2" xfId="5651"/>
    <cellStyle name="20% - Accent6 2 5 2 2 2" xfId="5652"/>
    <cellStyle name="20% - Accent6 2 5 2 2 3" xfId="5653"/>
    <cellStyle name="20% - Accent6 2 5 2 2 4" xfId="5654"/>
    <cellStyle name="20% - Accent6 2 5 2 3" xfId="5655"/>
    <cellStyle name="20% - Accent6 2 5 2 4" xfId="5656"/>
    <cellStyle name="20% - Accent6 2 5 2 5" xfId="5657"/>
    <cellStyle name="20% - Accent6 2 5 3" xfId="5658"/>
    <cellStyle name="20% - Accent6 2 5 3 2" xfId="5659"/>
    <cellStyle name="20% - Accent6 2 5 3 2 2" xfId="5660"/>
    <cellStyle name="20% - Accent6 2 5 3 2 3" xfId="5661"/>
    <cellStyle name="20% - Accent6 2 5 3 2 4" xfId="5662"/>
    <cellStyle name="20% - Accent6 2 5 3 3" xfId="5663"/>
    <cellStyle name="20% - Accent6 2 5 3 4" xfId="5664"/>
    <cellStyle name="20% - Accent6 2 5 3 5" xfId="5665"/>
    <cellStyle name="20% - Accent6 2 5 4" xfId="5666"/>
    <cellStyle name="20% - Accent6 2 5 4 2" xfId="5667"/>
    <cellStyle name="20% - Accent6 2 5 4 3" xfId="5668"/>
    <cellStyle name="20% - Accent6 2 5 4 4" xfId="5669"/>
    <cellStyle name="20% - Accent6 2 5 5" xfId="5670"/>
    <cellStyle name="20% - Accent6 2 5 6" xfId="5671"/>
    <cellStyle name="20% - Accent6 2 5 7" xfId="5672"/>
    <cellStyle name="20% - Accent6 2 6" xfId="5673"/>
    <cellStyle name="20% - Accent6 2 6 2" xfId="5674"/>
    <cellStyle name="20% - Accent6 2 6 2 2" xfId="5675"/>
    <cellStyle name="20% - Accent6 2 6 2 2 2" xfId="5676"/>
    <cellStyle name="20% - Accent6 2 6 2 2 3" xfId="5677"/>
    <cellStyle name="20% - Accent6 2 6 2 2 4" xfId="5678"/>
    <cellStyle name="20% - Accent6 2 6 2 3" xfId="5679"/>
    <cellStyle name="20% - Accent6 2 6 2 4" xfId="5680"/>
    <cellStyle name="20% - Accent6 2 6 2 5" xfId="5681"/>
    <cellStyle name="20% - Accent6 2 6 3" xfId="5682"/>
    <cellStyle name="20% - Accent6 2 6 3 2" xfId="5683"/>
    <cellStyle name="20% - Accent6 2 6 3 2 2" xfId="5684"/>
    <cellStyle name="20% - Accent6 2 6 3 2 3" xfId="5685"/>
    <cellStyle name="20% - Accent6 2 6 3 2 4" xfId="5686"/>
    <cellStyle name="20% - Accent6 2 6 3 3" xfId="5687"/>
    <cellStyle name="20% - Accent6 2 6 3 4" xfId="5688"/>
    <cellStyle name="20% - Accent6 2 6 3 5" xfId="5689"/>
    <cellStyle name="20% - Accent6 2 6 4" xfId="5690"/>
    <cellStyle name="20% - Accent6 2 6 4 2" xfId="5691"/>
    <cellStyle name="20% - Accent6 2 6 4 3" xfId="5692"/>
    <cellStyle name="20% - Accent6 2 6 4 4" xfId="5693"/>
    <cellStyle name="20% - Accent6 2 6 5" xfId="5694"/>
    <cellStyle name="20% - Accent6 2 6 6" xfId="5695"/>
    <cellStyle name="20% - Accent6 2 6 7" xfId="5696"/>
    <cellStyle name="20% - Accent6 2 7" xfId="5697"/>
    <cellStyle name="20% - Accent6 2 7 2" xfId="5698"/>
    <cellStyle name="20% - Accent6 2 7 2 2" xfId="5699"/>
    <cellStyle name="20% - Accent6 2 7 2 3" xfId="5700"/>
    <cellStyle name="20% - Accent6 2 7 2 4" xfId="5701"/>
    <cellStyle name="20% - Accent6 2 7 3" xfId="5702"/>
    <cellStyle name="20% - Accent6 2 7 4" xfId="5703"/>
    <cellStyle name="20% - Accent6 2 7 5" xfId="5704"/>
    <cellStyle name="20% - Accent6 2 8" xfId="5705"/>
    <cellStyle name="20% - Accent6 2 8 2" xfId="5706"/>
    <cellStyle name="20% - Accent6 2 8 2 2" xfId="5707"/>
    <cellStyle name="20% - Accent6 2 8 2 3" xfId="5708"/>
    <cellStyle name="20% - Accent6 2 8 2 4" xfId="5709"/>
    <cellStyle name="20% - Accent6 2 8 3" xfId="5710"/>
    <cellStyle name="20% - Accent6 2 8 4" xfId="5711"/>
    <cellStyle name="20% - Accent6 2 8 5" xfId="5712"/>
    <cellStyle name="20% - Accent6 2 9" xfId="5713"/>
    <cellStyle name="20% - Accent6 2 9 2" xfId="5714"/>
    <cellStyle name="20% - Accent6 2 9 3" xfId="5715"/>
    <cellStyle name="20% - Accent6 2 9 4" xfId="5716"/>
    <cellStyle name="20% - Accent6 2_2009 GRC Compl Filing - Exhibit D" xfId="50642"/>
    <cellStyle name="20% - Accent6 20" xfId="5717"/>
    <cellStyle name="20% - Accent6 20 2" xfId="5718"/>
    <cellStyle name="20% - Accent6 20 3" xfId="5719"/>
    <cellStyle name="20% - Accent6 200" xfId="5720"/>
    <cellStyle name="20% - Accent6 200 2" xfId="5721"/>
    <cellStyle name="20% - Accent6 201" xfId="5722"/>
    <cellStyle name="20% - Accent6 201 2" xfId="5723"/>
    <cellStyle name="20% - Accent6 202" xfId="5724"/>
    <cellStyle name="20% - Accent6 202 2" xfId="5725"/>
    <cellStyle name="20% - Accent6 203" xfId="5726"/>
    <cellStyle name="20% - Accent6 203 2" xfId="5727"/>
    <cellStyle name="20% - Accent6 204" xfId="5728"/>
    <cellStyle name="20% - Accent6 204 2" xfId="5729"/>
    <cellStyle name="20% - Accent6 205" xfId="5730"/>
    <cellStyle name="20% - Accent6 205 2" xfId="5731"/>
    <cellStyle name="20% - Accent6 206" xfId="5732"/>
    <cellStyle name="20% - Accent6 206 2" xfId="5733"/>
    <cellStyle name="20% - Accent6 207" xfId="5734"/>
    <cellStyle name="20% - Accent6 207 2" xfId="5735"/>
    <cellStyle name="20% - Accent6 208" xfId="5736"/>
    <cellStyle name="20% - Accent6 208 2" xfId="5737"/>
    <cellStyle name="20% - Accent6 209" xfId="5738"/>
    <cellStyle name="20% - Accent6 209 2" xfId="5739"/>
    <cellStyle name="20% - Accent6 21" xfId="5740"/>
    <cellStyle name="20% - Accent6 21 2" xfId="5741"/>
    <cellStyle name="20% - Accent6 21 3" xfId="5742"/>
    <cellStyle name="20% - Accent6 210" xfId="5743"/>
    <cellStyle name="20% - Accent6 210 2" xfId="5744"/>
    <cellStyle name="20% - Accent6 211" xfId="5745"/>
    <cellStyle name="20% - Accent6 211 2" xfId="5746"/>
    <cellStyle name="20% - Accent6 212" xfId="5747"/>
    <cellStyle name="20% - Accent6 212 2" xfId="5748"/>
    <cellStyle name="20% - Accent6 213" xfId="5749"/>
    <cellStyle name="20% - Accent6 213 2" xfId="5750"/>
    <cellStyle name="20% - Accent6 214" xfId="5751"/>
    <cellStyle name="20% - Accent6 214 2" xfId="5752"/>
    <cellStyle name="20% - Accent6 215" xfId="5753"/>
    <cellStyle name="20% - Accent6 215 2" xfId="5754"/>
    <cellStyle name="20% - Accent6 216" xfId="5755"/>
    <cellStyle name="20% - Accent6 216 2" xfId="5756"/>
    <cellStyle name="20% - Accent6 217" xfId="5757"/>
    <cellStyle name="20% - Accent6 217 2" xfId="5758"/>
    <cellStyle name="20% - Accent6 218" xfId="5759"/>
    <cellStyle name="20% - Accent6 218 2" xfId="5760"/>
    <cellStyle name="20% - Accent6 219" xfId="5761"/>
    <cellStyle name="20% - Accent6 219 2" xfId="5762"/>
    <cellStyle name="20% - Accent6 22" xfId="5763"/>
    <cellStyle name="20% - Accent6 22 2" xfId="5764"/>
    <cellStyle name="20% - Accent6 22 3" xfId="5765"/>
    <cellStyle name="20% - Accent6 220" xfId="5766"/>
    <cellStyle name="20% - Accent6 220 2" xfId="5767"/>
    <cellStyle name="20% - Accent6 221" xfId="5768"/>
    <cellStyle name="20% - Accent6 221 2" xfId="5769"/>
    <cellStyle name="20% - Accent6 222" xfId="5770"/>
    <cellStyle name="20% - Accent6 222 2" xfId="5771"/>
    <cellStyle name="20% - Accent6 223" xfId="5772"/>
    <cellStyle name="20% - Accent6 223 2" xfId="5773"/>
    <cellStyle name="20% - Accent6 224" xfId="5774"/>
    <cellStyle name="20% - Accent6 224 2" xfId="5775"/>
    <cellStyle name="20% - Accent6 225" xfId="5776"/>
    <cellStyle name="20% - Accent6 225 2" xfId="5777"/>
    <cellStyle name="20% - Accent6 226" xfId="5778"/>
    <cellStyle name="20% - Accent6 226 2" xfId="5779"/>
    <cellStyle name="20% - Accent6 227" xfId="5780"/>
    <cellStyle name="20% - Accent6 227 2" xfId="5781"/>
    <cellStyle name="20% - Accent6 228" xfId="5782"/>
    <cellStyle name="20% - Accent6 228 2" xfId="5783"/>
    <cellStyle name="20% - Accent6 229" xfId="5784"/>
    <cellStyle name="20% - Accent6 229 2" xfId="5785"/>
    <cellStyle name="20% - Accent6 23" xfId="5786"/>
    <cellStyle name="20% - Accent6 23 2" xfId="5787"/>
    <cellStyle name="20% - Accent6 23 3" xfId="5788"/>
    <cellStyle name="20% - Accent6 230" xfId="5789"/>
    <cellStyle name="20% - Accent6 230 2" xfId="5790"/>
    <cellStyle name="20% - Accent6 231" xfId="5791"/>
    <cellStyle name="20% - Accent6 231 2" xfId="5792"/>
    <cellStyle name="20% - Accent6 232" xfId="5793"/>
    <cellStyle name="20% - Accent6 232 2" xfId="5794"/>
    <cellStyle name="20% - Accent6 233" xfId="5795"/>
    <cellStyle name="20% - Accent6 233 2" xfId="5796"/>
    <cellStyle name="20% - Accent6 234" xfId="5797"/>
    <cellStyle name="20% - Accent6 234 2" xfId="5798"/>
    <cellStyle name="20% - Accent6 235" xfId="5799"/>
    <cellStyle name="20% - Accent6 235 2" xfId="5800"/>
    <cellStyle name="20% - Accent6 236" xfId="5801"/>
    <cellStyle name="20% - Accent6 236 2" xfId="5802"/>
    <cellStyle name="20% - Accent6 237" xfId="5803"/>
    <cellStyle name="20% - Accent6 237 2" xfId="5804"/>
    <cellStyle name="20% - Accent6 238" xfId="5805"/>
    <cellStyle name="20% - Accent6 238 2" xfId="5806"/>
    <cellStyle name="20% - Accent6 239" xfId="5807"/>
    <cellStyle name="20% - Accent6 239 2" xfId="5808"/>
    <cellStyle name="20% - Accent6 24" xfId="5809"/>
    <cellStyle name="20% - Accent6 24 2" xfId="5810"/>
    <cellStyle name="20% - Accent6 24 3" xfId="5811"/>
    <cellStyle name="20% - Accent6 240" xfId="5812"/>
    <cellStyle name="20% - Accent6 240 2" xfId="5813"/>
    <cellStyle name="20% - Accent6 241" xfId="5814"/>
    <cellStyle name="20% - Accent6 241 2" xfId="5815"/>
    <cellStyle name="20% - Accent6 242" xfId="5816"/>
    <cellStyle name="20% - Accent6 242 2" xfId="5817"/>
    <cellStyle name="20% - Accent6 243" xfId="5818"/>
    <cellStyle name="20% - Accent6 243 2" xfId="5819"/>
    <cellStyle name="20% - Accent6 244" xfId="5820"/>
    <cellStyle name="20% - Accent6 244 2" xfId="5821"/>
    <cellStyle name="20% - Accent6 245" xfId="5822"/>
    <cellStyle name="20% - Accent6 245 2" xfId="5823"/>
    <cellStyle name="20% - Accent6 246" xfId="5824"/>
    <cellStyle name="20% - Accent6 246 2" xfId="5825"/>
    <cellStyle name="20% - Accent6 247" xfId="5826"/>
    <cellStyle name="20% - Accent6 247 2" xfId="5827"/>
    <cellStyle name="20% - Accent6 248" xfId="5828"/>
    <cellStyle name="20% - Accent6 248 2" xfId="5829"/>
    <cellStyle name="20% - Accent6 249" xfId="5830"/>
    <cellStyle name="20% - Accent6 249 2" xfId="5831"/>
    <cellStyle name="20% - Accent6 25" xfId="5832"/>
    <cellStyle name="20% - Accent6 25 2" xfId="5833"/>
    <cellStyle name="20% - Accent6 25 3" xfId="5834"/>
    <cellStyle name="20% - Accent6 250" xfId="5835"/>
    <cellStyle name="20% - Accent6 250 2" xfId="5836"/>
    <cellStyle name="20% - Accent6 251" xfId="5837"/>
    <cellStyle name="20% - Accent6 251 2" xfId="5838"/>
    <cellStyle name="20% - Accent6 252" xfId="5839"/>
    <cellStyle name="20% - Accent6 252 2" xfId="5840"/>
    <cellStyle name="20% - Accent6 253" xfId="5841"/>
    <cellStyle name="20% - Accent6 253 2" xfId="5842"/>
    <cellStyle name="20% - Accent6 254" xfId="5843"/>
    <cellStyle name="20% - Accent6 254 2" xfId="5844"/>
    <cellStyle name="20% - Accent6 255" xfId="5845"/>
    <cellStyle name="20% - Accent6 255 2" xfId="5846"/>
    <cellStyle name="20% - Accent6 256" xfId="5847"/>
    <cellStyle name="20% - Accent6 257" xfId="5848"/>
    <cellStyle name="20% - Accent6 258" xfId="5849"/>
    <cellStyle name="20% - Accent6 259" xfId="5850"/>
    <cellStyle name="20% - Accent6 26" xfId="5851"/>
    <cellStyle name="20% - Accent6 26 2" xfId="5852"/>
    <cellStyle name="20% - Accent6 26 3" xfId="5853"/>
    <cellStyle name="20% - Accent6 260" xfId="5854"/>
    <cellStyle name="20% - Accent6 261" xfId="5855"/>
    <cellStyle name="20% - Accent6 262" xfId="5856"/>
    <cellStyle name="20% - Accent6 263" xfId="5857"/>
    <cellStyle name="20% - Accent6 264" xfId="5858"/>
    <cellStyle name="20% - Accent6 27" xfId="5859"/>
    <cellStyle name="20% - Accent6 27 2" xfId="5860"/>
    <cellStyle name="20% - Accent6 27 3" xfId="5861"/>
    <cellStyle name="20% - Accent6 28" xfId="5862"/>
    <cellStyle name="20% - Accent6 28 2" xfId="5863"/>
    <cellStyle name="20% - Accent6 28 3" xfId="5864"/>
    <cellStyle name="20% - Accent6 29" xfId="5865"/>
    <cellStyle name="20% - Accent6 29 2" xfId="5866"/>
    <cellStyle name="20% - Accent6 29 3" xfId="5867"/>
    <cellStyle name="20% - Accent6 3" xfId="5868"/>
    <cellStyle name="20% - Accent6 3 10" xfId="5869"/>
    <cellStyle name="20% - Accent6 3 11" xfId="5870"/>
    <cellStyle name="20% - Accent6 3 12" xfId="5871"/>
    <cellStyle name="20% - Accent6 3 13" xfId="5872"/>
    <cellStyle name="20% - Accent6 3 14" xfId="5873"/>
    <cellStyle name="20% - Accent6 3 15" xfId="5874"/>
    <cellStyle name="20% - Accent6 3 2" xfId="5875"/>
    <cellStyle name="20% - Accent6 3 2 2" xfId="5876"/>
    <cellStyle name="20% - Accent6 3 2 2 2" xfId="5877"/>
    <cellStyle name="20% - Accent6 3 2 2 2 2" xfId="5878"/>
    <cellStyle name="20% - Accent6 3 2 2 2 3" xfId="5879"/>
    <cellStyle name="20% - Accent6 3 2 2 2 4" xfId="5880"/>
    <cellStyle name="20% - Accent6 3 2 2 3" xfId="5881"/>
    <cellStyle name="20% - Accent6 3 2 2 4" xfId="5882"/>
    <cellStyle name="20% - Accent6 3 2 2 5" xfId="5883"/>
    <cellStyle name="20% - Accent6 3 2 3" xfId="5884"/>
    <cellStyle name="20% - Accent6 3 2 3 2" xfId="5885"/>
    <cellStyle name="20% - Accent6 3 2 3 2 2" xfId="5886"/>
    <cellStyle name="20% - Accent6 3 2 3 2 3" xfId="5887"/>
    <cellStyle name="20% - Accent6 3 2 3 2 4" xfId="5888"/>
    <cellStyle name="20% - Accent6 3 2 3 3" xfId="5889"/>
    <cellStyle name="20% - Accent6 3 2 3 4" xfId="5890"/>
    <cellStyle name="20% - Accent6 3 2 3 5" xfId="5891"/>
    <cellStyle name="20% - Accent6 3 2 4" xfId="5892"/>
    <cellStyle name="20% - Accent6 3 2 4 2" xfId="5893"/>
    <cellStyle name="20% - Accent6 3 2 4 3" xfId="5894"/>
    <cellStyle name="20% - Accent6 3 2 4 4" xfId="5895"/>
    <cellStyle name="20% - Accent6 3 2 5" xfId="5896"/>
    <cellStyle name="20% - Accent6 3 2 6" xfId="5897"/>
    <cellStyle name="20% - Accent6 3 2 7" xfId="5898"/>
    <cellStyle name="20% - Accent6 3 2 8" xfId="5899"/>
    <cellStyle name="20% - Accent6 3 2 9" xfId="5900"/>
    <cellStyle name="20% - Accent6 3 3" xfId="5901"/>
    <cellStyle name="20% - Accent6 3 3 2" xfId="5902"/>
    <cellStyle name="20% - Accent6 3 3 2 2" xfId="5903"/>
    <cellStyle name="20% - Accent6 3 3 2 2 2" xfId="5904"/>
    <cellStyle name="20% - Accent6 3 3 2 2 3" xfId="5905"/>
    <cellStyle name="20% - Accent6 3 3 2 2 4" xfId="5906"/>
    <cellStyle name="20% - Accent6 3 3 2 3" xfId="5907"/>
    <cellStyle name="20% - Accent6 3 3 2 4" xfId="5908"/>
    <cellStyle name="20% - Accent6 3 3 2 5" xfId="5909"/>
    <cellStyle name="20% - Accent6 3 3 3" xfId="5910"/>
    <cellStyle name="20% - Accent6 3 3 3 2" xfId="5911"/>
    <cellStyle name="20% - Accent6 3 3 3 2 2" xfId="5912"/>
    <cellStyle name="20% - Accent6 3 3 3 2 3" xfId="5913"/>
    <cellStyle name="20% - Accent6 3 3 3 2 4" xfId="5914"/>
    <cellStyle name="20% - Accent6 3 3 3 3" xfId="5915"/>
    <cellStyle name="20% - Accent6 3 3 3 4" xfId="5916"/>
    <cellStyle name="20% - Accent6 3 3 3 5" xfId="5917"/>
    <cellStyle name="20% - Accent6 3 3 4" xfId="5918"/>
    <cellStyle name="20% - Accent6 3 3 4 2" xfId="5919"/>
    <cellStyle name="20% - Accent6 3 3 4 3" xfId="5920"/>
    <cellStyle name="20% - Accent6 3 3 4 4" xfId="5921"/>
    <cellStyle name="20% - Accent6 3 3 5" xfId="5922"/>
    <cellStyle name="20% - Accent6 3 3 6" xfId="5923"/>
    <cellStyle name="20% - Accent6 3 3 7" xfId="5924"/>
    <cellStyle name="20% - Accent6 3 3 8" xfId="5925"/>
    <cellStyle name="20% - Accent6 3 4" xfId="5926"/>
    <cellStyle name="20% - Accent6 3 4 2" xfId="5927"/>
    <cellStyle name="20% - Accent6 3 4 2 2" xfId="5928"/>
    <cellStyle name="20% - Accent6 3 4 2 2 2" xfId="5929"/>
    <cellStyle name="20% - Accent6 3 4 2 2 3" xfId="5930"/>
    <cellStyle name="20% - Accent6 3 4 2 2 4" xfId="5931"/>
    <cellStyle name="20% - Accent6 3 4 2 3" xfId="5932"/>
    <cellStyle name="20% - Accent6 3 4 2 4" xfId="5933"/>
    <cellStyle name="20% - Accent6 3 4 2 5" xfId="5934"/>
    <cellStyle name="20% - Accent6 3 4 3" xfId="5935"/>
    <cellStyle name="20% - Accent6 3 4 3 2" xfId="5936"/>
    <cellStyle name="20% - Accent6 3 4 3 2 2" xfId="5937"/>
    <cellStyle name="20% - Accent6 3 4 3 2 3" xfId="5938"/>
    <cellStyle name="20% - Accent6 3 4 3 2 4" xfId="5939"/>
    <cellStyle name="20% - Accent6 3 4 3 3" xfId="5940"/>
    <cellStyle name="20% - Accent6 3 4 3 4" xfId="5941"/>
    <cellStyle name="20% - Accent6 3 4 3 5" xfId="5942"/>
    <cellStyle name="20% - Accent6 3 4 4" xfId="5943"/>
    <cellStyle name="20% - Accent6 3 4 4 2" xfId="5944"/>
    <cellStyle name="20% - Accent6 3 4 4 3" xfId="5945"/>
    <cellStyle name="20% - Accent6 3 4 4 4" xfId="5946"/>
    <cellStyle name="20% - Accent6 3 4 5" xfId="5947"/>
    <cellStyle name="20% - Accent6 3 4 6" xfId="5948"/>
    <cellStyle name="20% - Accent6 3 4 7" xfId="5949"/>
    <cellStyle name="20% - Accent6 3 5" xfId="5950"/>
    <cellStyle name="20% - Accent6 3 5 2" xfId="5951"/>
    <cellStyle name="20% - Accent6 3 5 2 2" xfId="5952"/>
    <cellStyle name="20% - Accent6 3 5 2 2 2" xfId="5953"/>
    <cellStyle name="20% - Accent6 3 5 2 2 3" xfId="5954"/>
    <cellStyle name="20% - Accent6 3 5 2 2 4" xfId="5955"/>
    <cellStyle name="20% - Accent6 3 5 2 3" xfId="5956"/>
    <cellStyle name="20% - Accent6 3 5 2 4" xfId="5957"/>
    <cellStyle name="20% - Accent6 3 5 2 5" xfId="5958"/>
    <cellStyle name="20% - Accent6 3 5 3" xfId="5959"/>
    <cellStyle name="20% - Accent6 3 5 3 2" xfId="5960"/>
    <cellStyle name="20% - Accent6 3 5 3 2 2" xfId="5961"/>
    <cellStyle name="20% - Accent6 3 5 3 2 3" xfId="5962"/>
    <cellStyle name="20% - Accent6 3 5 3 2 4" xfId="5963"/>
    <cellStyle name="20% - Accent6 3 5 3 3" xfId="5964"/>
    <cellStyle name="20% - Accent6 3 5 3 4" xfId="5965"/>
    <cellStyle name="20% - Accent6 3 5 3 5" xfId="5966"/>
    <cellStyle name="20% - Accent6 3 5 4" xfId="5967"/>
    <cellStyle name="20% - Accent6 3 5 4 2" xfId="5968"/>
    <cellStyle name="20% - Accent6 3 5 4 3" xfId="5969"/>
    <cellStyle name="20% - Accent6 3 5 4 4" xfId="5970"/>
    <cellStyle name="20% - Accent6 3 5 5" xfId="5971"/>
    <cellStyle name="20% - Accent6 3 5 6" xfId="5972"/>
    <cellStyle name="20% - Accent6 3 5 7" xfId="5973"/>
    <cellStyle name="20% - Accent6 3 6" xfId="5974"/>
    <cellStyle name="20% - Accent6 3 6 2" xfId="5975"/>
    <cellStyle name="20% - Accent6 3 6 2 2" xfId="5976"/>
    <cellStyle name="20% - Accent6 3 6 2 2 2" xfId="5977"/>
    <cellStyle name="20% - Accent6 3 6 2 2 3" xfId="5978"/>
    <cellStyle name="20% - Accent6 3 6 2 2 4" xfId="5979"/>
    <cellStyle name="20% - Accent6 3 6 2 3" xfId="5980"/>
    <cellStyle name="20% - Accent6 3 6 2 4" xfId="5981"/>
    <cellStyle name="20% - Accent6 3 6 2 5" xfId="5982"/>
    <cellStyle name="20% - Accent6 3 6 3" xfId="5983"/>
    <cellStyle name="20% - Accent6 3 6 3 2" xfId="5984"/>
    <cellStyle name="20% - Accent6 3 6 3 2 2" xfId="5985"/>
    <cellStyle name="20% - Accent6 3 6 3 2 3" xfId="5986"/>
    <cellStyle name="20% - Accent6 3 6 3 2 4" xfId="5987"/>
    <cellStyle name="20% - Accent6 3 6 3 3" xfId="5988"/>
    <cellStyle name="20% - Accent6 3 6 3 4" xfId="5989"/>
    <cellStyle name="20% - Accent6 3 6 3 5" xfId="5990"/>
    <cellStyle name="20% - Accent6 3 6 4" xfId="5991"/>
    <cellStyle name="20% - Accent6 3 6 4 2" xfId="5992"/>
    <cellStyle name="20% - Accent6 3 6 4 3" xfId="5993"/>
    <cellStyle name="20% - Accent6 3 6 4 4" xfId="5994"/>
    <cellStyle name="20% - Accent6 3 6 5" xfId="5995"/>
    <cellStyle name="20% - Accent6 3 6 6" xfId="5996"/>
    <cellStyle name="20% - Accent6 3 6 7" xfId="5997"/>
    <cellStyle name="20% - Accent6 3 7" xfId="5998"/>
    <cellStyle name="20% - Accent6 3 7 2" xfId="5999"/>
    <cellStyle name="20% - Accent6 3 7 2 2" xfId="6000"/>
    <cellStyle name="20% - Accent6 3 7 2 3" xfId="6001"/>
    <cellStyle name="20% - Accent6 3 7 2 4" xfId="6002"/>
    <cellStyle name="20% - Accent6 3 7 3" xfId="6003"/>
    <cellStyle name="20% - Accent6 3 7 4" xfId="6004"/>
    <cellStyle name="20% - Accent6 3 7 5" xfId="6005"/>
    <cellStyle name="20% - Accent6 3 8" xfId="6006"/>
    <cellStyle name="20% - Accent6 3 8 2" xfId="6007"/>
    <cellStyle name="20% - Accent6 3 8 2 2" xfId="6008"/>
    <cellStyle name="20% - Accent6 3 8 2 3" xfId="6009"/>
    <cellStyle name="20% - Accent6 3 8 2 4" xfId="6010"/>
    <cellStyle name="20% - Accent6 3 8 3" xfId="6011"/>
    <cellStyle name="20% - Accent6 3 8 4" xfId="6012"/>
    <cellStyle name="20% - Accent6 3 8 5" xfId="6013"/>
    <cellStyle name="20% - Accent6 3 9" xfId="6014"/>
    <cellStyle name="20% - Accent6 3 9 2" xfId="6015"/>
    <cellStyle name="20% - Accent6 3 9 3" xfId="6016"/>
    <cellStyle name="20% - Accent6 3 9 4" xfId="6017"/>
    <cellStyle name="20% - Accent6 30" xfId="6018"/>
    <cellStyle name="20% - Accent6 30 2" xfId="6019"/>
    <cellStyle name="20% - Accent6 30 3" xfId="6020"/>
    <cellStyle name="20% - Accent6 31" xfId="6021"/>
    <cellStyle name="20% - Accent6 31 2" xfId="6022"/>
    <cellStyle name="20% - Accent6 31 3" xfId="6023"/>
    <cellStyle name="20% - Accent6 32" xfId="6024"/>
    <cellStyle name="20% - Accent6 32 2" xfId="6025"/>
    <cellStyle name="20% - Accent6 32 3" xfId="6026"/>
    <cellStyle name="20% - Accent6 33" xfId="6027"/>
    <cellStyle name="20% - Accent6 33 2" xfId="6028"/>
    <cellStyle name="20% - Accent6 33 3" xfId="6029"/>
    <cellStyle name="20% - Accent6 34" xfId="6030"/>
    <cellStyle name="20% - Accent6 34 2" xfId="6031"/>
    <cellStyle name="20% - Accent6 34 3" xfId="6032"/>
    <cellStyle name="20% - Accent6 35" xfId="6033"/>
    <cellStyle name="20% - Accent6 35 2" xfId="6034"/>
    <cellStyle name="20% - Accent6 35 3" xfId="6035"/>
    <cellStyle name="20% - Accent6 36" xfId="6036"/>
    <cellStyle name="20% - Accent6 36 2" xfId="6037"/>
    <cellStyle name="20% - Accent6 36 3" xfId="6038"/>
    <cellStyle name="20% - Accent6 37" xfId="6039"/>
    <cellStyle name="20% - Accent6 37 2" xfId="6040"/>
    <cellStyle name="20% - Accent6 37 3" xfId="6041"/>
    <cellStyle name="20% - Accent6 38" xfId="6042"/>
    <cellStyle name="20% - Accent6 38 2" xfId="6043"/>
    <cellStyle name="20% - Accent6 38 3" xfId="6044"/>
    <cellStyle name="20% - Accent6 39" xfId="6045"/>
    <cellStyle name="20% - Accent6 39 2" xfId="6046"/>
    <cellStyle name="20% - Accent6 39 3" xfId="6047"/>
    <cellStyle name="20% - Accent6 4" xfId="6048"/>
    <cellStyle name="20% - Accent6 4 2" xfId="6049"/>
    <cellStyle name="20% - Accent6 4 2 2" xfId="6050"/>
    <cellStyle name="20% - Accent6 4 2 3" xfId="50643"/>
    <cellStyle name="20% - Accent6 4 2 4" xfId="50644"/>
    <cellStyle name="20% - Accent6 4 3" xfId="6051"/>
    <cellStyle name="20% - Accent6 4 3 2" xfId="6052"/>
    <cellStyle name="20% - Accent6 4 4" xfId="50645"/>
    <cellStyle name="20% - Accent6 4 5" xfId="50646"/>
    <cellStyle name="20% - Accent6 4 6" xfId="50647"/>
    <cellStyle name="20% - Accent6 4 7" xfId="50648"/>
    <cellStyle name="20% - Accent6 4 8" xfId="50649"/>
    <cellStyle name="20% - Accent6 40" xfId="6053"/>
    <cellStyle name="20% - Accent6 40 2" xfId="6054"/>
    <cellStyle name="20% - Accent6 40 3" xfId="6055"/>
    <cellStyle name="20% - Accent6 41" xfId="6056"/>
    <cellStyle name="20% - Accent6 41 2" xfId="6057"/>
    <cellStyle name="20% - Accent6 41 3" xfId="6058"/>
    <cellStyle name="20% - Accent6 42" xfId="6059"/>
    <cellStyle name="20% - Accent6 42 2" xfId="6060"/>
    <cellStyle name="20% - Accent6 42 3" xfId="6061"/>
    <cellStyle name="20% - Accent6 43" xfId="6062"/>
    <cellStyle name="20% - Accent6 43 2" xfId="6063"/>
    <cellStyle name="20% - Accent6 43 3" xfId="6064"/>
    <cellStyle name="20% - Accent6 44" xfId="6065"/>
    <cellStyle name="20% - Accent6 44 2" xfId="6066"/>
    <cellStyle name="20% - Accent6 44 3" xfId="6067"/>
    <cellStyle name="20% - Accent6 45" xfId="6068"/>
    <cellStyle name="20% - Accent6 45 2" xfId="6069"/>
    <cellStyle name="20% - Accent6 45 3" xfId="6070"/>
    <cellStyle name="20% - Accent6 46" xfId="6071"/>
    <cellStyle name="20% - Accent6 46 2" xfId="6072"/>
    <cellStyle name="20% - Accent6 46 3" xfId="6073"/>
    <cellStyle name="20% - Accent6 47" xfId="6074"/>
    <cellStyle name="20% - Accent6 47 2" xfId="6075"/>
    <cellStyle name="20% - Accent6 47 3" xfId="6076"/>
    <cellStyle name="20% - Accent6 48" xfId="6077"/>
    <cellStyle name="20% - Accent6 48 2" xfId="6078"/>
    <cellStyle name="20% - Accent6 48 3" xfId="6079"/>
    <cellStyle name="20% - Accent6 49" xfId="6080"/>
    <cellStyle name="20% - Accent6 49 2" xfId="6081"/>
    <cellStyle name="20% - Accent6 49 3" xfId="6082"/>
    <cellStyle name="20% - Accent6 5" xfId="6083"/>
    <cellStyle name="20% - Accent6 5 2" xfId="6084"/>
    <cellStyle name="20% - Accent6 5 3" xfId="6085"/>
    <cellStyle name="20% - Accent6 5 4" xfId="6086"/>
    <cellStyle name="20% - Accent6 50" xfId="6087"/>
    <cellStyle name="20% - Accent6 50 2" xfId="6088"/>
    <cellStyle name="20% - Accent6 50 3" xfId="6089"/>
    <cellStyle name="20% - Accent6 51" xfId="6090"/>
    <cellStyle name="20% - Accent6 51 2" xfId="6091"/>
    <cellStyle name="20% - Accent6 51 3" xfId="6092"/>
    <cellStyle name="20% - Accent6 52" xfId="6093"/>
    <cellStyle name="20% - Accent6 52 2" xfId="6094"/>
    <cellStyle name="20% - Accent6 52 3" xfId="6095"/>
    <cellStyle name="20% - Accent6 53" xfId="6096"/>
    <cellStyle name="20% - Accent6 53 2" xfId="6097"/>
    <cellStyle name="20% - Accent6 53 3" xfId="6098"/>
    <cellStyle name="20% - Accent6 54" xfId="6099"/>
    <cellStyle name="20% - Accent6 54 2" xfId="6100"/>
    <cellStyle name="20% - Accent6 54 3" xfId="6101"/>
    <cellStyle name="20% - Accent6 55" xfId="6102"/>
    <cellStyle name="20% - Accent6 55 2" xfId="6103"/>
    <cellStyle name="20% - Accent6 55 3" xfId="6104"/>
    <cellStyle name="20% - Accent6 56" xfId="6105"/>
    <cellStyle name="20% - Accent6 56 2" xfId="6106"/>
    <cellStyle name="20% - Accent6 56 3" xfId="6107"/>
    <cellStyle name="20% - Accent6 57" xfId="6108"/>
    <cellStyle name="20% - Accent6 57 2" xfId="6109"/>
    <cellStyle name="20% - Accent6 57 3" xfId="6110"/>
    <cellStyle name="20% - Accent6 58" xfId="6111"/>
    <cellStyle name="20% - Accent6 58 2" xfId="6112"/>
    <cellStyle name="20% - Accent6 58 3" xfId="6113"/>
    <cellStyle name="20% - Accent6 59" xfId="6114"/>
    <cellStyle name="20% - Accent6 59 2" xfId="6115"/>
    <cellStyle name="20% - Accent6 59 3" xfId="6116"/>
    <cellStyle name="20% - Accent6 6" xfId="6117"/>
    <cellStyle name="20% - Accent6 6 2" xfId="6118"/>
    <cellStyle name="20% - Accent6 6 3" xfId="6119"/>
    <cellStyle name="20% - Accent6 6 4" xfId="6120"/>
    <cellStyle name="20% - Accent6 60" xfId="6121"/>
    <cellStyle name="20% - Accent6 60 2" xfId="6122"/>
    <cellStyle name="20% - Accent6 60 3" xfId="6123"/>
    <cellStyle name="20% - Accent6 61" xfId="6124"/>
    <cellStyle name="20% - Accent6 61 2" xfId="6125"/>
    <cellStyle name="20% - Accent6 61 3" xfId="6126"/>
    <cellStyle name="20% - Accent6 62" xfId="6127"/>
    <cellStyle name="20% - Accent6 62 2" xfId="6128"/>
    <cellStyle name="20% - Accent6 62 3" xfId="6129"/>
    <cellStyle name="20% - Accent6 63" xfId="6130"/>
    <cellStyle name="20% - Accent6 63 2" xfId="6131"/>
    <cellStyle name="20% - Accent6 63 3" xfId="6132"/>
    <cellStyle name="20% - Accent6 64" xfId="6133"/>
    <cellStyle name="20% - Accent6 64 2" xfId="6134"/>
    <cellStyle name="20% - Accent6 64 3" xfId="6135"/>
    <cellStyle name="20% - Accent6 65" xfId="6136"/>
    <cellStyle name="20% - Accent6 65 2" xfId="6137"/>
    <cellStyle name="20% - Accent6 65 3" xfId="6138"/>
    <cellStyle name="20% - Accent6 66" xfId="6139"/>
    <cellStyle name="20% - Accent6 66 2" xfId="6140"/>
    <cellStyle name="20% - Accent6 66 3" xfId="6141"/>
    <cellStyle name="20% - Accent6 67" xfId="6142"/>
    <cellStyle name="20% - Accent6 67 2" xfId="6143"/>
    <cellStyle name="20% - Accent6 67 3" xfId="6144"/>
    <cellStyle name="20% - Accent6 68" xfId="6145"/>
    <cellStyle name="20% - Accent6 68 2" xfId="6146"/>
    <cellStyle name="20% - Accent6 68 3" xfId="6147"/>
    <cellStyle name="20% - Accent6 69" xfId="6148"/>
    <cellStyle name="20% - Accent6 69 2" xfId="6149"/>
    <cellStyle name="20% - Accent6 69 3" xfId="6150"/>
    <cellStyle name="20% - Accent6 7" xfId="6151"/>
    <cellStyle name="20% - Accent6 7 2" xfId="6152"/>
    <cellStyle name="20% - Accent6 7 3" xfId="6153"/>
    <cellStyle name="20% - Accent6 7 4" xfId="6154"/>
    <cellStyle name="20% - Accent6 70" xfId="6155"/>
    <cellStyle name="20% - Accent6 70 2" xfId="6156"/>
    <cellStyle name="20% - Accent6 70 3" xfId="6157"/>
    <cellStyle name="20% - Accent6 71" xfId="6158"/>
    <cellStyle name="20% - Accent6 71 2" xfId="6159"/>
    <cellStyle name="20% - Accent6 71 3" xfId="6160"/>
    <cellStyle name="20% - Accent6 72" xfId="6161"/>
    <cellStyle name="20% - Accent6 72 2" xfId="6162"/>
    <cellStyle name="20% - Accent6 72 3" xfId="6163"/>
    <cellStyle name="20% - Accent6 73" xfId="6164"/>
    <cellStyle name="20% - Accent6 73 2" xfId="6165"/>
    <cellStyle name="20% - Accent6 73 3" xfId="6166"/>
    <cellStyle name="20% - Accent6 74" xfId="6167"/>
    <cellStyle name="20% - Accent6 74 2" xfId="6168"/>
    <cellStyle name="20% - Accent6 74 3" xfId="6169"/>
    <cellStyle name="20% - Accent6 75" xfId="6170"/>
    <cellStyle name="20% - Accent6 75 2" xfId="6171"/>
    <cellStyle name="20% - Accent6 75 3" xfId="6172"/>
    <cellStyle name="20% - Accent6 76" xfId="6173"/>
    <cellStyle name="20% - Accent6 76 2" xfId="6174"/>
    <cellStyle name="20% - Accent6 76 3" xfId="6175"/>
    <cellStyle name="20% - Accent6 77" xfId="6176"/>
    <cellStyle name="20% - Accent6 77 2" xfId="6177"/>
    <cellStyle name="20% - Accent6 77 3" xfId="6178"/>
    <cellStyle name="20% - Accent6 78" xfId="6179"/>
    <cellStyle name="20% - Accent6 78 2" xfId="6180"/>
    <cellStyle name="20% - Accent6 78 3" xfId="6181"/>
    <cellStyle name="20% - Accent6 79" xfId="6182"/>
    <cellStyle name="20% - Accent6 79 2" xfId="6183"/>
    <cellStyle name="20% - Accent6 79 3" xfId="6184"/>
    <cellStyle name="20% - Accent6 8" xfId="6185"/>
    <cellStyle name="20% - Accent6 8 2" xfId="6186"/>
    <cellStyle name="20% - Accent6 8 3" xfId="6187"/>
    <cellStyle name="20% - Accent6 8 4" xfId="6188"/>
    <cellStyle name="20% - Accent6 80" xfId="6189"/>
    <cellStyle name="20% - Accent6 80 2" xfId="6190"/>
    <cellStyle name="20% - Accent6 80 3" xfId="6191"/>
    <cellStyle name="20% - Accent6 81" xfId="6192"/>
    <cellStyle name="20% - Accent6 81 2" xfId="6193"/>
    <cellStyle name="20% - Accent6 81 3" xfId="6194"/>
    <cellStyle name="20% - Accent6 82" xfId="6195"/>
    <cellStyle name="20% - Accent6 82 2" xfId="6196"/>
    <cellStyle name="20% - Accent6 82 3" xfId="6197"/>
    <cellStyle name="20% - Accent6 83" xfId="6198"/>
    <cellStyle name="20% - Accent6 83 2" xfId="6199"/>
    <cellStyle name="20% - Accent6 83 3" xfId="6200"/>
    <cellStyle name="20% - Accent6 84" xfId="6201"/>
    <cellStyle name="20% - Accent6 84 2" xfId="6202"/>
    <cellStyle name="20% - Accent6 84 3" xfId="6203"/>
    <cellStyle name="20% - Accent6 85" xfId="6204"/>
    <cellStyle name="20% - Accent6 85 2" xfId="6205"/>
    <cellStyle name="20% - Accent6 85 3" xfId="6206"/>
    <cellStyle name="20% - Accent6 86" xfId="6207"/>
    <cellStyle name="20% - Accent6 86 2" xfId="6208"/>
    <cellStyle name="20% - Accent6 86 3" xfId="6209"/>
    <cellStyle name="20% - Accent6 87" xfId="6210"/>
    <cellStyle name="20% - Accent6 87 2" xfId="6211"/>
    <cellStyle name="20% - Accent6 87 3" xfId="6212"/>
    <cellStyle name="20% - Accent6 88" xfId="6213"/>
    <cellStyle name="20% - Accent6 88 2" xfId="6214"/>
    <cellStyle name="20% - Accent6 88 3" xfId="6215"/>
    <cellStyle name="20% - Accent6 89" xfId="6216"/>
    <cellStyle name="20% - Accent6 89 2" xfId="6217"/>
    <cellStyle name="20% - Accent6 89 3" xfId="6218"/>
    <cellStyle name="20% - Accent6 9" xfId="6219"/>
    <cellStyle name="20% - Accent6 9 2" xfId="6220"/>
    <cellStyle name="20% - Accent6 9 3" xfId="6221"/>
    <cellStyle name="20% - Accent6 9 4" xfId="6222"/>
    <cellStyle name="20% - Accent6 90" xfId="6223"/>
    <cellStyle name="20% - Accent6 90 2" xfId="6224"/>
    <cellStyle name="20% - Accent6 90 3" xfId="6225"/>
    <cellStyle name="20% - Accent6 91" xfId="6226"/>
    <cellStyle name="20% - Accent6 91 2" xfId="6227"/>
    <cellStyle name="20% - Accent6 91 3" xfId="6228"/>
    <cellStyle name="20% - Accent6 92" xfId="6229"/>
    <cellStyle name="20% - Accent6 92 2" xfId="6230"/>
    <cellStyle name="20% - Accent6 92 3" xfId="6231"/>
    <cellStyle name="20% - Accent6 93" xfId="6232"/>
    <cellStyle name="20% - Accent6 93 2" xfId="6233"/>
    <cellStyle name="20% - Accent6 93 3" xfId="6234"/>
    <cellStyle name="20% - Accent6 94" xfId="6235"/>
    <cellStyle name="20% - Accent6 94 2" xfId="6236"/>
    <cellStyle name="20% - Accent6 94 3" xfId="6237"/>
    <cellStyle name="20% - Accent6 95" xfId="6238"/>
    <cellStyle name="20% - Accent6 95 2" xfId="6239"/>
    <cellStyle name="20% - Accent6 95 3" xfId="6240"/>
    <cellStyle name="20% - Accent6 96" xfId="6241"/>
    <cellStyle name="20% - Accent6 96 2" xfId="6242"/>
    <cellStyle name="20% - Accent6 96 3" xfId="6243"/>
    <cellStyle name="20% - Accent6 97" xfId="6244"/>
    <cellStyle name="20% - Accent6 97 2" xfId="6245"/>
    <cellStyle name="20% - Accent6 97 3" xfId="6246"/>
    <cellStyle name="20% - Accent6 98" xfId="6247"/>
    <cellStyle name="20% - Accent6 98 2" xfId="6248"/>
    <cellStyle name="20% - Accent6 98 3" xfId="6249"/>
    <cellStyle name="20% - Accent6 99" xfId="6250"/>
    <cellStyle name="20% - Accent6 99 2" xfId="6251"/>
    <cellStyle name="20% - Accent6 99 3" xfId="6252"/>
    <cellStyle name="40% - Accent1 10" xfId="6253"/>
    <cellStyle name="40% - Accent1 10 2" xfId="6254"/>
    <cellStyle name="40% - Accent1 10 3" xfId="6255"/>
    <cellStyle name="40% - Accent1 10 4" xfId="6256"/>
    <cellStyle name="40% - Accent1 100" xfId="6257"/>
    <cellStyle name="40% - Accent1 100 2" xfId="6258"/>
    <cellStyle name="40% - Accent1 100 3" xfId="6259"/>
    <cellStyle name="40% - Accent1 101" xfId="6260"/>
    <cellStyle name="40% - Accent1 101 2" xfId="6261"/>
    <cellStyle name="40% - Accent1 101 3" xfId="6262"/>
    <cellStyle name="40% - Accent1 102" xfId="6263"/>
    <cellStyle name="40% - Accent1 102 2" xfId="6264"/>
    <cellStyle name="40% - Accent1 102 3" xfId="6265"/>
    <cellStyle name="40% - Accent1 103" xfId="6266"/>
    <cellStyle name="40% - Accent1 103 2" xfId="6267"/>
    <cellStyle name="40% - Accent1 103 3" xfId="6268"/>
    <cellStyle name="40% - Accent1 104" xfId="6269"/>
    <cellStyle name="40% - Accent1 104 2" xfId="6270"/>
    <cellStyle name="40% - Accent1 104 3" xfId="6271"/>
    <cellStyle name="40% - Accent1 105" xfId="6272"/>
    <cellStyle name="40% - Accent1 105 2" xfId="6273"/>
    <cellStyle name="40% - Accent1 105 3" xfId="6274"/>
    <cellStyle name="40% - Accent1 106" xfId="6275"/>
    <cellStyle name="40% - Accent1 106 2" xfId="6276"/>
    <cellStyle name="40% - Accent1 106 3" xfId="6277"/>
    <cellStyle name="40% - Accent1 107" xfId="6278"/>
    <cellStyle name="40% - Accent1 107 2" xfId="6279"/>
    <cellStyle name="40% - Accent1 107 3" xfId="6280"/>
    <cellStyle name="40% - Accent1 108" xfId="6281"/>
    <cellStyle name="40% - Accent1 108 2" xfId="6282"/>
    <cellStyle name="40% - Accent1 108 3" xfId="6283"/>
    <cellStyle name="40% - Accent1 109" xfId="6284"/>
    <cellStyle name="40% - Accent1 109 2" xfId="6285"/>
    <cellStyle name="40% - Accent1 109 3" xfId="6286"/>
    <cellStyle name="40% - Accent1 11" xfId="6287"/>
    <cellStyle name="40% - Accent1 11 2" xfId="6288"/>
    <cellStyle name="40% - Accent1 11 3" xfId="6289"/>
    <cellStyle name="40% - Accent1 11 4" xfId="6290"/>
    <cellStyle name="40% - Accent1 110" xfId="6291"/>
    <cellStyle name="40% - Accent1 110 2" xfId="6292"/>
    <cellStyle name="40% - Accent1 110 3" xfId="6293"/>
    <cellStyle name="40% - Accent1 111" xfId="6294"/>
    <cellStyle name="40% - Accent1 111 2" xfId="6295"/>
    <cellStyle name="40% - Accent1 111 3" xfId="6296"/>
    <cellStyle name="40% - Accent1 112" xfId="6297"/>
    <cellStyle name="40% - Accent1 112 2" xfId="6298"/>
    <cellStyle name="40% - Accent1 112 3" xfId="6299"/>
    <cellStyle name="40% - Accent1 113" xfId="6300"/>
    <cellStyle name="40% - Accent1 113 2" xfId="6301"/>
    <cellStyle name="40% - Accent1 113 3" xfId="6302"/>
    <cellStyle name="40% - Accent1 114" xfId="6303"/>
    <cellStyle name="40% - Accent1 114 2" xfId="6304"/>
    <cellStyle name="40% - Accent1 114 3" xfId="6305"/>
    <cellStyle name="40% - Accent1 115" xfId="6306"/>
    <cellStyle name="40% - Accent1 115 2" xfId="6307"/>
    <cellStyle name="40% - Accent1 115 3" xfId="6308"/>
    <cellStyle name="40% - Accent1 116" xfId="6309"/>
    <cellStyle name="40% - Accent1 116 2" xfId="6310"/>
    <cellStyle name="40% - Accent1 116 3" xfId="6311"/>
    <cellStyle name="40% - Accent1 117" xfId="6312"/>
    <cellStyle name="40% - Accent1 117 2" xfId="6313"/>
    <cellStyle name="40% - Accent1 117 3" xfId="6314"/>
    <cellStyle name="40% - Accent1 118" xfId="6315"/>
    <cellStyle name="40% - Accent1 118 2" xfId="6316"/>
    <cellStyle name="40% - Accent1 118 3" xfId="6317"/>
    <cellStyle name="40% - Accent1 119" xfId="6318"/>
    <cellStyle name="40% - Accent1 119 2" xfId="6319"/>
    <cellStyle name="40% - Accent1 119 3" xfId="6320"/>
    <cellStyle name="40% - Accent1 12" xfId="6321"/>
    <cellStyle name="40% - Accent1 12 2" xfId="6322"/>
    <cellStyle name="40% - Accent1 12 3" xfId="6323"/>
    <cellStyle name="40% - Accent1 12 4" xfId="6324"/>
    <cellStyle name="40% - Accent1 120" xfId="6325"/>
    <cellStyle name="40% - Accent1 120 2" xfId="6326"/>
    <cellStyle name="40% - Accent1 120 3" xfId="6327"/>
    <cellStyle name="40% - Accent1 121" xfId="6328"/>
    <cellStyle name="40% - Accent1 121 2" xfId="6329"/>
    <cellStyle name="40% - Accent1 121 3" xfId="6330"/>
    <cellStyle name="40% - Accent1 122" xfId="6331"/>
    <cellStyle name="40% - Accent1 122 2" xfId="6332"/>
    <cellStyle name="40% - Accent1 122 3" xfId="6333"/>
    <cellStyle name="40% - Accent1 123" xfId="6334"/>
    <cellStyle name="40% - Accent1 123 2" xfId="6335"/>
    <cellStyle name="40% - Accent1 123 3" xfId="6336"/>
    <cellStyle name="40% - Accent1 124" xfId="6337"/>
    <cellStyle name="40% - Accent1 124 2" xfId="6338"/>
    <cellStyle name="40% - Accent1 124 3" xfId="6339"/>
    <cellStyle name="40% - Accent1 125" xfId="6340"/>
    <cellStyle name="40% - Accent1 125 2" xfId="6341"/>
    <cellStyle name="40% - Accent1 125 3" xfId="6342"/>
    <cellStyle name="40% - Accent1 126" xfId="6343"/>
    <cellStyle name="40% - Accent1 126 2" xfId="6344"/>
    <cellStyle name="40% - Accent1 126 3" xfId="6345"/>
    <cellStyle name="40% - Accent1 127" xfId="6346"/>
    <cellStyle name="40% - Accent1 127 2" xfId="6347"/>
    <cellStyle name="40% - Accent1 127 3" xfId="6348"/>
    <cellStyle name="40% - Accent1 128" xfId="6349"/>
    <cellStyle name="40% - Accent1 128 2" xfId="6350"/>
    <cellStyle name="40% - Accent1 128 3" xfId="6351"/>
    <cellStyle name="40% - Accent1 129" xfId="6352"/>
    <cellStyle name="40% - Accent1 129 2" xfId="6353"/>
    <cellStyle name="40% - Accent1 129 3" xfId="6354"/>
    <cellStyle name="40% - Accent1 13" xfId="6355"/>
    <cellStyle name="40% - Accent1 13 2" xfId="6356"/>
    <cellStyle name="40% - Accent1 13 3" xfId="6357"/>
    <cellStyle name="40% - Accent1 13 4" xfId="6358"/>
    <cellStyle name="40% - Accent1 130" xfId="6359"/>
    <cellStyle name="40% - Accent1 130 2" xfId="6360"/>
    <cellStyle name="40% - Accent1 130 3" xfId="6361"/>
    <cellStyle name="40% - Accent1 131" xfId="6362"/>
    <cellStyle name="40% - Accent1 131 2" xfId="6363"/>
    <cellStyle name="40% - Accent1 131 3" xfId="6364"/>
    <cellStyle name="40% - Accent1 132" xfId="6365"/>
    <cellStyle name="40% - Accent1 132 2" xfId="6366"/>
    <cellStyle name="40% - Accent1 132 3" xfId="6367"/>
    <cellStyle name="40% - Accent1 133" xfId="6368"/>
    <cellStyle name="40% - Accent1 133 2" xfId="6369"/>
    <cellStyle name="40% - Accent1 133 3" xfId="6370"/>
    <cellStyle name="40% - Accent1 134" xfId="6371"/>
    <cellStyle name="40% - Accent1 134 2" xfId="6372"/>
    <cellStyle name="40% - Accent1 134 3" xfId="6373"/>
    <cellStyle name="40% - Accent1 135" xfId="6374"/>
    <cellStyle name="40% - Accent1 135 2" xfId="6375"/>
    <cellStyle name="40% - Accent1 135 3" xfId="6376"/>
    <cellStyle name="40% - Accent1 136" xfId="6377"/>
    <cellStyle name="40% - Accent1 136 2" xfId="6378"/>
    <cellStyle name="40% - Accent1 136 3" xfId="6379"/>
    <cellStyle name="40% - Accent1 137" xfId="6380"/>
    <cellStyle name="40% - Accent1 137 2" xfId="6381"/>
    <cellStyle name="40% - Accent1 137 3" xfId="6382"/>
    <cellStyle name="40% - Accent1 138" xfId="6383"/>
    <cellStyle name="40% - Accent1 138 2" xfId="6384"/>
    <cellStyle name="40% - Accent1 138 3" xfId="6385"/>
    <cellStyle name="40% - Accent1 139" xfId="6386"/>
    <cellStyle name="40% - Accent1 139 2" xfId="6387"/>
    <cellStyle name="40% - Accent1 139 3" xfId="6388"/>
    <cellStyle name="40% - Accent1 14" xfId="6389"/>
    <cellStyle name="40% - Accent1 14 2" xfId="6390"/>
    <cellStyle name="40% - Accent1 14 3" xfId="6391"/>
    <cellStyle name="40% - Accent1 140" xfId="6392"/>
    <cellStyle name="40% - Accent1 140 2" xfId="6393"/>
    <cellStyle name="40% - Accent1 140 3" xfId="6394"/>
    <cellStyle name="40% - Accent1 141" xfId="6395"/>
    <cellStyle name="40% - Accent1 141 2" xfId="6396"/>
    <cellStyle name="40% - Accent1 141 3" xfId="6397"/>
    <cellStyle name="40% - Accent1 142" xfId="6398"/>
    <cellStyle name="40% - Accent1 142 2" xfId="6399"/>
    <cellStyle name="40% - Accent1 142 3" xfId="6400"/>
    <cellStyle name="40% - Accent1 143" xfId="6401"/>
    <cellStyle name="40% - Accent1 143 2" xfId="6402"/>
    <cellStyle name="40% - Accent1 143 3" xfId="6403"/>
    <cellStyle name="40% - Accent1 144" xfId="6404"/>
    <cellStyle name="40% - Accent1 144 2" xfId="6405"/>
    <cellStyle name="40% - Accent1 144 3" xfId="6406"/>
    <cellStyle name="40% - Accent1 145" xfId="6407"/>
    <cellStyle name="40% - Accent1 145 2" xfId="6408"/>
    <cellStyle name="40% - Accent1 145 3" xfId="6409"/>
    <cellStyle name="40% - Accent1 146" xfId="6410"/>
    <cellStyle name="40% - Accent1 146 2" xfId="6411"/>
    <cellStyle name="40% - Accent1 146 3" xfId="6412"/>
    <cellStyle name="40% - Accent1 147" xfId="6413"/>
    <cellStyle name="40% - Accent1 147 2" xfId="6414"/>
    <cellStyle name="40% - Accent1 147 3" xfId="6415"/>
    <cellStyle name="40% - Accent1 148" xfId="6416"/>
    <cellStyle name="40% - Accent1 148 2" xfId="6417"/>
    <cellStyle name="40% - Accent1 148 3" xfId="6418"/>
    <cellStyle name="40% - Accent1 149" xfId="6419"/>
    <cellStyle name="40% - Accent1 149 2" xfId="6420"/>
    <cellStyle name="40% - Accent1 149 3" xfId="6421"/>
    <cellStyle name="40% - Accent1 15" xfId="6422"/>
    <cellStyle name="40% - Accent1 15 2" xfId="6423"/>
    <cellStyle name="40% - Accent1 15 3" xfId="6424"/>
    <cellStyle name="40% - Accent1 150" xfId="6425"/>
    <cellStyle name="40% - Accent1 150 2" xfId="6426"/>
    <cellStyle name="40% - Accent1 150 3" xfId="6427"/>
    <cellStyle name="40% - Accent1 151" xfId="6428"/>
    <cellStyle name="40% - Accent1 151 2" xfId="6429"/>
    <cellStyle name="40% - Accent1 151 3" xfId="6430"/>
    <cellStyle name="40% - Accent1 152" xfId="6431"/>
    <cellStyle name="40% - Accent1 152 2" xfId="6432"/>
    <cellStyle name="40% - Accent1 152 3" xfId="6433"/>
    <cellStyle name="40% - Accent1 153" xfId="6434"/>
    <cellStyle name="40% - Accent1 153 2" xfId="6435"/>
    <cellStyle name="40% - Accent1 153 3" xfId="6436"/>
    <cellStyle name="40% - Accent1 154" xfId="6437"/>
    <cellStyle name="40% - Accent1 154 2" xfId="6438"/>
    <cellStyle name="40% - Accent1 154 3" xfId="6439"/>
    <cellStyle name="40% - Accent1 155" xfId="6440"/>
    <cellStyle name="40% - Accent1 155 2" xfId="6441"/>
    <cellStyle name="40% - Accent1 155 3" xfId="6442"/>
    <cellStyle name="40% - Accent1 156" xfId="6443"/>
    <cellStyle name="40% - Accent1 156 2" xfId="6444"/>
    <cellStyle name="40% - Accent1 156 3" xfId="6445"/>
    <cellStyle name="40% - Accent1 157" xfId="6446"/>
    <cellStyle name="40% - Accent1 157 2" xfId="6447"/>
    <cellStyle name="40% - Accent1 157 3" xfId="6448"/>
    <cellStyle name="40% - Accent1 158" xfId="6449"/>
    <cellStyle name="40% - Accent1 158 2" xfId="6450"/>
    <cellStyle name="40% - Accent1 158 3" xfId="6451"/>
    <cellStyle name="40% - Accent1 159" xfId="6452"/>
    <cellStyle name="40% - Accent1 159 2" xfId="6453"/>
    <cellStyle name="40% - Accent1 159 3" xfId="6454"/>
    <cellStyle name="40% - Accent1 16" xfId="6455"/>
    <cellStyle name="40% - Accent1 16 2" xfId="6456"/>
    <cellStyle name="40% - Accent1 16 3" xfId="6457"/>
    <cellStyle name="40% - Accent1 160" xfId="6458"/>
    <cellStyle name="40% - Accent1 160 2" xfId="6459"/>
    <cellStyle name="40% - Accent1 160 3" xfId="6460"/>
    <cellStyle name="40% - Accent1 161" xfId="6461"/>
    <cellStyle name="40% - Accent1 161 2" xfId="6462"/>
    <cellStyle name="40% - Accent1 161 3" xfId="6463"/>
    <cellStyle name="40% - Accent1 162" xfId="6464"/>
    <cellStyle name="40% - Accent1 162 2" xfId="6465"/>
    <cellStyle name="40% - Accent1 162 3" xfId="6466"/>
    <cellStyle name="40% - Accent1 163" xfId="6467"/>
    <cellStyle name="40% - Accent1 163 2" xfId="6468"/>
    <cellStyle name="40% - Accent1 163 3" xfId="6469"/>
    <cellStyle name="40% - Accent1 164" xfId="6470"/>
    <cellStyle name="40% - Accent1 164 2" xfId="6471"/>
    <cellStyle name="40% - Accent1 164 3" xfId="6472"/>
    <cellStyle name="40% - Accent1 165" xfId="6473"/>
    <cellStyle name="40% - Accent1 165 2" xfId="6474"/>
    <cellStyle name="40% - Accent1 165 3" xfId="6475"/>
    <cellStyle name="40% - Accent1 166" xfId="6476"/>
    <cellStyle name="40% - Accent1 166 2" xfId="6477"/>
    <cellStyle name="40% - Accent1 166 3" xfId="6478"/>
    <cellStyle name="40% - Accent1 167" xfId="6479"/>
    <cellStyle name="40% - Accent1 167 2" xfId="6480"/>
    <cellStyle name="40% - Accent1 167 3" xfId="6481"/>
    <cellStyle name="40% - Accent1 168" xfId="6482"/>
    <cellStyle name="40% - Accent1 168 2" xfId="6483"/>
    <cellStyle name="40% - Accent1 168 3" xfId="6484"/>
    <cellStyle name="40% - Accent1 169" xfId="6485"/>
    <cellStyle name="40% - Accent1 169 2" xfId="6486"/>
    <cellStyle name="40% - Accent1 169 3" xfId="6487"/>
    <cellStyle name="40% - Accent1 17" xfId="6488"/>
    <cellStyle name="40% - Accent1 17 2" xfId="6489"/>
    <cellStyle name="40% - Accent1 17 3" xfId="6490"/>
    <cellStyle name="40% - Accent1 170" xfId="6491"/>
    <cellStyle name="40% - Accent1 170 2" xfId="6492"/>
    <cellStyle name="40% - Accent1 170 3" xfId="6493"/>
    <cellStyle name="40% - Accent1 171" xfId="6494"/>
    <cellStyle name="40% - Accent1 171 2" xfId="6495"/>
    <cellStyle name="40% - Accent1 171 3" xfId="6496"/>
    <cellStyle name="40% - Accent1 172" xfId="6497"/>
    <cellStyle name="40% - Accent1 172 2" xfId="6498"/>
    <cellStyle name="40% - Accent1 172 3" xfId="6499"/>
    <cellStyle name="40% - Accent1 173" xfId="6500"/>
    <cellStyle name="40% - Accent1 173 2" xfId="6501"/>
    <cellStyle name="40% - Accent1 173 3" xfId="6502"/>
    <cellStyle name="40% - Accent1 174" xfId="6503"/>
    <cellStyle name="40% - Accent1 174 2" xfId="6504"/>
    <cellStyle name="40% - Accent1 174 3" xfId="6505"/>
    <cellStyle name="40% - Accent1 175" xfId="6506"/>
    <cellStyle name="40% - Accent1 175 2" xfId="6507"/>
    <cellStyle name="40% - Accent1 175 3" xfId="6508"/>
    <cellStyle name="40% - Accent1 176" xfId="6509"/>
    <cellStyle name="40% - Accent1 176 2" xfId="6510"/>
    <cellStyle name="40% - Accent1 176 3" xfId="6511"/>
    <cellStyle name="40% - Accent1 177" xfId="6512"/>
    <cellStyle name="40% - Accent1 177 2" xfId="6513"/>
    <cellStyle name="40% - Accent1 177 3" xfId="6514"/>
    <cellStyle name="40% - Accent1 178" xfId="6515"/>
    <cellStyle name="40% - Accent1 178 2" xfId="6516"/>
    <cellStyle name="40% - Accent1 178 3" xfId="6517"/>
    <cellStyle name="40% - Accent1 179" xfId="6518"/>
    <cellStyle name="40% - Accent1 179 2" xfId="6519"/>
    <cellStyle name="40% - Accent1 179 3" xfId="6520"/>
    <cellStyle name="40% - Accent1 18" xfId="6521"/>
    <cellStyle name="40% - Accent1 18 2" xfId="6522"/>
    <cellStyle name="40% - Accent1 18 3" xfId="6523"/>
    <cellStyle name="40% - Accent1 180" xfId="6524"/>
    <cellStyle name="40% - Accent1 180 2" xfId="6525"/>
    <cellStyle name="40% - Accent1 180 3" xfId="6526"/>
    <cellStyle name="40% - Accent1 181" xfId="6527"/>
    <cellStyle name="40% - Accent1 181 2" xfId="6528"/>
    <cellStyle name="40% - Accent1 181 3" xfId="6529"/>
    <cellStyle name="40% - Accent1 182" xfId="6530"/>
    <cellStyle name="40% - Accent1 182 2" xfId="6531"/>
    <cellStyle name="40% - Accent1 182 3" xfId="6532"/>
    <cellStyle name="40% - Accent1 183" xfId="6533"/>
    <cellStyle name="40% - Accent1 183 2" xfId="6534"/>
    <cellStyle name="40% - Accent1 183 3" xfId="6535"/>
    <cellStyle name="40% - Accent1 184" xfId="6536"/>
    <cellStyle name="40% - Accent1 184 2" xfId="6537"/>
    <cellStyle name="40% - Accent1 184 3" xfId="6538"/>
    <cellStyle name="40% - Accent1 185" xfId="6539"/>
    <cellStyle name="40% - Accent1 185 2" xfId="6540"/>
    <cellStyle name="40% - Accent1 185 3" xfId="6541"/>
    <cellStyle name="40% - Accent1 186" xfId="6542"/>
    <cellStyle name="40% - Accent1 186 2" xfId="6543"/>
    <cellStyle name="40% - Accent1 186 3" xfId="6544"/>
    <cellStyle name="40% - Accent1 187" xfId="6545"/>
    <cellStyle name="40% - Accent1 187 2" xfId="6546"/>
    <cellStyle name="40% - Accent1 187 3" xfId="6547"/>
    <cellStyle name="40% - Accent1 188" xfId="6548"/>
    <cellStyle name="40% - Accent1 188 2" xfId="6549"/>
    <cellStyle name="40% - Accent1 188 3" xfId="6550"/>
    <cellStyle name="40% - Accent1 189" xfId="6551"/>
    <cellStyle name="40% - Accent1 189 2" xfId="6552"/>
    <cellStyle name="40% - Accent1 189 3" xfId="6553"/>
    <cellStyle name="40% - Accent1 19" xfId="6554"/>
    <cellStyle name="40% - Accent1 19 2" xfId="6555"/>
    <cellStyle name="40% - Accent1 19 3" xfId="6556"/>
    <cellStyle name="40% - Accent1 190" xfId="6557"/>
    <cellStyle name="40% - Accent1 190 2" xfId="6558"/>
    <cellStyle name="40% - Accent1 190 3" xfId="6559"/>
    <cellStyle name="40% - Accent1 191" xfId="6560"/>
    <cellStyle name="40% - Accent1 191 2" xfId="6561"/>
    <cellStyle name="40% - Accent1 191 3" xfId="6562"/>
    <cellStyle name="40% - Accent1 192" xfId="6563"/>
    <cellStyle name="40% - Accent1 192 2" xfId="6564"/>
    <cellStyle name="40% - Accent1 192 3" xfId="6565"/>
    <cellStyle name="40% - Accent1 193" xfId="6566"/>
    <cellStyle name="40% - Accent1 193 2" xfId="6567"/>
    <cellStyle name="40% - Accent1 194" xfId="6568"/>
    <cellStyle name="40% - Accent1 194 2" xfId="6569"/>
    <cellStyle name="40% - Accent1 195" xfId="6570"/>
    <cellStyle name="40% - Accent1 195 2" xfId="6571"/>
    <cellStyle name="40% - Accent1 196" xfId="6572"/>
    <cellStyle name="40% - Accent1 196 2" xfId="6573"/>
    <cellStyle name="40% - Accent1 197" xfId="6574"/>
    <cellStyle name="40% - Accent1 197 2" xfId="6575"/>
    <cellStyle name="40% - Accent1 198" xfId="6576"/>
    <cellStyle name="40% - Accent1 198 2" xfId="6577"/>
    <cellStyle name="40% - Accent1 199" xfId="6578"/>
    <cellStyle name="40% - Accent1 199 2" xfId="6579"/>
    <cellStyle name="40% - Accent1 2" xfId="6580"/>
    <cellStyle name="40% - Accent1 2 10" xfId="6581"/>
    <cellStyle name="40% - Accent1 2 11" xfId="6582"/>
    <cellStyle name="40% - Accent1 2 12" xfId="6583"/>
    <cellStyle name="40% - Accent1 2 13" xfId="6584"/>
    <cellStyle name="40% - Accent1 2 14" xfId="6585"/>
    <cellStyle name="40% - Accent1 2 15" xfId="6586"/>
    <cellStyle name="40% - Accent1 2 16" xfId="6587"/>
    <cellStyle name="40% - Accent1 2 17" xfId="6588"/>
    <cellStyle name="40% - Accent1 2 18" xfId="6589"/>
    <cellStyle name="40% - Accent1 2 19" xfId="6590"/>
    <cellStyle name="40% - Accent1 2 2" xfId="6591"/>
    <cellStyle name="40% - Accent1 2 2 10" xfId="6592"/>
    <cellStyle name="40% - Accent1 2 2 2" xfId="6593"/>
    <cellStyle name="40% - Accent1 2 2 2 2" xfId="6594"/>
    <cellStyle name="40% - Accent1 2 2 2 2 2" xfId="6595"/>
    <cellStyle name="40% - Accent1 2 2 2 2 3" xfId="6596"/>
    <cellStyle name="40% - Accent1 2 2 2 2 4" xfId="6597"/>
    <cellStyle name="40% - Accent1 2 2 2 3" xfId="6598"/>
    <cellStyle name="40% - Accent1 2 2 2 4" xfId="6599"/>
    <cellStyle name="40% - Accent1 2 2 2 5" xfId="6600"/>
    <cellStyle name="40% - Accent1 2 2 3" xfId="6601"/>
    <cellStyle name="40% - Accent1 2 2 3 2" xfId="6602"/>
    <cellStyle name="40% - Accent1 2 2 3 2 2" xfId="6603"/>
    <cellStyle name="40% - Accent1 2 2 3 2 3" xfId="6604"/>
    <cellStyle name="40% - Accent1 2 2 3 2 4" xfId="6605"/>
    <cellStyle name="40% - Accent1 2 2 3 3" xfId="6606"/>
    <cellStyle name="40% - Accent1 2 2 3 4" xfId="6607"/>
    <cellStyle name="40% - Accent1 2 2 3 5" xfId="6608"/>
    <cellStyle name="40% - Accent1 2 2 4" xfId="6609"/>
    <cellStyle name="40% - Accent1 2 2 4 2" xfId="6610"/>
    <cellStyle name="40% - Accent1 2 2 4 3" xfId="6611"/>
    <cellStyle name="40% - Accent1 2 2 4 4" xfId="6612"/>
    <cellStyle name="40% - Accent1 2 2 5" xfId="6613"/>
    <cellStyle name="40% - Accent1 2 2 6" xfId="6614"/>
    <cellStyle name="40% - Accent1 2 2 7" xfId="6615"/>
    <cellStyle name="40% - Accent1 2 2 8" xfId="6616"/>
    <cellStyle name="40% - Accent1 2 2 9" xfId="6617"/>
    <cellStyle name="40% - Accent1 2 20" xfId="6618"/>
    <cellStyle name="40% - Accent1 2 21" xfId="6619"/>
    <cellStyle name="40% - Accent1 2 22" xfId="6620"/>
    <cellStyle name="40% - Accent1 2 23" xfId="6621"/>
    <cellStyle name="40% - Accent1 2 3" xfId="6622"/>
    <cellStyle name="40% - Accent1 2 3 2" xfId="6623"/>
    <cellStyle name="40% - Accent1 2 3 2 2" xfId="6624"/>
    <cellStyle name="40% - Accent1 2 3 2 2 2" xfId="6625"/>
    <cellStyle name="40% - Accent1 2 3 2 2 3" xfId="6626"/>
    <cellStyle name="40% - Accent1 2 3 2 2 4" xfId="6627"/>
    <cellStyle name="40% - Accent1 2 3 2 3" xfId="6628"/>
    <cellStyle name="40% - Accent1 2 3 2 4" xfId="6629"/>
    <cellStyle name="40% - Accent1 2 3 2 5" xfId="6630"/>
    <cellStyle name="40% - Accent1 2 3 3" xfId="6631"/>
    <cellStyle name="40% - Accent1 2 3 3 2" xfId="6632"/>
    <cellStyle name="40% - Accent1 2 3 3 2 2" xfId="6633"/>
    <cellStyle name="40% - Accent1 2 3 3 2 3" xfId="6634"/>
    <cellStyle name="40% - Accent1 2 3 3 2 4" xfId="6635"/>
    <cellStyle name="40% - Accent1 2 3 3 3" xfId="6636"/>
    <cellStyle name="40% - Accent1 2 3 3 4" xfId="6637"/>
    <cellStyle name="40% - Accent1 2 3 3 5" xfId="6638"/>
    <cellStyle name="40% - Accent1 2 3 4" xfId="6639"/>
    <cellStyle name="40% - Accent1 2 3 4 2" xfId="6640"/>
    <cellStyle name="40% - Accent1 2 3 4 3" xfId="6641"/>
    <cellStyle name="40% - Accent1 2 3 4 4" xfId="6642"/>
    <cellStyle name="40% - Accent1 2 3 5" xfId="6643"/>
    <cellStyle name="40% - Accent1 2 3 6" xfId="6644"/>
    <cellStyle name="40% - Accent1 2 3 7" xfId="6645"/>
    <cellStyle name="40% - Accent1 2 3 8" xfId="6646"/>
    <cellStyle name="40% - Accent1 2 4" xfId="6647"/>
    <cellStyle name="40% - Accent1 2 4 2" xfId="6648"/>
    <cellStyle name="40% - Accent1 2 4 2 2" xfId="6649"/>
    <cellStyle name="40% - Accent1 2 4 2 2 2" xfId="6650"/>
    <cellStyle name="40% - Accent1 2 4 2 2 3" xfId="6651"/>
    <cellStyle name="40% - Accent1 2 4 2 2 4" xfId="6652"/>
    <cellStyle name="40% - Accent1 2 4 2 3" xfId="6653"/>
    <cellStyle name="40% - Accent1 2 4 2 4" xfId="6654"/>
    <cellStyle name="40% - Accent1 2 4 2 5" xfId="6655"/>
    <cellStyle name="40% - Accent1 2 4 3" xfId="6656"/>
    <cellStyle name="40% - Accent1 2 4 3 2" xfId="6657"/>
    <cellStyle name="40% - Accent1 2 4 3 2 2" xfId="6658"/>
    <cellStyle name="40% - Accent1 2 4 3 2 3" xfId="6659"/>
    <cellStyle name="40% - Accent1 2 4 3 2 4" xfId="6660"/>
    <cellStyle name="40% - Accent1 2 4 3 3" xfId="6661"/>
    <cellStyle name="40% - Accent1 2 4 3 4" xfId="6662"/>
    <cellStyle name="40% - Accent1 2 4 3 5" xfId="6663"/>
    <cellStyle name="40% - Accent1 2 4 4" xfId="6664"/>
    <cellStyle name="40% - Accent1 2 4 4 2" xfId="6665"/>
    <cellStyle name="40% - Accent1 2 4 4 3" xfId="6666"/>
    <cellStyle name="40% - Accent1 2 4 4 4" xfId="6667"/>
    <cellStyle name="40% - Accent1 2 4 5" xfId="6668"/>
    <cellStyle name="40% - Accent1 2 4 6" xfId="6669"/>
    <cellStyle name="40% - Accent1 2 4 7" xfId="6670"/>
    <cellStyle name="40% - Accent1 2 5" xfId="6671"/>
    <cellStyle name="40% - Accent1 2 5 2" xfId="6672"/>
    <cellStyle name="40% - Accent1 2 5 2 2" xfId="6673"/>
    <cellStyle name="40% - Accent1 2 5 2 2 2" xfId="6674"/>
    <cellStyle name="40% - Accent1 2 5 2 2 3" xfId="6675"/>
    <cellStyle name="40% - Accent1 2 5 2 2 4" xfId="6676"/>
    <cellStyle name="40% - Accent1 2 5 2 3" xfId="6677"/>
    <cellStyle name="40% - Accent1 2 5 2 4" xfId="6678"/>
    <cellStyle name="40% - Accent1 2 5 2 5" xfId="6679"/>
    <cellStyle name="40% - Accent1 2 5 3" xfId="6680"/>
    <cellStyle name="40% - Accent1 2 5 3 2" xfId="6681"/>
    <cellStyle name="40% - Accent1 2 5 3 2 2" xfId="6682"/>
    <cellStyle name="40% - Accent1 2 5 3 2 3" xfId="6683"/>
    <cellStyle name="40% - Accent1 2 5 3 2 4" xfId="6684"/>
    <cellStyle name="40% - Accent1 2 5 3 3" xfId="6685"/>
    <cellStyle name="40% - Accent1 2 5 3 4" xfId="6686"/>
    <cellStyle name="40% - Accent1 2 5 3 5" xfId="6687"/>
    <cellStyle name="40% - Accent1 2 5 4" xfId="6688"/>
    <cellStyle name="40% - Accent1 2 5 4 2" xfId="6689"/>
    <cellStyle name="40% - Accent1 2 5 4 3" xfId="6690"/>
    <cellStyle name="40% - Accent1 2 5 4 4" xfId="6691"/>
    <cellStyle name="40% - Accent1 2 5 5" xfId="6692"/>
    <cellStyle name="40% - Accent1 2 5 6" xfId="6693"/>
    <cellStyle name="40% - Accent1 2 5 7" xfId="6694"/>
    <cellStyle name="40% - Accent1 2 6" xfId="6695"/>
    <cellStyle name="40% - Accent1 2 6 2" xfId="6696"/>
    <cellStyle name="40% - Accent1 2 6 2 2" xfId="6697"/>
    <cellStyle name="40% - Accent1 2 6 2 2 2" xfId="6698"/>
    <cellStyle name="40% - Accent1 2 6 2 2 3" xfId="6699"/>
    <cellStyle name="40% - Accent1 2 6 2 2 4" xfId="6700"/>
    <cellStyle name="40% - Accent1 2 6 2 3" xfId="6701"/>
    <cellStyle name="40% - Accent1 2 6 2 4" xfId="6702"/>
    <cellStyle name="40% - Accent1 2 6 2 5" xfId="6703"/>
    <cellStyle name="40% - Accent1 2 6 3" xfId="6704"/>
    <cellStyle name="40% - Accent1 2 6 3 2" xfId="6705"/>
    <cellStyle name="40% - Accent1 2 6 3 2 2" xfId="6706"/>
    <cellStyle name="40% - Accent1 2 6 3 2 3" xfId="6707"/>
    <cellStyle name="40% - Accent1 2 6 3 2 4" xfId="6708"/>
    <cellStyle name="40% - Accent1 2 6 3 3" xfId="6709"/>
    <cellStyle name="40% - Accent1 2 6 3 4" xfId="6710"/>
    <cellStyle name="40% - Accent1 2 6 3 5" xfId="6711"/>
    <cellStyle name="40% - Accent1 2 6 4" xfId="6712"/>
    <cellStyle name="40% - Accent1 2 6 4 2" xfId="6713"/>
    <cellStyle name="40% - Accent1 2 6 4 3" xfId="6714"/>
    <cellStyle name="40% - Accent1 2 6 4 4" xfId="6715"/>
    <cellStyle name="40% - Accent1 2 6 5" xfId="6716"/>
    <cellStyle name="40% - Accent1 2 6 6" xfId="6717"/>
    <cellStyle name="40% - Accent1 2 6 7" xfId="6718"/>
    <cellStyle name="40% - Accent1 2 7" xfId="6719"/>
    <cellStyle name="40% - Accent1 2 7 2" xfId="6720"/>
    <cellStyle name="40% - Accent1 2 7 2 2" xfId="6721"/>
    <cellStyle name="40% - Accent1 2 7 2 3" xfId="6722"/>
    <cellStyle name="40% - Accent1 2 7 2 4" xfId="6723"/>
    <cellStyle name="40% - Accent1 2 7 3" xfId="6724"/>
    <cellStyle name="40% - Accent1 2 7 4" xfId="6725"/>
    <cellStyle name="40% - Accent1 2 7 5" xfId="6726"/>
    <cellStyle name="40% - Accent1 2 8" xfId="6727"/>
    <cellStyle name="40% - Accent1 2 8 2" xfId="6728"/>
    <cellStyle name="40% - Accent1 2 8 2 2" xfId="6729"/>
    <cellStyle name="40% - Accent1 2 8 2 3" xfId="6730"/>
    <cellStyle name="40% - Accent1 2 8 2 4" xfId="6731"/>
    <cellStyle name="40% - Accent1 2 8 3" xfId="6732"/>
    <cellStyle name="40% - Accent1 2 8 4" xfId="6733"/>
    <cellStyle name="40% - Accent1 2 8 5" xfId="6734"/>
    <cellStyle name="40% - Accent1 2 9" xfId="6735"/>
    <cellStyle name="40% - Accent1 2 9 2" xfId="6736"/>
    <cellStyle name="40% - Accent1 2 9 3" xfId="6737"/>
    <cellStyle name="40% - Accent1 2 9 4" xfId="6738"/>
    <cellStyle name="40% - Accent1 2_2009 GRC Compl Filing - Exhibit D" xfId="50650"/>
    <cellStyle name="40% - Accent1 20" xfId="6739"/>
    <cellStyle name="40% - Accent1 20 2" xfId="6740"/>
    <cellStyle name="40% - Accent1 20 3" xfId="6741"/>
    <cellStyle name="40% - Accent1 200" xfId="6742"/>
    <cellStyle name="40% - Accent1 200 2" xfId="6743"/>
    <cellStyle name="40% - Accent1 201" xfId="6744"/>
    <cellStyle name="40% - Accent1 201 2" xfId="6745"/>
    <cellStyle name="40% - Accent1 202" xfId="6746"/>
    <cellStyle name="40% - Accent1 202 2" xfId="6747"/>
    <cellStyle name="40% - Accent1 203" xfId="6748"/>
    <cellStyle name="40% - Accent1 203 2" xfId="6749"/>
    <cellStyle name="40% - Accent1 204" xfId="6750"/>
    <cellStyle name="40% - Accent1 204 2" xfId="6751"/>
    <cellStyle name="40% - Accent1 205" xfId="6752"/>
    <cellStyle name="40% - Accent1 205 2" xfId="6753"/>
    <cellStyle name="40% - Accent1 206" xfId="6754"/>
    <cellStyle name="40% - Accent1 206 2" xfId="6755"/>
    <cellStyle name="40% - Accent1 207" xfId="6756"/>
    <cellStyle name="40% - Accent1 207 2" xfId="6757"/>
    <cellStyle name="40% - Accent1 208" xfId="6758"/>
    <cellStyle name="40% - Accent1 208 2" xfId="6759"/>
    <cellStyle name="40% - Accent1 209" xfId="6760"/>
    <cellStyle name="40% - Accent1 209 2" xfId="6761"/>
    <cellStyle name="40% - Accent1 21" xfId="6762"/>
    <cellStyle name="40% - Accent1 21 2" xfId="6763"/>
    <cellStyle name="40% - Accent1 21 3" xfId="6764"/>
    <cellStyle name="40% - Accent1 210" xfId="6765"/>
    <cellStyle name="40% - Accent1 210 2" xfId="6766"/>
    <cellStyle name="40% - Accent1 211" xfId="6767"/>
    <cellStyle name="40% - Accent1 211 2" xfId="6768"/>
    <cellStyle name="40% - Accent1 212" xfId="6769"/>
    <cellStyle name="40% - Accent1 212 2" xfId="6770"/>
    <cellStyle name="40% - Accent1 213" xfId="6771"/>
    <cellStyle name="40% - Accent1 213 2" xfId="6772"/>
    <cellStyle name="40% - Accent1 214" xfId="6773"/>
    <cellStyle name="40% - Accent1 214 2" xfId="6774"/>
    <cellStyle name="40% - Accent1 215" xfId="6775"/>
    <cellStyle name="40% - Accent1 215 2" xfId="6776"/>
    <cellStyle name="40% - Accent1 216" xfId="6777"/>
    <cellStyle name="40% - Accent1 216 2" xfId="6778"/>
    <cellStyle name="40% - Accent1 217" xfId="6779"/>
    <cellStyle name="40% - Accent1 217 2" xfId="6780"/>
    <cellStyle name="40% - Accent1 218" xfId="6781"/>
    <cellStyle name="40% - Accent1 218 2" xfId="6782"/>
    <cellStyle name="40% - Accent1 219" xfId="6783"/>
    <cellStyle name="40% - Accent1 219 2" xfId="6784"/>
    <cellStyle name="40% - Accent1 22" xfId="6785"/>
    <cellStyle name="40% - Accent1 22 2" xfId="6786"/>
    <cellStyle name="40% - Accent1 22 3" xfId="6787"/>
    <cellStyle name="40% - Accent1 220" xfId="6788"/>
    <cellStyle name="40% - Accent1 220 2" xfId="6789"/>
    <cellStyle name="40% - Accent1 221" xfId="6790"/>
    <cellStyle name="40% - Accent1 221 2" xfId="6791"/>
    <cellStyle name="40% - Accent1 222" xfId="6792"/>
    <cellStyle name="40% - Accent1 222 2" xfId="6793"/>
    <cellStyle name="40% - Accent1 223" xfId="6794"/>
    <cellStyle name="40% - Accent1 223 2" xfId="6795"/>
    <cellStyle name="40% - Accent1 224" xfId="6796"/>
    <cellStyle name="40% - Accent1 224 2" xfId="6797"/>
    <cellStyle name="40% - Accent1 225" xfId="6798"/>
    <cellStyle name="40% - Accent1 225 2" xfId="6799"/>
    <cellStyle name="40% - Accent1 226" xfId="6800"/>
    <cellStyle name="40% - Accent1 226 2" xfId="6801"/>
    <cellStyle name="40% - Accent1 227" xfId="6802"/>
    <cellStyle name="40% - Accent1 227 2" xfId="6803"/>
    <cellStyle name="40% - Accent1 228" xfId="6804"/>
    <cellStyle name="40% - Accent1 228 2" xfId="6805"/>
    <cellStyle name="40% - Accent1 229" xfId="6806"/>
    <cellStyle name="40% - Accent1 229 2" xfId="6807"/>
    <cellStyle name="40% - Accent1 23" xfId="6808"/>
    <cellStyle name="40% - Accent1 23 2" xfId="6809"/>
    <cellStyle name="40% - Accent1 23 3" xfId="6810"/>
    <cellStyle name="40% - Accent1 230" xfId="6811"/>
    <cellStyle name="40% - Accent1 230 2" xfId="6812"/>
    <cellStyle name="40% - Accent1 231" xfId="6813"/>
    <cellStyle name="40% - Accent1 231 2" xfId="6814"/>
    <cellStyle name="40% - Accent1 232" xfId="6815"/>
    <cellStyle name="40% - Accent1 232 2" xfId="6816"/>
    <cellStyle name="40% - Accent1 233" xfId="6817"/>
    <cellStyle name="40% - Accent1 233 2" xfId="6818"/>
    <cellStyle name="40% - Accent1 234" xfId="6819"/>
    <cellStyle name="40% - Accent1 234 2" xfId="6820"/>
    <cellStyle name="40% - Accent1 235" xfId="6821"/>
    <cellStyle name="40% - Accent1 235 2" xfId="6822"/>
    <cellStyle name="40% - Accent1 236" xfId="6823"/>
    <cellStyle name="40% - Accent1 236 2" xfId="6824"/>
    <cellStyle name="40% - Accent1 237" xfId="6825"/>
    <cellStyle name="40% - Accent1 237 2" xfId="6826"/>
    <cellStyle name="40% - Accent1 238" xfId="6827"/>
    <cellStyle name="40% - Accent1 238 2" xfId="6828"/>
    <cellStyle name="40% - Accent1 239" xfId="6829"/>
    <cellStyle name="40% - Accent1 239 2" xfId="6830"/>
    <cellStyle name="40% - Accent1 24" xfId="6831"/>
    <cellStyle name="40% - Accent1 24 2" xfId="6832"/>
    <cellStyle name="40% - Accent1 24 3" xfId="6833"/>
    <cellStyle name="40% - Accent1 240" xfId="6834"/>
    <cellStyle name="40% - Accent1 240 2" xfId="6835"/>
    <cellStyle name="40% - Accent1 241" xfId="6836"/>
    <cellStyle name="40% - Accent1 241 2" xfId="6837"/>
    <cellStyle name="40% - Accent1 242" xfId="6838"/>
    <cellStyle name="40% - Accent1 242 2" xfId="6839"/>
    <cellStyle name="40% - Accent1 243" xfId="6840"/>
    <cellStyle name="40% - Accent1 243 2" xfId="6841"/>
    <cellStyle name="40% - Accent1 244" xfId="6842"/>
    <cellStyle name="40% - Accent1 244 2" xfId="6843"/>
    <cellStyle name="40% - Accent1 245" xfId="6844"/>
    <cellStyle name="40% - Accent1 245 2" xfId="6845"/>
    <cellStyle name="40% - Accent1 246" xfId="6846"/>
    <cellStyle name="40% - Accent1 246 2" xfId="6847"/>
    <cellStyle name="40% - Accent1 247" xfId="6848"/>
    <cellStyle name="40% - Accent1 247 2" xfId="6849"/>
    <cellStyle name="40% - Accent1 248" xfId="6850"/>
    <cellStyle name="40% - Accent1 248 2" xfId="6851"/>
    <cellStyle name="40% - Accent1 249" xfId="6852"/>
    <cellStyle name="40% - Accent1 249 2" xfId="6853"/>
    <cellStyle name="40% - Accent1 25" xfId="6854"/>
    <cellStyle name="40% - Accent1 25 2" xfId="6855"/>
    <cellStyle name="40% - Accent1 25 3" xfId="6856"/>
    <cellStyle name="40% - Accent1 250" xfId="6857"/>
    <cellStyle name="40% - Accent1 250 2" xfId="6858"/>
    <cellStyle name="40% - Accent1 251" xfId="6859"/>
    <cellStyle name="40% - Accent1 251 2" xfId="6860"/>
    <cellStyle name="40% - Accent1 252" xfId="6861"/>
    <cellStyle name="40% - Accent1 252 2" xfId="6862"/>
    <cellStyle name="40% - Accent1 253" xfId="6863"/>
    <cellStyle name="40% - Accent1 253 2" xfId="6864"/>
    <cellStyle name="40% - Accent1 254" xfId="6865"/>
    <cellStyle name="40% - Accent1 254 2" xfId="6866"/>
    <cellStyle name="40% - Accent1 255" xfId="6867"/>
    <cellStyle name="40% - Accent1 255 2" xfId="6868"/>
    <cellStyle name="40% - Accent1 256" xfId="6869"/>
    <cellStyle name="40% - Accent1 257" xfId="6870"/>
    <cellStyle name="40% - Accent1 258" xfId="6871"/>
    <cellStyle name="40% - Accent1 259" xfId="6872"/>
    <cellStyle name="40% - Accent1 26" xfId="6873"/>
    <cellStyle name="40% - Accent1 26 2" xfId="6874"/>
    <cellStyle name="40% - Accent1 26 3" xfId="6875"/>
    <cellStyle name="40% - Accent1 260" xfId="6876"/>
    <cellStyle name="40% - Accent1 261" xfId="6877"/>
    <cellStyle name="40% - Accent1 262" xfId="6878"/>
    <cellStyle name="40% - Accent1 263" xfId="6879"/>
    <cellStyle name="40% - Accent1 264" xfId="6880"/>
    <cellStyle name="40% - Accent1 27" xfId="6881"/>
    <cellStyle name="40% - Accent1 27 2" xfId="6882"/>
    <cellStyle name="40% - Accent1 27 3" xfId="6883"/>
    <cellStyle name="40% - Accent1 28" xfId="6884"/>
    <cellStyle name="40% - Accent1 28 2" xfId="6885"/>
    <cellStyle name="40% - Accent1 28 3" xfId="6886"/>
    <cellStyle name="40% - Accent1 29" xfId="6887"/>
    <cellStyle name="40% - Accent1 29 2" xfId="6888"/>
    <cellStyle name="40% - Accent1 29 3" xfId="6889"/>
    <cellStyle name="40% - Accent1 3" xfId="6890"/>
    <cellStyle name="40% - Accent1 3 10" xfId="6891"/>
    <cellStyle name="40% - Accent1 3 11" xfId="6892"/>
    <cellStyle name="40% - Accent1 3 12" xfId="6893"/>
    <cellStyle name="40% - Accent1 3 13" xfId="6894"/>
    <cellStyle name="40% - Accent1 3 14" xfId="6895"/>
    <cellStyle name="40% - Accent1 3 15" xfId="6896"/>
    <cellStyle name="40% - Accent1 3 2" xfId="6897"/>
    <cellStyle name="40% - Accent1 3 2 2" xfId="6898"/>
    <cellStyle name="40% - Accent1 3 2 2 2" xfId="6899"/>
    <cellStyle name="40% - Accent1 3 2 2 2 2" xfId="6900"/>
    <cellStyle name="40% - Accent1 3 2 2 2 3" xfId="6901"/>
    <cellStyle name="40% - Accent1 3 2 2 2 4" xfId="6902"/>
    <cellStyle name="40% - Accent1 3 2 2 3" xfId="6903"/>
    <cellStyle name="40% - Accent1 3 2 2 4" xfId="6904"/>
    <cellStyle name="40% - Accent1 3 2 2 5" xfId="6905"/>
    <cellStyle name="40% - Accent1 3 2 3" xfId="6906"/>
    <cellStyle name="40% - Accent1 3 2 3 2" xfId="6907"/>
    <cellStyle name="40% - Accent1 3 2 3 2 2" xfId="6908"/>
    <cellStyle name="40% - Accent1 3 2 3 2 3" xfId="6909"/>
    <cellStyle name="40% - Accent1 3 2 3 2 4" xfId="6910"/>
    <cellStyle name="40% - Accent1 3 2 3 3" xfId="6911"/>
    <cellStyle name="40% - Accent1 3 2 3 4" xfId="6912"/>
    <cellStyle name="40% - Accent1 3 2 3 5" xfId="6913"/>
    <cellStyle name="40% - Accent1 3 2 4" xfId="6914"/>
    <cellStyle name="40% - Accent1 3 2 4 2" xfId="6915"/>
    <cellStyle name="40% - Accent1 3 2 4 3" xfId="6916"/>
    <cellStyle name="40% - Accent1 3 2 4 4" xfId="6917"/>
    <cellStyle name="40% - Accent1 3 2 5" xfId="6918"/>
    <cellStyle name="40% - Accent1 3 2 6" xfId="6919"/>
    <cellStyle name="40% - Accent1 3 2 7" xfId="6920"/>
    <cellStyle name="40% - Accent1 3 2 8" xfId="6921"/>
    <cellStyle name="40% - Accent1 3 2 9" xfId="6922"/>
    <cellStyle name="40% - Accent1 3 3" xfId="6923"/>
    <cellStyle name="40% - Accent1 3 3 2" xfId="6924"/>
    <cellStyle name="40% - Accent1 3 3 2 2" xfId="6925"/>
    <cellStyle name="40% - Accent1 3 3 2 2 2" xfId="6926"/>
    <cellStyle name="40% - Accent1 3 3 2 2 3" xfId="6927"/>
    <cellStyle name="40% - Accent1 3 3 2 2 4" xfId="6928"/>
    <cellStyle name="40% - Accent1 3 3 2 3" xfId="6929"/>
    <cellStyle name="40% - Accent1 3 3 2 4" xfId="6930"/>
    <cellStyle name="40% - Accent1 3 3 2 5" xfId="6931"/>
    <cellStyle name="40% - Accent1 3 3 3" xfId="6932"/>
    <cellStyle name="40% - Accent1 3 3 3 2" xfId="6933"/>
    <cellStyle name="40% - Accent1 3 3 3 2 2" xfId="6934"/>
    <cellStyle name="40% - Accent1 3 3 3 2 3" xfId="6935"/>
    <cellStyle name="40% - Accent1 3 3 3 2 4" xfId="6936"/>
    <cellStyle name="40% - Accent1 3 3 3 3" xfId="6937"/>
    <cellStyle name="40% - Accent1 3 3 3 4" xfId="6938"/>
    <cellStyle name="40% - Accent1 3 3 3 5" xfId="6939"/>
    <cellStyle name="40% - Accent1 3 3 4" xfId="6940"/>
    <cellStyle name="40% - Accent1 3 3 4 2" xfId="6941"/>
    <cellStyle name="40% - Accent1 3 3 4 3" xfId="6942"/>
    <cellStyle name="40% - Accent1 3 3 4 4" xfId="6943"/>
    <cellStyle name="40% - Accent1 3 3 5" xfId="6944"/>
    <cellStyle name="40% - Accent1 3 3 6" xfId="6945"/>
    <cellStyle name="40% - Accent1 3 3 7" xfId="6946"/>
    <cellStyle name="40% - Accent1 3 3 8" xfId="6947"/>
    <cellStyle name="40% - Accent1 3 4" xfId="6948"/>
    <cellStyle name="40% - Accent1 3 4 2" xfId="6949"/>
    <cellStyle name="40% - Accent1 3 4 2 2" xfId="6950"/>
    <cellStyle name="40% - Accent1 3 4 2 2 2" xfId="6951"/>
    <cellStyle name="40% - Accent1 3 4 2 2 3" xfId="6952"/>
    <cellStyle name="40% - Accent1 3 4 2 2 4" xfId="6953"/>
    <cellStyle name="40% - Accent1 3 4 2 3" xfId="6954"/>
    <cellStyle name="40% - Accent1 3 4 2 4" xfId="6955"/>
    <cellStyle name="40% - Accent1 3 4 2 5" xfId="6956"/>
    <cellStyle name="40% - Accent1 3 4 3" xfId="6957"/>
    <cellStyle name="40% - Accent1 3 4 3 2" xfId="6958"/>
    <cellStyle name="40% - Accent1 3 4 3 2 2" xfId="6959"/>
    <cellStyle name="40% - Accent1 3 4 3 2 3" xfId="6960"/>
    <cellStyle name="40% - Accent1 3 4 3 2 4" xfId="6961"/>
    <cellStyle name="40% - Accent1 3 4 3 3" xfId="6962"/>
    <cellStyle name="40% - Accent1 3 4 3 4" xfId="6963"/>
    <cellStyle name="40% - Accent1 3 4 3 5" xfId="6964"/>
    <cellStyle name="40% - Accent1 3 4 4" xfId="6965"/>
    <cellStyle name="40% - Accent1 3 4 4 2" xfId="6966"/>
    <cellStyle name="40% - Accent1 3 4 4 3" xfId="6967"/>
    <cellStyle name="40% - Accent1 3 4 4 4" xfId="6968"/>
    <cellStyle name="40% - Accent1 3 4 5" xfId="6969"/>
    <cellStyle name="40% - Accent1 3 4 6" xfId="6970"/>
    <cellStyle name="40% - Accent1 3 4 7" xfId="6971"/>
    <cellStyle name="40% - Accent1 3 5" xfId="6972"/>
    <cellStyle name="40% - Accent1 3 5 2" xfId="6973"/>
    <cellStyle name="40% - Accent1 3 5 2 2" xfId="6974"/>
    <cellStyle name="40% - Accent1 3 5 2 2 2" xfId="6975"/>
    <cellStyle name="40% - Accent1 3 5 2 2 3" xfId="6976"/>
    <cellStyle name="40% - Accent1 3 5 2 2 4" xfId="6977"/>
    <cellStyle name="40% - Accent1 3 5 2 3" xfId="6978"/>
    <cellStyle name="40% - Accent1 3 5 2 4" xfId="6979"/>
    <cellStyle name="40% - Accent1 3 5 2 5" xfId="6980"/>
    <cellStyle name="40% - Accent1 3 5 3" xfId="6981"/>
    <cellStyle name="40% - Accent1 3 5 3 2" xfId="6982"/>
    <cellStyle name="40% - Accent1 3 5 3 2 2" xfId="6983"/>
    <cellStyle name="40% - Accent1 3 5 3 2 3" xfId="6984"/>
    <cellStyle name="40% - Accent1 3 5 3 2 4" xfId="6985"/>
    <cellStyle name="40% - Accent1 3 5 3 3" xfId="6986"/>
    <cellStyle name="40% - Accent1 3 5 3 4" xfId="6987"/>
    <cellStyle name="40% - Accent1 3 5 3 5" xfId="6988"/>
    <cellStyle name="40% - Accent1 3 5 4" xfId="6989"/>
    <cellStyle name="40% - Accent1 3 5 4 2" xfId="6990"/>
    <cellStyle name="40% - Accent1 3 5 4 3" xfId="6991"/>
    <cellStyle name="40% - Accent1 3 5 4 4" xfId="6992"/>
    <cellStyle name="40% - Accent1 3 5 5" xfId="6993"/>
    <cellStyle name="40% - Accent1 3 5 6" xfId="6994"/>
    <cellStyle name="40% - Accent1 3 5 7" xfId="6995"/>
    <cellStyle name="40% - Accent1 3 6" xfId="6996"/>
    <cellStyle name="40% - Accent1 3 6 2" xfId="6997"/>
    <cellStyle name="40% - Accent1 3 6 2 2" xfId="6998"/>
    <cellStyle name="40% - Accent1 3 6 2 2 2" xfId="6999"/>
    <cellStyle name="40% - Accent1 3 6 2 2 3" xfId="7000"/>
    <cellStyle name="40% - Accent1 3 6 2 2 4" xfId="7001"/>
    <cellStyle name="40% - Accent1 3 6 2 3" xfId="7002"/>
    <cellStyle name="40% - Accent1 3 6 2 4" xfId="7003"/>
    <cellStyle name="40% - Accent1 3 6 2 5" xfId="7004"/>
    <cellStyle name="40% - Accent1 3 6 3" xfId="7005"/>
    <cellStyle name="40% - Accent1 3 6 3 2" xfId="7006"/>
    <cellStyle name="40% - Accent1 3 6 3 2 2" xfId="7007"/>
    <cellStyle name="40% - Accent1 3 6 3 2 3" xfId="7008"/>
    <cellStyle name="40% - Accent1 3 6 3 2 4" xfId="7009"/>
    <cellStyle name="40% - Accent1 3 6 3 3" xfId="7010"/>
    <cellStyle name="40% - Accent1 3 6 3 4" xfId="7011"/>
    <cellStyle name="40% - Accent1 3 6 3 5" xfId="7012"/>
    <cellStyle name="40% - Accent1 3 6 4" xfId="7013"/>
    <cellStyle name="40% - Accent1 3 6 4 2" xfId="7014"/>
    <cellStyle name="40% - Accent1 3 6 4 3" xfId="7015"/>
    <cellStyle name="40% - Accent1 3 6 4 4" xfId="7016"/>
    <cellStyle name="40% - Accent1 3 6 5" xfId="7017"/>
    <cellStyle name="40% - Accent1 3 6 6" xfId="7018"/>
    <cellStyle name="40% - Accent1 3 6 7" xfId="7019"/>
    <cellStyle name="40% - Accent1 3 7" xfId="7020"/>
    <cellStyle name="40% - Accent1 3 7 2" xfId="7021"/>
    <cellStyle name="40% - Accent1 3 7 2 2" xfId="7022"/>
    <cellStyle name="40% - Accent1 3 7 2 3" xfId="7023"/>
    <cellStyle name="40% - Accent1 3 7 2 4" xfId="7024"/>
    <cellStyle name="40% - Accent1 3 7 3" xfId="7025"/>
    <cellStyle name="40% - Accent1 3 7 4" xfId="7026"/>
    <cellStyle name="40% - Accent1 3 7 5" xfId="7027"/>
    <cellStyle name="40% - Accent1 3 8" xfId="7028"/>
    <cellStyle name="40% - Accent1 3 8 2" xfId="7029"/>
    <cellStyle name="40% - Accent1 3 8 2 2" xfId="7030"/>
    <cellStyle name="40% - Accent1 3 8 2 3" xfId="7031"/>
    <cellStyle name="40% - Accent1 3 8 2 4" xfId="7032"/>
    <cellStyle name="40% - Accent1 3 8 3" xfId="7033"/>
    <cellStyle name="40% - Accent1 3 8 4" xfId="7034"/>
    <cellStyle name="40% - Accent1 3 8 5" xfId="7035"/>
    <cellStyle name="40% - Accent1 3 9" xfId="7036"/>
    <cellStyle name="40% - Accent1 3 9 2" xfId="7037"/>
    <cellStyle name="40% - Accent1 3 9 3" xfId="7038"/>
    <cellStyle name="40% - Accent1 3 9 4" xfId="7039"/>
    <cellStyle name="40% - Accent1 30" xfId="7040"/>
    <cellStyle name="40% - Accent1 30 2" xfId="7041"/>
    <cellStyle name="40% - Accent1 30 3" xfId="7042"/>
    <cellStyle name="40% - Accent1 31" xfId="7043"/>
    <cellStyle name="40% - Accent1 31 2" xfId="7044"/>
    <cellStyle name="40% - Accent1 31 3" xfId="7045"/>
    <cellStyle name="40% - Accent1 32" xfId="7046"/>
    <cellStyle name="40% - Accent1 32 2" xfId="7047"/>
    <cellStyle name="40% - Accent1 32 3" xfId="7048"/>
    <cellStyle name="40% - Accent1 33" xfId="7049"/>
    <cellStyle name="40% - Accent1 33 2" xfId="7050"/>
    <cellStyle name="40% - Accent1 33 3" xfId="7051"/>
    <cellStyle name="40% - Accent1 34" xfId="7052"/>
    <cellStyle name="40% - Accent1 34 2" xfId="7053"/>
    <cellStyle name="40% - Accent1 34 3" xfId="7054"/>
    <cellStyle name="40% - Accent1 35" xfId="7055"/>
    <cellStyle name="40% - Accent1 35 2" xfId="7056"/>
    <cellStyle name="40% - Accent1 35 3" xfId="7057"/>
    <cellStyle name="40% - Accent1 36" xfId="7058"/>
    <cellStyle name="40% - Accent1 36 2" xfId="7059"/>
    <cellStyle name="40% - Accent1 36 3" xfId="7060"/>
    <cellStyle name="40% - Accent1 37" xfId="7061"/>
    <cellStyle name="40% - Accent1 37 2" xfId="7062"/>
    <cellStyle name="40% - Accent1 37 3" xfId="7063"/>
    <cellStyle name="40% - Accent1 38" xfId="7064"/>
    <cellStyle name="40% - Accent1 38 2" xfId="7065"/>
    <cellStyle name="40% - Accent1 38 3" xfId="7066"/>
    <cellStyle name="40% - Accent1 39" xfId="7067"/>
    <cellStyle name="40% - Accent1 39 2" xfId="7068"/>
    <cellStyle name="40% - Accent1 39 3" xfId="7069"/>
    <cellStyle name="40% - Accent1 4" xfId="7070"/>
    <cellStyle name="40% - Accent1 4 2" xfId="7071"/>
    <cellStyle name="40% - Accent1 4 2 2" xfId="7072"/>
    <cellStyle name="40% - Accent1 4 2 3" xfId="50651"/>
    <cellStyle name="40% - Accent1 4 2 4" xfId="50652"/>
    <cellStyle name="40% - Accent1 4 3" xfId="7073"/>
    <cellStyle name="40% - Accent1 4 3 2" xfId="7074"/>
    <cellStyle name="40% - Accent1 4 4" xfId="50653"/>
    <cellStyle name="40% - Accent1 4 5" xfId="50654"/>
    <cellStyle name="40% - Accent1 4 6" xfId="50655"/>
    <cellStyle name="40% - Accent1 4 7" xfId="50656"/>
    <cellStyle name="40% - Accent1 4 8" xfId="50657"/>
    <cellStyle name="40% - Accent1 40" xfId="7075"/>
    <cellStyle name="40% - Accent1 40 2" xfId="7076"/>
    <cellStyle name="40% - Accent1 40 3" xfId="7077"/>
    <cellStyle name="40% - Accent1 41" xfId="7078"/>
    <cellStyle name="40% - Accent1 41 2" xfId="7079"/>
    <cellStyle name="40% - Accent1 41 3" xfId="7080"/>
    <cellStyle name="40% - Accent1 42" xfId="7081"/>
    <cellStyle name="40% - Accent1 42 2" xfId="7082"/>
    <cellStyle name="40% - Accent1 42 3" xfId="7083"/>
    <cellStyle name="40% - Accent1 43" xfId="7084"/>
    <cellStyle name="40% - Accent1 43 2" xfId="7085"/>
    <cellStyle name="40% - Accent1 43 3" xfId="7086"/>
    <cellStyle name="40% - Accent1 44" xfId="7087"/>
    <cellStyle name="40% - Accent1 44 2" xfId="7088"/>
    <cellStyle name="40% - Accent1 44 3" xfId="7089"/>
    <cellStyle name="40% - Accent1 45" xfId="7090"/>
    <cellStyle name="40% - Accent1 45 2" xfId="7091"/>
    <cellStyle name="40% - Accent1 45 3" xfId="7092"/>
    <cellStyle name="40% - Accent1 46" xfId="7093"/>
    <cellStyle name="40% - Accent1 46 2" xfId="7094"/>
    <cellStyle name="40% - Accent1 46 3" xfId="7095"/>
    <cellStyle name="40% - Accent1 47" xfId="7096"/>
    <cellStyle name="40% - Accent1 47 2" xfId="7097"/>
    <cellStyle name="40% - Accent1 47 3" xfId="7098"/>
    <cellStyle name="40% - Accent1 48" xfId="7099"/>
    <cellStyle name="40% - Accent1 48 2" xfId="7100"/>
    <cellStyle name="40% - Accent1 48 3" xfId="7101"/>
    <cellStyle name="40% - Accent1 49" xfId="7102"/>
    <cellStyle name="40% - Accent1 49 2" xfId="7103"/>
    <cellStyle name="40% - Accent1 49 3" xfId="7104"/>
    <cellStyle name="40% - Accent1 5" xfId="7105"/>
    <cellStyle name="40% - Accent1 5 2" xfId="7106"/>
    <cellStyle name="40% - Accent1 5 3" xfId="7107"/>
    <cellStyle name="40% - Accent1 5 4" xfId="7108"/>
    <cellStyle name="40% - Accent1 50" xfId="7109"/>
    <cellStyle name="40% - Accent1 50 2" xfId="7110"/>
    <cellStyle name="40% - Accent1 50 3" xfId="7111"/>
    <cellStyle name="40% - Accent1 51" xfId="7112"/>
    <cellStyle name="40% - Accent1 51 2" xfId="7113"/>
    <cellStyle name="40% - Accent1 51 3" xfId="7114"/>
    <cellStyle name="40% - Accent1 52" xfId="7115"/>
    <cellStyle name="40% - Accent1 52 2" xfId="7116"/>
    <cellStyle name="40% - Accent1 52 3" xfId="7117"/>
    <cellStyle name="40% - Accent1 53" xfId="7118"/>
    <cellStyle name="40% - Accent1 53 2" xfId="7119"/>
    <cellStyle name="40% - Accent1 53 3" xfId="7120"/>
    <cellStyle name="40% - Accent1 54" xfId="7121"/>
    <cellStyle name="40% - Accent1 54 2" xfId="7122"/>
    <cellStyle name="40% - Accent1 54 3" xfId="7123"/>
    <cellStyle name="40% - Accent1 55" xfId="7124"/>
    <cellStyle name="40% - Accent1 55 2" xfId="7125"/>
    <cellStyle name="40% - Accent1 55 3" xfId="7126"/>
    <cellStyle name="40% - Accent1 56" xfId="7127"/>
    <cellStyle name="40% - Accent1 56 2" xfId="7128"/>
    <cellStyle name="40% - Accent1 56 3" xfId="7129"/>
    <cellStyle name="40% - Accent1 57" xfId="7130"/>
    <cellStyle name="40% - Accent1 57 2" xfId="7131"/>
    <cellStyle name="40% - Accent1 57 3" xfId="7132"/>
    <cellStyle name="40% - Accent1 58" xfId="7133"/>
    <cellStyle name="40% - Accent1 58 2" xfId="7134"/>
    <cellStyle name="40% - Accent1 58 3" xfId="7135"/>
    <cellStyle name="40% - Accent1 59" xfId="7136"/>
    <cellStyle name="40% - Accent1 59 2" xfId="7137"/>
    <cellStyle name="40% - Accent1 59 3" xfId="7138"/>
    <cellStyle name="40% - Accent1 6" xfId="7139"/>
    <cellStyle name="40% - Accent1 6 2" xfId="7140"/>
    <cellStyle name="40% - Accent1 6 3" xfId="7141"/>
    <cellStyle name="40% - Accent1 6 4" xfId="7142"/>
    <cellStyle name="40% - Accent1 60" xfId="7143"/>
    <cellStyle name="40% - Accent1 60 2" xfId="7144"/>
    <cellStyle name="40% - Accent1 60 3" xfId="7145"/>
    <cellStyle name="40% - Accent1 61" xfId="7146"/>
    <cellStyle name="40% - Accent1 61 2" xfId="7147"/>
    <cellStyle name="40% - Accent1 61 3" xfId="7148"/>
    <cellStyle name="40% - Accent1 62" xfId="7149"/>
    <cellStyle name="40% - Accent1 62 2" xfId="7150"/>
    <cellStyle name="40% - Accent1 62 3" xfId="7151"/>
    <cellStyle name="40% - Accent1 63" xfId="7152"/>
    <cellStyle name="40% - Accent1 63 2" xfId="7153"/>
    <cellStyle name="40% - Accent1 63 3" xfId="7154"/>
    <cellStyle name="40% - Accent1 64" xfId="7155"/>
    <cellStyle name="40% - Accent1 64 2" xfId="7156"/>
    <cellStyle name="40% - Accent1 64 3" xfId="7157"/>
    <cellStyle name="40% - Accent1 65" xfId="7158"/>
    <cellStyle name="40% - Accent1 65 2" xfId="7159"/>
    <cellStyle name="40% - Accent1 65 3" xfId="7160"/>
    <cellStyle name="40% - Accent1 66" xfId="7161"/>
    <cellStyle name="40% - Accent1 66 2" xfId="7162"/>
    <cellStyle name="40% - Accent1 66 3" xfId="7163"/>
    <cellStyle name="40% - Accent1 67" xfId="7164"/>
    <cellStyle name="40% - Accent1 67 2" xfId="7165"/>
    <cellStyle name="40% - Accent1 67 3" xfId="7166"/>
    <cellStyle name="40% - Accent1 68" xfId="7167"/>
    <cellStyle name="40% - Accent1 68 2" xfId="7168"/>
    <cellStyle name="40% - Accent1 68 3" xfId="7169"/>
    <cellStyle name="40% - Accent1 69" xfId="7170"/>
    <cellStyle name="40% - Accent1 69 2" xfId="7171"/>
    <cellStyle name="40% - Accent1 69 3" xfId="7172"/>
    <cellStyle name="40% - Accent1 7" xfId="7173"/>
    <cellStyle name="40% - Accent1 7 2" xfId="7174"/>
    <cellStyle name="40% - Accent1 7 3" xfId="7175"/>
    <cellStyle name="40% - Accent1 7 4" xfId="7176"/>
    <cellStyle name="40% - Accent1 70" xfId="7177"/>
    <cellStyle name="40% - Accent1 70 2" xfId="7178"/>
    <cellStyle name="40% - Accent1 70 3" xfId="7179"/>
    <cellStyle name="40% - Accent1 71" xfId="7180"/>
    <cellStyle name="40% - Accent1 71 2" xfId="7181"/>
    <cellStyle name="40% - Accent1 71 3" xfId="7182"/>
    <cellStyle name="40% - Accent1 72" xfId="7183"/>
    <cellStyle name="40% - Accent1 72 2" xfId="7184"/>
    <cellStyle name="40% - Accent1 72 3" xfId="7185"/>
    <cellStyle name="40% - Accent1 73" xfId="7186"/>
    <cellStyle name="40% - Accent1 73 2" xfId="7187"/>
    <cellStyle name="40% - Accent1 73 3" xfId="7188"/>
    <cellStyle name="40% - Accent1 74" xfId="7189"/>
    <cellStyle name="40% - Accent1 74 2" xfId="7190"/>
    <cellStyle name="40% - Accent1 74 3" xfId="7191"/>
    <cellStyle name="40% - Accent1 75" xfId="7192"/>
    <cellStyle name="40% - Accent1 75 2" xfId="7193"/>
    <cellStyle name="40% - Accent1 75 3" xfId="7194"/>
    <cellStyle name="40% - Accent1 76" xfId="7195"/>
    <cellStyle name="40% - Accent1 76 2" xfId="7196"/>
    <cellStyle name="40% - Accent1 76 3" xfId="7197"/>
    <cellStyle name="40% - Accent1 77" xfId="7198"/>
    <cellStyle name="40% - Accent1 77 2" xfId="7199"/>
    <cellStyle name="40% - Accent1 77 3" xfId="7200"/>
    <cellStyle name="40% - Accent1 78" xfId="7201"/>
    <cellStyle name="40% - Accent1 78 2" xfId="7202"/>
    <cellStyle name="40% - Accent1 78 3" xfId="7203"/>
    <cellStyle name="40% - Accent1 79" xfId="7204"/>
    <cellStyle name="40% - Accent1 79 2" xfId="7205"/>
    <cellStyle name="40% - Accent1 79 3" xfId="7206"/>
    <cellStyle name="40% - Accent1 8" xfId="7207"/>
    <cellStyle name="40% - Accent1 8 2" xfId="7208"/>
    <cellStyle name="40% - Accent1 8 3" xfId="7209"/>
    <cellStyle name="40% - Accent1 8 4" xfId="7210"/>
    <cellStyle name="40% - Accent1 80" xfId="7211"/>
    <cellStyle name="40% - Accent1 80 2" xfId="7212"/>
    <cellStyle name="40% - Accent1 80 3" xfId="7213"/>
    <cellStyle name="40% - Accent1 81" xfId="7214"/>
    <cellStyle name="40% - Accent1 81 2" xfId="7215"/>
    <cellStyle name="40% - Accent1 81 3" xfId="7216"/>
    <cellStyle name="40% - Accent1 82" xfId="7217"/>
    <cellStyle name="40% - Accent1 82 2" xfId="7218"/>
    <cellStyle name="40% - Accent1 82 3" xfId="7219"/>
    <cellStyle name="40% - Accent1 83" xfId="7220"/>
    <cellStyle name="40% - Accent1 83 2" xfId="7221"/>
    <cellStyle name="40% - Accent1 83 3" xfId="7222"/>
    <cellStyle name="40% - Accent1 84" xfId="7223"/>
    <cellStyle name="40% - Accent1 84 2" xfId="7224"/>
    <cellStyle name="40% - Accent1 84 3" xfId="7225"/>
    <cellStyle name="40% - Accent1 85" xfId="7226"/>
    <cellStyle name="40% - Accent1 85 2" xfId="7227"/>
    <cellStyle name="40% - Accent1 85 3" xfId="7228"/>
    <cellStyle name="40% - Accent1 86" xfId="7229"/>
    <cellStyle name="40% - Accent1 86 2" xfId="7230"/>
    <cellStyle name="40% - Accent1 86 3" xfId="7231"/>
    <cellStyle name="40% - Accent1 87" xfId="7232"/>
    <cellStyle name="40% - Accent1 87 2" xfId="7233"/>
    <cellStyle name="40% - Accent1 87 3" xfId="7234"/>
    <cellStyle name="40% - Accent1 88" xfId="7235"/>
    <cellStyle name="40% - Accent1 88 2" xfId="7236"/>
    <cellStyle name="40% - Accent1 88 3" xfId="7237"/>
    <cellStyle name="40% - Accent1 89" xfId="7238"/>
    <cellStyle name="40% - Accent1 89 2" xfId="7239"/>
    <cellStyle name="40% - Accent1 89 3" xfId="7240"/>
    <cellStyle name="40% - Accent1 9" xfId="7241"/>
    <cellStyle name="40% - Accent1 9 2" xfId="7242"/>
    <cellStyle name="40% - Accent1 9 3" xfId="7243"/>
    <cellStyle name="40% - Accent1 9 4" xfId="7244"/>
    <cellStyle name="40% - Accent1 90" xfId="7245"/>
    <cellStyle name="40% - Accent1 90 2" xfId="7246"/>
    <cellStyle name="40% - Accent1 90 3" xfId="7247"/>
    <cellStyle name="40% - Accent1 91" xfId="7248"/>
    <cellStyle name="40% - Accent1 91 2" xfId="7249"/>
    <cellStyle name="40% - Accent1 91 3" xfId="7250"/>
    <cellStyle name="40% - Accent1 92" xfId="7251"/>
    <cellStyle name="40% - Accent1 92 2" xfId="7252"/>
    <cellStyle name="40% - Accent1 92 3" xfId="7253"/>
    <cellStyle name="40% - Accent1 93" xfId="7254"/>
    <cellStyle name="40% - Accent1 93 2" xfId="7255"/>
    <cellStyle name="40% - Accent1 93 3" xfId="7256"/>
    <cellStyle name="40% - Accent1 94" xfId="7257"/>
    <cellStyle name="40% - Accent1 94 2" xfId="7258"/>
    <cellStyle name="40% - Accent1 94 3" xfId="7259"/>
    <cellStyle name="40% - Accent1 95" xfId="7260"/>
    <cellStyle name="40% - Accent1 95 2" xfId="7261"/>
    <cellStyle name="40% - Accent1 95 3" xfId="7262"/>
    <cellStyle name="40% - Accent1 96" xfId="7263"/>
    <cellStyle name="40% - Accent1 96 2" xfId="7264"/>
    <cellStyle name="40% - Accent1 96 3" xfId="7265"/>
    <cellStyle name="40% - Accent1 97" xfId="7266"/>
    <cellStyle name="40% - Accent1 97 2" xfId="7267"/>
    <cellStyle name="40% - Accent1 97 3" xfId="7268"/>
    <cellStyle name="40% - Accent1 98" xfId="7269"/>
    <cellStyle name="40% - Accent1 98 2" xfId="7270"/>
    <cellStyle name="40% - Accent1 98 3" xfId="7271"/>
    <cellStyle name="40% - Accent1 99" xfId="7272"/>
    <cellStyle name="40% - Accent1 99 2" xfId="7273"/>
    <cellStyle name="40% - Accent1 99 3" xfId="7274"/>
    <cellStyle name="40% - Accent2 10" xfId="7275"/>
    <cellStyle name="40% - Accent2 10 2" xfId="7276"/>
    <cellStyle name="40% - Accent2 10 3" xfId="7277"/>
    <cellStyle name="40% - Accent2 10 4" xfId="7278"/>
    <cellStyle name="40% - Accent2 100" xfId="7279"/>
    <cellStyle name="40% - Accent2 100 2" xfId="7280"/>
    <cellStyle name="40% - Accent2 100 3" xfId="7281"/>
    <cellStyle name="40% - Accent2 101" xfId="7282"/>
    <cellStyle name="40% - Accent2 101 2" xfId="7283"/>
    <cellStyle name="40% - Accent2 101 3" xfId="7284"/>
    <cellStyle name="40% - Accent2 102" xfId="7285"/>
    <cellStyle name="40% - Accent2 102 2" xfId="7286"/>
    <cellStyle name="40% - Accent2 102 3" xfId="7287"/>
    <cellStyle name="40% - Accent2 103" xfId="7288"/>
    <cellStyle name="40% - Accent2 103 2" xfId="7289"/>
    <cellStyle name="40% - Accent2 103 3" xfId="7290"/>
    <cellStyle name="40% - Accent2 104" xfId="7291"/>
    <cellStyle name="40% - Accent2 104 2" xfId="7292"/>
    <cellStyle name="40% - Accent2 104 3" xfId="7293"/>
    <cellStyle name="40% - Accent2 105" xfId="7294"/>
    <cellStyle name="40% - Accent2 105 2" xfId="7295"/>
    <cellStyle name="40% - Accent2 105 3" xfId="7296"/>
    <cellStyle name="40% - Accent2 106" xfId="7297"/>
    <cellStyle name="40% - Accent2 106 2" xfId="7298"/>
    <cellStyle name="40% - Accent2 106 3" xfId="7299"/>
    <cellStyle name="40% - Accent2 107" xfId="7300"/>
    <cellStyle name="40% - Accent2 107 2" xfId="7301"/>
    <cellStyle name="40% - Accent2 107 3" xfId="7302"/>
    <cellStyle name="40% - Accent2 108" xfId="7303"/>
    <cellStyle name="40% - Accent2 108 2" xfId="7304"/>
    <cellStyle name="40% - Accent2 108 3" xfId="7305"/>
    <cellStyle name="40% - Accent2 109" xfId="7306"/>
    <cellStyle name="40% - Accent2 109 2" xfId="7307"/>
    <cellStyle name="40% - Accent2 109 3" xfId="7308"/>
    <cellStyle name="40% - Accent2 11" xfId="7309"/>
    <cellStyle name="40% - Accent2 11 2" xfId="7310"/>
    <cellStyle name="40% - Accent2 11 3" xfId="7311"/>
    <cellStyle name="40% - Accent2 11 4" xfId="7312"/>
    <cellStyle name="40% - Accent2 110" xfId="7313"/>
    <cellStyle name="40% - Accent2 110 2" xfId="7314"/>
    <cellStyle name="40% - Accent2 110 3" xfId="7315"/>
    <cellStyle name="40% - Accent2 111" xfId="7316"/>
    <cellStyle name="40% - Accent2 111 2" xfId="7317"/>
    <cellStyle name="40% - Accent2 111 3" xfId="7318"/>
    <cellStyle name="40% - Accent2 112" xfId="7319"/>
    <cellStyle name="40% - Accent2 112 2" xfId="7320"/>
    <cellStyle name="40% - Accent2 112 3" xfId="7321"/>
    <cellStyle name="40% - Accent2 113" xfId="7322"/>
    <cellStyle name="40% - Accent2 113 2" xfId="7323"/>
    <cellStyle name="40% - Accent2 113 3" xfId="7324"/>
    <cellStyle name="40% - Accent2 114" xfId="7325"/>
    <cellStyle name="40% - Accent2 114 2" xfId="7326"/>
    <cellStyle name="40% - Accent2 114 3" xfId="7327"/>
    <cellStyle name="40% - Accent2 115" xfId="7328"/>
    <cellStyle name="40% - Accent2 115 2" xfId="7329"/>
    <cellStyle name="40% - Accent2 115 3" xfId="7330"/>
    <cellStyle name="40% - Accent2 116" xfId="7331"/>
    <cellStyle name="40% - Accent2 116 2" xfId="7332"/>
    <cellStyle name="40% - Accent2 116 3" xfId="7333"/>
    <cellStyle name="40% - Accent2 117" xfId="7334"/>
    <cellStyle name="40% - Accent2 117 2" xfId="7335"/>
    <cellStyle name="40% - Accent2 117 3" xfId="7336"/>
    <cellStyle name="40% - Accent2 118" xfId="7337"/>
    <cellStyle name="40% - Accent2 118 2" xfId="7338"/>
    <cellStyle name="40% - Accent2 118 3" xfId="7339"/>
    <cellStyle name="40% - Accent2 119" xfId="7340"/>
    <cellStyle name="40% - Accent2 119 2" xfId="7341"/>
    <cellStyle name="40% - Accent2 119 3" xfId="7342"/>
    <cellStyle name="40% - Accent2 12" xfId="7343"/>
    <cellStyle name="40% - Accent2 12 2" xfId="7344"/>
    <cellStyle name="40% - Accent2 12 3" xfId="7345"/>
    <cellStyle name="40% - Accent2 12 4" xfId="7346"/>
    <cellStyle name="40% - Accent2 120" xfId="7347"/>
    <cellStyle name="40% - Accent2 120 2" xfId="7348"/>
    <cellStyle name="40% - Accent2 120 3" xfId="7349"/>
    <cellStyle name="40% - Accent2 121" xfId="7350"/>
    <cellStyle name="40% - Accent2 121 2" xfId="7351"/>
    <cellStyle name="40% - Accent2 121 3" xfId="7352"/>
    <cellStyle name="40% - Accent2 122" xfId="7353"/>
    <cellStyle name="40% - Accent2 122 2" xfId="7354"/>
    <cellStyle name="40% - Accent2 122 3" xfId="7355"/>
    <cellStyle name="40% - Accent2 123" xfId="7356"/>
    <cellStyle name="40% - Accent2 123 2" xfId="7357"/>
    <cellStyle name="40% - Accent2 123 3" xfId="7358"/>
    <cellStyle name="40% - Accent2 124" xfId="7359"/>
    <cellStyle name="40% - Accent2 124 2" xfId="7360"/>
    <cellStyle name="40% - Accent2 124 3" xfId="7361"/>
    <cellStyle name="40% - Accent2 125" xfId="7362"/>
    <cellStyle name="40% - Accent2 125 2" xfId="7363"/>
    <cellStyle name="40% - Accent2 125 3" xfId="7364"/>
    <cellStyle name="40% - Accent2 126" xfId="7365"/>
    <cellStyle name="40% - Accent2 126 2" xfId="7366"/>
    <cellStyle name="40% - Accent2 126 3" xfId="7367"/>
    <cellStyle name="40% - Accent2 127" xfId="7368"/>
    <cellStyle name="40% - Accent2 127 2" xfId="7369"/>
    <cellStyle name="40% - Accent2 127 3" xfId="7370"/>
    <cellStyle name="40% - Accent2 128" xfId="7371"/>
    <cellStyle name="40% - Accent2 128 2" xfId="7372"/>
    <cellStyle name="40% - Accent2 128 3" xfId="7373"/>
    <cellStyle name="40% - Accent2 129" xfId="7374"/>
    <cellStyle name="40% - Accent2 129 2" xfId="7375"/>
    <cellStyle name="40% - Accent2 129 3" xfId="7376"/>
    <cellStyle name="40% - Accent2 13" xfId="7377"/>
    <cellStyle name="40% - Accent2 13 2" xfId="7378"/>
    <cellStyle name="40% - Accent2 13 3" xfId="7379"/>
    <cellStyle name="40% - Accent2 13 4" xfId="7380"/>
    <cellStyle name="40% - Accent2 130" xfId="7381"/>
    <cellStyle name="40% - Accent2 130 2" xfId="7382"/>
    <cellStyle name="40% - Accent2 130 3" xfId="7383"/>
    <cellStyle name="40% - Accent2 131" xfId="7384"/>
    <cellStyle name="40% - Accent2 131 2" xfId="7385"/>
    <cellStyle name="40% - Accent2 131 3" xfId="7386"/>
    <cellStyle name="40% - Accent2 132" xfId="7387"/>
    <cellStyle name="40% - Accent2 132 2" xfId="7388"/>
    <cellStyle name="40% - Accent2 132 3" xfId="7389"/>
    <cellStyle name="40% - Accent2 133" xfId="7390"/>
    <cellStyle name="40% - Accent2 133 2" xfId="7391"/>
    <cellStyle name="40% - Accent2 133 3" xfId="7392"/>
    <cellStyle name="40% - Accent2 134" xfId="7393"/>
    <cellStyle name="40% - Accent2 134 2" xfId="7394"/>
    <cellStyle name="40% - Accent2 134 3" xfId="7395"/>
    <cellStyle name="40% - Accent2 135" xfId="7396"/>
    <cellStyle name="40% - Accent2 135 2" xfId="7397"/>
    <cellStyle name="40% - Accent2 135 3" xfId="7398"/>
    <cellStyle name="40% - Accent2 136" xfId="7399"/>
    <cellStyle name="40% - Accent2 136 2" xfId="7400"/>
    <cellStyle name="40% - Accent2 136 3" xfId="7401"/>
    <cellStyle name="40% - Accent2 137" xfId="7402"/>
    <cellStyle name="40% - Accent2 137 2" xfId="7403"/>
    <cellStyle name="40% - Accent2 137 3" xfId="7404"/>
    <cellStyle name="40% - Accent2 138" xfId="7405"/>
    <cellStyle name="40% - Accent2 138 2" xfId="7406"/>
    <cellStyle name="40% - Accent2 138 3" xfId="7407"/>
    <cellStyle name="40% - Accent2 139" xfId="7408"/>
    <cellStyle name="40% - Accent2 139 2" xfId="7409"/>
    <cellStyle name="40% - Accent2 139 3" xfId="7410"/>
    <cellStyle name="40% - Accent2 14" xfId="7411"/>
    <cellStyle name="40% - Accent2 14 2" xfId="7412"/>
    <cellStyle name="40% - Accent2 14 3" xfId="7413"/>
    <cellStyle name="40% - Accent2 140" xfId="7414"/>
    <cellStyle name="40% - Accent2 140 2" xfId="7415"/>
    <cellStyle name="40% - Accent2 140 3" xfId="7416"/>
    <cellStyle name="40% - Accent2 141" xfId="7417"/>
    <cellStyle name="40% - Accent2 141 2" xfId="7418"/>
    <cellStyle name="40% - Accent2 141 3" xfId="7419"/>
    <cellStyle name="40% - Accent2 142" xfId="7420"/>
    <cellStyle name="40% - Accent2 142 2" xfId="7421"/>
    <cellStyle name="40% - Accent2 142 3" xfId="7422"/>
    <cellStyle name="40% - Accent2 143" xfId="7423"/>
    <cellStyle name="40% - Accent2 143 2" xfId="7424"/>
    <cellStyle name="40% - Accent2 143 3" xfId="7425"/>
    <cellStyle name="40% - Accent2 144" xfId="7426"/>
    <cellStyle name="40% - Accent2 144 2" xfId="7427"/>
    <cellStyle name="40% - Accent2 144 3" xfId="7428"/>
    <cellStyle name="40% - Accent2 145" xfId="7429"/>
    <cellStyle name="40% - Accent2 145 2" xfId="7430"/>
    <cellStyle name="40% - Accent2 145 3" xfId="7431"/>
    <cellStyle name="40% - Accent2 146" xfId="7432"/>
    <cellStyle name="40% - Accent2 146 2" xfId="7433"/>
    <cellStyle name="40% - Accent2 146 3" xfId="7434"/>
    <cellStyle name="40% - Accent2 147" xfId="7435"/>
    <cellStyle name="40% - Accent2 147 2" xfId="7436"/>
    <cellStyle name="40% - Accent2 147 3" xfId="7437"/>
    <cellStyle name="40% - Accent2 148" xfId="7438"/>
    <cellStyle name="40% - Accent2 148 2" xfId="7439"/>
    <cellStyle name="40% - Accent2 148 3" xfId="7440"/>
    <cellStyle name="40% - Accent2 149" xfId="7441"/>
    <cellStyle name="40% - Accent2 149 2" xfId="7442"/>
    <cellStyle name="40% - Accent2 149 3" xfId="7443"/>
    <cellStyle name="40% - Accent2 15" xfId="7444"/>
    <cellStyle name="40% - Accent2 15 2" xfId="7445"/>
    <cellStyle name="40% - Accent2 15 3" xfId="7446"/>
    <cellStyle name="40% - Accent2 150" xfId="7447"/>
    <cellStyle name="40% - Accent2 150 2" xfId="7448"/>
    <cellStyle name="40% - Accent2 150 3" xfId="7449"/>
    <cellStyle name="40% - Accent2 151" xfId="7450"/>
    <cellStyle name="40% - Accent2 151 2" xfId="7451"/>
    <cellStyle name="40% - Accent2 151 3" xfId="7452"/>
    <cellStyle name="40% - Accent2 152" xfId="7453"/>
    <cellStyle name="40% - Accent2 152 2" xfId="7454"/>
    <cellStyle name="40% - Accent2 152 3" xfId="7455"/>
    <cellStyle name="40% - Accent2 153" xfId="7456"/>
    <cellStyle name="40% - Accent2 153 2" xfId="7457"/>
    <cellStyle name="40% - Accent2 153 3" xfId="7458"/>
    <cellStyle name="40% - Accent2 154" xfId="7459"/>
    <cellStyle name="40% - Accent2 154 2" xfId="7460"/>
    <cellStyle name="40% - Accent2 154 3" xfId="7461"/>
    <cellStyle name="40% - Accent2 155" xfId="7462"/>
    <cellStyle name="40% - Accent2 155 2" xfId="7463"/>
    <cellStyle name="40% - Accent2 155 3" xfId="7464"/>
    <cellStyle name="40% - Accent2 156" xfId="7465"/>
    <cellStyle name="40% - Accent2 156 2" xfId="7466"/>
    <cellStyle name="40% - Accent2 156 3" xfId="7467"/>
    <cellStyle name="40% - Accent2 157" xfId="7468"/>
    <cellStyle name="40% - Accent2 157 2" xfId="7469"/>
    <cellStyle name="40% - Accent2 157 3" xfId="7470"/>
    <cellStyle name="40% - Accent2 158" xfId="7471"/>
    <cellStyle name="40% - Accent2 158 2" xfId="7472"/>
    <cellStyle name="40% - Accent2 158 3" xfId="7473"/>
    <cellStyle name="40% - Accent2 159" xfId="7474"/>
    <cellStyle name="40% - Accent2 159 2" xfId="7475"/>
    <cellStyle name="40% - Accent2 159 3" xfId="7476"/>
    <cellStyle name="40% - Accent2 16" xfId="7477"/>
    <cellStyle name="40% - Accent2 16 2" xfId="7478"/>
    <cellStyle name="40% - Accent2 16 3" xfId="7479"/>
    <cellStyle name="40% - Accent2 160" xfId="7480"/>
    <cellStyle name="40% - Accent2 160 2" xfId="7481"/>
    <cellStyle name="40% - Accent2 160 3" xfId="7482"/>
    <cellStyle name="40% - Accent2 161" xfId="7483"/>
    <cellStyle name="40% - Accent2 161 2" xfId="7484"/>
    <cellStyle name="40% - Accent2 161 3" xfId="7485"/>
    <cellStyle name="40% - Accent2 162" xfId="7486"/>
    <cellStyle name="40% - Accent2 162 2" xfId="7487"/>
    <cellStyle name="40% - Accent2 162 3" xfId="7488"/>
    <cellStyle name="40% - Accent2 163" xfId="7489"/>
    <cellStyle name="40% - Accent2 163 2" xfId="7490"/>
    <cellStyle name="40% - Accent2 163 3" xfId="7491"/>
    <cellStyle name="40% - Accent2 164" xfId="7492"/>
    <cellStyle name="40% - Accent2 164 2" xfId="7493"/>
    <cellStyle name="40% - Accent2 164 3" xfId="7494"/>
    <cellStyle name="40% - Accent2 165" xfId="7495"/>
    <cellStyle name="40% - Accent2 165 2" xfId="7496"/>
    <cellStyle name="40% - Accent2 165 3" xfId="7497"/>
    <cellStyle name="40% - Accent2 166" xfId="7498"/>
    <cellStyle name="40% - Accent2 166 2" xfId="7499"/>
    <cellStyle name="40% - Accent2 166 3" xfId="7500"/>
    <cellStyle name="40% - Accent2 167" xfId="7501"/>
    <cellStyle name="40% - Accent2 167 2" xfId="7502"/>
    <cellStyle name="40% - Accent2 167 3" xfId="7503"/>
    <cellStyle name="40% - Accent2 168" xfId="7504"/>
    <cellStyle name="40% - Accent2 168 2" xfId="7505"/>
    <cellStyle name="40% - Accent2 168 3" xfId="7506"/>
    <cellStyle name="40% - Accent2 169" xfId="7507"/>
    <cellStyle name="40% - Accent2 169 2" xfId="7508"/>
    <cellStyle name="40% - Accent2 169 3" xfId="7509"/>
    <cellStyle name="40% - Accent2 17" xfId="7510"/>
    <cellStyle name="40% - Accent2 17 2" xfId="7511"/>
    <cellStyle name="40% - Accent2 17 3" xfId="7512"/>
    <cellStyle name="40% - Accent2 170" xfId="7513"/>
    <cellStyle name="40% - Accent2 170 2" xfId="7514"/>
    <cellStyle name="40% - Accent2 170 3" xfId="7515"/>
    <cellStyle name="40% - Accent2 171" xfId="7516"/>
    <cellStyle name="40% - Accent2 171 2" xfId="7517"/>
    <cellStyle name="40% - Accent2 171 3" xfId="7518"/>
    <cellStyle name="40% - Accent2 172" xfId="7519"/>
    <cellStyle name="40% - Accent2 172 2" xfId="7520"/>
    <cellStyle name="40% - Accent2 172 3" xfId="7521"/>
    <cellStyle name="40% - Accent2 173" xfId="7522"/>
    <cellStyle name="40% - Accent2 173 2" xfId="7523"/>
    <cellStyle name="40% - Accent2 173 3" xfId="7524"/>
    <cellStyle name="40% - Accent2 174" xfId="7525"/>
    <cellStyle name="40% - Accent2 174 2" xfId="7526"/>
    <cellStyle name="40% - Accent2 174 3" xfId="7527"/>
    <cellStyle name="40% - Accent2 175" xfId="7528"/>
    <cellStyle name="40% - Accent2 175 2" xfId="7529"/>
    <cellStyle name="40% - Accent2 175 3" xfId="7530"/>
    <cellStyle name="40% - Accent2 176" xfId="7531"/>
    <cellStyle name="40% - Accent2 176 2" xfId="7532"/>
    <cellStyle name="40% - Accent2 176 3" xfId="7533"/>
    <cellStyle name="40% - Accent2 177" xfId="7534"/>
    <cellStyle name="40% - Accent2 177 2" xfId="7535"/>
    <cellStyle name="40% - Accent2 177 3" xfId="7536"/>
    <cellStyle name="40% - Accent2 178" xfId="7537"/>
    <cellStyle name="40% - Accent2 178 2" xfId="7538"/>
    <cellStyle name="40% - Accent2 178 3" xfId="7539"/>
    <cellStyle name="40% - Accent2 179" xfId="7540"/>
    <cellStyle name="40% - Accent2 179 2" xfId="7541"/>
    <cellStyle name="40% - Accent2 179 3" xfId="7542"/>
    <cellStyle name="40% - Accent2 18" xfId="7543"/>
    <cellStyle name="40% - Accent2 18 2" xfId="7544"/>
    <cellStyle name="40% - Accent2 18 3" xfId="7545"/>
    <cellStyle name="40% - Accent2 180" xfId="7546"/>
    <cellStyle name="40% - Accent2 180 2" xfId="7547"/>
    <cellStyle name="40% - Accent2 180 3" xfId="7548"/>
    <cellStyle name="40% - Accent2 181" xfId="7549"/>
    <cellStyle name="40% - Accent2 181 2" xfId="7550"/>
    <cellStyle name="40% - Accent2 181 3" xfId="7551"/>
    <cellStyle name="40% - Accent2 182" xfId="7552"/>
    <cellStyle name="40% - Accent2 182 2" xfId="7553"/>
    <cellStyle name="40% - Accent2 182 3" xfId="7554"/>
    <cellStyle name="40% - Accent2 183" xfId="7555"/>
    <cellStyle name="40% - Accent2 183 2" xfId="7556"/>
    <cellStyle name="40% - Accent2 183 3" xfId="7557"/>
    <cellStyle name="40% - Accent2 184" xfId="7558"/>
    <cellStyle name="40% - Accent2 184 2" xfId="7559"/>
    <cellStyle name="40% - Accent2 184 3" xfId="7560"/>
    <cellStyle name="40% - Accent2 185" xfId="7561"/>
    <cellStyle name="40% - Accent2 185 2" xfId="7562"/>
    <cellStyle name="40% - Accent2 185 3" xfId="7563"/>
    <cellStyle name="40% - Accent2 186" xfId="7564"/>
    <cellStyle name="40% - Accent2 186 2" xfId="7565"/>
    <cellStyle name="40% - Accent2 186 3" xfId="7566"/>
    <cellStyle name="40% - Accent2 187" xfId="7567"/>
    <cellStyle name="40% - Accent2 187 2" xfId="7568"/>
    <cellStyle name="40% - Accent2 187 3" xfId="7569"/>
    <cellStyle name="40% - Accent2 188" xfId="7570"/>
    <cellStyle name="40% - Accent2 188 2" xfId="7571"/>
    <cellStyle name="40% - Accent2 188 3" xfId="7572"/>
    <cellStyle name="40% - Accent2 189" xfId="7573"/>
    <cellStyle name="40% - Accent2 189 2" xfId="7574"/>
    <cellStyle name="40% - Accent2 189 3" xfId="7575"/>
    <cellStyle name="40% - Accent2 19" xfId="7576"/>
    <cellStyle name="40% - Accent2 19 2" xfId="7577"/>
    <cellStyle name="40% - Accent2 19 3" xfId="7578"/>
    <cellStyle name="40% - Accent2 190" xfId="7579"/>
    <cellStyle name="40% - Accent2 190 2" xfId="7580"/>
    <cellStyle name="40% - Accent2 190 3" xfId="7581"/>
    <cellStyle name="40% - Accent2 191" xfId="7582"/>
    <cellStyle name="40% - Accent2 191 2" xfId="7583"/>
    <cellStyle name="40% - Accent2 191 3" xfId="7584"/>
    <cellStyle name="40% - Accent2 192" xfId="7585"/>
    <cellStyle name="40% - Accent2 192 2" xfId="7586"/>
    <cellStyle name="40% - Accent2 192 3" xfId="7587"/>
    <cellStyle name="40% - Accent2 193" xfId="7588"/>
    <cellStyle name="40% - Accent2 193 2" xfId="7589"/>
    <cellStyle name="40% - Accent2 194" xfId="7590"/>
    <cellStyle name="40% - Accent2 194 2" xfId="7591"/>
    <cellStyle name="40% - Accent2 195" xfId="7592"/>
    <cellStyle name="40% - Accent2 195 2" xfId="7593"/>
    <cellStyle name="40% - Accent2 196" xfId="7594"/>
    <cellStyle name="40% - Accent2 196 2" xfId="7595"/>
    <cellStyle name="40% - Accent2 197" xfId="7596"/>
    <cellStyle name="40% - Accent2 197 2" xfId="7597"/>
    <cellStyle name="40% - Accent2 198" xfId="7598"/>
    <cellStyle name="40% - Accent2 198 2" xfId="7599"/>
    <cellStyle name="40% - Accent2 199" xfId="7600"/>
    <cellStyle name="40% - Accent2 199 2" xfId="7601"/>
    <cellStyle name="40% - Accent2 2" xfId="7602"/>
    <cellStyle name="40% - Accent2 2 10" xfId="7603"/>
    <cellStyle name="40% - Accent2 2 11" xfId="7604"/>
    <cellStyle name="40% - Accent2 2 12" xfId="7605"/>
    <cellStyle name="40% - Accent2 2 13" xfId="7606"/>
    <cellStyle name="40% - Accent2 2 14" xfId="7607"/>
    <cellStyle name="40% - Accent2 2 15" xfId="7608"/>
    <cellStyle name="40% - Accent2 2 16" xfId="7609"/>
    <cellStyle name="40% - Accent2 2 17" xfId="7610"/>
    <cellStyle name="40% - Accent2 2 18" xfId="7611"/>
    <cellStyle name="40% - Accent2 2 19" xfId="7612"/>
    <cellStyle name="40% - Accent2 2 2" xfId="7613"/>
    <cellStyle name="40% - Accent2 2 2 2" xfId="7614"/>
    <cellStyle name="40% - Accent2 2 2 2 2" xfId="7615"/>
    <cellStyle name="40% - Accent2 2 2 2 2 2" xfId="7616"/>
    <cellStyle name="40% - Accent2 2 2 2 2 3" xfId="7617"/>
    <cellStyle name="40% - Accent2 2 2 2 2 4" xfId="7618"/>
    <cellStyle name="40% - Accent2 2 2 2 3" xfId="7619"/>
    <cellStyle name="40% - Accent2 2 2 2 4" xfId="7620"/>
    <cellStyle name="40% - Accent2 2 2 2 5" xfId="7621"/>
    <cellStyle name="40% - Accent2 2 2 3" xfId="7622"/>
    <cellStyle name="40% - Accent2 2 2 3 2" xfId="7623"/>
    <cellStyle name="40% - Accent2 2 2 3 2 2" xfId="7624"/>
    <cellStyle name="40% - Accent2 2 2 3 2 3" xfId="7625"/>
    <cellStyle name="40% - Accent2 2 2 3 2 4" xfId="7626"/>
    <cellStyle name="40% - Accent2 2 2 3 3" xfId="7627"/>
    <cellStyle name="40% - Accent2 2 2 3 4" xfId="7628"/>
    <cellStyle name="40% - Accent2 2 2 3 5" xfId="7629"/>
    <cellStyle name="40% - Accent2 2 2 4" xfId="7630"/>
    <cellStyle name="40% - Accent2 2 2 4 2" xfId="7631"/>
    <cellStyle name="40% - Accent2 2 2 4 3" xfId="7632"/>
    <cellStyle name="40% - Accent2 2 2 4 4" xfId="7633"/>
    <cellStyle name="40% - Accent2 2 2 5" xfId="7634"/>
    <cellStyle name="40% - Accent2 2 2 6" xfId="7635"/>
    <cellStyle name="40% - Accent2 2 2 7" xfId="7636"/>
    <cellStyle name="40% - Accent2 2 2 8" xfId="7637"/>
    <cellStyle name="40% - Accent2 2 2 9" xfId="7638"/>
    <cellStyle name="40% - Accent2 2 20" xfId="7639"/>
    <cellStyle name="40% - Accent2 2 21" xfId="7640"/>
    <cellStyle name="40% - Accent2 2 22" xfId="7641"/>
    <cellStyle name="40% - Accent2 2 23" xfId="7642"/>
    <cellStyle name="40% - Accent2 2 3" xfId="7643"/>
    <cellStyle name="40% - Accent2 2 3 2" xfId="7644"/>
    <cellStyle name="40% - Accent2 2 3 2 2" xfId="7645"/>
    <cellStyle name="40% - Accent2 2 3 2 2 2" xfId="7646"/>
    <cellStyle name="40% - Accent2 2 3 2 2 3" xfId="7647"/>
    <cellStyle name="40% - Accent2 2 3 2 2 4" xfId="7648"/>
    <cellStyle name="40% - Accent2 2 3 2 3" xfId="7649"/>
    <cellStyle name="40% - Accent2 2 3 2 4" xfId="7650"/>
    <cellStyle name="40% - Accent2 2 3 2 5" xfId="7651"/>
    <cellStyle name="40% - Accent2 2 3 3" xfId="7652"/>
    <cellStyle name="40% - Accent2 2 3 3 2" xfId="7653"/>
    <cellStyle name="40% - Accent2 2 3 3 2 2" xfId="7654"/>
    <cellStyle name="40% - Accent2 2 3 3 2 3" xfId="7655"/>
    <cellStyle name="40% - Accent2 2 3 3 2 4" xfId="7656"/>
    <cellStyle name="40% - Accent2 2 3 3 3" xfId="7657"/>
    <cellStyle name="40% - Accent2 2 3 3 4" xfId="7658"/>
    <cellStyle name="40% - Accent2 2 3 3 5" xfId="7659"/>
    <cellStyle name="40% - Accent2 2 3 4" xfId="7660"/>
    <cellStyle name="40% - Accent2 2 3 4 2" xfId="7661"/>
    <cellStyle name="40% - Accent2 2 3 4 3" xfId="7662"/>
    <cellStyle name="40% - Accent2 2 3 4 4" xfId="7663"/>
    <cellStyle name="40% - Accent2 2 3 5" xfId="7664"/>
    <cellStyle name="40% - Accent2 2 3 6" xfId="7665"/>
    <cellStyle name="40% - Accent2 2 3 7" xfId="7666"/>
    <cellStyle name="40% - Accent2 2 4" xfId="7667"/>
    <cellStyle name="40% - Accent2 2 4 2" xfId="7668"/>
    <cellStyle name="40% - Accent2 2 4 2 2" xfId="7669"/>
    <cellStyle name="40% - Accent2 2 4 2 2 2" xfId="7670"/>
    <cellStyle name="40% - Accent2 2 4 2 2 3" xfId="7671"/>
    <cellStyle name="40% - Accent2 2 4 2 2 4" xfId="7672"/>
    <cellStyle name="40% - Accent2 2 4 2 3" xfId="7673"/>
    <cellStyle name="40% - Accent2 2 4 2 4" xfId="7674"/>
    <cellStyle name="40% - Accent2 2 4 2 5" xfId="7675"/>
    <cellStyle name="40% - Accent2 2 4 3" xfId="7676"/>
    <cellStyle name="40% - Accent2 2 4 3 2" xfId="7677"/>
    <cellStyle name="40% - Accent2 2 4 3 2 2" xfId="7678"/>
    <cellStyle name="40% - Accent2 2 4 3 2 3" xfId="7679"/>
    <cellStyle name="40% - Accent2 2 4 3 2 4" xfId="7680"/>
    <cellStyle name="40% - Accent2 2 4 3 3" xfId="7681"/>
    <cellStyle name="40% - Accent2 2 4 3 4" xfId="7682"/>
    <cellStyle name="40% - Accent2 2 4 3 5" xfId="7683"/>
    <cellStyle name="40% - Accent2 2 4 4" xfId="7684"/>
    <cellStyle name="40% - Accent2 2 4 4 2" xfId="7685"/>
    <cellStyle name="40% - Accent2 2 4 4 3" xfId="7686"/>
    <cellStyle name="40% - Accent2 2 4 4 4" xfId="7687"/>
    <cellStyle name="40% - Accent2 2 4 5" xfId="7688"/>
    <cellStyle name="40% - Accent2 2 4 6" xfId="7689"/>
    <cellStyle name="40% - Accent2 2 4 7" xfId="7690"/>
    <cellStyle name="40% - Accent2 2 5" xfId="7691"/>
    <cellStyle name="40% - Accent2 2 5 2" xfId="7692"/>
    <cellStyle name="40% - Accent2 2 5 2 2" xfId="7693"/>
    <cellStyle name="40% - Accent2 2 5 2 2 2" xfId="7694"/>
    <cellStyle name="40% - Accent2 2 5 2 2 3" xfId="7695"/>
    <cellStyle name="40% - Accent2 2 5 2 2 4" xfId="7696"/>
    <cellStyle name="40% - Accent2 2 5 2 3" xfId="7697"/>
    <cellStyle name="40% - Accent2 2 5 2 4" xfId="7698"/>
    <cellStyle name="40% - Accent2 2 5 2 5" xfId="7699"/>
    <cellStyle name="40% - Accent2 2 5 3" xfId="7700"/>
    <cellStyle name="40% - Accent2 2 5 3 2" xfId="7701"/>
    <cellStyle name="40% - Accent2 2 5 3 2 2" xfId="7702"/>
    <cellStyle name="40% - Accent2 2 5 3 2 3" xfId="7703"/>
    <cellStyle name="40% - Accent2 2 5 3 2 4" xfId="7704"/>
    <cellStyle name="40% - Accent2 2 5 3 3" xfId="7705"/>
    <cellStyle name="40% - Accent2 2 5 3 4" xfId="7706"/>
    <cellStyle name="40% - Accent2 2 5 3 5" xfId="7707"/>
    <cellStyle name="40% - Accent2 2 5 4" xfId="7708"/>
    <cellStyle name="40% - Accent2 2 5 4 2" xfId="7709"/>
    <cellStyle name="40% - Accent2 2 5 4 3" xfId="7710"/>
    <cellStyle name="40% - Accent2 2 5 4 4" xfId="7711"/>
    <cellStyle name="40% - Accent2 2 5 5" xfId="7712"/>
    <cellStyle name="40% - Accent2 2 5 6" xfId="7713"/>
    <cellStyle name="40% - Accent2 2 5 7" xfId="7714"/>
    <cellStyle name="40% - Accent2 2 6" xfId="7715"/>
    <cellStyle name="40% - Accent2 2 6 2" xfId="7716"/>
    <cellStyle name="40% - Accent2 2 6 2 2" xfId="7717"/>
    <cellStyle name="40% - Accent2 2 6 2 2 2" xfId="7718"/>
    <cellStyle name="40% - Accent2 2 6 2 2 3" xfId="7719"/>
    <cellStyle name="40% - Accent2 2 6 2 2 4" xfId="7720"/>
    <cellStyle name="40% - Accent2 2 6 2 3" xfId="7721"/>
    <cellStyle name="40% - Accent2 2 6 2 4" xfId="7722"/>
    <cellStyle name="40% - Accent2 2 6 2 5" xfId="7723"/>
    <cellStyle name="40% - Accent2 2 6 3" xfId="7724"/>
    <cellStyle name="40% - Accent2 2 6 3 2" xfId="7725"/>
    <cellStyle name="40% - Accent2 2 6 3 2 2" xfId="7726"/>
    <cellStyle name="40% - Accent2 2 6 3 2 3" xfId="7727"/>
    <cellStyle name="40% - Accent2 2 6 3 2 4" xfId="7728"/>
    <cellStyle name="40% - Accent2 2 6 3 3" xfId="7729"/>
    <cellStyle name="40% - Accent2 2 6 3 4" xfId="7730"/>
    <cellStyle name="40% - Accent2 2 6 3 5" xfId="7731"/>
    <cellStyle name="40% - Accent2 2 6 4" xfId="7732"/>
    <cellStyle name="40% - Accent2 2 6 4 2" xfId="7733"/>
    <cellStyle name="40% - Accent2 2 6 4 3" xfId="7734"/>
    <cellStyle name="40% - Accent2 2 6 4 4" xfId="7735"/>
    <cellStyle name="40% - Accent2 2 6 5" xfId="7736"/>
    <cellStyle name="40% - Accent2 2 6 6" xfId="7737"/>
    <cellStyle name="40% - Accent2 2 6 7" xfId="7738"/>
    <cellStyle name="40% - Accent2 2 7" xfId="7739"/>
    <cellStyle name="40% - Accent2 2 7 2" xfId="7740"/>
    <cellStyle name="40% - Accent2 2 7 2 2" xfId="7741"/>
    <cellStyle name="40% - Accent2 2 7 2 3" xfId="7742"/>
    <cellStyle name="40% - Accent2 2 7 2 4" xfId="7743"/>
    <cellStyle name="40% - Accent2 2 7 3" xfId="7744"/>
    <cellStyle name="40% - Accent2 2 7 4" xfId="7745"/>
    <cellStyle name="40% - Accent2 2 7 5" xfId="7746"/>
    <cellStyle name="40% - Accent2 2 8" xfId="7747"/>
    <cellStyle name="40% - Accent2 2 8 2" xfId="7748"/>
    <cellStyle name="40% - Accent2 2 8 2 2" xfId="7749"/>
    <cellStyle name="40% - Accent2 2 8 2 3" xfId="7750"/>
    <cellStyle name="40% - Accent2 2 8 2 4" xfId="7751"/>
    <cellStyle name="40% - Accent2 2 8 3" xfId="7752"/>
    <cellStyle name="40% - Accent2 2 8 4" xfId="7753"/>
    <cellStyle name="40% - Accent2 2 8 5" xfId="7754"/>
    <cellStyle name="40% - Accent2 2 9" xfId="7755"/>
    <cellStyle name="40% - Accent2 2 9 2" xfId="7756"/>
    <cellStyle name="40% - Accent2 2 9 3" xfId="7757"/>
    <cellStyle name="40% - Accent2 2 9 4" xfId="7758"/>
    <cellStyle name="40% - Accent2 2_2009 GRC Compl Filing - Exhibit D" xfId="50658"/>
    <cellStyle name="40% - Accent2 20" xfId="7759"/>
    <cellStyle name="40% - Accent2 20 2" xfId="7760"/>
    <cellStyle name="40% - Accent2 20 3" xfId="7761"/>
    <cellStyle name="40% - Accent2 200" xfId="7762"/>
    <cellStyle name="40% - Accent2 200 2" xfId="7763"/>
    <cellStyle name="40% - Accent2 201" xfId="7764"/>
    <cellStyle name="40% - Accent2 201 2" xfId="7765"/>
    <cellStyle name="40% - Accent2 202" xfId="7766"/>
    <cellStyle name="40% - Accent2 202 2" xfId="7767"/>
    <cellStyle name="40% - Accent2 203" xfId="7768"/>
    <cellStyle name="40% - Accent2 203 2" xfId="7769"/>
    <cellStyle name="40% - Accent2 204" xfId="7770"/>
    <cellStyle name="40% - Accent2 204 2" xfId="7771"/>
    <cellStyle name="40% - Accent2 205" xfId="7772"/>
    <cellStyle name="40% - Accent2 205 2" xfId="7773"/>
    <cellStyle name="40% - Accent2 206" xfId="7774"/>
    <cellStyle name="40% - Accent2 206 2" xfId="7775"/>
    <cellStyle name="40% - Accent2 207" xfId="7776"/>
    <cellStyle name="40% - Accent2 207 2" xfId="7777"/>
    <cellStyle name="40% - Accent2 208" xfId="7778"/>
    <cellStyle name="40% - Accent2 208 2" xfId="7779"/>
    <cellStyle name="40% - Accent2 209" xfId="7780"/>
    <cellStyle name="40% - Accent2 209 2" xfId="7781"/>
    <cellStyle name="40% - Accent2 21" xfId="7782"/>
    <cellStyle name="40% - Accent2 21 2" xfId="7783"/>
    <cellStyle name="40% - Accent2 21 3" xfId="7784"/>
    <cellStyle name="40% - Accent2 210" xfId="7785"/>
    <cellStyle name="40% - Accent2 210 2" xfId="7786"/>
    <cellStyle name="40% - Accent2 211" xfId="7787"/>
    <cellStyle name="40% - Accent2 211 2" xfId="7788"/>
    <cellStyle name="40% - Accent2 212" xfId="7789"/>
    <cellStyle name="40% - Accent2 212 2" xfId="7790"/>
    <cellStyle name="40% - Accent2 213" xfId="7791"/>
    <cellStyle name="40% - Accent2 213 2" xfId="7792"/>
    <cellStyle name="40% - Accent2 214" xfId="7793"/>
    <cellStyle name="40% - Accent2 214 2" xfId="7794"/>
    <cellStyle name="40% - Accent2 215" xfId="7795"/>
    <cellStyle name="40% - Accent2 215 2" xfId="7796"/>
    <cellStyle name="40% - Accent2 216" xfId="7797"/>
    <cellStyle name="40% - Accent2 216 2" xfId="7798"/>
    <cellStyle name="40% - Accent2 217" xfId="7799"/>
    <cellStyle name="40% - Accent2 217 2" xfId="7800"/>
    <cellStyle name="40% - Accent2 218" xfId="7801"/>
    <cellStyle name="40% - Accent2 218 2" xfId="7802"/>
    <cellStyle name="40% - Accent2 219" xfId="7803"/>
    <cellStyle name="40% - Accent2 219 2" xfId="7804"/>
    <cellStyle name="40% - Accent2 22" xfId="7805"/>
    <cellStyle name="40% - Accent2 22 2" xfId="7806"/>
    <cellStyle name="40% - Accent2 22 3" xfId="7807"/>
    <cellStyle name="40% - Accent2 220" xfId="7808"/>
    <cellStyle name="40% - Accent2 220 2" xfId="7809"/>
    <cellStyle name="40% - Accent2 221" xfId="7810"/>
    <cellStyle name="40% - Accent2 221 2" xfId="7811"/>
    <cellStyle name="40% - Accent2 222" xfId="7812"/>
    <cellStyle name="40% - Accent2 222 2" xfId="7813"/>
    <cellStyle name="40% - Accent2 223" xfId="7814"/>
    <cellStyle name="40% - Accent2 223 2" xfId="7815"/>
    <cellStyle name="40% - Accent2 224" xfId="7816"/>
    <cellStyle name="40% - Accent2 224 2" xfId="7817"/>
    <cellStyle name="40% - Accent2 225" xfId="7818"/>
    <cellStyle name="40% - Accent2 225 2" xfId="7819"/>
    <cellStyle name="40% - Accent2 226" xfId="7820"/>
    <cellStyle name="40% - Accent2 226 2" xfId="7821"/>
    <cellStyle name="40% - Accent2 227" xfId="7822"/>
    <cellStyle name="40% - Accent2 227 2" xfId="7823"/>
    <cellStyle name="40% - Accent2 228" xfId="7824"/>
    <cellStyle name="40% - Accent2 228 2" xfId="7825"/>
    <cellStyle name="40% - Accent2 229" xfId="7826"/>
    <cellStyle name="40% - Accent2 229 2" xfId="7827"/>
    <cellStyle name="40% - Accent2 23" xfId="7828"/>
    <cellStyle name="40% - Accent2 23 2" xfId="7829"/>
    <cellStyle name="40% - Accent2 23 3" xfId="7830"/>
    <cellStyle name="40% - Accent2 230" xfId="7831"/>
    <cellStyle name="40% - Accent2 230 2" xfId="7832"/>
    <cellStyle name="40% - Accent2 231" xfId="7833"/>
    <cellStyle name="40% - Accent2 231 2" xfId="7834"/>
    <cellStyle name="40% - Accent2 232" xfId="7835"/>
    <cellStyle name="40% - Accent2 232 2" xfId="7836"/>
    <cellStyle name="40% - Accent2 233" xfId="7837"/>
    <cellStyle name="40% - Accent2 233 2" xfId="7838"/>
    <cellStyle name="40% - Accent2 234" xfId="7839"/>
    <cellStyle name="40% - Accent2 234 2" xfId="7840"/>
    <cellStyle name="40% - Accent2 235" xfId="7841"/>
    <cellStyle name="40% - Accent2 235 2" xfId="7842"/>
    <cellStyle name="40% - Accent2 236" xfId="7843"/>
    <cellStyle name="40% - Accent2 236 2" xfId="7844"/>
    <cellStyle name="40% - Accent2 237" xfId="7845"/>
    <cellStyle name="40% - Accent2 237 2" xfId="7846"/>
    <cellStyle name="40% - Accent2 238" xfId="7847"/>
    <cellStyle name="40% - Accent2 238 2" xfId="7848"/>
    <cellStyle name="40% - Accent2 239" xfId="7849"/>
    <cellStyle name="40% - Accent2 239 2" xfId="7850"/>
    <cellStyle name="40% - Accent2 24" xfId="7851"/>
    <cellStyle name="40% - Accent2 24 2" xfId="7852"/>
    <cellStyle name="40% - Accent2 24 3" xfId="7853"/>
    <cellStyle name="40% - Accent2 240" xfId="7854"/>
    <cellStyle name="40% - Accent2 240 2" xfId="7855"/>
    <cellStyle name="40% - Accent2 241" xfId="7856"/>
    <cellStyle name="40% - Accent2 241 2" xfId="7857"/>
    <cellStyle name="40% - Accent2 242" xfId="7858"/>
    <cellStyle name="40% - Accent2 242 2" xfId="7859"/>
    <cellStyle name="40% - Accent2 243" xfId="7860"/>
    <cellStyle name="40% - Accent2 243 2" xfId="7861"/>
    <cellStyle name="40% - Accent2 244" xfId="7862"/>
    <cellStyle name="40% - Accent2 244 2" xfId="7863"/>
    <cellStyle name="40% - Accent2 245" xfId="7864"/>
    <cellStyle name="40% - Accent2 245 2" xfId="7865"/>
    <cellStyle name="40% - Accent2 246" xfId="7866"/>
    <cellStyle name="40% - Accent2 246 2" xfId="7867"/>
    <cellStyle name="40% - Accent2 247" xfId="7868"/>
    <cellStyle name="40% - Accent2 247 2" xfId="7869"/>
    <cellStyle name="40% - Accent2 248" xfId="7870"/>
    <cellStyle name="40% - Accent2 248 2" xfId="7871"/>
    <cellStyle name="40% - Accent2 249" xfId="7872"/>
    <cellStyle name="40% - Accent2 249 2" xfId="7873"/>
    <cellStyle name="40% - Accent2 25" xfId="7874"/>
    <cellStyle name="40% - Accent2 25 2" xfId="7875"/>
    <cellStyle name="40% - Accent2 25 3" xfId="7876"/>
    <cellStyle name="40% - Accent2 250" xfId="7877"/>
    <cellStyle name="40% - Accent2 250 2" xfId="7878"/>
    <cellStyle name="40% - Accent2 251" xfId="7879"/>
    <cellStyle name="40% - Accent2 251 2" xfId="7880"/>
    <cellStyle name="40% - Accent2 252" xfId="7881"/>
    <cellStyle name="40% - Accent2 252 2" xfId="7882"/>
    <cellStyle name="40% - Accent2 253" xfId="7883"/>
    <cellStyle name="40% - Accent2 253 2" xfId="7884"/>
    <cellStyle name="40% - Accent2 254" xfId="7885"/>
    <cellStyle name="40% - Accent2 254 2" xfId="7886"/>
    <cellStyle name="40% - Accent2 255" xfId="7887"/>
    <cellStyle name="40% - Accent2 255 2" xfId="7888"/>
    <cellStyle name="40% - Accent2 256" xfId="7889"/>
    <cellStyle name="40% - Accent2 257" xfId="7890"/>
    <cellStyle name="40% - Accent2 258" xfId="7891"/>
    <cellStyle name="40% - Accent2 259" xfId="7892"/>
    <cellStyle name="40% - Accent2 26" xfId="7893"/>
    <cellStyle name="40% - Accent2 26 2" xfId="7894"/>
    <cellStyle name="40% - Accent2 26 3" xfId="7895"/>
    <cellStyle name="40% - Accent2 260" xfId="7896"/>
    <cellStyle name="40% - Accent2 261" xfId="7897"/>
    <cellStyle name="40% - Accent2 262" xfId="7898"/>
    <cellStyle name="40% - Accent2 263" xfId="7899"/>
    <cellStyle name="40% - Accent2 264" xfId="7900"/>
    <cellStyle name="40% - Accent2 27" xfId="7901"/>
    <cellStyle name="40% - Accent2 27 2" xfId="7902"/>
    <cellStyle name="40% - Accent2 27 3" xfId="7903"/>
    <cellStyle name="40% - Accent2 28" xfId="7904"/>
    <cellStyle name="40% - Accent2 28 2" xfId="7905"/>
    <cellStyle name="40% - Accent2 28 3" xfId="7906"/>
    <cellStyle name="40% - Accent2 29" xfId="7907"/>
    <cellStyle name="40% - Accent2 29 2" xfId="7908"/>
    <cellStyle name="40% - Accent2 29 3" xfId="7909"/>
    <cellStyle name="40% - Accent2 3" xfId="7910"/>
    <cellStyle name="40% - Accent2 3 10" xfId="7911"/>
    <cellStyle name="40% - Accent2 3 11" xfId="7912"/>
    <cellStyle name="40% - Accent2 3 12" xfId="7913"/>
    <cellStyle name="40% - Accent2 3 13" xfId="7914"/>
    <cellStyle name="40% - Accent2 3 14" xfId="7915"/>
    <cellStyle name="40% - Accent2 3 2" xfId="7916"/>
    <cellStyle name="40% - Accent2 3 2 2" xfId="7917"/>
    <cellStyle name="40% - Accent2 3 2 2 2" xfId="7918"/>
    <cellStyle name="40% - Accent2 3 2 2 2 2" xfId="7919"/>
    <cellStyle name="40% - Accent2 3 2 2 2 3" xfId="7920"/>
    <cellStyle name="40% - Accent2 3 2 2 2 4" xfId="7921"/>
    <cellStyle name="40% - Accent2 3 2 2 3" xfId="7922"/>
    <cellStyle name="40% - Accent2 3 2 2 4" xfId="7923"/>
    <cellStyle name="40% - Accent2 3 2 2 5" xfId="7924"/>
    <cellStyle name="40% - Accent2 3 2 3" xfId="7925"/>
    <cellStyle name="40% - Accent2 3 2 3 2" xfId="7926"/>
    <cellStyle name="40% - Accent2 3 2 3 2 2" xfId="7927"/>
    <cellStyle name="40% - Accent2 3 2 3 2 3" xfId="7928"/>
    <cellStyle name="40% - Accent2 3 2 3 2 4" xfId="7929"/>
    <cellStyle name="40% - Accent2 3 2 3 3" xfId="7930"/>
    <cellStyle name="40% - Accent2 3 2 3 4" xfId="7931"/>
    <cellStyle name="40% - Accent2 3 2 3 5" xfId="7932"/>
    <cellStyle name="40% - Accent2 3 2 4" xfId="7933"/>
    <cellStyle name="40% - Accent2 3 2 4 2" xfId="7934"/>
    <cellStyle name="40% - Accent2 3 2 4 3" xfId="7935"/>
    <cellStyle name="40% - Accent2 3 2 4 4" xfId="7936"/>
    <cellStyle name="40% - Accent2 3 2 5" xfId="7937"/>
    <cellStyle name="40% - Accent2 3 2 6" xfId="7938"/>
    <cellStyle name="40% - Accent2 3 2 7" xfId="7939"/>
    <cellStyle name="40% - Accent2 3 2 8" xfId="7940"/>
    <cellStyle name="40% - Accent2 3 3" xfId="7941"/>
    <cellStyle name="40% - Accent2 3 3 2" xfId="7942"/>
    <cellStyle name="40% - Accent2 3 3 2 2" xfId="7943"/>
    <cellStyle name="40% - Accent2 3 3 2 2 2" xfId="7944"/>
    <cellStyle name="40% - Accent2 3 3 2 2 3" xfId="7945"/>
    <cellStyle name="40% - Accent2 3 3 2 2 4" xfId="7946"/>
    <cellStyle name="40% - Accent2 3 3 2 3" xfId="7947"/>
    <cellStyle name="40% - Accent2 3 3 2 4" xfId="7948"/>
    <cellStyle name="40% - Accent2 3 3 2 5" xfId="7949"/>
    <cellStyle name="40% - Accent2 3 3 3" xfId="7950"/>
    <cellStyle name="40% - Accent2 3 3 3 2" xfId="7951"/>
    <cellStyle name="40% - Accent2 3 3 3 2 2" xfId="7952"/>
    <cellStyle name="40% - Accent2 3 3 3 2 3" xfId="7953"/>
    <cellStyle name="40% - Accent2 3 3 3 2 4" xfId="7954"/>
    <cellStyle name="40% - Accent2 3 3 3 3" xfId="7955"/>
    <cellStyle name="40% - Accent2 3 3 3 4" xfId="7956"/>
    <cellStyle name="40% - Accent2 3 3 3 5" xfId="7957"/>
    <cellStyle name="40% - Accent2 3 3 4" xfId="7958"/>
    <cellStyle name="40% - Accent2 3 3 4 2" xfId="7959"/>
    <cellStyle name="40% - Accent2 3 3 4 3" xfId="7960"/>
    <cellStyle name="40% - Accent2 3 3 4 4" xfId="7961"/>
    <cellStyle name="40% - Accent2 3 3 5" xfId="7962"/>
    <cellStyle name="40% - Accent2 3 3 6" xfId="7963"/>
    <cellStyle name="40% - Accent2 3 3 7" xfId="7964"/>
    <cellStyle name="40% - Accent2 3 4" xfId="7965"/>
    <cellStyle name="40% - Accent2 3 4 2" xfId="7966"/>
    <cellStyle name="40% - Accent2 3 4 2 2" xfId="7967"/>
    <cellStyle name="40% - Accent2 3 4 2 2 2" xfId="7968"/>
    <cellStyle name="40% - Accent2 3 4 2 2 3" xfId="7969"/>
    <cellStyle name="40% - Accent2 3 4 2 2 4" xfId="7970"/>
    <cellStyle name="40% - Accent2 3 4 2 3" xfId="7971"/>
    <cellStyle name="40% - Accent2 3 4 2 4" xfId="7972"/>
    <cellStyle name="40% - Accent2 3 4 2 5" xfId="7973"/>
    <cellStyle name="40% - Accent2 3 4 3" xfId="7974"/>
    <cellStyle name="40% - Accent2 3 4 3 2" xfId="7975"/>
    <cellStyle name="40% - Accent2 3 4 3 2 2" xfId="7976"/>
    <cellStyle name="40% - Accent2 3 4 3 2 3" xfId="7977"/>
    <cellStyle name="40% - Accent2 3 4 3 2 4" xfId="7978"/>
    <cellStyle name="40% - Accent2 3 4 3 3" xfId="7979"/>
    <cellStyle name="40% - Accent2 3 4 3 4" xfId="7980"/>
    <cellStyle name="40% - Accent2 3 4 3 5" xfId="7981"/>
    <cellStyle name="40% - Accent2 3 4 4" xfId="7982"/>
    <cellStyle name="40% - Accent2 3 4 4 2" xfId="7983"/>
    <cellStyle name="40% - Accent2 3 4 4 3" xfId="7984"/>
    <cellStyle name="40% - Accent2 3 4 4 4" xfId="7985"/>
    <cellStyle name="40% - Accent2 3 4 5" xfId="7986"/>
    <cellStyle name="40% - Accent2 3 4 6" xfId="7987"/>
    <cellStyle name="40% - Accent2 3 4 7" xfId="7988"/>
    <cellStyle name="40% - Accent2 3 5" xfId="7989"/>
    <cellStyle name="40% - Accent2 3 5 2" xfId="7990"/>
    <cellStyle name="40% - Accent2 3 5 2 2" xfId="7991"/>
    <cellStyle name="40% - Accent2 3 5 2 2 2" xfId="7992"/>
    <cellStyle name="40% - Accent2 3 5 2 2 3" xfId="7993"/>
    <cellStyle name="40% - Accent2 3 5 2 2 4" xfId="7994"/>
    <cellStyle name="40% - Accent2 3 5 2 3" xfId="7995"/>
    <cellStyle name="40% - Accent2 3 5 2 4" xfId="7996"/>
    <cellStyle name="40% - Accent2 3 5 2 5" xfId="7997"/>
    <cellStyle name="40% - Accent2 3 5 3" xfId="7998"/>
    <cellStyle name="40% - Accent2 3 5 3 2" xfId="7999"/>
    <cellStyle name="40% - Accent2 3 5 3 2 2" xfId="8000"/>
    <cellStyle name="40% - Accent2 3 5 3 2 3" xfId="8001"/>
    <cellStyle name="40% - Accent2 3 5 3 2 4" xfId="8002"/>
    <cellStyle name="40% - Accent2 3 5 3 3" xfId="8003"/>
    <cellStyle name="40% - Accent2 3 5 3 4" xfId="8004"/>
    <cellStyle name="40% - Accent2 3 5 3 5" xfId="8005"/>
    <cellStyle name="40% - Accent2 3 5 4" xfId="8006"/>
    <cellStyle name="40% - Accent2 3 5 4 2" xfId="8007"/>
    <cellStyle name="40% - Accent2 3 5 4 3" xfId="8008"/>
    <cellStyle name="40% - Accent2 3 5 4 4" xfId="8009"/>
    <cellStyle name="40% - Accent2 3 5 5" xfId="8010"/>
    <cellStyle name="40% - Accent2 3 5 6" xfId="8011"/>
    <cellStyle name="40% - Accent2 3 5 7" xfId="8012"/>
    <cellStyle name="40% - Accent2 3 6" xfId="8013"/>
    <cellStyle name="40% - Accent2 3 6 2" xfId="8014"/>
    <cellStyle name="40% - Accent2 3 6 2 2" xfId="8015"/>
    <cellStyle name="40% - Accent2 3 6 2 2 2" xfId="8016"/>
    <cellStyle name="40% - Accent2 3 6 2 2 3" xfId="8017"/>
    <cellStyle name="40% - Accent2 3 6 2 2 4" xfId="8018"/>
    <cellStyle name="40% - Accent2 3 6 2 3" xfId="8019"/>
    <cellStyle name="40% - Accent2 3 6 2 4" xfId="8020"/>
    <cellStyle name="40% - Accent2 3 6 2 5" xfId="8021"/>
    <cellStyle name="40% - Accent2 3 6 3" xfId="8022"/>
    <cellStyle name="40% - Accent2 3 6 3 2" xfId="8023"/>
    <cellStyle name="40% - Accent2 3 6 3 2 2" xfId="8024"/>
    <cellStyle name="40% - Accent2 3 6 3 2 3" xfId="8025"/>
    <cellStyle name="40% - Accent2 3 6 3 2 4" xfId="8026"/>
    <cellStyle name="40% - Accent2 3 6 3 3" xfId="8027"/>
    <cellStyle name="40% - Accent2 3 6 3 4" xfId="8028"/>
    <cellStyle name="40% - Accent2 3 6 3 5" xfId="8029"/>
    <cellStyle name="40% - Accent2 3 6 4" xfId="8030"/>
    <cellStyle name="40% - Accent2 3 6 4 2" xfId="8031"/>
    <cellStyle name="40% - Accent2 3 6 4 3" xfId="8032"/>
    <cellStyle name="40% - Accent2 3 6 4 4" xfId="8033"/>
    <cellStyle name="40% - Accent2 3 6 5" xfId="8034"/>
    <cellStyle name="40% - Accent2 3 6 6" xfId="8035"/>
    <cellStyle name="40% - Accent2 3 6 7" xfId="8036"/>
    <cellStyle name="40% - Accent2 3 7" xfId="8037"/>
    <cellStyle name="40% - Accent2 3 7 2" xfId="8038"/>
    <cellStyle name="40% - Accent2 3 7 2 2" xfId="8039"/>
    <cellStyle name="40% - Accent2 3 7 2 3" xfId="8040"/>
    <cellStyle name="40% - Accent2 3 7 2 4" xfId="8041"/>
    <cellStyle name="40% - Accent2 3 7 3" xfId="8042"/>
    <cellStyle name="40% - Accent2 3 7 4" xfId="8043"/>
    <cellStyle name="40% - Accent2 3 7 5" xfId="8044"/>
    <cellStyle name="40% - Accent2 3 8" xfId="8045"/>
    <cellStyle name="40% - Accent2 3 8 2" xfId="8046"/>
    <cellStyle name="40% - Accent2 3 8 2 2" xfId="8047"/>
    <cellStyle name="40% - Accent2 3 8 2 3" xfId="8048"/>
    <cellStyle name="40% - Accent2 3 8 2 4" xfId="8049"/>
    <cellStyle name="40% - Accent2 3 8 3" xfId="8050"/>
    <cellStyle name="40% - Accent2 3 8 4" xfId="8051"/>
    <cellStyle name="40% - Accent2 3 8 5" xfId="8052"/>
    <cellStyle name="40% - Accent2 3 9" xfId="8053"/>
    <cellStyle name="40% - Accent2 3 9 2" xfId="8054"/>
    <cellStyle name="40% - Accent2 3 9 3" xfId="8055"/>
    <cellStyle name="40% - Accent2 3 9 4" xfId="8056"/>
    <cellStyle name="40% - Accent2 30" xfId="8057"/>
    <cellStyle name="40% - Accent2 30 2" xfId="8058"/>
    <cellStyle name="40% - Accent2 30 3" xfId="8059"/>
    <cellStyle name="40% - Accent2 31" xfId="8060"/>
    <cellStyle name="40% - Accent2 31 2" xfId="8061"/>
    <cellStyle name="40% - Accent2 31 3" xfId="8062"/>
    <cellStyle name="40% - Accent2 32" xfId="8063"/>
    <cellStyle name="40% - Accent2 32 2" xfId="8064"/>
    <cellStyle name="40% - Accent2 32 3" xfId="8065"/>
    <cellStyle name="40% - Accent2 33" xfId="8066"/>
    <cellStyle name="40% - Accent2 33 2" xfId="8067"/>
    <cellStyle name="40% - Accent2 33 3" xfId="8068"/>
    <cellStyle name="40% - Accent2 34" xfId="8069"/>
    <cellStyle name="40% - Accent2 34 2" xfId="8070"/>
    <cellStyle name="40% - Accent2 34 3" xfId="8071"/>
    <cellStyle name="40% - Accent2 35" xfId="8072"/>
    <cellStyle name="40% - Accent2 35 2" xfId="8073"/>
    <cellStyle name="40% - Accent2 35 3" xfId="8074"/>
    <cellStyle name="40% - Accent2 36" xfId="8075"/>
    <cellStyle name="40% - Accent2 36 2" xfId="8076"/>
    <cellStyle name="40% - Accent2 36 3" xfId="8077"/>
    <cellStyle name="40% - Accent2 37" xfId="8078"/>
    <cellStyle name="40% - Accent2 37 2" xfId="8079"/>
    <cellStyle name="40% - Accent2 37 3" xfId="8080"/>
    <cellStyle name="40% - Accent2 38" xfId="8081"/>
    <cellStyle name="40% - Accent2 38 2" xfId="8082"/>
    <cellStyle name="40% - Accent2 38 3" xfId="8083"/>
    <cellStyle name="40% - Accent2 39" xfId="8084"/>
    <cellStyle name="40% - Accent2 39 2" xfId="8085"/>
    <cellStyle name="40% - Accent2 39 3" xfId="8086"/>
    <cellStyle name="40% - Accent2 4" xfId="8087"/>
    <cellStyle name="40% - Accent2 4 2" xfId="8088"/>
    <cellStyle name="40% - Accent2 4 2 2" xfId="8089"/>
    <cellStyle name="40% - Accent2 4 3" xfId="8090"/>
    <cellStyle name="40% - Accent2 4 3 2" xfId="8091"/>
    <cellStyle name="40% - Accent2 4 4" xfId="50659"/>
    <cellStyle name="40% - Accent2 40" xfId="8092"/>
    <cellStyle name="40% - Accent2 40 2" xfId="8093"/>
    <cellStyle name="40% - Accent2 40 3" xfId="8094"/>
    <cellStyle name="40% - Accent2 41" xfId="8095"/>
    <cellStyle name="40% - Accent2 41 2" xfId="8096"/>
    <cellStyle name="40% - Accent2 41 3" xfId="8097"/>
    <cellStyle name="40% - Accent2 42" xfId="8098"/>
    <cellStyle name="40% - Accent2 42 2" xfId="8099"/>
    <cellStyle name="40% - Accent2 42 3" xfId="8100"/>
    <cellStyle name="40% - Accent2 43" xfId="8101"/>
    <cellStyle name="40% - Accent2 43 2" xfId="8102"/>
    <cellStyle name="40% - Accent2 43 3" xfId="8103"/>
    <cellStyle name="40% - Accent2 44" xfId="8104"/>
    <cellStyle name="40% - Accent2 44 2" xfId="8105"/>
    <cellStyle name="40% - Accent2 44 3" xfId="8106"/>
    <cellStyle name="40% - Accent2 45" xfId="8107"/>
    <cellStyle name="40% - Accent2 45 2" xfId="8108"/>
    <cellStyle name="40% - Accent2 45 3" xfId="8109"/>
    <cellStyle name="40% - Accent2 46" xfId="8110"/>
    <cellStyle name="40% - Accent2 46 2" xfId="8111"/>
    <cellStyle name="40% - Accent2 46 3" xfId="8112"/>
    <cellStyle name="40% - Accent2 47" xfId="8113"/>
    <cellStyle name="40% - Accent2 47 2" xfId="8114"/>
    <cellStyle name="40% - Accent2 47 3" xfId="8115"/>
    <cellStyle name="40% - Accent2 48" xfId="8116"/>
    <cellStyle name="40% - Accent2 48 2" xfId="8117"/>
    <cellStyle name="40% - Accent2 48 3" xfId="8118"/>
    <cellStyle name="40% - Accent2 49" xfId="8119"/>
    <cellStyle name="40% - Accent2 49 2" xfId="8120"/>
    <cellStyle name="40% - Accent2 49 3" xfId="8121"/>
    <cellStyle name="40% - Accent2 5" xfId="8122"/>
    <cellStyle name="40% - Accent2 5 2" xfId="8123"/>
    <cellStyle name="40% - Accent2 5 3" xfId="8124"/>
    <cellStyle name="40% - Accent2 5 4" xfId="8125"/>
    <cellStyle name="40% - Accent2 50" xfId="8126"/>
    <cellStyle name="40% - Accent2 50 2" xfId="8127"/>
    <cellStyle name="40% - Accent2 50 3" xfId="8128"/>
    <cellStyle name="40% - Accent2 51" xfId="8129"/>
    <cellStyle name="40% - Accent2 51 2" xfId="8130"/>
    <cellStyle name="40% - Accent2 51 3" xfId="8131"/>
    <cellStyle name="40% - Accent2 52" xfId="8132"/>
    <cellStyle name="40% - Accent2 52 2" xfId="8133"/>
    <cellStyle name="40% - Accent2 52 3" xfId="8134"/>
    <cellStyle name="40% - Accent2 53" xfId="8135"/>
    <cellStyle name="40% - Accent2 53 2" xfId="8136"/>
    <cellStyle name="40% - Accent2 53 3" xfId="8137"/>
    <cellStyle name="40% - Accent2 54" xfId="8138"/>
    <cellStyle name="40% - Accent2 54 2" xfId="8139"/>
    <cellStyle name="40% - Accent2 54 3" xfId="8140"/>
    <cellStyle name="40% - Accent2 55" xfId="8141"/>
    <cellStyle name="40% - Accent2 55 2" xfId="8142"/>
    <cellStyle name="40% - Accent2 55 3" xfId="8143"/>
    <cellStyle name="40% - Accent2 56" xfId="8144"/>
    <cellStyle name="40% - Accent2 56 2" xfId="8145"/>
    <cellStyle name="40% - Accent2 56 3" xfId="8146"/>
    <cellStyle name="40% - Accent2 57" xfId="8147"/>
    <cellStyle name="40% - Accent2 57 2" xfId="8148"/>
    <cellStyle name="40% - Accent2 57 3" xfId="8149"/>
    <cellStyle name="40% - Accent2 58" xfId="8150"/>
    <cellStyle name="40% - Accent2 58 2" xfId="8151"/>
    <cellStyle name="40% - Accent2 58 3" xfId="8152"/>
    <cellStyle name="40% - Accent2 59" xfId="8153"/>
    <cellStyle name="40% - Accent2 59 2" xfId="8154"/>
    <cellStyle name="40% - Accent2 59 3" xfId="8155"/>
    <cellStyle name="40% - Accent2 6" xfId="8156"/>
    <cellStyle name="40% - Accent2 6 2" xfId="8157"/>
    <cellStyle name="40% - Accent2 6 3" xfId="8158"/>
    <cellStyle name="40% - Accent2 6 4" xfId="8159"/>
    <cellStyle name="40% - Accent2 60" xfId="8160"/>
    <cellStyle name="40% - Accent2 60 2" xfId="8161"/>
    <cellStyle name="40% - Accent2 60 3" xfId="8162"/>
    <cellStyle name="40% - Accent2 61" xfId="8163"/>
    <cellStyle name="40% - Accent2 61 2" xfId="8164"/>
    <cellStyle name="40% - Accent2 61 3" xfId="8165"/>
    <cellStyle name="40% - Accent2 62" xfId="8166"/>
    <cellStyle name="40% - Accent2 62 2" xfId="8167"/>
    <cellStyle name="40% - Accent2 62 3" xfId="8168"/>
    <cellStyle name="40% - Accent2 63" xfId="8169"/>
    <cellStyle name="40% - Accent2 63 2" xfId="8170"/>
    <cellStyle name="40% - Accent2 63 3" xfId="8171"/>
    <cellStyle name="40% - Accent2 64" xfId="8172"/>
    <cellStyle name="40% - Accent2 64 2" xfId="8173"/>
    <cellStyle name="40% - Accent2 64 3" xfId="8174"/>
    <cellStyle name="40% - Accent2 65" xfId="8175"/>
    <cellStyle name="40% - Accent2 65 2" xfId="8176"/>
    <cellStyle name="40% - Accent2 65 3" xfId="8177"/>
    <cellStyle name="40% - Accent2 66" xfId="8178"/>
    <cellStyle name="40% - Accent2 66 2" xfId="8179"/>
    <cellStyle name="40% - Accent2 66 3" xfId="8180"/>
    <cellStyle name="40% - Accent2 67" xfId="8181"/>
    <cellStyle name="40% - Accent2 67 2" xfId="8182"/>
    <cellStyle name="40% - Accent2 67 3" xfId="8183"/>
    <cellStyle name="40% - Accent2 68" xfId="8184"/>
    <cellStyle name="40% - Accent2 68 2" xfId="8185"/>
    <cellStyle name="40% - Accent2 68 3" xfId="8186"/>
    <cellStyle name="40% - Accent2 69" xfId="8187"/>
    <cellStyle name="40% - Accent2 69 2" xfId="8188"/>
    <cellStyle name="40% - Accent2 69 3" xfId="8189"/>
    <cellStyle name="40% - Accent2 7" xfId="8190"/>
    <cellStyle name="40% - Accent2 7 2" xfId="8191"/>
    <cellStyle name="40% - Accent2 7 3" xfId="8192"/>
    <cellStyle name="40% - Accent2 7 4" xfId="8193"/>
    <cellStyle name="40% - Accent2 70" xfId="8194"/>
    <cellStyle name="40% - Accent2 70 2" xfId="8195"/>
    <cellStyle name="40% - Accent2 70 3" xfId="8196"/>
    <cellStyle name="40% - Accent2 71" xfId="8197"/>
    <cellStyle name="40% - Accent2 71 2" xfId="8198"/>
    <cellStyle name="40% - Accent2 71 3" xfId="8199"/>
    <cellStyle name="40% - Accent2 72" xfId="8200"/>
    <cellStyle name="40% - Accent2 72 2" xfId="8201"/>
    <cellStyle name="40% - Accent2 72 3" xfId="8202"/>
    <cellStyle name="40% - Accent2 73" xfId="8203"/>
    <cellStyle name="40% - Accent2 73 2" xfId="8204"/>
    <cellStyle name="40% - Accent2 73 3" xfId="8205"/>
    <cellStyle name="40% - Accent2 74" xfId="8206"/>
    <cellStyle name="40% - Accent2 74 2" xfId="8207"/>
    <cellStyle name="40% - Accent2 74 3" xfId="8208"/>
    <cellStyle name="40% - Accent2 75" xfId="8209"/>
    <cellStyle name="40% - Accent2 75 2" xfId="8210"/>
    <cellStyle name="40% - Accent2 75 3" xfId="8211"/>
    <cellStyle name="40% - Accent2 76" xfId="8212"/>
    <cellStyle name="40% - Accent2 76 2" xfId="8213"/>
    <cellStyle name="40% - Accent2 76 3" xfId="8214"/>
    <cellStyle name="40% - Accent2 77" xfId="8215"/>
    <cellStyle name="40% - Accent2 77 2" xfId="8216"/>
    <cellStyle name="40% - Accent2 77 3" xfId="8217"/>
    <cellStyle name="40% - Accent2 78" xfId="8218"/>
    <cellStyle name="40% - Accent2 78 2" xfId="8219"/>
    <cellStyle name="40% - Accent2 78 3" xfId="8220"/>
    <cellStyle name="40% - Accent2 79" xfId="8221"/>
    <cellStyle name="40% - Accent2 79 2" xfId="8222"/>
    <cellStyle name="40% - Accent2 79 3" xfId="8223"/>
    <cellStyle name="40% - Accent2 8" xfId="8224"/>
    <cellStyle name="40% - Accent2 8 2" xfId="8225"/>
    <cellStyle name="40% - Accent2 8 3" xfId="8226"/>
    <cellStyle name="40% - Accent2 8 4" xfId="8227"/>
    <cellStyle name="40% - Accent2 80" xfId="8228"/>
    <cellStyle name="40% - Accent2 80 2" xfId="8229"/>
    <cellStyle name="40% - Accent2 80 3" xfId="8230"/>
    <cellStyle name="40% - Accent2 81" xfId="8231"/>
    <cellStyle name="40% - Accent2 81 2" xfId="8232"/>
    <cellStyle name="40% - Accent2 81 3" xfId="8233"/>
    <cellStyle name="40% - Accent2 82" xfId="8234"/>
    <cellStyle name="40% - Accent2 82 2" xfId="8235"/>
    <cellStyle name="40% - Accent2 82 3" xfId="8236"/>
    <cellStyle name="40% - Accent2 83" xfId="8237"/>
    <cellStyle name="40% - Accent2 83 2" xfId="8238"/>
    <cellStyle name="40% - Accent2 83 3" xfId="8239"/>
    <cellStyle name="40% - Accent2 84" xfId="8240"/>
    <cellStyle name="40% - Accent2 84 2" xfId="8241"/>
    <cellStyle name="40% - Accent2 84 3" xfId="8242"/>
    <cellStyle name="40% - Accent2 85" xfId="8243"/>
    <cellStyle name="40% - Accent2 85 2" xfId="8244"/>
    <cellStyle name="40% - Accent2 85 3" xfId="8245"/>
    <cellStyle name="40% - Accent2 86" xfId="8246"/>
    <cellStyle name="40% - Accent2 86 2" xfId="8247"/>
    <cellStyle name="40% - Accent2 86 3" xfId="8248"/>
    <cellStyle name="40% - Accent2 87" xfId="8249"/>
    <cellStyle name="40% - Accent2 87 2" xfId="8250"/>
    <cellStyle name="40% - Accent2 87 3" xfId="8251"/>
    <cellStyle name="40% - Accent2 88" xfId="8252"/>
    <cellStyle name="40% - Accent2 88 2" xfId="8253"/>
    <cellStyle name="40% - Accent2 88 3" xfId="8254"/>
    <cellStyle name="40% - Accent2 89" xfId="8255"/>
    <cellStyle name="40% - Accent2 89 2" xfId="8256"/>
    <cellStyle name="40% - Accent2 89 3" xfId="8257"/>
    <cellStyle name="40% - Accent2 9" xfId="8258"/>
    <cellStyle name="40% - Accent2 9 2" xfId="8259"/>
    <cellStyle name="40% - Accent2 9 3" xfId="8260"/>
    <cellStyle name="40% - Accent2 9 4" xfId="8261"/>
    <cellStyle name="40% - Accent2 90" xfId="8262"/>
    <cellStyle name="40% - Accent2 90 2" xfId="8263"/>
    <cellStyle name="40% - Accent2 90 3" xfId="8264"/>
    <cellStyle name="40% - Accent2 91" xfId="8265"/>
    <cellStyle name="40% - Accent2 91 2" xfId="8266"/>
    <cellStyle name="40% - Accent2 91 3" xfId="8267"/>
    <cellStyle name="40% - Accent2 92" xfId="8268"/>
    <cellStyle name="40% - Accent2 92 2" xfId="8269"/>
    <cellStyle name="40% - Accent2 92 3" xfId="8270"/>
    <cellStyle name="40% - Accent2 93" xfId="8271"/>
    <cellStyle name="40% - Accent2 93 2" xfId="8272"/>
    <cellStyle name="40% - Accent2 93 3" xfId="8273"/>
    <cellStyle name="40% - Accent2 94" xfId="8274"/>
    <cellStyle name="40% - Accent2 94 2" xfId="8275"/>
    <cellStyle name="40% - Accent2 94 3" xfId="8276"/>
    <cellStyle name="40% - Accent2 95" xfId="8277"/>
    <cellStyle name="40% - Accent2 95 2" xfId="8278"/>
    <cellStyle name="40% - Accent2 95 3" xfId="8279"/>
    <cellStyle name="40% - Accent2 96" xfId="8280"/>
    <cellStyle name="40% - Accent2 96 2" xfId="8281"/>
    <cellStyle name="40% - Accent2 96 3" xfId="8282"/>
    <cellStyle name="40% - Accent2 97" xfId="8283"/>
    <cellStyle name="40% - Accent2 97 2" xfId="8284"/>
    <cellStyle name="40% - Accent2 97 3" xfId="8285"/>
    <cellStyle name="40% - Accent2 98" xfId="8286"/>
    <cellStyle name="40% - Accent2 98 2" xfId="8287"/>
    <cellStyle name="40% - Accent2 98 3" xfId="8288"/>
    <cellStyle name="40% - Accent2 99" xfId="8289"/>
    <cellStyle name="40% - Accent2 99 2" xfId="8290"/>
    <cellStyle name="40% - Accent2 99 3" xfId="8291"/>
    <cellStyle name="40% - Accent3 10" xfId="8292"/>
    <cellStyle name="40% - Accent3 10 2" xfId="8293"/>
    <cellStyle name="40% - Accent3 10 3" xfId="8294"/>
    <cellStyle name="40% - Accent3 10 4" xfId="8295"/>
    <cellStyle name="40% - Accent3 100" xfId="8296"/>
    <cellStyle name="40% - Accent3 100 2" xfId="8297"/>
    <cellStyle name="40% - Accent3 100 3" xfId="8298"/>
    <cellStyle name="40% - Accent3 101" xfId="8299"/>
    <cellStyle name="40% - Accent3 101 2" xfId="8300"/>
    <cellStyle name="40% - Accent3 101 3" xfId="8301"/>
    <cellStyle name="40% - Accent3 102" xfId="8302"/>
    <cellStyle name="40% - Accent3 102 2" xfId="8303"/>
    <cellStyle name="40% - Accent3 102 3" xfId="8304"/>
    <cellStyle name="40% - Accent3 103" xfId="8305"/>
    <cellStyle name="40% - Accent3 103 2" xfId="8306"/>
    <cellStyle name="40% - Accent3 103 3" xfId="8307"/>
    <cellStyle name="40% - Accent3 104" xfId="8308"/>
    <cellStyle name="40% - Accent3 104 2" xfId="8309"/>
    <cellStyle name="40% - Accent3 104 3" xfId="8310"/>
    <cellStyle name="40% - Accent3 105" xfId="8311"/>
    <cellStyle name="40% - Accent3 105 2" xfId="8312"/>
    <cellStyle name="40% - Accent3 105 3" xfId="8313"/>
    <cellStyle name="40% - Accent3 106" xfId="8314"/>
    <cellStyle name="40% - Accent3 106 2" xfId="8315"/>
    <cellStyle name="40% - Accent3 106 3" xfId="8316"/>
    <cellStyle name="40% - Accent3 107" xfId="8317"/>
    <cellStyle name="40% - Accent3 107 2" xfId="8318"/>
    <cellStyle name="40% - Accent3 107 3" xfId="8319"/>
    <cellStyle name="40% - Accent3 108" xfId="8320"/>
    <cellStyle name="40% - Accent3 108 2" xfId="8321"/>
    <cellStyle name="40% - Accent3 108 3" xfId="8322"/>
    <cellStyle name="40% - Accent3 109" xfId="8323"/>
    <cellStyle name="40% - Accent3 109 2" xfId="8324"/>
    <cellStyle name="40% - Accent3 109 3" xfId="8325"/>
    <cellStyle name="40% - Accent3 11" xfId="8326"/>
    <cellStyle name="40% - Accent3 11 2" xfId="8327"/>
    <cellStyle name="40% - Accent3 11 3" xfId="8328"/>
    <cellStyle name="40% - Accent3 11 4" xfId="8329"/>
    <cellStyle name="40% - Accent3 110" xfId="8330"/>
    <cellStyle name="40% - Accent3 110 2" xfId="8331"/>
    <cellStyle name="40% - Accent3 110 3" xfId="8332"/>
    <cellStyle name="40% - Accent3 111" xfId="8333"/>
    <cellStyle name="40% - Accent3 111 2" xfId="8334"/>
    <cellStyle name="40% - Accent3 111 3" xfId="8335"/>
    <cellStyle name="40% - Accent3 112" xfId="8336"/>
    <cellStyle name="40% - Accent3 112 2" xfId="8337"/>
    <cellStyle name="40% - Accent3 112 3" xfId="8338"/>
    <cellStyle name="40% - Accent3 113" xfId="8339"/>
    <cellStyle name="40% - Accent3 113 2" xfId="8340"/>
    <cellStyle name="40% - Accent3 113 3" xfId="8341"/>
    <cellStyle name="40% - Accent3 114" xfId="8342"/>
    <cellStyle name="40% - Accent3 114 2" xfId="8343"/>
    <cellStyle name="40% - Accent3 114 3" xfId="8344"/>
    <cellStyle name="40% - Accent3 115" xfId="8345"/>
    <cellStyle name="40% - Accent3 115 2" xfId="8346"/>
    <cellStyle name="40% - Accent3 115 3" xfId="8347"/>
    <cellStyle name="40% - Accent3 116" xfId="8348"/>
    <cellStyle name="40% - Accent3 116 2" xfId="8349"/>
    <cellStyle name="40% - Accent3 116 3" xfId="8350"/>
    <cellStyle name="40% - Accent3 117" xfId="8351"/>
    <cellStyle name="40% - Accent3 117 2" xfId="8352"/>
    <cellStyle name="40% - Accent3 117 3" xfId="8353"/>
    <cellStyle name="40% - Accent3 118" xfId="8354"/>
    <cellStyle name="40% - Accent3 118 2" xfId="8355"/>
    <cellStyle name="40% - Accent3 118 3" xfId="8356"/>
    <cellStyle name="40% - Accent3 119" xfId="8357"/>
    <cellStyle name="40% - Accent3 119 2" xfId="8358"/>
    <cellStyle name="40% - Accent3 119 3" xfId="8359"/>
    <cellStyle name="40% - Accent3 12" xfId="8360"/>
    <cellStyle name="40% - Accent3 12 2" xfId="8361"/>
    <cellStyle name="40% - Accent3 12 3" xfId="8362"/>
    <cellStyle name="40% - Accent3 12 4" xfId="8363"/>
    <cellStyle name="40% - Accent3 120" xfId="8364"/>
    <cellStyle name="40% - Accent3 120 2" xfId="8365"/>
    <cellStyle name="40% - Accent3 120 3" xfId="8366"/>
    <cellStyle name="40% - Accent3 121" xfId="8367"/>
    <cellStyle name="40% - Accent3 121 2" xfId="8368"/>
    <cellStyle name="40% - Accent3 121 3" xfId="8369"/>
    <cellStyle name="40% - Accent3 122" xfId="8370"/>
    <cellStyle name="40% - Accent3 122 2" xfId="8371"/>
    <cellStyle name="40% - Accent3 122 3" xfId="8372"/>
    <cellStyle name="40% - Accent3 123" xfId="8373"/>
    <cellStyle name="40% - Accent3 123 2" xfId="8374"/>
    <cellStyle name="40% - Accent3 123 3" xfId="8375"/>
    <cellStyle name="40% - Accent3 124" xfId="8376"/>
    <cellStyle name="40% - Accent3 124 2" xfId="8377"/>
    <cellStyle name="40% - Accent3 124 3" xfId="8378"/>
    <cellStyle name="40% - Accent3 125" xfId="8379"/>
    <cellStyle name="40% - Accent3 125 2" xfId="8380"/>
    <cellStyle name="40% - Accent3 125 3" xfId="8381"/>
    <cellStyle name="40% - Accent3 126" xfId="8382"/>
    <cellStyle name="40% - Accent3 126 2" xfId="8383"/>
    <cellStyle name="40% - Accent3 126 3" xfId="8384"/>
    <cellStyle name="40% - Accent3 127" xfId="8385"/>
    <cellStyle name="40% - Accent3 127 2" xfId="8386"/>
    <cellStyle name="40% - Accent3 127 3" xfId="8387"/>
    <cellStyle name="40% - Accent3 128" xfId="8388"/>
    <cellStyle name="40% - Accent3 128 2" xfId="8389"/>
    <cellStyle name="40% - Accent3 128 3" xfId="8390"/>
    <cellStyle name="40% - Accent3 129" xfId="8391"/>
    <cellStyle name="40% - Accent3 129 2" xfId="8392"/>
    <cellStyle name="40% - Accent3 129 3" xfId="8393"/>
    <cellStyle name="40% - Accent3 13" xfId="8394"/>
    <cellStyle name="40% - Accent3 13 2" xfId="8395"/>
    <cellStyle name="40% - Accent3 13 3" xfId="8396"/>
    <cellStyle name="40% - Accent3 13 4" xfId="8397"/>
    <cellStyle name="40% - Accent3 130" xfId="8398"/>
    <cellStyle name="40% - Accent3 130 2" xfId="8399"/>
    <cellStyle name="40% - Accent3 130 3" xfId="8400"/>
    <cellStyle name="40% - Accent3 131" xfId="8401"/>
    <cellStyle name="40% - Accent3 131 2" xfId="8402"/>
    <cellStyle name="40% - Accent3 131 3" xfId="8403"/>
    <cellStyle name="40% - Accent3 132" xfId="8404"/>
    <cellStyle name="40% - Accent3 132 2" xfId="8405"/>
    <cellStyle name="40% - Accent3 132 3" xfId="8406"/>
    <cellStyle name="40% - Accent3 133" xfId="8407"/>
    <cellStyle name="40% - Accent3 133 2" xfId="8408"/>
    <cellStyle name="40% - Accent3 133 3" xfId="8409"/>
    <cellStyle name="40% - Accent3 134" xfId="8410"/>
    <cellStyle name="40% - Accent3 134 2" xfId="8411"/>
    <cellStyle name="40% - Accent3 134 3" xfId="8412"/>
    <cellStyle name="40% - Accent3 135" xfId="8413"/>
    <cellStyle name="40% - Accent3 135 2" xfId="8414"/>
    <cellStyle name="40% - Accent3 135 3" xfId="8415"/>
    <cellStyle name="40% - Accent3 136" xfId="8416"/>
    <cellStyle name="40% - Accent3 136 2" xfId="8417"/>
    <cellStyle name="40% - Accent3 136 3" xfId="8418"/>
    <cellStyle name="40% - Accent3 137" xfId="8419"/>
    <cellStyle name="40% - Accent3 137 2" xfId="8420"/>
    <cellStyle name="40% - Accent3 137 3" xfId="8421"/>
    <cellStyle name="40% - Accent3 138" xfId="8422"/>
    <cellStyle name="40% - Accent3 138 2" xfId="8423"/>
    <cellStyle name="40% - Accent3 138 3" xfId="8424"/>
    <cellStyle name="40% - Accent3 139" xfId="8425"/>
    <cellStyle name="40% - Accent3 139 2" xfId="8426"/>
    <cellStyle name="40% - Accent3 139 3" xfId="8427"/>
    <cellStyle name="40% - Accent3 14" xfId="8428"/>
    <cellStyle name="40% - Accent3 14 2" xfId="8429"/>
    <cellStyle name="40% - Accent3 14 3" xfId="8430"/>
    <cellStyle name="40% - Accent3 140" xfId="8431"/>
    <cellStyle name="40% - Accent3 140 2" xfId="8432"/>
    <cellStyle name="40% - Accent3 140 3" xfId="8433"/>
    <cellStyle name="40% - Accent3 141" xfId="8434"/>
    <cellStyle name="40% - Accent3 141 2" xfId="8435"/>
    <cellStyle name="40% - Accent3 141 3" xfId="8436"/>
    <cellStyle name="40% - Accent3 142" xfId="8437"/>
    <cellStyle name="40% - Accent3 142 2" xfId="8438"/>
    <cellStyle name="40% - Accent3 142 3" xfId="8439"/>
    <cellStyle name="40% - Accent3 143" xfId="8440"/>
    <cellStyle name="40% - Accent3 143 2" xfId="8441"/>
    <cellStyle name="40% - Accent3 143 3" xfId="8442"/>
    <cellStyle name="40% - Accent3 144" xfId="8443"/>
    <cellStyle name="40% - Accent3 144 2" xfId="8444"/>
    <cellStyle name="40% - Accent3 144 3" xfId="8445"/>
    <cellStyle name="40% - Accent3 145" xfId="8446"/>
    <cellStyle name="40% - Accent3 145 2" xfId="8447"/>
    <cellStyle name="40% - Accent3 145 3" xfId="8448"/>
    <cellStyle name="40% - Accent3 146" xfId="8449"/>
    <cellStyle name="40% - Accent3 146 2" xfId="8450"/>
    <cellStyle name="40% - Accent3 146 3" xfId="8451"/>
    <cellStyle name="40% - Accent3 147" xfId="8452"/>
    <cellStyle name="40% - Accent3 147 2" xfId="8453"/>
    <cellStyle name="40% - Accent3 147 3" xfId="8454"/>
    <cellStyle name="40% - Accent3 148" xfId="8455"/>
    <cellStyle name="40% - Accent3 148 2" xfId="8456"/>
    <cellStyle name="40% - Accent3 148 3" xfId="8457"/>
    <cellStyle name="40% - Accent3 149" xfId="8458"/>
    <cellStyle name="40% - Accent3 149 2" xfId="8459"/>
    <cellStyle name="40% - Accent3 149 3" xfId="8460"/>
    <cellStyle name="40% - Accent3 15" xfId="8461"/>
    <cellStyle name="40% - Accent3 15 2" xfId="8462"/>
    <cellStyle name="40% - Accent3 15 3" xfId="8463"/>
    <cellStyle name="40% - Accent3 150" xfId="8464"/>
    <cellStyle name="40% - Accent3 150 2" xfId="8465"/>
    <cellStyle name="40% - Accent3 150 3" xfId="8466"/>
    <cellStyle name="40% - Accent3 151" xfId="8467"/>
    <cellStyle name="40% - Accent3 151 2" xfId="8468"/>
    <cellStyle name="40% - Accent3 151 3" xfId="8469"/>
    <cellStyle name="40% - Accent3 152" xfId="8470"/>
    <cellStyle name="40% - Accent3 152 2" xfId="8471"/>
    <cellStyle name="40% - Accent3 152 3" xfId="8472"/>
    <cellStyle name="40% - Accent3 153" xfId="8473"/>
    <cellStyle name="40% - Accent3 153 2" xfId="8474"/>
    <cellStyle name="40% - Accent3 153 3" xfId="8475"/>
    <cellStyle name="40% - Accent3 154" xfId="8476"/>
    <cellStyle name="40% - Accent3 154 2" xfId="8477"/>
    <cellStyle name="40% - Accent3 154 3" xfId="8478"/>
    <cellStyle name="40% - Accent3 155" xfId="8479"/>
    <cellStyle name="40% - Accent3 155 2" xfId="8480"/>
    <cellStyle name="40% - Accent3 155 3" xfId="8481"/>
    <cellStyle name="40% - Accent3 156" xfId="8482"/>
    <cellStyle name="40% - Accent3 156 2" xfId="8483"/>
    <cellStyle name="40% - Accent3 156 3" xfId="8484"/>
    <cellStyle name="40% - Accent3 157" xfId="8485"/>
    <cellStyle name="40% - Accent3 157 2" xfId="8486"/>
    <cellStyle name="40% - Accent3 157 3" xfId="8487"/>
    <cellStyle name="40% - Accent3 158" xfId="8488"/>
    <cellStyle name="40% - Accent3 158 2" xfId="8489"/>
    <cellStyle name="40% - Accent3 158 3" xfId="8490"/>
    <cellStyle name="40% - Accent3 159" xfId="8491"/>
    <cellStyle name="40% - Accent3 159 2" xfId="8492"/>
    <cellStyle name="40% - Accent3 159 3" xfId="8493"/>
    <cellStyle name="40% - Accent3 16" xfId="8494"/>
    <cellStyle name="40% - Accent3 16 2" xfId="8495"/>
    <cellStyle name="40% - Accent3 16 3" xfId="8496"/>
    <cellStyle name="40% - Accent3 160" xfId="8497"/>
    <cellStyle name="40% - Accent3 160 2" xfId="8498"/>
    <cellStyle name="40% - Accent3 160 3" xfId="8499"/>
    <cellStyle name="40% - Accent3 161" xfId="8500"/>
    <cellStyle name="40% - Accent3 161 2" xfId="8501"/>
    <cellStyle name="40% - Accent3 161 3" xfId="8502"/>
    <cellStyle name="40% - Accent3 162" xfId="8503"/>
    <cellStyle name="40% - Accent3 162 2" xfId="8504"/>
    <cellStyle name="40% - Accent3 162 3" xfId="8505"/>
    <cellStyle name="40% - Accent3 163" xfId="8506"/>
    <cellStyle name="40% - Accent3 163 2" xfId="8507"/>
    <cellStyle name="40% - Accent3 163 3" xfId="8508"/>
    <cellStyle name="40% - Accent3 164" xfId="8509"/>
    <cellStyle name="40% - Accent3 164 2" xfId="8510"/>
    <cellStyle name="40% - Accent3 164 3" xfId="8511"/>
    <cellStyle name="40% - Accent3 165" xfId="8512"/>
    <cellStyle name="40% - Accent3 165 2" xfId="8513"/>
    <cellStyle name="40% - Accent3 165 3" xfId="8514"/>
    <cellStyle name="40% - Accent3 166" xfId="8515"/>
    <cellStyle name="40% - Accent3 166 2" xfId="8516"/>
    <cellStyle name="40% - Accent3 166 3" xfId="8517"/>
    <cellStyle name="40% - Accent3 167" xfId="8518"/>
    <cellStyle name="40% - Accent3 167 2" xfId="8519"/>
    <cellStyle name="40% - Accent3 167 3" xfId="8520"/>
    <cellStyle name="40% - Accent3 168" xfId="8521"/>
    <cellStyle name="40% - Accent3 168 2" xfId="8522"/>
    <cellStyle name="40% - Accent3 168 3" xfId="8523"/>
    <cellStyle name="40% - Accent3 169" xfId="8524"/>
    <cellStyle name="40% - Accent3 169 2" xfId="8525"/>
    <cellStyle name="40% - Accent3 169 3" xfId="8526"/>
    <cellStyle name="40% - Accent3 17" xfId="8527"/>
    <cellStyle name="40% - Accent3 17 2" xfId="8528"/>
    <cellStyle name="40% - Accent3 17 3" xfId="8529"/>
    <cellStyle name="40% - Accent3 170" xfId="8530"/>
    <cellStyle name="40% - Accent3 170 2" xfId="8531"/>
    <cellStyle name="40% - Accent3 170 3" xfId="8532"/>
    <cellStyle name="40% - Accent3 171" xfId="8533"/>
    <cellStyle name="40% - Accent3 171 2" xfId="8534"/>
    <cellStyle name="40% - Accent3 171 3" xfId="8535"/>
    <cellStyle name="40% - Accent3 172" xfId="8536"/>
    <cellStyle name="40% - Accent3 172 2" xfId="8537"/>
    <cellStyle name="40% - Accent3 172 3" xfId="8538"/>
    <cellStyle name="40% - Accent3 173" xfId="8539"/>
    <cellStyle name="40% - Accent3 173 2" xfId="8540"/>
    <cellStyle name="40% - Accent3 173 3" xfId="8541"/>
    <cellStyle name="40% - Accent3 174" xfId="8542"/>
    <cellStyle name="40% - Accent3 174 2" xfId="8543"/>
    <cellStyle name="40% - Accent3 174 3" xfId="8544"/>
    <cellStyle name="40% - Accent3 175" xfId="8545"/>
    <cellStyle name="40% - Accent3 175 2" xfId="8546"/>
    <cellStyle name="40% - Accent3 175 3" xfId="8547"/>
    <cellStyle name="40% - Accent3 176" xfId="8548"/>
    <cellStyle name="40% - Accent3 176 2" xfId="8549"/>
    <cellStyle name="40% - Accent3 176 3" xfId="8550"/>
    <cellStyle name="40% - Accent3 177" xfId="8551"/>
    <cellStyle name="40% - Accent3 177 2" xfId="8552"/>
    <cellStyle name="40% - Accent3 177 3" xfId="8553"/>
    <cellStyle name="40% - Accent3 178" xfId="8554"/>
    <cellStyle name="40% - Accent3 178 2" xfId="8555"/>
    <cellStyle name="40% - Accent3 178 3" xfId="8556"/>
    <cellStyle name="40% - Accent3 179" xfId="8557"/>
    <cellStyle name="40% - Accent3 179 2" xfId="8558"/>
    <cellStyle name="40% - Accent3 179 3" xfId="8559"/>
    <cellStyle name="40% - Accent3 18" xfId="8560"/>
    <cellStyle name="40% - Accent3 18 2" xfId="8561"/>
    <cellStyle name="40% - Accent3 18 3" xfId="8562"/>
    <cellStyle name="40% - Accent3 180" xfId="8563"/>
    <cellStyle name="40% - Accent3 180 2" xfId="8564"/>
    <cellStyle name="40% - Accent3 180 3" xfId="8565"/>
    <cellStyle name="40% - Accent3 181" xfId="8566"/>
    <cellStyle name="40% - Accent3 181 2" xfId="8567"/>
    <cellStyle name="40% - Accent3 181 3" xfId="8568"/>
    <cellStyle name="40% - Accent3 182" xfId="8569"/>
    <cellStyle name="40% - Accent3 182 2" xfId="8570"/>
    <cellStyle name="40% - Accent3 182 3" xfId="8571"/>
    <cellStyle name="40% - Accent3 183" xfId="8572"/>
    <cellStyle name="40% - Accent3 183 2" xfId="8573"/>
    <cellStyle name="40% - Accent3 183 3" xfId="8574"/>
    <cellStyle name="40% - Accent3 184" xfId="8575"/>
    <cellStyle name="40% - Accent3 184 2" xfId="8576"/>
    <cellStyle name="40% - Accent3 184 3" xfId="8577"/>
    <cellStyle name="40% - Accent3 185" xfId="8578"/>
    <cellStyle name="40% - Accent3 185 2" xfId="8579"/>
    <cellStyle name="40% - Accent3 185 3" xfId="8580"/>
    <cellStyle name="40% - Accent3 186" xfId="8581"/>
    <cellStyle name="40% - Accent3 186 2" xfId="8582"/>
    <cellStyle name="40% - Accent3 186 3" xfId="8583"/>
    <cellStyle name="40% - Accent3 187" xfId="8584"/>
    <cellStyle name="40% - Accent3 187 2" xfId="8585"/>
    <cellStyle name="40% - Accent3 187 3" xfId="8586"/>
    <cellStyle name="40% - Accent3 188" xfId="8587"/>
    <cellStyle name="40% - Accent3 188 2" xfId="8588"/>
    <cellStyle name="40% - Accent3 188 3" xfId="8589"/>
    <cellStyle name="40% - Accent3 189" xfId="8590"/>
    <cellStyle name="40% - Accent3 189 2" xfId="8591"/>
    <cellStyle name="40% - Accent3 189 3" xfId="8592"/>
    <cellStyle name="40% - Accent3 19" xfId="8593"/>
    <cellStyle name="40% - Accent3 19 2" xfId="8594"/>
    <cellStyle name="40% - Accent3 19 3" xfId="8595"/>
    <cellStyle name="40% - Accent3 190" xfId="8596"/>
    <cellStyle name="40% - Accent3 190 2" xfId="8597"/>
    <cellStyle name="40% - Accent3 190 3" xfId="8598"/>
    <cellStyle name="40% - Accent3 191" xfId="8599"/>
    <cellStyle name="40% - Accent3 191 2" xfId="8600"/>
    <cellStyle name="40% - Accent3 191 3" xfId="8601"/>
    <cellStyle name="40% - Accent3 192" xfId="8602"/>
    <cellStyle name="40% - Accent3 192 2" xfId="8603"/>
    <cellStyle name="40% - Accent3 192 3" xfId="8604"/>
    <cellStyle name="40% - Accent3 193" xfId="8605"/>
    <cellStyle name="40% - Accent3 193 2" xfId="8606"/>
    <cellStyle name="40% - Accent3 194" xfId="8607"/>
    <cellStyle name="40% - Accent3 194 2" xfId="8608"/>
    <cellStyle name="40% - Accent3 195" xfId="8609"/>
    <cellStyle name="40% - Accent3 195 2" xfId="8610"/>
    <cellStyle name="40% - Accent3 196" xfId="8611"/>
    <cellStyle name="40% - Accent3 196 2" xfId="8612"/>
    <cellStyle name="40% - Accent3 197" xfId="8613"/>
    <cellStyle name="40% - Accent3 197 2" xfId="8614"/>
    <cellStyle name="40% - Accent3 198" xfId="8615"/>
    <cellStyle name="40% - Accent3 198 2" xfId="8616"/>
    <cellStyle name="40% - Accent3 199" xfId="8617"/>
    <cellStyle name="40% - Accent3 199 2" xfId="8618"/>
    <cellStyle name="40% - Accent3 2" xfId="8619"/>
    <cellStyle name="40% - Accent3 2 10" xfId="8620"/>
    <cellStyle name="40% - Accent3 2 11" xfId="8621"/>
    <cellStyle name="40% - Accent3 2 12" xfId="8622"/>
    <cellStyle name="40% - Accent3 2 13" xfId="8623"/>
    <cellStyle name="40% - Accent3 2 14" xfId="8624"/>
    <cellStyle name="40% - Accent3 2 15" xfId="8625"/>
    <cellStyle name="40% - Accent3 2 16" xfId="8626"/>
    <cellStyle name="40% - Accent3 2 17" xfId="8627"/>
    <cellStyle name="40% - Accent3 2 18" xfId="8628"/>
    <cellStyle name="40% - Accent3 2 19" xfId="8629"/>
    <cellStyle name="40% - Accent3 2 2" xfId="8630"/>
    <cellStyle name="40% - Accent3 2 2 10" xfId="8631"/>
    <cellStyle name="40% - Accent3 2 2 2" xfId="8632"/>
    <cellStyle name="40% - Accent3 2 2 2 2" xfId="8633"/>
    <cellStyle name="40% - Accent3 2 2 2 2 2" xfId="8634"/>
    <cellStyle name="40% - Accent3 2 2 2 2 3" xfId="8635"/>
    <cellStyle name="40% - Accent3 2 2 2 2 4" xfId="8636"/>
    <cellStyle name="40% - Accent3 2 2 2 3" xfId="8637"/>
    <cellStyle name="40% - Accent3 2 2 2 4" xfId="8638"/>
    <cellStyle name="40% - Accent3 2 2 2 5" xfId="8639"/>
    <cellStyle name="40% - Accent3 2 2 3" xfId="8640"/>
    <cellStyle name="40% - Accent3 2 2 3 2" xfId="8641"/>
    <cellStyle name="40% - Accent3 2 2 3 2 2" xfId="8642"/>
    <cellStyle name="40% - Accent3 2 2 3 2 3" xfId="8643"/>
    <cellStyle name="40% - Accent3 2 2 3 2 4" xfId="8644"/>
    <cellStyle name="40% - Accent3 2 2 3 3" xfId="8645"/>
    <cellStyle name="40% - Accent3 2 2 3 4" xfId="8646"/>
    <cellStyle name="40% - Accent3 2 2 3 5" xfId="8647"/>
    <cellStyle name="40% - Accent3 2 2 4" xfId="8648"/>
    <cellStyle name="40% - Accent3 2 2 4 2" xfId="8649"/>
    <cellStyle name="40% - Accent3 2 2 4 3" xfId="8650"/>
    <cellStyle name="40% - Accent3 2 2 4 4" xfId="8651"/>
    <cellStyle name="40% - Accent3 2 2 5" xfId="8652"/>
    <cellStyle name="40% - Accent3 2 2 6" xfId="8653"/>
    <cellStyle name="40% - Accent3 2 2 7" xfId="8654"/>
    <cellStyle name="40% - Accent3 2 2 8" xfId="8655"/>
    <cellStyle name="40% - Accent3 2 2 9" xfId="8656"/>
    <cellStyle name="40% - Accent3 2 20" xfId="8657"/>
    <cellStyle name="40% - Accent3 2 21" xfId="8658"/>
    <cellStyle name="40% - Accent3 2 22" xfId="8659"/>
    <cellStyle name="40% - Accent3 2 23" xfId="8660"/>
    <cellStyle name="40% - Accent3 2 3" xfId="8661"/>
    <cellStyle name="40% - Accent3 2 3 2" xfId="8662"/>
    <cellStyle name="40% - Accent3 2 3 2 2" xfId="8663"/>
    <cellStyle name="40% - Accent3 2 3 2 2 2" xfId="8664"/>
    <cellStyle name="40% - Accent3 2 3 2 2 3" xfId="8665"/>
    <cellStyle name="40% - Accent3 2 3 2 2 4" xfId="8666"/>
    <cellStyle name="40% - Accent3 2 3 2 3" xfId="8667"/>
    <cellStyle name="40% - Accent3 2 3 2 4" xfId="8668"/>
    <cellStyle name="40% - Accent3 2 3 2 5" xfId="8669"/>
    <cellStyle name="40% - Accent3 2 3 3" xfId="8670"/>
    <cellStyle name="40% - Accent3 2 3 3 2" xfId="8671"/>
    <cellStyle name="40% - Accent3 2 3 3 2 2" xfId="8672"/>
    <cellStyle name="40% - Accent3 2 3 3 2 3" xfId="8673"/>
    <cellStyle name="40% - Accent3 2 3 3 2 4" xfId="8674"/>
    <cellStyle name="40% - Accent3 2 3 3 3" xfId="8675"/>
    <cellStyle name="40% - Accent3 2 3 3 4" xfId="8676"/>
    <cellStyle name="40% - Accent3 2 3 3 5" xfId="8677"/>
    <cellStyle name="40% - Accent3 2 3 4" xfId="8678"/>
    <cellStyle name="40% - Accent3 2 3 4 2" xfId="8679"/>
    <cellStyle name="40% - Accent3 2 3 4 3" xfId="8680"/>
    <cellStyle name="40% - Accent3 2 3 4 4" xfId="8681"/>
    <cellStyle name="40% - Accent3 2 3 5" xfId="8682"/>
    <cellStyle name="40% - Accent3 2 3 6" xfId="8683"/>
    <cellStyle name="40% - Accent3 2 3 7" xfId="8684"/>
    <cellStyle name="40% - Accent3 2 3 8" xfId="8685"/>
    <cellStyle name="40% - Accent3 2 4" xfId="8686"/>
    <cellStyle name="40% - Accent3 2 4 2" xfId="8687"/>
    <cellStyle name="40% - Accent3 2 4 2 2" xfId="8688"/>
    <cellStyle name="40% - Accent3 2 4 2 2 2" xfId="8689"/>
    <cellStyle name="40% - Accent3 2 4 2 2 3" xfId="8690"/>
    <cellStyle name="40% - Accent3 2 4 2 2 4" xfId="8691"/>
    <cellStyle name="40% - Accent3 2 4 2 3" xfId="8692"/>
    <cellStyle name="40% - Accent3 2 4 2 4" xfId="8693"/>
    <cellStyle name="40% - Accent3 2 4 2 5" xfId="8694"/>
    <cellStyle name="40% - Accent3 2 4 3" xfId="8695"/>
    <cellStyle name="40% - Accent3 2 4 3 2" xfId="8696"/>
    <cellStyle name="40% - Accent3 2 4 3 2 2" xfId="8697"/>
    <cellStyle name="40% - Accent3 2 4 3 2 3" xfId="8698"/>
    <cellStyle name="40% - Accent3 2 4 3 2 4" xfId="8699"/>
    <cellStyle name="40% - Accent3 2 4 3 3" xfId="8700"/>
    <cellStyle name="40% - Accent3 2 4 3 4" xfId="8701"/>
    <cellStyle name="40% - Accent3 2 4 3 5" xfId="8702"/>
    <cellStyle name="40% - Accent3 2 4 4" xfId="8703"/>
    <cellStyle name="40% - Accent3 2 4 4 2" xfId="8704"/>
    <cellStyle name="40% - Accent3 2 4 4 3" xfId="8705"/>
    <cellStyle name="40% - Accent3 2 4 4 4" xfId="8706"/>
    <cellStyle name="40% - Accent3 2 4 5" xfId="8707"/>
    <cellStyle name="40% - Accent3 2 4 6" xfId="8708"/>
    <cellStyle name="40% - Accent3 2 4 7" xfId="8709"/>
    <cellStyle name="40% - Accent3 2 5" xfId="8710"/>
    <cellStyle name="40% - Accent3 2 5 2" xfId="8711"/>
    <cellStyle name="40% - Accent3 2 5 2 2" xfId="8712"/>
    <cellStyle name="40% - Accent3 2 5 2 2 2" xfId="8713"/>
    <cellStyle name="40% - Accent3 2 5 2 2 3" xfId="8714"/>
    <cellStyle name="40% - Accent3 2 5 2 2 4" xfId="8715"/>
    <cellStyle name="40% - Accent3 2 5 2 3" xfId="8716"/>
    <cellStyle name="40% - Accent3 2 5 2 4" xfId="8717"/>
    <cellStyle name="40% - Accent3 2 5 2 5" xfId="8718"/>
    <cellStyle name="40% - Accent3 2 5 3" xfId="8719"/>
    <cellStyle name="40% - Accent3 2 5 3 2" xfId="8720"/>
    <cellStyle name="40% - Accent3 2 5 3 2 2" xfId="8721"/>
    <cellStyle name="40% - Accent3 2 5 3 2 3" xfId="8722"/>
    <cellStyle name="40% - Accent3 2 5 3 2 4" xfId="8723"/>
    <cellStyle name="40% - Accent3 2 5 3 3" xfId="8724"/>
    <cellStyle name="40% - Accent3 2 5 3 4" xfId="8725"/>
    <cellStyle name="40% - Accent3 2 5 3 5" xfId="8726"/>
    <cellStyle name="40% - Accent3 2 5 4" xfId="8727"/>
    <cellStyle name="40% - Accent3 2 5 4 2" xfId="8728"/>
    <cellStyle name="40% - Accent3 2 5 4 3" xfId="8729"/>
    <cellStyle name="40% - Accent3 2 5 4 4" xfId="8730"/>
    <cellStyle name="40% - Accent3 2 5 5" xfId="8731"/>
    <cellStyle name="40% - Accent3 2 5 6" xfId="8732"/>
    <cellStyle name="40% - Accent3 2 5 7" xfId="8733"/>
    <cellStyle name="40% - Accent3 2 6" xfId="8734"/>
    <cellStyle name="40% - Accent3 2 6 2" xfId="8735"/>
    <cellStyle name="40% - Accent3 2 6 2 2" xfId="8736"/>
    <cellStyle name="40% - Accent3 2 6 2 2 2" xfId="8737"/>
    <cellStyle name="40% - Accent3 2 6 2 2 3" xfId="8738"/>
    <cellStyle name="40% - Accent3 2 6 2 2 4" xfId="8739"/>
    <cellStyle name="40% - Accent3 2 6 2 3" xfId="8740"/>
    <cellStyle name="40% - Accent3 2 6 2 4" xfId="8741"/>
    <cellStyle name="40% - Accent3 2 6 2 5" xfId="8742"/>
    <cellStyle name="40% - Accent3 2 6 3" xfId="8743"/>
    <cellStyle name="40% - Accent3 2 6 3 2" xfId="8744"/>
    <cellStyle name="40% - Accent3 2 6 3 2 2" xfId="8745"/>
    <cellStyle name="40% - Accent3 2 6 3 2 3" xfId="8746"/>
    <cellStyle name="40% - Accent3 2 6 3 2 4" xfId="8747"/>
    <cellStyle name="40% - Accent3 2 6 3 3" xfId="8748"/>
    <cellStyle name="40% - Accent3 2 6 3 4" xfId="8749"/>
    <cellStyle name="40% - Accent3 2 6 3 5" xfId="8750"/>
    <cellStyle name="40% - Accent3 2 6 4" xfId="8751"/>
    <cellStyle name="40% - Accent3 2 6 4 2" xfId="8752"/>
    <cellStyle name="40% - Accent3 2 6 4 3" xfId="8753"/>
    <cellStyle name="40% - Accent3 2 6 4 4" xfId="8754"/>
    <cellStyle name="40% - Accent3 2 6 5" xfId="8755"/>
    <cellStyle name="40% - Accent3 2 6 6" xfId="8756"/>
    <cellStyle name="40% - Accent3 2 6 7" xfId="8757"/>
    <cellStyle name="40% - Accent3 2 7" xfId="8758"/>
    <cellStyle name="40% - Accent3 2 7 2" xfId="8759"/>
    <cellStyle name="40% - Accent3 2 7 2 2" xfId="8760"/>
    <cellStyle name="40% - Accent3 2 7 2 3" xfId="8761"/>
    <cellStyle name="40% - Accent3 2 7 2 4" xfId="8762"/>
    <cellStyle name="40% - Accent3 2 7 3" xfId="8763"/>
    <cellStyle name="40% - Accent3 2 7 4" xfId="8764"/>
    <cellStyle name="40% - Accent3 2 7 5" xfId="8765"/>
    <cellStyle name="40% - Accent3 2 8" xfId="8766"/>
    <cellStyle name="40% - Accent3 2 8 2" xfId="8767"/>
    <cellStyle name="40% - Accent3 2 8 2 2" xfId="8768"/>
    <cellStyle name="40% - Accent3 2 8 2 3" xfId="8769"/>
    <cellStyle name="40% - Accent3 2 8 2 4" xfId="8770"/>
    <cellStyle name="40% - Accent3 2 8 3" xfId="8771"/>
    <cellStyle name="40% - Accent3 2 8 4" xfId="8772"/>
    <cellStyle name="40% - Accent3 2 8 5" xfId="8773"/>
    <cellStyle name="40% - Accent3 2 9" xfId="8774"/>
    <cellStyle name="40% - Accent3 2 9 2" xfId="8775"/>
    <cellStyle name="40% - Accent3 2 9 3" xfId="8776"/>
    <cellStyle name="40% - Accent3 2 9 4" xfId="8777"/>
    <cellStyle name="40% - Accent3 2_2009 GRC Compl Filing - Exhibit D" xfId="50660"/>
    <cellStyle name="40% - Accent3 20" xfId="8778"/>
    <cellStyle name="40% - Accent3 20 2" xfId="8779"/>
    <cellStyle name="40% - Accent3 20 3" xfId="8780"/>
    <cellStyle name="40% - Accent3 200" xfId="8781"/>
    <cellStyle name="40% - Accent3 200 2" xfId="8782"/>
    <cellStyle name="40% - Accent3 201" xfId="8783"/>
    <cellStyle name="40% - Accent3 201 2" xfId="8784"/>
    <cellStyle name="40% - Accent3 202" xfId="8785"/>
    <cellStyle name="40% - Accent3 202 2" xfId="8786"/>
    <cellStyle name="40% - Accent3 203" xfId="8787"/>
    <cellStyle name="40% - Accent3 203 2" xfId="8788"/>
    <cellStyle name="40% - Accent3 204" xfId="8789"/>
    <cellStyle name="40% - Accent3 204 2" xfId="8790"/>
    <cellStyle name="40% - Accent3 205" xfId="8791"/>
    <cellStyle name="40% - Accent3 205 2" xfId="8792"/>
    <cellStyle name="40% - Accent3 206" xfId="8793"/>
    <cellStyle name="40% - Accent3 206 2" xfId="8794"/>
    <cellStyle name="40% - Accent3 207" xfId="8795"/>
    <cellStyle name="40% - Accent3 207 2" xfId="8796"/>
    <cellStyle name="40% - Accent3 208" xfId="8797"/>
    <cellStyle name="40% - Accent3 208 2" xfId="8798"/>
    <cellStyle name="40% - Accent3 209" xfId="8799"/>
    <cellStyle name="40% - Accent3 209 2" xfId="8800"/>
    <cellStyle name="40% - Accent3 21" xfId="8801"/>
    <cellStyle name="40% - Accent3 21 2" xfId="8802"/>
    <cellStyle name="40% - Accent3 21 3" xfId="8803"/>
    <cellStyle name="40% - Accent3 210" xfId="8804"/>
    <cellStyle name="40% - Accent3 210 2" xfId="8805"/>
    <cellStyle name="40% - Accent3 211" xfId="8806"/>
    <cellStyle name="40% - Accent3 211 2" xfId="8807"/>
    <cellStyle name="40% - Accent3 212" xfId="8808"/>
    <cellStyle name="40% - Accent3 212 2" xfId="8809"/>
    <cellStyle name="40% - Accent3 213" xfId="8810"/>
    <cellStyle name="40% - Accent3 213 2" xfId="8811"/>
    <cellStyle name="40% - Accent3 214" xfId="8812"/>
    <cellStyle name="40% - Accent3 214 2" xfId="8813"/>
    <cellStyle name="40% - Accent3 215" xfId="8814"/>
    <cellStyle name="40% - Accent3 215 2" xfId="8815"/>
    <cellStyle name="40% - Accent3 216" xfId="8816"/>
    <cellStyle name="40% - Accent3 216 2" xfId="8817"/>
    <cellStyle name="40% - Accent3 217" xfId="8818"/>
    <cellStyle name="40% - Accent3 217 2" xfId="8819"/>
    <cellStyle name="40% - Accent3 218" xfId="8820"/>
    <cellStyle name="40% - Accent3 218 2" xfId="8821"/>
    <cellStyle name="40% - Accent3 219" xfId="8822"/>
    <cellStyle name="40% - Accent3 219 2" xfId="8823"/>
    <cellStyle name="40% - Accent3 22" xfId="8824"/>
    <cellStyle name="40% - Accent3 22 2" xfId="8825"/>
    <cellStyle name="40% - Accent3 22 3" xfId="8826"/>
    <cellStyle name="40% - Accent3 220" xfId="8827"/>
    <cellStyle name="40% - Accent3 220 2" xfId="8828"/>
    <cellStyle name="40% - Accent3 221" xfId="8829"/>
    <cellStyle name="40% - Accent3 221 2" xfId="8830"/>
    <cellStyle name="40% - Accent3 222" xfId="8831"/>
    <cellStyle name="40% - Accent3 222 2" xfId="8832"/>
    <cellStyle name="40% - Accent3 223" xfId="8833"/>
    <cellStyle name="40% - Accent3 223 2" xfId="8834"/>
    <cellStyle name="40% - Accent3 224" xfId="8835"/>
    <cellStyle name="40% - Accent3 224 2" xfId="8836"/>
    <cellStyle name="40% - Accent3 225" xfId="8837"/>
    <cellStyle name="40% - Accent3 225 2" xfId="8838"/>
    <cellStyle name="40% - Accent3 226" xfId="8839"/>
    <cellStyle name="40% - Accent3 226 2" xfId="8840"/>
    <cellStyle name="40% - Accent3 227" xfId="8841"/>
    <cellStyle name="40% - Accent3 227 2" xfId="8842"/>
    <cellStyle name="40% - Accent3 228" xfId="8843"/>
    <cellStyle name="40% - Accent3 228 2" xfId="8844"/>
    <cellStyle name="40% - Accent3 229" xfId="8845"/>
    <cellStyle name="40% - Accent3 229 2" xfId="8846"/>
    <cellStyle name="40% - Accent3 23" xfId="8847"/>
    <cellStyle name="40% - Accent3 23 2" xfId="8848"/>
    <cellStyle name="40% - Accent3 23 3" xfId="8849"/>
    <cellStyle name="40% - Accent3 230" xfId="8850"/>
    <cellStyle name="40% - Accent3 230 2" xfId="8851"/>
    <cellStyle name="40% - Accent3 231" xfId="8852"/>
    <cellStyle name="40% - Accent3 231 2" xfId="8853"/>
    <cellStyle name="40% - Accent3 232" xfId="8854"/>
    <cellStyle name="40% - Accent3 232 2" xfId="8855"/>
    <cellStyle name="40% - Accent3 233" xfId="8856"/>
    <cellStyle name="40% - Accent3 233 2" xfId="8857"/>
    <cellStyle name="40% - Accent3 234" xfId="8858"/>
    <cellStyle name="40% - Accent3 234 2" xfId="8859"/>
    <cellStyle name="40% - Accent3 235" xfId="8860"/>
    <cellStyle name="40% - Accent3 235 2" xfId="8861"/>
    <cellStyle name="40% - Accent3 236" xfId="8862"/>
    <cellStyle name="40% - Accent3 236 2" xfId="8863"/>
    <cellStyle name="40% - Accent3 237" xfId="8864"/>
    <cellStyle name="40% - Accent3 237 2" xfId="8865"/>
    <cellStyle name="40% - Accent3 238" xfId="8866"/>
    <cellStyle name="40% - Accent3 238 2" xfId="8867"/>
    <cellStyle name="40% - Accent3 239" xfId="8868"/>
    <cellStyle name="40% - Accent3 239 2" xfId="8869"/>
    <cellStyle name="40% - Accent3 24" xfId="8870"/>
    <cellStyle name="40% - Accent3 24 2" xfId="8871"/>
    <cellStyle name="40% - Accent3 24 3" xfId="8872"/>
    <cellStyle name="40% - Accent3 240" xfId="8873"/>
    <cellStyle name="40% - Accent3 240 2" xfId="8874"/>
    <cellStyle name="40% - Accent3 241" xfId="8875"/>
    <cellStyle name="40% - Accent3 241 2" xfId="8876"/>
    <cellStyle name="40% - Accent3 242" xfId="8877"/>
    <cellStyle name="40% - Accent3 242 2" xfId="8878"/>
    <cellStyle name="40% - Accent3 243" xfId="8879"/>
    <cellStyle name="40% - Accent3 243 2" xfId="8880"/>
    <cellStyle name="40% - Accent3 244" xfId="8881"/>
    <cellStyle name="40% - Accent3 244 2" xfId="8882"/>
    <cellStyle name="40% - Accent3 245" xfId="8883"/>
    <cellStyle name="40% - Accent3 245 2" xfId="8884"/>
    <cellStyle name="40% - Accent3 246" xfId="8885"/>
    <cellStyle name="40% - Accent3 246 2" xfId="8886"/>
    <cellStyle name="40% - Accent3 247" xfId="8887"/>
    <cellStyle name="40% - Accent3 247 2" xfId="8888"/>
    <cellStyle name="40% - Accent3 248" xfId="8889"/>
    <cellStyle name="40% - Accent3 248 2" xfId="8890"/>
    <cellStyle name="40% - Accent3 249" xfId="8891"/>
    <cellStyle name="40% - Accent3 249 2" xfId="8892"/>
    <cellStyle name="40% - Accent3 25" xfId="8893"/>
    <cellStyle name="40% - Accent3 25 2" xfId="8894"/>
    <cellStyle name="40% - Accent3 25 3" xfId="8895"/>
    <cellStyle name="40% - Accent3 250" xfId="8896"/>
    <cellStyle name="40% - Accent3 250 2" xfId="8897"/>
    <cellStyle name="40% - Accent3 251" xfId="8898"/>
    <cellStyle name="40% - Accent3 251 2" xfId="8899"/>
    <cellStyle name="40% - Accent3 252" xfId="8900"/>
    <cellStyle name="40% - Accent3 252 2" xfId="8901"/>
    <cellStyle name="40% - Accent3 253" xfId="8902"/>
    <cellStyle name="40% - Accent3 253 2" xfId="8903"/>
    <cellStyle name="40% - Accent3 254" xfId="8904"/>
    <cellStyle name="40% - Accent3 254 2" xfId="8905"/>
    <cellStyle name="40% - Accent3 255" xfId="8906"/>
    <cellStyle name="40% - Accent3 255 2" xfId="8907"/>
    <cellStyle name="40% - Accent3 256" xfId="8908"/>
    <cellStyle name="40% - Accent3 257" xfId="8909"/>
    <cellStyle name="40% - Accent3 258" xfId="8910"/>
    <cellStyle name="40% - Accent3 259" xfId="8911"/>
    <cellStyle name="40% - Accent3 26" xfId="8912"/>
    <cellStyle name="40% - Accent3 26 2" xfId="8913"/>
    <cellStyle name="40% - Accent3 26 3" xfId="8914"/>
    <cellStyle name="40% - Accent3 260" xfId="8915"/>
    <cellStyle name="40% - Accent3 261" xfId="8916"/>
    <cellStyle name="40% - Accent3 262" xfId="8917"/>
    <cellStyle name="40% - Accent3 263" xfId="8918"/>
    <cellStyle name="40% - Accent3 264" xfId="8919"/>
    <cellStyle name="40% - Accent3 27" xfId="8920"/>
    <cellStyle name="40% - Accent3 27 2" xfId="8921"/>
    <cellStyle name="40% - Accent3 27 3" xfId="8922"/>
    <cellStyle name="40% - Accent3 28" xfId="8923"/>
    <cellStyle name="40% - Accent3 28 2" xfId="8924"/>
    <cellStyle name="40% - Accent3 28 3" xfId="8925"/>
    <cellStyle name="40% - Accent3 29" xfId="8926"/>
    <cellStyle name="40% - Accent3 29 2" xfId="8927"/>
    <cellStyle name="40% - Accent3 29 3" xfId="8928"/>
    <cellStyle name="40% - Accent3 3" xfId="8929"/>
    <cellStyle name="40% - Accent3 3 10" xfId="8930"/>
    <cellStyle name="40% - Accent3 3 11" xfId="8931"/>
    <cellStyle name="40% - Accent3 3 12" xfId="8932"/>
    <cellStyle name="40% - Accent3 3 13" xfId="8933"/>
    <cellStyle name="40% - Accent3 3 14" xfId="8934"/>
    <cellStyle name="40% - Accent3 3 15" xfId="8935"/>
    <cellStyle name="40% - Accent3 3 2" xfId="8936"/>
    <cellStyle name="40% - Accent3 3 2 2" xfId="8937"/>
    <cellStyle name="40% - Accent3 3 2 2 2" xfId="8938"/>
    <cellStyle name="40% - Accent3 3 2 2 2 2" xfId="8939"/>
    <cellStyle name="40% - Accent3 3 2 2 2 3" xfId="8940"/>
    <cellStyle name="40% - Accent3 3 2 2 2 4" xfId="8941"/>
    <cellStyle name="40% - Accent3 3 2 2 3" xfId="8942"/>
    <cellStyle name="40% - Accent3 3 2 2 4" xfId="8943"/>
    <cellStyle name="40% - Accent3 3 2 2 5" xfId="8944"/>
    <cellStyle name="40% - Accent3 3 2 3" xfId="8945"/>
    <cellStyle name="40% - Accent3 3 2 3 2" xfId="8946"/>
    <cellStyle name="40% - Accent3 3 2 3 2 2" xfId="8947"/>
    <cellStyle name="40% - Accent3 3 2 3 2 3" xfId="8948"/>
    <cellStyle name="40% - Accent3 3 2 3 2 4" xfId="8949"/>
    <cellStyle name="40% - Accent3 3 2 3 3" xfId="8950"/>
    <cellStyle name="40% - Accent3 3 2 3 4" xfId="8951"/>
    <cellStyle name="40% - Accent3 3 2 3 5" xfId="8952"/>
    <cellStyle name="40% - Accent3 3 2 4" xfId="8953"/>
    <cellStyle name="40% - Accent3 3 2 4 2" xfId="8954"/>
    <cellStyle name="40% - Accent3 3 2 4 3" xfId="8955"/>
    <cellStyle name="40% - Accent3 3 2 4 4" xfId="8956"/>
    <cellStyle name="40% - Accent3 3 2 5" xfId="8957"/>
    <cellStyle name="40% - Accent3 3 2 6" xfId="8958"/>
    <cellStyle name="40% - Accent3 3 2 7" xfId="8959"/>
    <cellStyle name="40% - Accent3 3 2 8" xfId="8960"/>
    <cellStyle name="40% - Accent3 3 2 9" xfId="8961"/>
    <cellStyle name="40% - Accent3 3 3" xfId="8962"/>
    <cellStyle name="40% - Accent3 3 3 2" xfId="8963"/>
    <cellStyle name="40% - Accent3 3 3 2 2" xfId="8964"/>
    <cellStyle name="40% - Accent3 3 3 2 2 2" xfId="8965"/>
    <cellStyle name="40% - Accent3 3 3 2 2 3" xfId="8966"/>
    <cellStyle name="40% - Accent3 3 3 2 2 4" xfId="8967"/>
    <cellStyle name="40% - Accent3 3 3 2 3" xfId="8968"/>
    <cellStyle name="40% - Accent3 3 3 2 4" xfId="8969"/>
    <cellStyle name="40% - Accent3 3 3 2 5" xfId="8970"/>
    <cellStyle name="40% - Accent3 3 3 3" xfId="8971"/>
    <cellStyle name="40% - Accent3 3 3 3 2" xfId="8972"/>
    <cellStyle name="40% - Accent3 3 3 3 2 2" xfId="8973"/>
    <cellStyle name="40% - Accent3 3 3 3 2 3" xfId="8974"/>
    <cellStyle name="40% - Accent3 3 3 3 2 4" xfId="8975"/>
    <cellStyle name="40% - Accent3 3 3 3 3" xfId="8976"/>
    <cellStyle name="40% - Accent3 3 3 3 4" xfId="8977"/>
    <cellStyle name="40% - Accent3 3 3 3 5" xfId="8978"/>
    <cellStyle name="40% - Accent3 3 3 4" xfId="8979"/>
    <cellStyle name="40% - Accent3 3 3 4 2" xfId="8980"/>
    <cellStyle name="40% - Accent3 3 3 4 3" xfId="8981"/>
    <cellStyle name="40% - Accent3 3 3 4 4" xfId="8982"/>
    <cellStyle name="40% - Accent3 3 3 5" xfId="8983"/>
    <cellStyle name="40% - Accent3 3 3 6" xfId="8984"/>
    <cellStyle name="40% - Accent3 3 3 7" xfId="8985"/>
    <cellStyle name="40% - Accent3 3 3 8" xfId="8986"/>
    <cellStyle name="40% - Accent3 3 4" xfId="8987"/>
    <cellStyle name="40% - Accent3 3 4 2" xfId="8988"/>
    <cellStyle name="40% - Accent3 3 4 2 2" xfId="8989"/>
    <cellStyle name="40% - Accent3 3 4 2 2 2" xfId="8990"/>
    <cellStyle name="40% - Accent3 3 4 2 2 3" xfId="8991"/>
    <cellStyle name="40% - Accent3 3 4 2 2 4" xfId="8992"/>
    <cellStyle name="40% - Accent3 3 4 2 3" xfId="8993"/>
    <cellStyle name="40% - Accent3 3 4 2 4" xfId="8994"/>
    <cellStyle name="40% - Accent3 3 4 2 5" xfId="8995"/>
    <cellStyle name="40% - Accent3 3 4 3" xfId="8996"/>
    <cellStyle name="40% - Accent3 3 4 3 2" xfId="8997"/>
    <cellStyle name="40% - Accent3 3 4 3 2 2" xfId="8998"/>
    <cellStyle name="40% - Accent3 3 4 3 2 3" xfId="8999"/>
    <cellStyle name="40% - Accent3 3 4 3 2 4" xfId="9000"/>
    <cellStyle name="40% - Accent3 3 4 3 3" xfId="9001"/>
    <cellStyle name="40% - Accent3 3 4 3 4" xfId="9002"/>
    <cellStyle name="40% - Accent3 3 4 3 5" xfId="9003"/>
    <cellStyle name="40% - Accent3 3 4 4" xfId="9004"/>
    <cellStyle name="40% - Accent3 3 4 4 2" xfId="9005"/>
    <cellStyle name="40% - Accent3 3 4 4 3" xfId="9006"/>
    <cellStyle name="40% - Accent3 3 4 4 4" xfId="9007"/>
    <cellStyle name="40% - Accent3 3 4 5" xfId="9008"/>
    <cellStyle name="40% - Accent3 3 4 6" xfId="9009"/>
    <cellStyle name="40% - Accent3 3 4 7" xfId="9010"/>
    <cellStyle name="40% - Accent3 3 5" xfId="9011"/>
    <cellStyle name="40% - Accent3 3 5 2" xfId="9012"/>
    <cellStyle name="40% - Accent3 3 5 2 2" xfId="9013"/>
    <cellStyle name="40% - Accent3 3 5 2 2 2" xfId="9014"/>
    <cellStyle name="40% - Accent3 3 5 2 2 3" xfId="9015"/>
    <cellStyle name="40% - Accent3 3 5 2 2 4" xfId="9016"/>
    <cellStyle name="40% - Accent3 3 5 2 3" xfId="9017"/>
    <cellStyle name="40% - Accent3 3 5 2 4" xfId="9018"/>
    <cellStyle name="40% - Accent3 3 5 2 5" xfId="9019"/>
    <cellStyle name="40% - Accent3 3 5 3" xfId="9020"/>
    <cellStyle name="40% - Accent3 3 5 3 2" xfId="9021"/>
    <cellStyle name="40% - Accent3 3 5 3 2 2" xfId="9022"/>
    <cellStyle name="40% - Accent3 3 5 3 2 3" xfId="9023"/>
    <cellStyle name="40% - Accent3 3 5 3 2 4" xfId="9024"/>
    <cellStyle name="40% - Accent3 3 5 3 3" xfId="9025"/>
    <cellStyle name="40% - Accent3 3 5 3 4" xfId="9026"/>
    <cellStyle name="40% - Accent3 3 5 3 5" xfId="9027"/>
    <cellStyle name="40% - Accent3 3 5 4" xfId="9028"/>
    <cellStyle name="40% - Accent3 3 5 4 2" xfId="9029"/>
    <cellStyle name="40% - Accent3 3 5 4 3" xfId="9030"/>
    <cellStyle name="40% - Accent3 3 5 4 4" xfId="9031"/>
    <cellStyle name="40% - Accent3 3 5 5" xfId="9032"/>
    <cellStyle name="40% - Accent3 3 5 6" xfId="9033"/>
    <cellStyle name="40% - Accent3 3 5 7" xfId="9034"/>
    <cellStyle name="40% - Accent3 3 6" xfId="9035"/>
    <cellStyle name="40% - Accent3 3 6 2" xfId="9036"/>
    <cellStyle name="40% - Accent3 3 6 2 2" xfId="9037"/>
    <cellStyle name="40% - Accent3 3 6 2 2 2" xfId="9038"/>
    <cellStyle name="40% - Accent3 3 6 2 2 3" xfId="9039"/>
    <cellStyle name="40% - Accent3 3 6 2 2 4" xfId="9040"/>
    <cellStyle name="40% - Accent3 3 6 2 3" xfId="9041"/>
    <cellStyle name="40% - Accent3 3 6 2 4" xfId="9042"/>
    <cellStyle name="40% - Accent3 3 6 2 5" xfId="9043"/>
    <cellStyle name="40% - Accent3 3 6 3" xfId="9044"/>
    <cellStyle name="40% - Accent3 3 6 3 2" xfId="9045"/>
    <cellStyle name="40% - Accent3 3 6 3 2 2" xfId="9046"/>
    <cellStyle name="40% - Accent3 3 6 3 2 3" xfId="9047"/>
    <cellStyle name="40% - Accent3 3 6 3 2 4" xfId="9048"/>
    <cellStyle name="40% - Accent3 3 6 3 3" xfId="9049"/>
    <cellStyle name="40% - Accent3 3 6 3 4" xfId="9050"/>
    <cellStyle name="40% - Accent3 3 6 3 5" xfId="9051"/>
    <cellStyle name="40% - Accent3 3 6 4" xfId="9052"/>
    <cellStyle name="40% - Accent3 3 6 4 2" xfId="9053"/>
    <cellStyle name="40% - Accent3 3 6 4 3" xfId="9054"/>
    <cellStyle name="40% - Accent3 3 6 4 4" xfId="9055"/>
    <cellStyle name="40% - Accent3 3 6 5" xfId="9056"/>
    <cellStyle name="40% - Accent3 3 6 6" xfId="9057"/>
    <cellStyle name="40% - Accent3 3 6 7" xfId="9058"/>
    <cellStyle name="40% - Accent3 3 7" xfId="9059"/>
    <cellStyle name="40% - Accent3 3 7 2" xfId="9060"/>
    <cellStyle name="40% - Accent3 3 7 2 2" xfId="9061"/>
    <cellStyle name="40% - Accent3 3 7 2 3" xfId="9062"/>
    <cellStyle name="40% - Accent3 3 7 2 4" xfId="9063"/>
    <cellStyle name="40% - Accent3 3 7 3" xfId="9064"/>
    <cellStyle name="40% - Accent3 3 7 4" xfId="9065"/>
    <cellStyle name="40% - Accent3 3 7 5" xfId="9066"/>
    <cellStyle name="40% - Accent3 3 8" xfId="9067"/>
    <cellStyle name="40% - Accent3 3 8 2" xfId="9068"/>
    <cellStyle name="40% - Accent3 3 8 2 2" xfId="9069"/>
    <cellStyle name="40% - Accent3 3 8 2 3" xfId="9070"/>
    <cellStyle name="40% - Accent3 3 8 2 4" xfId="9071"/>
    <cellStyle name="40% - Accent3 3 8 3" xfId="9072"/>
    <cellStyle name="40% - Accent3 3 8 4" xfId="9073"/>
    <cellStyle name="40% - Accent3 3 8 5" xfId="9074"/>
    <cellStyle name="40% - Accent3 3 9" xfId="9075"/>
    <cellStyle name="40% - Accent3 3 9 2" xfId="9076"/>
    <cellStyle name="40% - Accent3 3 9 3" xfId="9077"/>
    <cellStyle name="40% - Accent3 3 9 4" xfId="9078"/>
    <cellStyle name="40% - Accent3 30" xfId="9079"/>
    <cellStyle name="40% - Accent3 30 2" xfId="9080"/>
    <cellStyle name="40% - Accent3 30 3" xfId="9081"/>
    <cellStyle name="40% - Accent3 31" xfId="9082"/>
    <cellStyle name="40% - Accent3 31 2" xfId="9083"/>
    <cellStyle name="40% - Accent3 31 3" xfId="9084"/>
    <cellStyle name="40% - Accent3 32" xfId="9085"/>
    <cellStyle name="40% - Accent3 32 2" xfId="9086"/>
    <cellStyle name="40% - Accent3 32 3" xfId="9087"/>
    <cellStyle name="40% - Accent3 33" xfId="9088"/>
    <cellStyle name="40% - Accent3 33 2" xfId="9089"/>
    <cellStyle name="40% - Accent3 33 3" xfId="9090"/>
    <cellStyle name="40% - Accent3 34" xfId="9091"/>
    <cellStyle name="40% - Accent3 34 2" xfId="9092"/>
    <cellStyle name="40% - Accent3 34 3" xfId="9093"/>
    <cellStyle name="40% - Accent3 35" xfId="9094"/>
    <cellStyle name="40% - Accent3 35 2" xfId="9095"/>
    <cellStyle name="40% - Accent3 35 3" xfId="9096"/>
    <cellStyle name="40% - Accent3 36" xfId="9097"/>
    <cellStyle name="40% - Accent3 36 2" xfId="9098"/>
    <cellStyle name="40% - Accent3 36 3" xfId="9099"/>
    <cellStyle name="40% - Accent3 37" xfId="9100"/>
    <cellStyle name="40% - Accent3 37 2" xfId="9101"/>
    <cellStyle name="40% - Accent3 37 3" xfId="9102"/>
    <cellStyle name="40% - Accent3 38" xfId="9103"/>
    <cellStyle name="40% - Accent3 38 2" xfId="9104"/>
    <cellStyle name="40% - Accent3 38 3" xfId="9105"/>
    <cellStyle name="40% - Accent3 39" xfId="9106"/>
    <cellStyle name="40% - Accent3 39 2" xfId="9107"/>
    <cellStyle name="40% - Accent3 39 3" xfId="9108"/>
    <cellStyle name="40% - Accent3 4" xfId="9109"/>
    <cellStyle name="40% - Accent3 4 2" xfId="9110"/>
    <cellStyle name="40% - Accent3 4 2 2" xfId="9111"/>
    <cellStyle name="40% - Accent3 4 2 3" xfId="50661"/>
    <cellStyle name="40% - Accent3 4 2 4" xfId="50662"/>
    <cellStyle name="40% - Accent3 4 3" xfId="9112"/>
    <cellStyle name="40% - Accent3 4 3 2" xfId="9113"/>
    <cellStyle name="40% - Accent3 4 4" xfId="50663"/>
    <cellStyle name="40% - Accent3 4 5" xfId="50664"/>
    <cellStyle name="40% - Accent3 4 6" xfId="50665"/>
    <cellStyle name="40% - Accent3 4 7" xfId="50666"/>
    <cellStyle name="40% - Accent3 4 8" xfId="50667"/>
    <cellStyle name="40% - Accent3 40" xfId="9114"/>
    <cellStyle name="40% - Accent3 40 2" xfId="9115"/>
    <cellStyle name="40% - Accent3 40 3" xfId="9116"/>
    <cellStyle name="40% - Accent3 41" xfId="9117"/>
    <cellStyle name="40% - Accent3 41 2" xfId="9118"/>
    <cellStyle name="40% - Accent3 41 3" xfId="9119"/>
    <cellStyle name="40% - Accent3 42" xfId="9120"/>
    <cellStyle name="40% - Accent3 42 2" xfId="9121"/>
    <cellStyle name="40% - Accent3 42 3" xfId="9122"/>
    <cellStyle name="40% - Accent3 43" xfId="9123"/>
    <cellStyle name="40% - Accent3 43 2" xfId="9124"/>
    <cellStyle name="40% - Accent3 43 3" xfId="9125"/>
    <cellStyle name="40% - Accent3 44" xfId="9126"/>
    <cellStyle name="40% - Accent3 44 2" xfId="9127"/>
    <cellStyle name="40% - Accent3 44 3" xfId="9128"/>
    <cellStyle name="40% - Accent3 45" xfId="9129"/>
    <cellStyle name="40% - Accent3 45 2" xfId="9130"/>
    <cellStyle name="40% - Accent3 45 3" xfId="9131"/>
    <cellStyle name="40% - Accent3 46" xfId="9132"/>
    <cellStyle name="40% - Accent3 46 2" xfId="9133"/>
    <cellStyle name="40% - Accent3 46 3" xfId="9134"/>
    <cellStyle name="40% - Accent3 47" xfId="9135"/>
    <cellStyle name="40% - Accent3 47 2" xfId="9136"/>
    <cellStyle name="40% - Accent3 47 3" xfId="9137"/>
    <cellStyle name="40% - Accent3 48" xfId="9138"/>
    <cellStyle name="40% - Accent3 48 2" xfId="9139"/>
    <cellStyle name="40% - Accent3 48 3" xfId="9140"/>
    <cellStyle name="40% - Accent3 49" xfId="9141"/>
    <cellStyle name="40% - Accent3 49 2" xfId="9142"/>
    <cellStyle name="40% - Accent3 49 3" xfId="9143"/>
    <cellStyle name="40% - Accent3 5" xfId="9144"/>
    <cellStyle name="40% - Accent3 5 2" xfId="9145"/>
    <cellStyle name="40% - Accent3 5 3" xfId="9146"/>
    <cellStyle name="40% - Accent3 5 4" xfId="9147"/>
    <cellStyle name="40% - Accent3 50" xfId="9148"/>
    <cellStyle name="40% - Accent3 50 2" xfId="9149"/>
    <cellStyle name="40% - Accent3 50 3" xfId="9150"/>
    <cellStyle name="40% - Accent3 51" xfId="9151"/>
    <cellStyle name="40% - Accent3 51 2" xfId="9152"/>
    <cellStyle name="40% - Accent3 51 3" xfId="9153"/>
    <cellStyle name="40% - Accent3 52" xfId="9154"/>
    <cellStyle name="40% - Accent3 52 2" xfId="9155"/>
    <cellStyle name="40% - Accent3 52 3" xfId="9156"/>
    <cellStyle name="40% - Accent3 53" xfId="9157"/>
    <cellStyle name="40% - Accent3 53 2" xfId="9158"/>
    <cellStyle name="40% - Accent3 53 3" xfId="9159"/>
    <cellStyle name="40% - Accent3 54" xfId="9160"/>
    <cellStyle name="40% - Accent3 54 2" xfId="9161"/>
    <cellStyle name="40% - Accent3 54 3" xfId="9162"/>
    <cellStyle name="40% - Accent3 55" xfId="9163"/>
    <cellStyle name="40% - Accent3 55 2" xfId="9164"/>
    <cellStyle name="40% - Accent3 55 3" xfId="9165"/>
    <cellStyle name="40% - Accent3 56" xfId="9166"/>
    <cellStyle name="40% - Accent3 56 2" xfId="9167"/>
    <cellStyle name="40% - Accent3 56 3" xfId="9168"/>
    <cellStyle name="40% - Accent3 57" xfId="9169"/>
    <cellStyle name="40% - Accent3 57 2" xfId="9170"/>
    <cellStyle name="40% - Accent3 57 3" xfId="9171"/>
    <cellStyle name="40% - Accent3 58" xfId="9172"/>
    <cellStyle name="40% - Accent3 58 2" xfId="9173"/>
    <cellStyle name="40% - Accent3 58 3" xfId="9174"/>
    <cellStyle name="40% - Accent3 59" xfId="9175"/>
    <cellStyle name="40% - Accent3 59 2" xfId="9176"/>
    <cellStyle name="40% - Accent3 59 3" xfId="9177"/>
    <cellStyle name="40% - Accent3 6" xfId="9178"/>
    <cellStyle name="40% - Accent3 6 2" xfId="9179"/>
    <cellStyle name="40% - Accent3 6 3" xfId="9180"/>
    <cellStyle name="40% - Accent3 6 4" xfId="9181"/>
    <cellStyle name="40% - Accent3 60" xfId="9182"/>
    <cellStyle name="40% - Accent3 60 2" xfId="9183"/>
    <cellStyle name="40% - Accent3 60 3" xfId="9184"/>
    <cellStyle name="40% - Accent3 61" xfId="9185"/>
    <cellStyle name="40% - Accent3 61 2" xfId="9186"/>
    <cellStyle name="40% - Accent3 61 3" xfId="9187"/>
    <cellStyle name="40% - Accent3 62" xfId="9188"/>
    <cellStyle name="40% - Accent3 62 2" xfId="9189"/>
    <cellStyle name="40% - Accent3 62 3" xfId="9190"/>
    <cellStyle name="40% - Accent3 63" xfId="9191"/>
    <cellStyle name="40% - Accent3 63 2" xfId="9192"/>
    <cellStyle name="40% - Accent3 63 3" xfId="9193"/>
    <cellStyle name="40% - Accent3 64" xfId="9194"/>
    <cellStyle name="40% - Accent3 64 2" xfId="9195"/>
    <cellStyle name="40% - Accent3 64 3" xfId="9196"/>
    <cellStyle name="40% - Accent3 65" xfId="9197"/>
    <cellStyle name="40% - Accent3 65 2" xfId="9198"/>
    <cellStyle name="40% - Accent3 65 3" xfId="9199"/>
    <cellStyle name="40% - Accent3 66" xfId="9200"/>
    <cellStyle name="40% - Accent3 66 2" xfId="9201"/>
    <cellStyle name="40% - Accent3 66 3" xfId="9202"/>
    <cellStyle name="40% - Accent3 67" xfId="9203"/>
    <cellStyle name="40% - Accent3 67 2" xfId="9204"/>
    <cellStyle name="40% - Accent3 67 3" xfId="9205"/>
    <cellStyle name="40% - Accent3 68" xfId="9206"/>
    <cellStyle name="40% - Accent3 68 2" xfId="9207"/>
    <cellStyle name="40% - Accent3 68 3" xfId="9208"/>
    <cellStyle name="40% - Accent3 69" xfId="9209"/>
    <cellStyle name="40% - Accent3 69 2" xfId="9210"/>
    <cellStyle name="40% - Accent3 69 3" xfId="9211"/>
    <cellStyle name="40% - Accent3 7" xfId="9212"/>
    <cellStyle name="40% - Accent3 7 2" xfId="9213"/>
    <cellStyle name="40% - Accent3 7 3" xfId="9214"/>
    <cellStyle name="40% - Accent3 7 4" xfId="9215"/>
    <cellStyle name="40% - Accent3 70" xfId="9216"/>
    <cellStyle name="40% - Accent3 70 2" xfId="9217"/>
    <cellStyle name="40% - Accent3 70 3" xfId="9218"/>
    <cellStyle name="40% - Accent3 71" xfId="9219"/>
    <cellStyle name="40% - Accent3 71 2" xfId="9220"/>
    <cellStyle name="40% - Accent3 71 3" xfId="9221"/>
    <cellStyle name="40% - Accent3 72" xfId="9222"/>
    <cellStyle name="40% - Accent3 72 2" xfId="9223"/>
    <cellStyle name="40% - Accent3 72 3" xfId="9224"/>
    <cellStyle name="40% - Accent3 73" xfId="9225"/>
    <cellStyle name="40% - Accent3 73 2" xfId="9226"/>
    <cellStyle name="40% - Accent3 73 3" xfId="9227"/>
    <cellStyle name="40% - Accent3 74" xfId="9228"/>
    <cellStyle name="40% - Accent3 74 2" xfId="9229"/>
    <cellStyle name="40% - Accent3 74 3" xfId="9230"/>
    <cellStyle name="40% - Accent3 75" xfId="9231"/>
    <cellStyle name="40% - Accent3 75 2" xfId="9232"/>
    <cellStyle name="40% - Accent3 75 3" xfId="9233"/>
    <cellStyle name="40% - Accent3 76" xfId="9234"/>
    <cellStyle name="40% - Accent3 76 2" xfId="9235"/>
    <cellStyle name="40% - Accent3 76 3" xfId="9236"/>
    <cellStyle name="40% - Accent3 77" xfId="9237"/>
    <cellStyle name="40% - Accent3 77 2" xfId="9238"/>
    <cellStyle name="40% - Accent3 77 3" xfId="9239"/>
    <cellStyle name="40% - Accent3 78" xfId="9240"/>
    <cellStyle name="40% - Accent3 78 2" xfId="9241"/>
    <cellStyle name="40% - Accent3 78 3" xfId="9242"/>
    <cellStyle name="40% - Accent3 79" xfId="9243"/>
    <cellStyle name="40% - Accent3 79 2" xfId="9244"/>
    <cellStyle name="40% - Accent3 79 3" xfId="9245"/>
    <cellStyle name="40% - Accent3 8" xfId="9246"/>
    <cellStyle name="40% - Accent3 8 2" xfId="9247"/>
    <cellStyle name="40% - Accent3 8 3" xfId="9248"/>
    <cellStyle name="40% - Accent3 8 4" xfId="9249"/>
    <cellStyle name="40% - Accent3 80" xfId="9250"/>
    <cellStyle name="40% - Accent3 80 2" xfId="9251"/>
    <cellStyle name="40% - Accent3 80 3" xfId="9252"/>
    <cellStyle name="40% - Accent3 81" xfId="9253"/>
    <cellStyle name="40% - Accent3 81 2" xfId="9254"/>
    <cellStyle name="40% - Accent3 81 3" xfId="9255"/>
    <cellStyle name="40% - Accent3 82" xfId="9256"/>
    <cellStyle name="40% - Accent3 82 2" xfId="9257"/>
    <cellStyle name="40% - Accent3 82 3" xfId="9258"/>
    <cellStyle name="40% - Accent3 83" xfId="9259"/>
    <cellStyle name="40% - Accent3 83 2" xfId="9260"/>
    <cellStyle name="40% - Accent3 83 3" xfId="9261"/>
    <cellStyle name="40% - Accent3 84" xfId="9262"/>
    <cellStyle name="40% - Accent3 84 2" xfId="9263"/>
    <cellStyle name="40% - Accent3 84 3" xfId="9264"/>
    <cellStyle name="40% - Accent3 85" xfId="9265"/>
    <cellStyle name="40% - Accent3 85 2" xfId="9266"/>
    <cellStyle name="40% - Accent3 85 3" xfId="9267"/>
    <cellStyle name="40% - Accent3 86" xfId="9268"/>
    <cellStyle name="40% - Accent3 86 2" xfId="9269"/>
    <cellStyle name="40% - Accent3 86 3" xfId="9270"/>
    <cellStyle name="40% - Accent3 87" xfId="9271"/>
    <cellStyle name="40% - Accent3 87 2" xfId="9272"/>
    <cellStyle name="40% - Accent3 87 3" xfId="9273"/>
    <cellStyle name="40% - Accent3 88" xfId="9274"/>
    <cellStyle name="40% - Accent3 88 2" xfId="9275"/>
    <cellStyle name="40% - Accent3 88 3" xfId="9276"/>
    <cellStyle name="40% - Accent3 89" xfId="9277"/>
    <cellStyle name="40% - Accent3 89 2" xfId="9278"/>
    <cellStyle name="40% - Accent3 89 3" xfId="9279"/>
    <cellStyle name="40% - Accent3 9" xfId="9280"/>
    <cellStyle name="40% - Accent3 9 2" xfId="9281"/>
    <cellStyle name="40% - Accent3 9 3" xfId="9282"/>
    <cellStyle name="40% - Accent3 9 4" xfId="9283"/>
    <cellStyle name="40% - Accent3 90" xfId="9284"/>
    <cellStyle name="40% - Accent3 90 2" xfId="9285"/>
    <cellStyle name="40% - Accent3 90 3" xfId="9286"/>
    <cellStyle name="40% - Accent3 91" xfId="9287"/>
    <cellStyle name="40% - Accent3 91 2" xfId="9288"/>
    <cellStyle name="40% - Accent3 91 3" xfId="9289"/>
    <cellStyle name="40% - Accent3 92" xfId="9290"/>
    <cellStyle name="40% - Accent3 92 2" xfId="9291"/>
    <cellStyle name="40% - Accent3 92 3" xfId="9292"/>
    <cellStyle name="40% - Accent3 93" xfId="9293"/>
    <cellStyle name="40% - Accent3 93 2" xfId="9294"/>
    <cellStyle name="40% - Accent3 93 3" xfId="9295"/>
    <cellStyle name="40% - Accent3 94" xfId="9296"/>
    <cellStyle name="40% - Accent3 94 2" xfId="9297"/>
    <cellStyle name="40% - Accent3 94 3" xfId="9298"/>
    <cellStyle name="40% - Accent3 95" xfId="9299"/>
    <cellStyle name="40% - Accent3 95 2" xfId="9300"/>
    <cellStyle name="40% - Accent3 95 3" xfId="9301"/>
    <cellStyle name="40% - Accent3 96" xfId="9302"/>
    <cellStyle name="40% - Accent3 96 2" xfId="9303"/>
    <cellStyle name="40% - Accent3 96 3" xfId="9304"/>
    <cellStyle name="40% - Accent3 97" xfId="9305"/>
    <cellStyle name="40% - Accent3 97 2" xfId="9306"/>
    <cellStyle name="40% - Accent3 97 3" xfId="9307"/>
    <cellStyle name="40% - Accent3 98" xfId="9308"/>
    <cellStyle name="40% - Accent3 98 2" xfId="9309"/>
    <cellStyle name="40% - Accent3 98 3" xfId="9310"/>
    <cellStyle name="40% - Accent3 99" xfId="9311"/>
    <cellStyle name="40% - Accent3 99 2" xfId="9312"/>
    <cellStyle name="40% - Accent3 99 3" xfId="9313"/>
    <cellStyle name="40% - Accent4 10" xfId="9314"/>
    <cellStyle name="40% - Accent4 10 2" xfId="9315"/>
    <cellStyle name="40% - Accent4 10 3" xfId="9316"/>
    <cellStyle name="40% - Accent4 10 4" xfId="9317"/>
    <cellStyle name="40% - Accent4 100" xfId="9318"/>
    <cellStyle name="40% - Accent4 100 2" xfId="9319"/>
    <cellStyle name="40% - Accent4 100 3" xfId="9320"/>
    <cellStyle name="40% - Accent4 101" xfId="9321"/>
    <cellStyle name="40% - Accent4 101 2" xfId="9322"/>
    <cellStyle name="40% - Accent4 101 3" xfId="9323"/>
    <cellStyle name="40% - Accent4 102" xfId="9324"/>
    <cellStyle name="40% - Accent4 102 2" xfId="9325"/>
    <cellStyle name="40% - Accent4 102 3" xfId="9326"/>
    <cellStyle name="40% - Accent4 103" xfId="9327"/>
    <cellStyle name="40% - Accent4 103 2" xfId="9328"/>
    <cellStyle name="40% - Accent4 103 3" xfId="9329"/>
    <cellStyle name="40% - Accent4 104" xfId="9330"/>
    <cellStyle name="40% - Accent4 104 2" xfId="9331"/>
    <cellStyle name="40% - Accent4 104 3" xfId="9332"/>
    <cellStyle name="40% - Accent4 105" xfId="9333"/>
    <cellStyle name="40% - Accent4 105 2" xfId="9334"/>
    <cellStyle name="40% - Accent4 105 3" xfId="9335"/>
    <cellStyle name="40% - Accent4 106" xfId="9336"/>
    <cellStyle name="40% - Accent4 106 2" xfId="9337"/>
    <cellStyle name="40% - Accent4 106 3" xfId="9338"/>
    <cellStyle name="40% - Accent4 107" xfId="9339"/>
    <cellStyle name="40% - Accent4 107 2" xfId="9340"/>
    <cellStyle name="40% - Accent4 107 3" xfId="9341"/>
    <cellStyle name="40% - Accent4 108" xfId="9342"/>
    <cellStyle name="40% - Accent4 108 2" xfId="9343"/>
    <cellStyle name="40% - Accent4 108 3" xfId="9344"/>
    <cellStyle name="40% - Accent4 109" xfId="9345"/>
    <cellStyle name="40% - Accent4 109 2" xfId="9346"/>
    <cellStyle name="40% - Accent4 109 3" xfId="9347"/>
    <cellStyle name="40% - Accent4 11" xfId="9348"/>
    <cellStyle name="40% - Accent4 11 2" xfId="9349"/>
    <cellStyle name="40% - Accent4 11 3" xfId="9350"/>
    <cellStyle name="40% - Accent4 11 4" xfId="9351"/>
    <cellStyle name="40% - Accent4 110" xfId="9352"/>
    <cellStyle name="40% - Accent4 110 2" xfId="9353"/>
    <cellStyle name="40% - Accent4 110 3" xfId="9354"/>
    <cellStyle name="40% - Accent4 111" xfId="9355"/>
    <cellStyle name="40% - Accent4 111 2" xfId="9356"/>
    <cellStyle name="40% - Accent4 111 3" xfId="9357"/>
    <cellStyle name="40% - Accent4 112" xfId="9358"/>
    <cellStyle name="40% - Accent4 112 2" xfId="9359"/>
    <cellStyle name="40% - Accent4 112 3" xfId="9360"/>
    <cellStyle name="40% - Accent4 113" xfId="9361"/>
    <cellStyle name="40% - Accent4 113 2" xfId="9362"/>
    <cellStyle name="40% - Accent4 113 3" xfId="9363"/>
    <cellStyle name="40% - Accent4 114" xfId="9364"/>
    <cellStyle name="40% - Accent4 114 2" xfId="9365"/>
    <cellStyle name="40% - Accent4 114 3" xfId="9366"/>
    <cellStyle name="40% - Accent4 115" xfId="9367"/>
    <cellStyle name="40% - Accent4 115 2" xfId="9368"/>
    <cellStyle name="40% - Accent4 115 3" xfId="9369"/>
    <cellStyle name="40% - Accent4 116" xfId="9370"/>
    <cellStyle name="40% - Accent4 116 2" xfId="9371"/>
    <cellStyle name="40% - Accent4 116 3" xfId="9372"/>
    <cellStyle name="40% - Accent4 117" xfId="9373"/>
    <cellStyle name="40% - Accent4 117 2" xfId="9374"/>
    <cellStyle name="40% - Accent4 117 3" xfId="9375"/>
    <cellStyle name="40% - Accent4 118" xfId="9376"/>
    <cellStyle name="40% - Accent4 118 2" xfId="9377"/>
    <cellStyle name="40% - Accent4 118 3" xfId="9378"/>
    <cellStyle name="40% - Accent4 119" xfId="9379"/>
    <cellStyle name="40% - Accent4 119 2" xfId="9380"/>
    <cellStyle name="40% - Accent4 119 3" xfId="9381"/>
    <cellStyle name="40% - Accent4 12" xfId="9382"/>
    <cellStyle name="40% - Accent4 12 2" xfId="9383"/>
    <cellStyle name="40% - Accent4 12 3" xfId="9384"/>
    <cellStyle name="40% - Accent4 12 4" xfId="9385"/>
    <cellStyle name="40% - Accent4 120" xfId="9386"/>
    <cellStyle name="40% - Accent4 120 2" xfId="9387"/>
    <cellStyle name="40% - Accent4 120 3" xfId="9388"/>
    <cellStyle name="40% - Accent4 121" xfId="9389"/>
    <cellStyle name="40% - Accent4 121 2" xfId="9390"/>
    <cellStyle name="40% - Accent4 121 3" xfId="9391"/>
    <cellStyle name="40% - Accent4 122" xfId="9392"/>
    <cellStyle name="40% - Accent4 122 2" xfId="9393"/>
    <cellStyle name="40% - Accent4 122 3" xfId="9394"/>
    <cellStyle name="40% - Accent4 123" xfId="9395"/>
    <cellStyle name="40% - Accent4 123 2" xfId="9396"/>
    <cellStyle name="40% - Accent4 123 3" xfId="9397"/>
    <cellStyle name="40% - Accent4 124" xfId="9398"/>
    <cellStyle name="40% - Accent4 124 2" xfId="9399"/>
    <cellStyle name="40% - Accent4 124 3" xfId="9400"/>
    <cellStyle name="40% - Accent4 125" xfId="9401"/>
    <cellStyle name="40% - Accent4 125 2" xfId="9402"/>
    <cellStyle name="40% - Accent4 125 3" xfId="9403"/>
    <cellStyle name="40% - Accent4 126" xfId="9404"/>
    <cellStyle name="40% - Accent4 126 2" xfId="9405"/>
    <cellStyle name="40% - Accent4 126 3" xfId="9406"/>
    <cellStyle name="40% - Accent4 127" xfId="9407"/>
    <cellStyle name="40% - Accent4 127 2" xfId="9408"/>
    <cellStyle name="40% - Accent4 127 3" xfId="9409"/>
    <cellStyle name="40% - Accent4 128" xfId="9410"/>
    <cellStyle name="40% - Accent4 128 2" xfId="9411"/>
    <cellStyle name="40% - Accent4 128 3" xfId="9412"/>
    <cellStyle name="40% - Accent4 129" xfId="9413"/>
    <cellStyle name="40% - Accent4 129 2" xfId="9414"/>
    <cellStyle name="40% - Accent4 129 3" xfId="9415"/>
    <cellStyle name="40% - Accent4 13" xfId="9416"/>
    <cellStyle name="40% - Accent4 13 2" xfId="9417"/>
    <cellStyle name="40% - Accent4 13 3" xfId="9418"/>
    <cellStyle name="40% - Accent4 13 4" xfId="9419"/>
    <cellStyle name="40% - Accent4 130" xfId="9420"/>
    <cellStyle name="40% - Accent4 130 2" xfId="9421"/>
    <cellStyle name="40% - Accent4 130 3" xfId="9422"/>
    <cellStyle name="40% - Accent4 131" xfId="9423"/>
    <cellStyle name="40% - Accent4 131 2" xfId="9424"/>
    <cellStyle name="40% - Accent4 131 3" xfId="9425"/>
    <cellStyle name="40% - Accent4 132" xfId="9426"/>
    <cellStyle name="40% - Accent4 132 2" xfId="9427"/>
    <cellStyle name="40% - Accent4 132 3" xfId="9428"/>
    <cellStyle name="40% - Accent4 133" xfId="9429"/>
    <cellStyle name="40% - Accent4 133 2" xfId="9430"/>
    <cellStyle name="40% - Accent4 133 3" xfId="9431"/>
    <cellStyle name="40% - Accent4 134" xfId="9432"/>
    <cellStyle name="40% - Accent4 134 2" xfId="9433"/>
    <cellStyle name="40% - Accent4 134 3" xfId="9434"/>
    <cellStyle name="40% - Accent4 135" xfId="9435"/>
    <cellStyle name="40% - Accent4 135 2" xfId="9436"/>
    <cellStyle name="40% - Accent4 135 3" xfId="9437"/>
    <cellStyle name="40% - Accent4 136" xfId="9438"/>
    <cellStyle name="40% - Accent4 136 2" xfId="9439"/>
    <cellStyle name="40% - Accent4 136 3" xfId="9440"/>
    <cellStyle name="40% - Accent4 137" xfId="9441"/>
    <cellStyle name="40% - Accent4 137 2" xfId="9442"/>
    <cellStyle name="40% - Accent4 137 3" xfId="9443"/>
    <cellStyle name="40% - Accent4 138" xfId="9444"/>
    <cellStyle name="40% - Accent4 138 2" xfId="9445"/>
    <cellStyle name="40% - Accent4 138 3" xfId="9446"/>
    <cellStyle name="40% - Accent4 139" xfId="9447"/>
    <cellStyle name="40% - Accent4 139 2" xfId="9448"/>
    <cellStyle name="40% - Accent4 139 3" xfId="9449"/>
    <cellStyle name="40% - Accent4 14" xfId="9450"/>
    <cellStyle name="40% - Accent4 14 2" xfId="9451"/>
    <cellStyle name="40% - Accent4 14 3" xfId="9452"/>
    <cellStyle name="40% - Accent4 140" xfId="9453"/>
    <cellStyle name="40% - Accent4 140 2" xfId="9454"/>
    <cellStyle name="40% - Accent4 140 3" xfId="9455"/>
    <cellStyle name="40% - Accent4 141" xfId="9456"/>
    <cellStyle name="40% - Accent4 141 2" xfId="9457"/>
    <cellStyle name="40% - Accent4 141 3" xfId="9458"/>
    <cellStyle name="40% - Accent4 142" xfId="9459"/>
    <cellStyle name="40% - Accent4 142 2" xfId="9460"/>
    <cellStyle name="40% - Accent4 142 3" xfId="9461"/>
    <cellStyle name="40% - Accent4 143" xfId="9462"/>
    <cellStyle name="40% - Accent4 143 2" xfId="9463"/>
    <cellStyle name="40% - Accent4 143 3" xfId="9464"/>
    <cellStyle name="40% - Accent4 144" xfId="9465"/>
    <cellStyle name="40% - Accent4 144 2" xfId="9466"/>
    <cellStyle name="40% - Accent4 144 3" xfId="9467"/>
    <cellStyle name="40% - Accent4 145" xfId="9468"/>
    <cellStyle name="40% - Accent4 145 2" xfId="9469"/>
    <cellStyle name="40% - Accent4 145 3" xfId="9470"/>
    <cellStyle name="40% - Accent4 146" xfId="9471"/>
    <cellStyle name="40% - Accent4 146 2" xfId="9472"/>
    <cellStyle name="40% - Accent4 146 3" xfId="9473"/>
    <cellStyle name="40% - Accent4 147" xfId="9474"/>
    <cellStyle name="40% - Accent4 147 2" xfId="9475"/>
    <cellStyle name="40% - Accent4 147 3" xfId="9476"/>
    <cellStyle name="40% - Accent4 148" xfId="9477"/>
    <cellStyle name="40% - Accent4 148 2" xfId="9478"/>
    <cellStyle name="40% - Accent4 148 3" xfId="9479"/>
    <cellStyle name="40% - Accent4 149" xfId="9480"/>
    <cellStyle name="40% - Accent4 149 2" xfId="9481"/>
    <cellStyle name="40% - Accent4 149 3" xfId="9482"/>
    <cellStyle name="40% - Accent4 15" xfId="9483"/>
    <cellStyle name="40% - Accent4 15 2" xfId="9484"/>
    <cellStyle name="40% - Accent4 15 3" xfId="9485"/>
    <cellStyle name="40% - Accent4 150" xfId="9486"/>
    <cellStyle name="40% - Accent4 150 2" xfId="9487"/>
    <cellStyle name="40% - Accent4 150 3" xfId="9488"/>
    <cellStyle name="40% - Accent4 151" xfId="9489"/>
    <cellStyle name="40% - Accent4 151 2" xfId="9490"/>
    <cellStyle name="40% - Accent4 151 3" xfId="9491"/>
    <cellStyle name="40% - Accent4 152" xfId="9492"/>
    <cellStyle name="40% - Accent4 152 2" xfId="9493"/>
    <cellStyle name="40% - Accent4 152 3" xfId="9494"/>
    <cellStyle name="40% - Accent4 153" xfId="9495"/>
    <cellStyle name="40% - Accent4 153 2" xfId="9496"/>
    <cellStyle name="40% - Accent4 153 3" xfId="9497"/>
    <cellStyle name="40% - Accent4 154" xfId="9498"/>
    <cellStyle name="40% - Accent4 154 2" xfId="9499"/>
    <cellStyle name="40% - Accent4 154 3" xfId="9500"/>
    <cellStyle name="40% - Accent4 155" xfId="9501"/>
    <cellStyle name="40% - Accent4 155 2" xfId="9502"/>
    <cellStyle name="40% - Accent4 155 3" xfId="9503"/>
    <cellStyle name="40% - Accent4 156" xfId="9504"/>
    <cellStyle name="40% - Accent4 156 2" xfId="9505"/>
    <cellStyle name="40% - Accent4 156 3" xfId="9506"/>
    <cellStyle name="40% - Accent4 157" xfId="9507"/>
    <cellStyle name="40% - Accent4 157 2" xfId="9508"/>
    <cellStyle name="40% - Accent4 157 3" xfId="9509"/>
    <cellStyle name="40% - Accent4 158" xfId="9510"/>
    <cellStyle name="40% - Accent4 158 2" xfId="9511"/>
    <cellStyle name="40% - Accent4 158 3" xfId="9512"/>
    <cellStyle name="40% - Accent4 159" xfId="9513"/>
    <cellStyle name="40% - Accent4 159 2" xfId="9514"/>
    <cellStyle name="40% - Accent4 159 3" xfId="9515"/>
    <cellStyle name="40% - Accent4 16" xfId="9516"/>
    <cellStyle name="40% - Accent4 16 2" xfId="9517"/>
    <cellStyle name="40% - Accent4 16 3" xfId="9518"/>
    <cellStyle name="40% - Accent4 160" xfId="9519"/>
    <cellStyle name="40% - Accent4 160 2" xfId="9520"/>
    <cellStyle name="40% - Accent4 160 3" xfId="9521"/>
    <cellStyle name="40% - Accent4 161" xfId="9522"/>
    <cellStyle name="40% - Accent4 161 2" xfId="9523"/>
    <cellStyle name="40% - Accent4 161 3" xfId="9524"/>
    <cellStyle name="40% - Accent4 162" xfId="9525"/>
    <cellStyle name="40% - Accent4 162 2" xfId="9526"/>
    <cellStyle name="40% - Accent4 162 3" xfId="9527"/>
    <cellStyle name="40% - Accent4 163" xfId="9528"/>
    <cellStyle name="40% - Accent4 163 2" xfId="9529"/>
    <cellStyle name="40% - Accent4 163 3" xfId="9530"/>
    <cellStyle name="40% - Accent4 164" xfId="9531"/>
    <cellStyle name="40% - Accent4 164 2" xfId="9532"/>
    <cellStyle name="40% - Accent4 164 3" xfId="9533"/>
    <cellStyle name="40% - Accent4 165" xfId="9534"/>
    <cellStyle name="40% - Accent4 165 2" xfId="9535"/>
    <cellStyle name="40% - Accent4 165 3" xfId="9536"/>
    <cellStyle name="40% - Accent4 166" xfId="9537"/>
    <cellStyle name="40% - Accent4 166 2" xfId="9538"/>
    <cellStyle name="40% - Accent4 166 3" xfId="9539"/>
    <cellStyle name="40% - Accent4 167" xfId="9540"/>
    <cellStyle name="40% - Accent4 167 2" xfId="9541"/>
    <cellStyle name="40% - Accent4 167 3" xfId="9542"/>
    <cellStyle name="40% - Accent4 168" xfId="9543"/>
    <cellStyle name="40% - Accent4 168 2" xfId="9544"/>
    <cellStyle name="40% - Accent4 168 3" xfId="9545"/>
    <cellStyle name="40% - Accent4 169" xfId="9546"/>
    <cellStyle name="40% - Accent4 169 2" xfId="9547"/>
    <cellStyle name="40% - Accent4 169 3" xfId="9548"/>
    <cellStyle name="40% - Accent4 17" xfId="9549"/>
    <cellStyle name="40% - Accent4 17 2" xfId="9550"/>
    <cellStyle name="40% - Accent4 17 3" xfId="9551"/>
    <cellStyle name="40% - Accent4 170" xfId="9552"/>
    <cellStyle name="40% - Accent4 170 2" xfId="9553"/>
    <cellStyle name="40% - Accent4 170 3" xfId="9554"/>
    <cellStyle name="40% - Accent4 171" xfId="9555"/>
    <cellStyle name="40% - Accent4 171 2" xfId="9556"/>
    <cellStyle name="40% - Accent4 171 3" xfId="9557"/>
    <cellStyle name="40% - Accent4 172" xfId="9558"/>
    <cellStyle name="40% - Accent4 172 2" xfId="9559"/>
    <cellStyle name="40% - Accent4 172 3" xfId="9560"/>
    <cellStyle name="40% - Accent4 173" xfId="9561"/>
    <cellStyle name="40% - Accent4 173 2" xfId="9562"/>
    <cellStyle name="40% - Accent4 173 3" xfId="9563"/>
    <cellStyle name="40% - Accent4 174" xfId="9564"/>
    <cellStyle name="40% - Accent4 174 2" xfId="9565"/>
    <cellStyle name="40% - Accent4 174 3" xfId="9566"/>
    <cellStyle name="40% - Accent4 175" xfId="9567"/>
    <cellStyle name="40% - Accent4 175 2" xfId="9568"/>
    <cellStyle name="40% - Accent4 175 3" xfId="9569"/>
    <cellStyle name="40% - Accent4 176" xfId="9570"/>
    <cellStyle name="40% - Accent4 176 2" xfId="9571"/>
    <cellStyle name="40% - Accent4 176 3" xfId="9572"/>
    <cellStyle name="40% - Accent4 177" xfId="9573"/>
    <cellStyle name="40% - Accent4 177 2" xfId="9574"/>
    <cellStyle name="40% - Accent4 177 3" xfId="9575"/>
    <cellStyle name="40% - Accent4 178" xfId="9576"/>
    <cellStyle name="40% - Accent4 178 2" xfId="9577"/>
    <cellStyle name="40% - Accent4 178 3" xfId="9578"/>
    <cellStyle name="40% - Accent4 179" xfId="9579"/>
    <cellStyle name="40% - Accent4 179 2" xfId="9580"/>
    <cellStyle name="40% - Accent4 179 3" xfId="9581"/>
    <cellStyle name="40% - Accent4 18" xfId="9582"/>
    <cellStyle name="40% - Accent4 18 2" xfId="9583"/>
    <cellStyle name="40% - Accent4 18 3" xfId="9584"/>
    <cellStyle name="40% - Accent4 180" xfId="9585"/>
    <cellStyle name="40% - Accent4 180 2" xfId="9586"/>
    <cellStyle name="40% - Accent4 180 3" xfId="9587"/>
    <cellStyle name="40% - Accent4 181" xfId="9588"/>
    <cellStyle name="40% - Accent4 181 2" xfId="9589"/>
    <cellStyle name="40% - Accent4 181 3" xfId="9590"/>
    <cellStyle name="40% - Accent4 182" xfId="9591"/>
    <cellStyle name="40% - Accent4 182 2" xfId="9592"/>
    <cellStyle name="40% - Accent4 182 3" xfId="9593"/>
    <cellStyle name="40% - Accent4 183" xfId="9594"/>
    <cellStyle name="40% - Accent4 183 2" xfId="9595"/>
    <cellStyle name="40% - Accent4 183 3" xfId="9596"/>
    <cellStyle name="40% - Accent4 184" xfId="9597"/>
    <cellStyle name="40% - Accent4 184 2" xfId="9598"/>
    <cellStyle name="40% - Accent4 184 3" xfId="9599"/>
    <cellStyle name="40% - Accent4 185" xfId="9600"/>
    <cellStyle name="40% - Accent4 185 2" xfId="9601"/>
    <cellStyle name="40% - Accent4 185 3" xfId="9602"/>
    <cellStyle name="40% - Accent4 186" xfId="9603"/>
    <cellStyle name="40% - Accent4 186 2" xfId="9604"/>
    <cellStyle name="40% - Accent4 186 3" xfId="9605"/>
    <cellStyle name="40% - Accent4 187" xfId="9606"/>
    <cellStyle name="40% - Accent4 187 2" xfId="9607"/>
    <cellStyle name="40% - Accent4 187 3" xfId="9608"/>
    <cellStyle name="40% - Accent4 188" xfId="9609"/>
    <cellStyle name="40% - Accent4 188 2" xfId="9610"/>
    <cellStyle name="40% - Accent4 188 3" xfId="9611"/>
    <cellStyle name="40% - Accent4 189" xfId="9612"/>
    <cellStyle name="40% - Accent4 189 2" xfId="9613"/>
    <cellStyle name="40% - Accent4 189 3" xfId="9614"/>
    <cellStyle name="40% - Accent4 19" xfId="9615"/>
    <cellStyle name="40% - Accent4 19 2" xfId="9616"/>
    <cellStyle name="40% - Accent4 19 3" xfId="9617"/>
    <cellStyle name="40% - Accent4 190" xfId="9618"/>
    <cellStyle name="40% - Accent4 190 2" xfId="9619"/>
    <cellStyle name="40% - Accent4 190 3" xfId="9620"/>
    <cellStyle name="40% - Accent4 191" xfId="9621"/>
    <cellStyle name="40% - Accent4 191 2" xfId="9622"/>
    <cellStyle name="40% - Accent4 191 3" xfId="9623"/>
    <cellStyle name="40% - Accent4 192" xfId="9624"/>
    <cellStyle name="40% - Accent4 192 2" xfId="9625"/>
    <cellStyle name="40% - Accent4 192 3" xfId="9626"/>
    <cellStyle name="40% - Accent4 193" xfId="9627"/>
    <cellStyle name="40% - Accent4 193 2" xfId="9628"/>
    <cellStyle name="40% - Accent4 194" xfId="9629"/>
    <cellStyle name="40% - Accent4 194 2" xfId="9630"/>
    <cellStyle name="40% - Accent4 195" xfId="9631"/>
    <cellStyle name="40% - Accent4 195 2" xfId="9632"/>
    <cellStyle name="40% - Accent4 196" xfId="9633"/>
    <cellStyle name="40% - Accent4 196 2" xfId="9634"/>
    <cellStyle name="40% - Accent4 197" xfId="9635"/>
    <cellStyle name="40% - Accent4 197 2" xfId="9636"/>
    <cellStyle name="40% - Accent4 198" xfId="9637"/>
    <cellStyle name="40% - Accent4 198 2" xfId="9638"/>
    <cellStyle name="40% - Accent4 199" xfId="9639"/>
    <cellStyle name="40% - Accent4 199 2" xfId="9640"/>
    <cellStyle name="40% - Accent4 2" xfId="9641"/>
    <cellStyle name="40% - Accent4 2 10" xfId="9642"/>
    <cellStyle name="40% - Accent4 2 11" xfId="9643"/>
    <cellStyle name="40% - Accent4 2 12" xfId="9644"/>
    <cellStyle name="40% - Accent4 2 13" xfId="9645"/>
    <cellStyle name="40% - Accent4 2 14" xfId="9646"/>
    <cellStyle name="40% - Accent4 2 15" xfId="9647"/>
    <cellStyle name="40% - Accent4 2 16" xfId="9648"/>
    <cellStyle name="40% - Accent4 2 17" xfId="9649"/>
    <cellStyle name="40% - Accent4 2 18" xfId="9650"/>
    <cellStyle name="40% - Accent4 2 19" xfId="9651"/>
    <cellStyle name="40% - Accent4 2 2" xfId="9652"/>
    <cellStyle name="40% - Accent4 2 2 10" xfId="9653"/>
    <cellStyle name="40% - Accent4 2 2 2" xfId="9654"/>
    <cellStyle name="40% - Accent4 2 2 2 2" xfId="9655"/>
    <cellStyle name="40% - Accent4 2 2 2 2 2" xfId="9656"/>
    <cellStyle name="40% - Accent4 2 2 2 2 3" xfId="9657"/>
    <cellStyle name="40% - Accent4 2 2 2 2 4" xfId="9658"/>
    <cellStyle name="40% - Accent4 2 2 2 3" xfId="9659"/>
    <cellStyle name="40% - Accent4 2 2 2 4" xfId="9660"/>
    <cellStyle name="40% - Accent4 2 2 2 5" xfId="9661"/>
    <cellStyle name="40% - Accent4 2 2 3" xfId="9662"/>
    <cellStyle name="40% - Accent4 2 2 3 2" xfId="9663"/>
    <cellStyle name="40% - Accent4 2 2 3 2 2" xfId="9664"/>
    <cellStyle name="40% - Accent4 2 2 3 2 3" xfId="9665"/>
    <cellStyle name="40% - Accent4 2 2 3 2 4" xfId="9666"/>
    <cellStyle name="40% - Accent4 2 2 3 3" xfId="9667"/>
    <cellStyle name="40% - Accent4 2 2 3 4" xfId="9668"/>
    <cellStyle name="40% - Accent4 2 2 3 5" xfId="9669"/>
    <cellStyle name="40% - Accent4 2 2 4" xfId="9670"/>
    <cellStyle name="40% - Accent4 2 2 4 2" xfId="9671"/>
    <cellStyle name="40% - Accent4 2 2 4 3" xfId="9672"/>
    <cellStyle name="40% - Accent4 2 2 4 4" xfId="9673"/>
    <cellStyle name="40% - Accent4 2 2 5" xfId="9674"/>
    <cellStyle name="40% - Accent4 2 2 6" xfId="9675"/>
    <cellStyle name="40% - Accent4 2 2 7" xfId="9676"/>
    <cellStyle name="40% - Accent4 2 2 8" xfId="9677"/>
    <cellStyle name="40% - Accent4 2 2 9" xfId="9678"/>
    <cellStyle name="40% - Accent4 2 20" xfId="9679"/>
    <cellStyle name="40% - Accent4 2 21" xfId="9680"/>
    <cellStyle name="40% - Accent4 2 22" xfId="9681"/>
    <cellStyle name="40% - Accent4 2 23" xfId="9682"/>
    <cellStyle name="40% - Accent4 2 3" xfId="9683"/>
    <cellStyle name="40% - Accent4 2 3 2" xfId="9684"/>
    <cellStyle name="40% - Accent4 2 3 2 2" xfId="9685"/>
    <cellStyle name="40% - Accent4 2 3 2 2 2" xfId="9686"/>
    <cellStyle name="40% - Accent4 2 3 2 2 3" xfId="9687"/>
    <cellStyle name="40% - Accent4 2 3 2 2 4" xfId="9688"/>
    <cellStyle name="40% - Accent4 2 3 2 3" xfId="9689"/>
    <cellStyle name="40% - Accent4 2 3 2 4" xfId="9690"/>
    <cellStyle name="40% - Accent4 2 3 2 5" xfId="9691"/>
    <cellStyle name="40% - Accent4 2 3 3" xfId="9692"/>
    <cellStyle name="40% - Accent4 2 3 3 2" xfId="9693"/>
    <cellStyle name="40% - Accent4 2 3 3 2 2" xfId="9694"/>
    <cellStyle name="40% - Accent4 2 3 3 2 3" xfId="9695"/>
    <cellStyle name="40% - Accent4 2 3 3 2 4" xfId="9696"/>
    <cellStyle name="40% - Accent4 2 3 3 3" xfId="9697"/>
    <cellStyle name="40% - Accent4 2 3 3 4" xfId="9698"/>
    <cellStyle name="40% - Accent4 2 3 3 5" xfId="9699"/>
    <cellStyle name="40% - Accent4 2 3 4" xfId="9700"/>
    <cellStyle name="40% - Accent4 2 3 4 2" xfId="9701"/>
    <cellStyle name="40% - Accent4 2 3 4 3" xfId="9702"/>
    <cellStyle name="40% - Accent4 2 3 4 4" xfId="9703"/>
    <cellStyle name="40% - Accent4 2 3 5" xfId="9704"/>
    <cellStyle name="40% - Accent4 2 3 6" xfId="9705"/>
    <cellStyle name="40% - Accent4 2 3 7" xfId="9706"/>
    <cellStyle name="40% - Accent4 2 3 8" xfId="9707"/>
    <cellStyle name="40% - Accent4 2 4" xfId="9708"/>
    <cellStyle name="40% - Accent4 2 4 2" xfId="9709"/>
    <cellStyle name="40% - Accent4 2 4 2 2" xfId="9710"/>
    <cellStyle name="40% - Accent4 2 4 2 2 2" xfId="9711"/>
    <cellStyle name="40% - Accent4 2 4 2 2 3" xfId="9712"/>
    <cellStyle name="40% - Accent4 2 4 2 2 4" xfId="9713"/>
    <cellStyle name="40% - Accent4 2 4 2 3" xfId="9714"/>
    <cellStyle name="40% - Accent4 2 4 2 4" xfId="9715"/>
    <cellStyle name="40% - Accent4 2 4 2 5" xfId="9716"/>
    <cellStyle name="40% - Accent4 2 4 3" xfId="9717"/>
    <cellStyle name="40% - Accent4 2 4 3 2" xfId="9718"/>
    <cellStyle name="40% - Accent4 2 4 3 2 2" xfId="9719"/>
    <cellStyle name="40% - Accent4 2 4 3 2 3" xfId="9720"/>
    <cellStyle name="40% - Accent4 2 4 3 2 4" xfId="9721"/>
    <cellStyle name="40% - Accent4 2 4 3 3" xfId="9722"/>
    <cellStyle name="40% - Accent4 2 4 3 4" xfId="9723"/>
    <cellStyle name="40% - Accent4 2 4 3 5" xfId="9724"/>
    <cellStyle name="40% - Accent4 2 4 4" xfId="9725"/>
    <cellStyle name="40% - Accent4 2 4 4 2" xfId="9726"/>
    <cellStyle name="40% - Accent4 2 4 4 3" xfId="9727"/>
    <cellStyle name="40% - Accent4 2 4 4 4" xfId="9728"/>
    <cellStyle name="40% - Accent4 2 4 5" xfId="9729"/>
    <cellStyle name="40% - Accent4 2 4 6" xfId="9730"/>
    <cellStyle name="40% - Accent4 2 4 7" xfId="9731"/>
    <cellStyle name="40% - Accent4 2 5" xfId="9732"/>
    <cellStyle name="40% - Accent4 2 5 2" xfId="9733"/>
    <cellStyle name="40% - Accent4 2 5 2 2" xfId="9734"/>
    <cellStyle name="40% - Accent4 2 5 2 2 2" xfId="9735"/>
    <cellStyle name="40% - Accent4 2 5 2 2 3" xfId="9736"/>
    <cellStyle name="40% - Accent4 2 5 2 2 4" xfId="9737"/>
    <cellStyle name="40% - Accent4 2 5 2 3" xfId="9738"/>
    <cellStyle name="40% - Accent4 2 5 2 4" xfId="9739"/>
    <cellStyle name="40% - Accent4 2 5 2 5" xfId="9740"/>
    <cellStyle name="40% - Accent4 2 5 3" xfId="9741"/>
    <cellStyle name="40% - Accent4 2 5 3 2" xfId="9742"/>
    <cellStyle name="40% - Accent4 2 5 3 2 2" xfId="9743"/>
    <cellStyle name="40% - Accent4 2 5 3 2 3" xfId="9744"/>
    <cellStyle name="40% - Accent4 2 5 3 2 4" xfId="9745"/>
    <cellStyle name="40% - Accent4 2 5 3 3" xfId="9746"/>
    <cellStyle name="40% - Accent4 2 5 3 4" xfId="9747"/>
    <cellStyle name="40% - Accent4 2 5 3 5" xfId="9748"/>
    <cellStyle name="40% - Accent4 2 5 4" xfId="9749"/>
    <cellStyle name="40% - Accent4 2 5 4 2" xfId="9750"/>
    <cellStyle name="40% - Accent4 2 5 4 3" xfId="9751"/>
    <cellStyle name="40% - Accent4 2 5 4 4" xfId="9752"/>
    <cellStyle name="40% - Accent4 2 5 5" xfId="9753"/>
    <cellStyle name="40% - Accent4 2 5 6" xfId="9754"/>
    <cellStyle name="40% - Accent4 2 5 7" xfId="9755"/>
    <cellStyle name="40% - Accent4 2 6" xfId="9756"/>
    <cellStyle name="40% - Accent4 2 6 2" xfId="9757"/>
    <cellStyle name="40% - Accent4 2 6 2 2" xfId="9758"/>
    <cellStyle name="40% - Accent4 2 6 2 2 2" xfId="9759"/>
    <cellStyle name="40% - Accent4 2 6 2 2 3" xfId="9760"/>
    <cellStyle name="40% - Accent4 2 6 2 2 4" xfId="9761"/>
    <cellStyle name="40% - Accent4 2 6 2 3" xfId="9762"/>
    <cellStyle name="40% - Accent4 2 6 2 4" xfId="9763"/>
    <cellStyle name="40% - Accent4 2 6 2 5" xfId="9764"/>
    <cellStyle name="40% - Accent4 2 6 3" xfId="9765"/>
    <cellStyle name="40% - Accent4 2 6 3 2" xfId="9766"/>
    <cellStyle name="40% - Accent4 2 6 3 2 2" xfId="9767"/>
    <cellStyle name="40% - Accent4 2 6 3 2 3" xfId="9768"/>
    <cellStyle name="40% - Accent4 2 6 3 2 4" xfId="9769"/>
    <cellStyle name="40% - Accent4 2 6 3 3" xfId="9770"/>
    <cellStyle name="40% - Accent4 2 6 3 4" xfId="9771"/>
    <cellStyle name="40% - Accent4 2 6 3 5" xfId="9772"/>
    <cellStyle name="40% - Accent4 2 6 4" xfId="9773"/>
    <cellStyle name="40% - Accent4 2 6 4 2" xfId="9774"/>
    <cellStyle name="40% - Accent4 2 6 4 3" xfId="9775"/>
    <cellStyle name="40% - Accent4 2 6 4 4" xfId="9776"/>
    <cellStyle name="40% - Accent4 2 6 5" xfId="9777"/>
    <cellStyle name="40% - Accent4 2 6 6" xfId="9778"/>
    <cellStyle name="40% - Accent4 2 6 7" xfId="9779"/>
    <cellStyle name="40% - Accent4 2 7" xfId="9780"/>
    <cellStyle name="40% - Accent4 2 7 2" xfId="9781"/>
    <cellStyle name="40% - Accent4 2 7 2 2" xfId="9782"/>
    <cellStyle name="40% - Accent4 2 7 2 3" xfId="9783"/>
    <cellStyle name="40% - Accent4 2 7 2 4" xfId="9784"/>
    <cellStyle name="40% - Accent4 2 7 3" xfId="9785"/>
    <cellStyle name="40% - Accent4 2 7 4" xfId="9786"/>
    <cellStyle name="40% - Accent4 2 7 5" xfId="9787"/>
    <cellStyle name="40% - Accent4 2 8" xfId="9788"/>
    <cellStyle name="40% - Accent4 2 8 2" xfId="9789"/>
    <cellStyle name="40% - Accent4 2 8 2 2" xfId="9790"/>
    <cellStyle name="40% - Accent4 2 8 2 3" xfId="9791"/>
    <cellStyle name="40% - Accent4 2 8 2 4" xfId="9792"/>
    <cellStyle name="40% - Accent4 2 8 3" xfId="9793"/>
    <cellStyle name="40% - Accent4 2 8 4" xfId="9794"/>
    <cellStyle name="40% - Accent4 2 8 5" xfId="9795"/>
    <cellStyle name="40% - Accent4 2 9" xfId="9796"/>
    <cellStyle name="40% - Accent4 2 9 2" xfId="9797"/>
    <cellStyle name="40% - Accent4 2 9 3" xfId="9798"/>
    <cellStyle name="40% - Accent4 2 9 4" xfId="9799"/>
    <cellStyle name="40% - Accent4 2_2009 GRC Compl Filing - Exhibit D" xfId="50668"/>
    <cellStyle name="40% - Accent4 20" xfId="9800"/>
    <cellStyle name="40% - Accent4 20 2" xfId="9801"/>
    <cellStyle name="40% - Accent4 20 3" xfId="9802"/>
    <cellStyle name="40% - Accent4 200" xfId="9803"/>
    <cellStyle name="40% - Accent4 200 2" xfId="9804"/>
    <cellStyle name="40% - Accent4 201" xfId="9805"/>
    <cellStyle name="40% - Accent4 201 2" xfId="9806"/>
    <cellStyle name="40% - Accent4 202" xfId="9807"/>
    <cellStyle name="40% - Accent4 202 2" xfId="9808"/>
    <cellStyle name="40% - Accent4 203" xfId="9809"/>
    <cellStyle name="40% - Accent4 203 2" xfId="9810"/>
    <cellStyle name="40% - Accent4 204" xfId="9811"/>
    <cellStyle name="40% - Accent4 204 2" xfId="9812"/>
    <cellStyle name="40% - Accent4 205" xfId="9813"/>
    <cellStyle name="40% - Accent4 205 2" xfId="9814"/>
    <cellStyle name="40% - Accent4 206" xfId="9815"/>
    <cellStyle name="40% - Accent4 206 2" xfId="9816"/>
    <cellStyle name="40% - Accent4 207" xfId="9817"/>
    <cellStyle name="40% - Accent4 207 2" xfId="9818"/>
    <cellStyle name="40% - Accent4 208" xfId="9819"/>
    <cellStyle name="40% - Accent4 208 2" xfId="9820"/>
    <cellStyle name="40% - Accent4 209" xfId="9821"/>
    <cellStyle name="40% - Accent4 209 2" xfId="9822"/>
    <cellStyle name="40% - Accent4 21" xfId="9823"/>
    <cellStyle name="40% - Accent4 21 2" xfId="9824"/>
    <cellStyle name="40% - Accent4 21 3" xfId="9825"/>
    <cellStyle name="40% - Accent4 210" xfId="9826"/>
    <cellStyle name="40% - Accent4 210 2" xfId="9827"/>
    <cellStyle name="40% - Accent4 211" xfId="9828"/>
    <cellStyle name="40% - Accent4 211 2" xfId="9829"/>
    <cellStyle name="40% - Accent4 212" xfId="9830"/>
    <cellStyle name="40% - Accent4 212 2" xfId="9831"/>
    <cellStyle name="40% - Accent4 213" xfId="9832"/>
    <cellStyle name="40% - Accent4 213 2" xfId="9833"/>
    <cellStyle name="40% - Accent4 214" xfId="9834"/>
    <cellStyle name="40% - Accent4 214 2" xfId="9835"/>
    <cellStyle name="40% - Accent4 215" xfId="9836"/>
    <cellStyle name="40% - Accent4 215 2" xfId="9837"/>
    <cellStyle name="40% - Accent4 216" xfId="9838"/>
    <cellStyle name="40% - Accent4 216 2" xfId="9839"/>
    <cellStyle name="40% - Accent4 217" xfId="9840"/>
    <cellStyle name="40% - Accent4 217 2" xfId="9841"/>
    <cellStyle name="40% - Accent4 218" xfId="9842"/>
    <cellStyle name="40% - Accent4 218 2" xfId="9843"/>
    <cellStyle name="40% - Accent4 219" xfId="9844"/>
    <cellStyle name="40% - Accent4 219 2" xfId="9845"/>
    <cellStyle name="40% - Accent4 22" xfId="9846"/>
    <cellStyle name="40% - Accent4 22 2" xfId="9847"/>
    <cellStyle name="40% - Accent4 22 3" xfId="9848"/>
    <cellStyle name="40% - Accent4 220" xfId="9849"/>
    <cellStyle name="40% - Accent4 220 2" xfId="9850"/>
    <cellStyle name="40% - Accent4 221" xfId="9851"/>
    <cellStyle name="40% - Accent4 221 2" xfId="9852"/>
    <cellStyle name="40% - Accent4 222" xfId="9853"/>
    <cellStyle name="40% - Accent4 222 2" xfId="9854"/>
    <cellStyle name="40% - Accent4 223" xfId="9855"/>
    <cellStyle name="40% - Accent4 223 2" xfId="9856"/>
    <cellStyle name="40% - Accent4 224" xfId="9857"/>
    <cellStyle name="40% - Accent4 224 2" xfId="9858"/>
    <cellStyle name="40% - Accent4 225" xfId="9859"/>
    <cellStyle name="40% - Accent4 225 2" xfId="9860"/>
    <cellStyle name="40% - Accent4 226" xfId="9861"/>
    <cellStyle name="40% - Accent4 226 2" xfId="9862"/>
    <cellStyle name="40% - Accent4 227" xfId="9863"/>
    <cellStyle name="40% - Accent4 227 2" xfId="9864"/>
    <cellStyle name="40% - Accent4 228" xfId="9865"/>
    <cellStyle name="40% - Accent4 228 2" xfId="9866"/>
    <cellStyle name="40% - Accent4 229" xfId="9867"/>
    <cellStyle name="40% - Accent4 229 2" xfId="9868"/>
    <cellStyle name="40% - Accent4 23" xfId="9869"/>
    <cellStyle name="40% - Accent4 23 2" xfId="9870"/>
    <cellStyle name="40% - Accent4 23 3" xfId="9871"/>
    <cellStyle name="40% - Accent4 230" xfId="9872"/>
    <cellStyle name="40% - Accent4 230 2" xfId="9873"/>
    <cellStyle name="40% - Accent4 231" xfId="9874"/>
    <cellStyle name="40% - Accent4 231 2" xfId="9875"/>
    <cellStyle name="40% - Accent4 232" xfId="9876"/>
    <cellStyle name="40% - Accent4 232 2" xfId="9877"/>
    <cellStyle name="40% - Accent4 233" xfId="9878"/>
    <cellStyle name="40% - Accent4 233 2" xfId="9879"/>
    <cellStyle name="40% - Accent4 234" xfId="9880"/>
    <cellStyle name="40% - Accent4 234 2" xfId="9881"/>
    <cellStyle name="40% - Accent4 235" xfId="9882"/>
    <cellStyle name="40% - Accent4 235 2" xfId="9883"/>
    <cellStyle name="40% - Accent4 236" xfId="9884"/>
    <cellStyle name="40% - Accent4 236 2" xfId="9885"/>
    <cellStyle name="40% - Accent4 237" xfId="9886"/>
    <cellStyle name="40% - Accent4 237 2" xfId="9887"/>
    <cellStyle name="40% - Accent4 238" xfId="9888"/>
    <cellStyle name="40% - Accent4 238 2" xfId="9889"/>
    <cellStyle name="40% - Accent4 239" xfId="9890"/>
    <cellStyle name="40% - Accent4 239 2" xfId="9891"/>
    <cellStyle name="40% - Accent4 24" xfId="9892"/>
    <cellStyle name="40% - Accent4 24 2" xfId="9893"/>
    <cellStyle name="40% - Accent4 24 3" xfId="9894"/>
    <cellStyle name="40% - Accent4 240" xfId="9895"/>
    <cellStyle name="40% - Accent4 240 2" xfId="9896"/>
    <cellStyle name="40% - Accent4 241" xfId="9897"/>
    <cellStyle name="40% - Accent4 241 2" xfId="9898"/>
    <cellStyle name="40% - Accent4 242" xfId="9899"/>
    <cellStyle name="40% - Accent4 242 2" xfId="9900"/>
    <cellStyle name="40% - Accent4 243" xfId="9901"/>
    <cellStyle name="40% - Accent4 243 2" xfId="9902"/>
    <cellStyle name="40% - Accent4 244" xfId="9903"/>
    <cellStyle name="40% - Accent4 244 2" xfId="9904"/>
    <cellStyle name="40% - Accent4 245" xfId="9905"/>
    <cellStyle name="40% - Accent4 245 2" xfId="9906"/>
    <cellStyle name="40% - Accent4 246" xfId="9907"/>
    <cellStyle name="40% - Accent4 246 2" xfId="9908"/>
    <cellStyle name="40% - Accent4 247" xfId="9909"/>
    <cellStyle name="40% - Accent4 247 2" xfId="9910"/>
    <cellStyle name="40% - Accent4 248" xfId="9911"/>
    <cellStyle name="40% - Accent4 248 2" xfId="9912"/>
    <cellStyle name="40% - Accent4 249" xfId="9913"/>
    <cellStyle name="40% - Accent4 249 2" xfId="9914"/>
    <cellStyle name="40% - Accent4 25" xfId="9915"/>
    <cellStyle name="40% - Accent4 25 2" xfId="9916"/>
    <cellStyle name="40% - Accent4 25 3" xfId="9917"/>
    <cellStyle name="40% - Accent4 250" xfId="9918"/>
    <cellStyle name="40% - Accent4 250 2" xfId="9919"/>
    <cellStyle name="40% - Accent4 251" xfId="9920"/>
    <cellStyle name="40% - Accent4 251 2" xfId="9921"/>
    <cellStyle name="40% - Accent4 252" xfId="9922"/>
    <cellStyle name="40% - Accent4 252 2" xfId="9923"/>
    <cellStyle name="40% - Accent4 253" xfId="9924"/>
    <cellStyle name="40% - Accent4 253 2" xfId="9925"/>
    <cellStyle name="40% - Accent4 254" xfId="9926"/>
    <cellStyle name="40% - Accent4 254 2" xfId="9927"/>
    <cellStyle name="40% - Accent4 255" xfId="9928"/>
    <cellStyle name="40% - Accent4 255 2" xfId="9929"/>
    <cellStyle name="40% - Accent4 256" xfId="9930"/>
    <cellStyle name="40% - Accent4 257" xfId="9931"/>
    <cellStyle name="40% - Accent4 258" xfId="9932"/>
    <cellStyle name="40% - Accent4 259" xfId="9933"/>
    <cellStyle name="40% - Accent4 26" xfId="9934"/>
    <cellStyle name="40% - Accent4 26 2" xfId="9935"/>
    <cellStyle name="40% - Accent4 26 3" xfId="9936"/>
    <cellStyle name="40% - Accent4 260" xfId="9937"/>
    <cellStyle name="40% - Accent4 261" xfId="9938"/>
    <cellStyle name="40% - Accent4 262" xfId="9939"/>
    <cellStyle name="40% - Accent4 263" xfId="9940"/>
    <cellStyle name="40% - Accent4 264" xfId="9941"/>
    <cellStyle name="40% - Accent4 27" xfId="9942"/>
    <cellStyle name="40% - Accent4 27 2" xfId="9943"/>
    <cellStyle name="40% - Accent4 27 3" xfId="9944"/>
    <cellStyle name="40% - Accent4 28" xfId="9945"/>
    <cellStyle name="40% - Accent4 28 2" xfId="9946"/>
    <cellStyle name="40% - Accent4 28 3" xfId="9947"/>
    <cellStyle name="40% - Accent4 29" xfId="9948"/>
    <cellStyle name="40% - Accent4 29 2" xfId="9949"/>
    <cellStyle name="40% - Accent4 29 3" xfId="9950"/>
    <cellStyle name="40% - Accent4 3" xfId="9951"/>
    <cellStyle name="40% - Accent4 3 10" xfId="9952"/>
    <cellStyle name="40% - Accent4 3 11" xfId="9953"/>
    <cellStyle name="40% - Accent4 3 12" xfId="9954"/>
    <cellStyle name="40% - Accent4 3 13" xfId="9955"/>
    <cellStyle name="40% - Accent4 3 14" xfId="9956"/>
    <cellStyle name="40% - Accent4 3 15" xfId="9957"/>
    <cellStyle name="40% - Accent4 3 2" xfId="9958"/>
    <cellStyle name="40% - Accent4 3 2 2" xfId="9959"/>
    <cellStyle name="40% - Accent4 3 2 2 2" xfId="9960"/>
    <cellStyle name="40% - Accent4 3 2 2 2 2" xfId="9961"/>
    <cellStyle name="40% - Accent4 3 2 2 2 3" xfId="9962"/>
    <cellStyle name="40% - Accent4 3 2 2 2 4" xfId="9963"/>
    <cellStyle name="40% - Accent4 3 2 2 3" xfId="9964"/>
    <cellStyle name="40% - Accent4 3 2 2 4" xfId="9965"/>
    <cellStyle name="40% - Accent4 3 2 2 5" xfId="9966"/>
    <cellStyle name="40% - Accent4 3 2 3" xfId="9967"/>
    <cellStyle name="40% - Accent4 3 2 3 2" xfId="9968"/>
    <cellStyle name="40% - Accent4 3 2 3 2 2" xfId="9969"/>
    <cellStyle name="40% - Accent4 3 2 3 2 3" xfId="9970"/>
    <cellStyle name="40% - Accent4 3 2 3 2 4" xfId="9971"/>
    <cellStyle name="40% - Accent4 3 2 3 3" xfId="9972"/>
    <cellStyle name="40% - Accent4 3 2 3 4" xfId="9973"/>
    <cellStyle name="40% - Accent4 3 2 3 5" xfId="9974"/>
    <cellStyle name="40% - Accent4 3 2 4" xfId="9975"/>
    <cellStyle name="40% - Accent4 3 2 4 2" xfId="9976"/>
    <cellStyle name="40% - Accent4 3 2 4 3" xfId="9977"/>
    <cellStyle name="40% - Accent4 3 2 4 4" xfId="9978"/>
    <cellStyle name="40% - Accent4 3 2 5" xfId="9979"/>
    <cellStyle name="40% - Accent4 3 2 6" xfId="9980"/>
    <cellStyle name="40% - Accent4 3 2 7" xfId="9981"/>
    <cellStyle name="40% - Accent4 3 2 8" xfId="9982"/>
    <cellStyle name="40% - Accent4 3 2 9" xfId="9983"/>
    <cellStyle name="40% - Accent4 3 3" xfId="9984"/>
    <cellStyle name="40% - Accent4 3 3 2" xfId="9985"/>
    <cellStyle name="40% - Accent4 3 3 2 2" xfId="9986"/>
    <cellStyle name="40% - Accent4 3 3 2 2 2" xfId="9987"/>
    <cellStyle name="40% - Accent4 3 3 2 2 3" xfId="9988"/>
    <cellStyle name="40% - Accent4 3 3 2 2 4" xfId="9989"/>
    <cellStyle name="40% - Accent4 3 3 2 3" xfId="9990"/>
    <cellStyle name="40% - Accent4 3 3 2 4" xfId="9991"/>
    <cellStyle name="40% - Accent4 3 3 2 5" xfId="9992"/>
    <cellStyle name="40% - Accent4 3 3 3" xfId="9993"/>
    <cellStyle name="40% - Accent4 3 3 3 2" xfId="9994"/>
    <cellStyle name="40% - Accent4 3 3 3 2 2" xfId="9995"/>
    <cellStyle name="40% - Accent4 3 3 3 2 3" xfId="9996"/>
    <cellStyle name="40% - Accent4 3 3 3 2 4" xfId="9997"/>
    <cellStyle name="40% - Accent4 3 3 3 3" xfId="9998"/>
    <cellStyle name="40% - Accent4 3 3 3 4" xfId="9999"/>
    <cellStyle name="40% - Accent4 3 3 3 5" xfId="10000"/>
    <cellStyle name="40% - Accent4 3 3 4" xfId="10001"/>
    <cellStyle name="40% - Accent4 3 3 4 2" xfId="10002"/>
    <cellStyle name="40% - Accent4 3 3 4 3" xfId="10003"/>
    <cellStyle name="40% - Accent4 3 3 4 4" xfId="10004"/>
    <cellStyle name="40% - Accent4 3 3 5" xfId="10005"/>
    <cellStyle name="40% - Accent4 3 3 6" xfId="10006"/>
    <cellStyle name="40% - Accent4 3 3 7" xfId="10007"/>
    <cellStyle name="40% - Accent4 3 3 8" xfId="10008"/>
    <cellStyle name="40% - Accent4 3 4" xfId="10009"/>
    <cellStyle name="40% - Accent4 3 4 2" xfId="10010"/>
    <cellStyle name="40% - Accent4 3 4 2 2" xfId="10011"/>
    <cellStyle name="40% - Accent4 3 4 2 2 2" xfId="10012"/>
    <cellStyle name="40% - Accent4 3 4 2 2 3" xfId="10013"/>
    <cellStyle name="40% - Accent4 3 4 2 2 4" xfId="10014"/>
    <cellStyle name="40% - Accent4 3 4 2 3" xfId="10015"/>
    <cellStyle name="40% - Accent4 3 4 2 4" xfId="10016"/>
    <cellStyle name="40% - Accent4 3 4 2 5" xfId="10017"/>
    <cellStyle name="40% - Accent4 3 4 3" xfId="10018"/>
    <cellStyle name="40% - Accent4 3 4 3 2" xfId="10019"/>
    <cellStyle name="40% - Accent4 3 4 3 2 2" xfId="10020"/>
    <cellStyle name="40% - Accent4 3 4 3 2 3" xfId="10021"/>
    <cellStyle name="40% - Accent4 3 4 3 2 4" xfId="10022"/>
    <cellStyle name="40% - Accent4 3 4 3 3" xfId="10023"/>
    <cellStyle name="40% - Accent4 3 4 3 4" xfId="10024"/>
    <cellStyle name="40% - Accent4 3 4 3 5" xfId="10025"/>
    <cellStyle name="40% - Accent4 3 4 4" xfId="10026"/>
    <cellStyle name="40% - Accent4 3 4 4 2" xfId="10027"/>
    <cellStyle name="40% - Accent4 3 4 4 3" xfId="10028"/>
    <cellStyle name="40% - Accent4 3 4 4 4" xfId="10029"/>
    <cellStyle name="40% - Accent4 3 4 5" xfId="10030"/>
    <cellStyle name="40% - Accent4 3 4 6" xfId="10031"/>
    <cellStyle name="40% - Accent4 3 4 7" xfId="10032"/>
    <cellStyle name="40% - Accent4 3 5" xfId="10033"/>
    <cellStyle name="40% - Accent4 3 5 2" xfId="10034"/>
    <cellStyle name="40% - Accent4 3 5 2 2" xfId="10035"/>
    <cellStyle name="40% - Accent4 3 5 2 2 2" xfId="10036"/>
    <cellStyle name="40% - Accent4 3 5 2 2 3" xfId="10037"/>
    <cellStyle name="40% - Accent4 3 5 2 2 4" xfId="10038"/>
    <cellStyle name="40% - Accent4 3 5 2 3" xfId="10039"/>
    <cellStyle name="40% - Accent4 3 5 2 4" xfId="10040"/>
    <cellStyle name="40% - Accent4 3 5 2 5" xfId="10041"/>
    <cellStyle name="40% - Accent4 3 5 3" xfId="10042"/>
    <cellStyle name="40% - Accent4 3 5 3 2" xfId="10043"/>
    <cellStyle name="40% - Accent4 3 5 3 2 2" xfId="10044"/>
    <cellStyle name="40% - Accent4 3 5 3 2 3" xfId="10045"/>
    <cellStyle name="40% - Accent4 3 5 3 2 4" xfId="10046"/>
    <cellStyle name="40% - Accent4 3 5 3 3" xfId="10047"/>
    <cellStyle name="40% - Accent4 3 5 3 4" xfId="10048"/>
    <cellStyle name="40% - Accent4 3 5 3 5" xfId="10049"/>
    <cellStyle name="40% - Accent4 3 5 4" xfId="10050"/>
    <cellStyle name="40% - Accent4 3 5 4 2" xfId="10051"/>
    <cellStyle name="40% - Accent4 3 5 4 3" xfId="10052"/>
    <cellStyle name="40% - Accent4 3 5 4 4" xfId="10053"/>
    <cellStyle name="40% - Accent4 3 5 5" xfId="10054"/>
    <cellStyle name="40% - Accent4 3 5 6" xfId="10055"/>
    <cellStyle name="40% - Accent4 3 5 7" xfId="10056"/>
    <cellStyle name="40% - Accent4 3 6" xfId="10057"/>
    <cellStyle name="40% - Accent4 3 6 2" xfId="10058"/>
    <cellStyle name="40% - Accent4 3 6 2 2" xfId="10059"/>
    <cellStyle name="40% - Accent4 3 6 2 2 2" xfId="10060"/>
    <cellStyle name="40% - Accent4 3 6 2 2 3" xfId="10061"/>
    <cellStyle name="40% - Accent4 3 6 2 2 4" xfId="10062"/>
    <cellStyle name="40% - Accent4 3 6 2 3" xfId="10063"/>
    <cellStyle name="40% - Accent4 3 6 2 4" xfId="10064"/>
    <cellStyle name="40% - Accent4 3 6 2 5" xfId="10065"/>
    <cellStyle name="40% - Accent4 3 6 3" xfId="10066"/>
    <cellStyle name="40% - Accent4 3 6 3 2" xfId="10067"/>
    <cellStyle name="40% - Accent4 3 6 3 2 2" xfId="10068"/>
    <cellStyle name="40% - Accent4 3 6 3 2 3" xfId="10069"/>
    <cellStyle name="40% - Accent4 3 6 3 2 4" xfId="10070"/>
    <cellStyle name="40% - Accent4 3 6 3 3" xfId="10071"/>
    <cellStyle name="40% - Accent4 3 6 3 4" xfId="10072"/>
    <cellStyle name="40% - Accent4 3 6 3 5" xfId="10073"/>
    <cellStyle name="40% - Accent4 3 6 4" xfId="10074"/>
    <cellStyle name="40% - Accent4 3 6 4 2" xfId="10075"/>
    <cellStyle name="40% - Accent4 3 6 4 3" xfId="10076"/>
    <cellStyle name="40% - Accent4 3 6 4 4" xfId="10077"/>
    <cellStyle name="40% - Accent4 3 6 5" xfId="10078"/>
    <cellStyle name="40% - Accent4 3 6 6" xfId="10079"/>
    <cellStyle name="40% - Accent4 3 6 7" xfId="10080"/>
    <cellStyle name="40% - Accent4 3 7" xfId="10081"/>
    <cellStyle name="40% - Accent4 3 7 2" xfId="10082"/>
    <cellStyle name="40% - Accent4 3 7 2 2" xfId="10083"/>
    <cellStyle name="40% - Accent4 3 7 2 3" xfId="10084"/>
    <cellStyle name="40% - Accent4 3 7 2 4" xfId="10085"/>
    <cellStyle name="40% - Accent4 3 7 3" xfId="10086"/>
    <cellStyle name="40% - Accent4 3 7 4" xfId="10087"/>
    <cellStyle name="40% - Accent4 3 7 5" xfId="10088"/>
    <cellStyle name="40% - Accent4 3 8" xfId="10089"/>
    <cellStyle name="40% - Accent4 3 8 2" xfId="10090"/>
    <cellStyle name="40% - Accent4 3 8 2 2" xfId="10091"/>
    <cellStyle name="40% - Accent4 3 8 2 3" xfId="10092"/>
    <cellStyle name="40% - Accent4 3 8 2 4" xfId="10093"/>
    <cellStyle name="40% - Accent4 3 8 3" xfId="10094"/>
    <cellStyle name="40% - Accent4 3 8 4" xfId="10095"/>
    <cellStyle name="40% - Accent4 3 8 5" xfId="10096"/>
    <cellStyle name="40% - Accent4 3 9" xfId="10097"/>
    <cellStyle name="40% - Accent4 3 9 2" xfId="10098"/>
    <cellStyle name="40% - Accent4 3 9 3" xfId="10099"/>
    <cellStyle name="40% - Accent4 3 9 4" xfId="10100"/>
    <cellStyle name="40% - Accent4 30" xfId="10101"/>
    <cellStyle name="40% - Accent4 30 2" xfId="10102"/>
    <cellStyle name="40% - Accent4 30 3" xfId="10103"/>
    <cellStyle name="40% - Accent4 31" xfId="10104"/>
    <cellStyle name="40% - Accent4 31 2" xfId="10105"/>
    <cellStyle name="40% - Accent4 31 3" xfId="10106"/>
    <cellStyle name="40% - Accent4 32" xfId="10107"/>
    <cellStyle name="40% - Accent4 32 2" xfId="10108"/>
    <cellStyle name="40% - Accent4 32 3" xfId="10109"/>
    <cellStyle name="40% - Accent4 33" xfId="10110"/>
    <cellStyle name="40% - Accent4 33 2" xfId="10111"/>
    <cellStyle name="40% - Accent4 33 3" xfId="10112"/>
    <cellStyle name="40% - Accent4 34" xfId="10113"/>
    <cellStyle name="40% - Accent4 34 2" xfId="10114"/>
    <cellStyle name="40% - Accent4 34 3" xfId="10115"/>
    <cellStyle name="40% - Accent4 35" xfId="10116"/>
    <cellStyle name="40% - Accent4 35 2" xfId="10117"/>
    <cellStyle name="40% - Accent4 35 3" xfId="10118"/>
    <cellStyle name="40% - Accent4 36" xfId="10119"/>
    <cellStyle name="40% - Accent4 36 2" xfId="10120"/>
    <cellStyle name="40% - Accent4 36 3" xfId="10121"/>
    <cellStyle name="40% - Accent4 37" xfId="10122"/>
    <cellStyle name="40% - Accent4 37 2" xfId="10123"/>
    <cellStyle name="40% - Accent4 37 3" xfId="10124"/>
    <cellStyle name="40% - Accent4 38" xfId="10125"/>
    <cellStyle name="40% - Accent4 38 2" xfId="10126"/>
    <cellStyle name="40% - Accent4 38 3" xfId="10127"/>
    <cellStyle name="40% - Accent4 39" xfId="10128"/>
    <cellStyle name="40% - Accent4 39 2" xfId="10129"/>
    <cellStyle name="40% - Accent4 39 3" xfId="10130"/>
    <cellStyle name="40% - Accent4 4" xfId="10131"/>
    <cellStyle name="40% - Accent4 4 2" xfId="10132"/>
    <cellStyle name="40% - Accent4 4 2 2" xfId="10133"/>
    <cellStyle name="40% - Accent4 4 2 3" xfId="50669"/>
    <cellStyle name="40% - Accent4 4 2 4" xfId="50670"/>
    <cellStyle name="40% - Accent4 4 3" xfId="10134"/>
    <cellStyle name="40% - Accent4 4 3 2" xfId="10135"/>
    <cellStyle name="40% - Accent4 4 4" xfId="50671"/>
    <cellStyle name="40% - Accent4 4 5" xfId="50672"/>
    <cellStyle name="40% - Accent4 4 6" xfId="50673"/>
    <cellStyle name="40% - Accent4 4 7" xfId="50674"/>
    <cellStyle name="40% - Accent4 4 8" xfId="50675"/>
    <cellStyle name="40% - Accent4 40" xfId="10136"/>
    <cellStyle name="40% - Accent4 40 2" xfId="10137"/>
    <cellStyle name="40% - Accent4 40 3" xfId="10138"/>
    <cellStyle name="40% - Accent4 41" xfId="10139"/>
    <cellStyle name="40% - Accent4 41 2" xfId="10140"/>
    <cellStyle name="40% - Accent4 41 3" xfId="10141"/>
    <cellStyle name="40% - Accent4 42" xfId="10142"/>
    <cellStyle name="40% - Accent4 42 2" xfId="10143"/>
    <cellStyle name="40% - Accent4 42 3" xfId="10144"/>
    <cellStyle name="40% - Accent4 43" xfId="10145"/>
    <cellStyle name="40% - Accent4 43 2" xfId="10146"/>
    <cellStyle name="40% - Accent4 43 3" xfId="10147"/>
    <cellStyle name="40% - Accent4 44" xfId="10148"/>
    <cellStyle name="40% - Accent4 44 2" xfId="10149"/>
    <cellStyle name="40% - Accent4 44 3" xfId="10150"/>
    <cellStyle name="40% - Accent4 45" xfId="10151"/>
    <cellStyle name="40% - Accent4 45 2" xfId="10152"/>
    <cellStyle name="40% - Accent4 45 3" xfId="10153"/>
    <cellStyle name="40% - Accent4 46" xfId="10154"/>
    <cellStyle name="40% - Accent4 46 2" xfId="10155"/>
    <cellStyle name="40% - Accent4 46 3" xfId="10156"/>
    <cellStyle name="40% - Accent4 47" xfId="10157"/>
    <cellStyle name="40% - Accent4 47 2" xfId="10158"/>
    <cellStyle name="40% - Accent4 47 3" xfId="10159"/>
    <cellStyle name="40% - Accent4 48" xfId="10160"/>
    <cellStyle name="40% - Accent4 48 2" xfId="10161"/>
    <cellStyle name="40% - Accent4 48 3" xfId="10162"/>
    <cellStyle name="40% - Accent4 49" xfId="10163"/>
    <cellStyle name="40% - Accent4 49 2" xfId="10164"/>
    <cellStyle name="40% - Accent4 49 3" xfId="10165"/>
    <cellStyle name="40% - Accent4 5" xfId="10166"/>
    <cellStyle name="40% - Accent4 5 2" xfId="10167"/>
    <cellStyle name="40% - Accent4 5 3" xfId="10168"/>
    <cellStyle name="40% - Accent4 5 4" xfId="10169"/>
    <cellStyle name="40% - Accent4 50" xfId="10170"/>
    <cellStyle name="40% - Accent4 50 2" xfId="10171"/>
    <cellStyle name="40% - Accent4 50 3" xfId="10172"/>
    <cellStyle name="40% - Accent4 51" xfId="10173"/>
    <cellStyle name="40% - Accent4 51 2" xfId="10174"/>
    <cellStyle name="40% - Accent4 51 3" xfId="10175"/>
    <cellStyle name="40% - Accent4 52" xfId="10176"/>
    <cellStyle name="40% - Accent4 52 2" xfId="10177"/>
    <cellStyle name="40% - Accent4 52 3" xfId="10178"/>
    <cellStyle name="40% - Accent4 53" xfId="10179"/>
    <cellStyle name="40% - Accent4 53 2" xfId="10180"/>
    <cellStyle name="40% - Accent4 53 3" xfId="10181"/>
    <cellStyle name="40% - Accent4 54" xfId="10182"/>
    <cellStyle name="40% - Accent4 54 2" xfId="10183"/>
    <cellStyle name="40% - Accent4 54 3" xfId="10184"/>
    <cellStyle name="40% - Accent4 55" xfId="10185"/>
    <cellStyle name="40% - Accent4 55 2" xfId="10186"/>
    <cellStyle name="40% - Accent4 55 3" xfId="10187"/>
    <cellStyle name="40% - Accent4 56" xfId="10188"/>
    <cellStyle name="40% - Accent4 56 2" xfId="10189"/>
    <cellStyle name="40% - Accent4 56 3" xfId="10190"/>
    <cellStyle name="40% - Accent4 57" xfId="10191"/>
    <cellStyle name="40% - Accent4 57 2" xfId="10192"/>
    <cellStyle name="40% - Accent4 57 3" xfId="10193"/>
    <cellStyle name="40% - Accent4 58" xfId="10194"/>
    <cellStyle name="40% - Accent4 58 2" xfId="10195"/>
    <cellStyle name="40% - Accent4 58 3" xfId="10196"/>
    <cellStyle name="40% - Accent4 59" xfId="10197"/>
    <cellStyle name="40% - Accent4 59 2" xfId="10198"/>
    <cellStyle name="40% - Accent4 59 3" xfId="10199"/>
    <cellStyle name="40% - Accent4 6" xfId="10200"/>
    <cellStyle name="40% - Accent4 6 2" xfId="10201"/>
    <cellStyle name="40% - Accent4 6 3" xfId="10202"/>
    <cellStyle name="40% - Accent4 6 4" xfId="10203"/>
    <cellStyle name="40% - Accent4 60" xfId="10204"/>
    <cellStyle name="40% - Accent4 60 2" xfId="10205"/>
    <cellStyle name="40% - Accent4 60 3" xfId="10206"/>
    <cellStyle name="40% - Accent4 61" xfId="10207"/>
    <cellStyle name="40% - Accent4 61 2" xfId="10208"/>
    <cellStyle name="40% - Accent4 61 3" xfId="10209"/>
    <cellStyle name="40% - Accent4 62" xfId="10210"/>
    <cellStyle name="40% - Accent4 62 2" xfId="10211"/>
    <cellStyle name="40% - Accent4 62 3" xfId="10212"/>
    <cellStyle name="40% - Accent4 63" xfId="10213"/>
    <cellStyle name="40% - Accent4 63 2" xfId="10214"/>
    <cellStyle name="40% - Accent4 63 3" xfId="10215"/>
    <cellStyle name="40% - Accent4 64" xfId="10216"/>
    <cellStyle name="40% - Accent4 64 2" xfId="10217"/>
    <cellStyle name="40% - Accent4 64 3" xfId="10218"/>
    <cellStyle name="40% - Accent4 65" xfId="10219"/>
    <cellStyle name="40% - Accent4 65 2" xfId="10220"/>
    <cellStyle name="40% - Accent4 65 3" xfId="10221"/>
    <cellStyle name="40% - Accent4 66" xfId="10222"/>
    <cellStyle name="40% - Accent4 66 2" xfId="10223"/>
    <cellStyle name="40% - Accent4 66 3" xfId="10224"/>
    <cellStyle name="40% - Accent4 67" xfId="10225"/>
    <cellStyle name="40% - Accent4 67 2" xfId="10226"/>
    <cellStyle name="40% - Accent4 67 3" xfId="10227"/>
    <cellStyle name="40% - Accent4 68" xfId="10228"/>
    <cellStyle name="40% - Accent4 68 2" xfId="10229"/>
    <cellStyle name="40% - Accent4 68 3" xfId="10230"/>
    <cellStyle name="40% - Accent4 69" xfId="10231"/>
    <cellStyle name="40% - Accent4 69 2" xfId="10232"/>
    <cellStyle name="40% - Accent4 69 3" xfId="10233"/>
    <cellStyle name="40% - Accent4 7" xfId="10234"/>
    <cellStyle name="40% - Accent4 7 2" xfId="10235"/>
    <cellStyle name="40% - Accent4 7 3" xfId="10236"/>
    <cellStyle name="40% - Accent4 7 4" xfId="10237"/>
    <cellStyle name="40% - Accent4 70" xfId="10238"/>
    <cellStyle name="40% - Accent4 70 2" xfId="10239"/>
    <cellStyle name="40% - Accent4 70 3" xfId="10240"/>
    <cellStyle name="40% - Accent4 71" xfId="10241"/>
    <cellStyle name="40% - Accent4 71 2" xfId="10242"/>
    <cellStyle name="40% - Accent4 71 3" xfId="10243"/>
    <cellStyle name="40% - Accent4 72" xfId="10244"/>
    <cellStyle name="40% - Accent4 72 2" xfId="10245"/>
    <cellStyle name="40% - Accent4 72 3" xfId="10246"/>
    <cellStyle name="40% - Accent4 73" xfId="10247"/>
    <cellStyle name="40% - Accent4 73 2" xfId="10248"/>
    <cellStyle name="40% - Accent4 73 3" xfId="10249"/>
    <cellStyle name="40% - Accent4 74" xfId="10250"/>
    <cellStyle name="40% - Accent4 74 2" xfId="10251"/>
    <cellStyle name="40% - Accent4 74 3" xfId="10252"/>
    <cellStyle name="40% - Accent4 75" xfId="10253"/>
    <cellStyle name="40% - Accent4 75 2" xfId="10254"/>
    <cellStyle name="40% - Accent4 75 3" xfId="10255"/>
    <cellStyle name="40% - Accent4 76" xfId="10256"/>
    <cellStyle name="40% - Accent4 76 2" xfId="10257"/>
    <cellStyle name="40% - Accent4 76 3" xfId="10258"/>
    <cellStyle name="40% - Accent4 77" xfId="10259"/>
    <cellStyle name="40% - Accent4 77 2" xfId="10260"/>
    <cellStyle name="40% - Accent4 77 3" xfId="10261"/>
    <cellStyle name="40% - Accent4 78" xfId="10262"/>
    <cellStyle name="40% - Accent4 78 2" xfId="10263"/>
    <cellStyle name="40% - Accent4 78 3" xfId="10264"/>
    <cellStyle name="40% - Accent4 79" xfId="10265"/>
    <cellStyle name="40% - Accent4 79 2" xfId="10266"/>
    <cellStyle name="40% - Accent4 79 3" xfId="10267"/>
    <cellStyle name="40% - Accent4 8" xfId="10268"/>
    <cellStyle name="40% - Accent4 8 2" xfId="10269"/>
    <cellStyle name="40% - Accent4 8 3" xfId="10270"/>
    <cellStyle name="40% - Accent4 8 4" xfId="10271"/>
    <cellStyle name="40% - Accent4 80" xfId="10272"/>
    <cellStyle name="40% - Accent4 80 2" xfId="10273"/>
    <cellStyle name="40% - Accent4 80 3" xfId="10274"/>
    <cellStyle name="40% - Accent4 81" xfId="10275"/>
    <cellStyle name="40% - Accent4 81 2" xfId="10276"/>
    <cellStyle name="40% - Accent4 81 3" xfId="10277"/>
    <cellStyle name="40% - Accent4 82" xfId="10278"/>
    <cellStyle name="40% - Accent4 82 2" xfId="10279"/>
    <cellStyle name="40% - Accent4 82 3" xfId="10280"/>
    <cellStyle name="40% - Accent4 83" xfId="10281"/>
    <cellStyle name="40% - Accent4 83 2" xfId="10282"/>
    <cellStyle name="40% - Accent4 83 3" xfId="10283"/>
    <cellStyle name="40% - Accent4 84" xfId="10284"/>
    <cellStyle name="40% - Accent4 84 2" xfId="10285"/>
    <cellStyle name="40% - Accent4 84 3" xfId="10286"/>
    <cellStyle name="40% - Accent4 85" xfId="10287"/>
    <cellStyle name="40% - Accent4 85 2" xfId="10288"/>
    <cellStyle name="40% - Accent4 85 3" xfId="10289"/>
    <cellStyle name="40% - Accent4 86" xfId="10290"/>
    <cellStyle name="40% - Accent4 86 2" xfId="10291"/>
    <cellStyle name="40% - Accent4 86 3" xfId="10292"/>
    <cellStyle name="40% - Accent4 87" xfId="10293"/>
    <cellStyle name="40% - Accent4 87 2" xfId="10294"/>
    <cellStyle name="40% - Accent4 87 3" xfId="10295"/>
    <cellStyle name="40% - Accent4 88" xfId="10296"/>
    <cellStyle name="40% - Accent4 88 2" xfId="10297"/>
    <cellStyle name="40% - Accent4 88 3" xfId="10298"/>
    <cellStyle name="40% - Accent4 89" xfId="10299"/>
    <cellStyle name="40% - Accent4 89 2" xfId="10300"/>
    <cellStyle name="40% - Accent4 89 3" xfId="10301"/>
    <cellStyle name="40% - Accent4 9" xfId="10302"/>
    <cellStyle name="40% - Accent4 9 2" xfId="10303"/>
    <cellStyle name="40% - Accent4 9 3" xfId="10304"/>
    <cellStyle name="40% - Accent4 9 4" xfId="10305"/>
    <cellStyle name="40% - Accent4 90" xfId="10306"/>
    <cellStyle name="40% - Accent4 90 2" xfId="10307"/>
    <cellStyle name="40% - Accent4 90 3" xfId="10308"/>
    <cellStyle name="40% - Accent4 91" xfId="10309"/>
    <cellStyle name="40% - Accent4 91 2" xfId="10310"/>
    <cellStyle name="40% - Accent4 91 3" xfId="10311"/>
    <cellStyle name="40% - Accent4 92" xfId="10312"/>
    <cellStyle name="40% - Accent4 92 2" xfId="10313"/>
    <cellStyle name="40% - Accent4 92 3" xfId="10314"/>
    <cellStyle name="40% - Accent4 93" xfId="10315"/>
    <cellStyle name="40% - Accent4 93 2" xfId="10316"/>
    <cellStyle name="40% - Accent4 93 3" xfId="10317"/>
    <cellStyle name="40% - Accent4 94" xfId="10318"/>
    <cellStyle name="40% - Accent4 94 2" xfId="10319"/>
    <cellStyle name="40% - Accent4 94 3" xfId="10320"/>
    <cellStyle name="40% - Accent4 95" xfId="10321"/>
    <cellStyle name="40% - Accent4 95 2" xfId="10322"/>
    <cellStyle name="40% - Accent4 95 3" xfId="10323"/>
    <cellStyle name="40% - Accent4 96" xfId="10324"/>
    <cellStyle name="40% - Accent4 96 2" xfId="10325"/>
    <cellStyle name="40% - Accent4 96 3" xfId="10326"/>
    <cellStyle name="40% - Accent4 97" xfId="10327"/>
    <cellStyle name="40% - Accent4 97 2" xfId="10328"/>
    <cellStyle name="40% - Accent4 97 3" xfId="10329"/>
    <cellStyle name="40% - Accent4 98" xfId="10330"/>
    <cellStyle name="40% - Accent4 98 2" xfId="10331"/>
    <cellStyle name="40% - Accent4 98 3" xfId="10332"/>
    <cellStyle name="40% - Accent4 99" xfId="10333"/>
    <cellStyle name="40% - Accent4 99 2" xfId="10334"/>
    <cellStyle name="40% - Accent4 99 3" xfId="10335"/>
    <cellStyle name="40% - Accent5 10" xfId="10336"/>
    <cellStyle name="40% - Accent5 10 2" xfId="10337"/>
    <cellStyle name="40% - Accent5 10 3" xfId="10338"/>
    <cellStyle name="40% - Accent5 10 4" xfId="10339"/>
    <cellStyle name="40% - Accent5 100" xfId="10340"/>
    <cellStyle name="40% - Accent5 100 2" xfId="10341"/>
    <cellStyle name="40% - Accent5 100 3" xfId="10342"/>
    <cellStyle name="40% - Accent5 101" xfId="10343"/>
    <cellStyle name="40% - Accent5 101 2" xfId="10344"/>
    <cellStyle name="40% - Accent5 101 3" xfId="10345"/>
    <cellStyle name="40% - Accent5 102" xfId="10346"/>
    <cellStyle name="40% - Accent5 102 2" xfId="10347"/>
    <cellStyle name="40% - Accent5 102 3" xfId="10348"/>
    <cellStyle name="40% - Accent5 103" xfId="10349"/>
    <cellStyle name="40% - Accent5 103 2" xfId="10350"/>
    <cellStyle name="40% - Accent5 103 3" xfId="10351"/>
    <cellStyle name="40% - Accent5 104" xfId="10352"/>
    <cellStyle name="40% - Accent5 104 2" xfId="10353"/>
    <cellStyle name="40% - Accent5 104 3" xfId="10354"/>
    <cellStyle name="40% - Accent5 105" xfId="10355"/>
    <cellStyle name="40% - Accent5 105 2" xfId="10356"/>
    <cellStyle name="40% - Accent5 105 3" xfId="10357"/>
    <cellStyle name="40% - Accent5 106" xfId="10358"/>
    <cellStyle name="40% - Accent5 106 2" xfId="10359"/>
    <cellStyle name="40% - Accent5 106 3" xfId="10360"/>
    <cellStyle name="40% - Accent5 107" xfId="10361"/>
    <cellStyle name="40% - Accent5 107 2" xfId="10362"/>
    <cellStyle name="40% - Accent5 107 3" xfId="10363"/>
    <cellStyle name="40% - Accent5 108" xfId="10364"/>
    <cellStyle name="40% - Accent5 108 2" xfId="10365"/>
    <cellStyle name="40% - Accent5 108 3" xfId="10366"/>
    <cellStyle name="40% - Accent5 109" xfId="10367"/>
    <cellStyle name="40% - Accent5 109 2" xfId="10368"/>
    <cellStyle name="40% - Accent5 109 3" xfId="10369"/>
    <cellStyle name="40% - Accent5 11" xfId="10370"/>
    <cellStyle name="40% - Accent5 11 2" xfId="10371"/>
    <cellStyle name="40% - Accent5 11 3" xfId="10372"/>
    <cellStyle name="40% - Accent5 11 4" xfId="10373"/>
    <cellStyle name="40% - Accent5 110" xfId="10374"/>
    <cellStyle name="40% - Accent5 110 2" xfId="10375"/>
    <cellStyle name="40% - Accent5 110 3" xfId="10376"/>
    <cellStyle name="40% - Accent5 111" xfId="10377"/>
    <cellStyle name="40% - Accent5 111 2" xfId="10378"/>
    <cellStyle name="40% - Accent5 111 3" xfId="10379"/>
    <cellStyle name="40% - Accent5 112" xfId="10380"/>
    <cellStyle name="40% - Accent5 112 2" xfId="10381"/>
    <cellStyle name="40% - Accent5 112 3" xfId="10382"/>
    <cellStyle name="40% - Accent5 113" xfId="10383"/>
    <cellStyle name="40% - Accent5 113 2" xfId="10384"/>
    <cellStyle name="40% - Accent5 113 3" xfId="10385"/>
    <cellStyle name="40% - Accent5 114" xfId="10386"/>
    <cellStyle name="40% - Accent5 114 2" xfId="10387"/>
    <cellStyle name="40% - Accent5 114 3" xfId="10388"/>
    <cellStyle name="40% - Accent5 115" xfId="10389"/>
    <cellStyle name="40% - Accent5 115 2" xfId="10390"/>
    <cellStyle name="40% - Accent5 115 3" xfId="10391"/>
    <cellStyle name="40% - Accent5 116" xfId="10392"/>
    <cellStyle name="40% - Accent5 116 2" xfId="10393"/>
    <cellStyle name="40% - Accent5 116 3" xfId="10394"/>
    <cellStyle name="40% - Accent5 117" xfId="10395"/>
    <cellStyle name="40% - Accent5 117 2" xfId="10396"/>
    <cellStyle name="40% - Accent5 117 3" xfId="10397"/>
    <cellStyle name="40% - Accent5 118" xfId="10398"/>
    <cellStyle name="40% - Accent5 118 2" xfId="10399"/>
    <cellStyle name="40% - Accent5 118 3" xfId="10400"/>
    <cellStyle name="40% - Accent5 119" xfId="10401"/>
    <cellStyle name="40% - Accent5 119 2" xfId="10402"/>
    <cellStyle name="40% - Accent5 119 3" xfId="10403"/>
    <cellStyle name="40% - Accent5 12" xfId="10404"/>
    <cellStyle name="40% - Accent5 12 2" xfId="10405"/>
    <cellStyle name="40% - Accent5 12 3" xfId="10406"/>
    <cellStyle name="40% - Accent5 12 4" xfId="10407"/>
    <cellStyle name="40% - Accent5 120" xfId="10408"/>
    <cellStyle name="40% - Accent5 120 2" xfId="10409"/>
    <cellStyle name="40% - Accent5 120 3" xfId="10410"/>
    <cellStyle name="40% - Accent5 121" xfId="10411"/>
    <cellStyle name="40% - Accent5 121 2" xfId="10412"/>
    <cellStyle name="40% - Accent5 121 3" xfId="10413"/>
    <cellStyle name="40% - Accent5 122" xfId="10414"/>
    <cellStyle name="40% - Accent5 122 2" xfId="10415"/>
    <cellStyle name="40% - Accent5 122 3" xfId="10416"/>
    <cellStyle name="40% - Accent5 123" xfId="10417"/>
    <cellStyle name="40% - Accent5 123 2" xfId="10418"/>
    <cellStyle name="40% - Accent5 123 3" xfId="10419"/>
    <cellStyle name="40% - Accent5 124" xfId="10420"/>
    <cellStyle name="40% - Accent5 124 2" xfId="10421"/>
    <cellStyle name="40% - Accent5 124 3" xfId="10422"/>
    <cellStyle name="40% - Accent5 125" xfId="10423"/>
    <cellStyle name="40% - Accent5 125 2" xfId="10424"/>
    <cellStyle name="40% - Accent5 125 3" xfId="10425"/>
    <cellStyle name="40% - Accent5 126" xfId="10426"/>
    <cellStyle name="40% - Accent5 126 2" xfId="10427"/>
    <cellStyle name="40% - Accent5 126 3" xfId="10428"/>
    <cellStyle name="40% - Accent5 127" xfId="10429"/>
    <cellStyle name="40% - Accent5 127 2" xfId="10430"/>
    <cellStyle name="40% - Accent5 127 3" xfId="10431"/>
    <cellStyle name="40% - Accent5 128" xfId="10432"/>
    <cellStyle name="40% - Accent5 128 2" xfId="10433"/>
    <cellStyle name="40% - Accent5 128 3" xfId="10434"/>
    <cellStyle name="40% - Accent5 129" xfId="10435"/>
    <cellStyle name="40% - Accent5 129 2" xfId="10436"/>
    <cellStyle name="40% - Accent5 129 3" xfId="10437"/>
    <cellStyle name="40% - Accent5 13" xfId="10438"/>
    <cellStyle name="40% - Accent5 13 2" xfId="10439"/>
    <cellStyle name="40% - Accent5 13 3" xfId="10440"/>
    <cellStyle name="40% - Accent5 13 4" xfId="10441"/>
    <cellStyle name="40% - Accent5 130" xfId="10442"/>
    <cellStyle name="40% - Accent5 130 2" xfId="10443"/>
    <cellStyle name="40% - Accent5 130 3" xfId="10444"/>
    <cellStyle name="40% - Accent5 131" xfId="10445"/>
    <cellStyle name="40% - Accent5 131 2" xfId="10446"/>
    <cellStyle name="40% - Accent5 131 3" xfId="10447"/>
    <cellStyle name="40% - Accent5 132" xfId="10448"/>
    <cellStyle name="40% - Accent5 132 2" xfId="10449"/>
    <cellStyle name="40% - Accent5 132 3" xfId="10450"/>
    <cellStyle name="40% - Accent5 133" xfId="10451"/>
    <cellStyle name="40% - Accent5 133 2" xfId="10452"/>
    <cellStyle name="40% - Accent5 133 3" xfId="10453"/>
    <cellStyle name="40% - Accent5 134" xfId="10454"/>
    <cellStyle name="40% - Accent5 134 2" xfId="10455"/>
    <cellStyle name="40% - Accent5 134 3" xfId="10456"/>
    <cellStyle name="40% - Accent5 135" xfId="10457"/>
    <cellStyle name="40% - Accent5 135 2" xfId="10458"/>
    <cellStyle name="40% - Accent5 135 3" xfId="10459"/>
    <cellStyle name="40% - Accent5 136" xfId="10460"/>
    <cellStyle name="40% - Accent5 136 2" xfId="10461"/>
    <cellStyle name="40% - Accent5 136 3" xfId="10462"/>
    <cellStyle name="40% - Accent5 137" xfId="10463"/>
    <cellStyle name="40% - Accent5 137 2" xfId="10464"/>
    <cellStyle name="40% - Accent5 137 3" xfId="10465"/>
    <cellStyle name="40% - Accent5 138" xfId="10466"/>
    <cellStyle name="40% - Accent5 138 2" xfId="10467"/>
    <cellStyle name="40% - Accent5 138 3" xfId="10468"/>
    <cellStyle name="40% - Accent5 139" xfId="10469"/>
    <cellStyle name="40% - Accent5 139 2" xfId="10470"/>
    <cellStyle name="40% - Accent5 139 3" xfId="10471"/>
    <cellStyle name="40% - Accent5 14" xfId="10472"/>
    <cellStyle name="40% - Accent5 14 2" xfId="10473"/>
    <cellStyle name="40% - Accent5 14 3" xfId="10474"/>
    <cellStyle name="40% - Accent5 140" xfId="10475"/>
    <cellStyle name="40% - Accent5 140 2" xfId="10476"/>
    <cellStyle name="40% - Accent5 140 3" xfId="10477"/>
    <cellStyle name="40% - Accent5 141" xfId="10478"/>
    <cellStyle name="40% - Accent5 141 2" xfId="10479"/>
    <cellStyle name="40% - Accent5 141 3" xfId="10480"/>
    <cellStyle name="40% - Accent5 142" xfId="10481"/>
    <cellStyle name="40% - Accent5 142 2" xfId="10482"/>
    <cellStyle name="40% - Accent5 142 3" xfId="10483"/>
    <cellStyle name="40% - Accent5 143" xfId="10484"/>
    <cellStyle name="40% - Accent5 143 2" xfId="10485"/>
    <cellStyle name="40% - Accent5 143 3" xfId="10486"/>
    <cellStyle name="40% - Accent5 144" xfId="10487"/>
    <cellStyle name="40% - Accent5 144 2" xfId="10488"/>
    <cellStyle name="40% - Accent5 144 3" xfId="10489"/>
    <cellStyle name="40% - Accent5 145" xfId="10490"/>
    <cellStyle name="40% - Accent5 145 2" xfId="10491"/>
    <cellStyle name="40% - Accent5 145 3" xfId="10492"/>
    <cellStyle name="40% - Accent5 146" xfId="10493"/>
    <cellStyle name="40% - Accent5 146 2" xfId="10494"/>
    <cellStyle name="40% - Accent5 146 3" xfId="10495"/>
    <cellStyle name="40% - Accent5 147" xfId="10496"/>
    <cellStyle name="40% - Accent5 147 2" xfId="10497"/>
    <cellStyle name="40% - Accent5 147 3" xfId="10498"/>
    <cellStyle name="40% - Accent5 148" xfId="10499"/>
    <cellStyle name="40% - Accent5 148 2" xfId="10500"/>
    <cellStyle name="40% - Accent5 148 3" xfId="10501"/>
    <cellStyle name="40% - Accent5 149" xfId="10502"/>
    <cellStyle name="40% - Accent5 149 2" xfId="10503"/>
    <cellStyle name="40% - Accent5 149 3" xfId="10504"/>
    <cellStyle name="40% - Accent5 15" xfId="10505"/>
    <cellStyle name="40% - Accent5 15 2" xfId="10506"/>
    <cellStyle name="40% - Accent5 15 3" xfId="10507"/>
    <cellStyle name="40% - Accent5 150" xfId="10508"/>
    <cellStyle name="40% - Accent5 150 2" xfId="10509"/>
    <cellStyle name="40% - Accent5 150 3" xfId="10510"/>
    <cellStyle name="40% - Accent5 151" xfId="10511"/>
    <cellStyle name="40% - Accent5 151 2" xfId="10512"/>
    <cellStyle name="40% - Accent5 151 3" xfId="10513"/>
    <cellStyle name="40% - Accent5 152" xfId="10514"/>
    <cellStyle name="40% - Accent5 152 2" xfId="10515"/>
    <cellStyle name="40% - Accent5 152 3" xfId="10516"/>
    <cellStyle name="40% - Accent5 153" xfId="10517"/>
    <cellStyle name="40% - Accent5 153 2" xfId="10518"/>
    <cellStyle name="40% - Accent5 153 3" xfId="10519"/>
    <cellStyle name="40% - Accent5 154" xfId="10520"/>
    <cellStyle name="40% - Accent5 154 2" xfId="10521"/>
    <cellStyle name="40% - Accent5 154 3" xfId="10522"/>
    <cellStyle name="40% - Accent5 155" xfId="10523"/>
    <cellStyle name="40% - Accent5 155 2" xfId="10524"/>
    <cellStyle name="40% - Accent5 155 3" xfId="10525"/>
    <cellStyle name="40% - Accent5 156" xfId="10526"/>
    <cellStyle name="40% - Accent5 156 2" xfId="10527"/>
    <cellStyle name="40% - Accent5 156 3" xfId="10528"/>
    <cellStyle name="40% - Accent5 157" xfId="10529"/>
    <cellStyle name="40% - Accent5 157 2" xfId="10530"/>
    <cellStyle name="40% - Accent5 157 3" xfId="10531"/>
    <cellStyle name="40% - Accent5 158" xfId="10532"/>
    <cellStyle name="40% - Accent5 158 2" xfId="10533"/>
    <cellStyle name="40% - Accent5 158 3" xfId="10534"/>
    <cellStyle name="40% - Accent5 159" xfId="10535"/>
    <cellStyle name="40% - Accent5 159 2" xfId="10536"/>
    <cellStyle name="40% - Accent5 159 3" xfId="10537"/>
    <cellStyle name="40% - Accent5 16" xfId="10538"/>
    <cellStyle name="40% - Accent5 16 2" xfId="10539"/>
    <cellStyle name="40% - Accent5 16 3" xfId="10540"/>
    <cellStyle name="40% - Accent5 160" xfId="10541"/>
    <cellStyle name="40% - Accent5 160 2" xfId="10542"/>
    <cellStyle name="40% - Accent5 160 3" xfId="10543"/>
    <cellStyle name="40% - Accent5 161" xfId="10544"/>
    <cellStyle name="40% - Accent5 161 2" xfId="10545"/>
    <cellStyle name="40% - Accent5 161 3" xfId="10546"/>
    <cellStyle name="40% - Accent5 162" xfId="10547"/>
    <cellStyle name="40% - Accent5 162 2" xfId="10548"/>
    <cellStyle name="40% - Accent5 162 3" xfId="10549"/>
    <cellStyle name="40% - Accent5 163" xfId="10550"/>
    <cellStyle name="40% - Accent5 163 2" xfId="10551"/>
    <cellStyle name="40% - Accent5 163 3" xfId="10552"/>
    <cellStyle name="40% - Accent5 164" xfId="10553"/>
    <cellStyle name="40% - Accent5 164 2" xfId="10554"/>
    <cellStyle name="40% - Accent5 164 3" xfId="10555"/>
    <cellStyle name="40% - Accent5 165" xfId="10556"/>
    <cellStyle name="40% - Accent5 165 2" xfId="10557"/>
    <cellStyle name="40% - Accent5 165 3" xfId="10558"/>
    <cellStyle name="40% - Accent5 166" xfId="10559"/>
    <cellStyle name="40% - Accent5 166 2" xfId="10560"/>
    <cellStyle name="40% - Accent5 166 3" xfId="10561"/>
    <cellStyle name="40% - Accent5 167" xfId="10562"/>
    <cellStyle name="40% - Accent5 167 2" xfId="10563"/>
    <cellStyle name="40% - Accent5 167 3" xfId="10564"/>
    <cellStyle name="40% - Accent5 168" xfId="10565"/>
    <cellStyle name="40% - Accent5 168 2" xfId="10566"/>
    <cellStyle name="40% - Accent5 168 3" xfId="10567"/>
    <cellStyle name="40% - Accent5 169" xfId="10568"/>
    <cellStyle name="40% - Accent5 169 2" xfId="10569"/>
    <cellStyle name="40% - Accent5 169 3" xfId="10570"/>
    <cellStyle name="40% - Accent5 17" xfId="10571"/>
    <cellStyle name="40% - Accent5 17 2" xfId="10572"/>
    <cellStyle name="40% - Accent5 17 3" xfId="10573"/>
    <cellStyle name="40% - Accent5 170" xfId="10574"/>
    <cellStyle name="40% - Accent5 170 2" xfId="10575"/>
    <cellStyle name="40% - Accent5 170 3" xfId="10576"/>
    <cellStyle name="40% - Accent5 171" xfId="10577"/>
    <cellStyle name="40% - Accent5 171 2" xfId="10578"/>
    <cellStyle name="40% - Accent5 171 3" xfId="10579"/>
    <cellStyle name="40% - Accent5 172" xfId="10580"/>
    <cellStyle name="40% - Accent5 172 2" xfId="10581"/>
    <cellStyle name="40% - Accent5 172 3" xfId="10582"/>
    <cellStyle name="40% - Accent5 173" xfId="10583"/>
    <cellStyle name="40% - Accent5 173 2" xfId="10584"/>
    <cellStyle name="40% - Accent5 173 3" xfId="10585"/>
    <cellStyle name="40% - Accent5 174" xfId="10586"/>
    <cellStyle name="40% - Accent5 174 2" xfId="10587"/>
    <cellStyle name="40% - Accent5 174 3" xfId="10588"/>
    <cellStyle name="40% - Accent5 175" xfId="10589"/>
    <cellStyle name="40% - Accent5 175 2" xfId="10590"/>
    <cellStyle name="40% - Accent5 175 3" xfId="10591"/>
    <cellStyle name="40% - Accent5 176" xfId="10592"/>
    <cellStyle name="40% - Accent5 176 2" xfId="10593"/>
    <cellStyle name="40% - Accent5 176 3" xfId="10594"/>
    <cellStyle name="40% - Accent5 177" xfId="10595"/>
    <cellStyle name="40% - Accent5 177 2" xfId="10596"/>
    <cellStyle name="40% - Accent5 177 3" xfId="10597"/>
    <cellStyle name="40% - Accent5 178" xfId="10598"/>
    <cellStyle name="40% - Accent5 178 2" xfId="10599"/>
    <cellStyle name="40% - Accent5 178 3" xfId="10600"/>
    <cellStyle name="40% - Accent5 179" xfId="10601"/>
    <cellStyle name="40% - Accent5 179 2" xfId="10602"/>
    <cellStyle name="40% - Accent5 179 3" xfId="10603"/>
    <cellStyle name="40% - Accent5 18" xfId="10604"/>
    <cellStyle name="40% - Accent5 18 2" xfId="10605"/>
    <cellStyle name="40% - Accent5 18 3" xfId="10606"/>
    <cellStyle name="40% - Accent5 180" xfId="10607"/>
    <cellStyle name="40% - Accent5 180 2" xfId="10608"/>
    <cellStyle name="40% - Accent5 180 3" xfId="10609"/>
    <cellStyle name="40% - Accent5 181" xfId="10610"/>
    <cellStyle name="40% - Accent5 181 2" xfId="10611"/>
    <cellStyle name="40% - Accent5 181 3" xfId="10612"/>
    <cellStyle name="40% - Accent5 182" xfId="10613"/>
    <cellStyle name="40% - Accent5 182 2" xfId="10614"/>
    <cellStyle name="40% - Accent5 182 3" xfId="10615"/>
    <cellStyle name="40% - Accent5 183" xfId="10616"/>
    <cellStyle name="40% - Accent5 183 2" xfId="10617"/>
    <cellStyle name="40% - Accent5 183 3" xfId="10618"/>
    <cellStyle name="40% - Accent5 184" xfId="10619"/>
    <cellStyle name="40% - Accent5 184 2" xfId="10620"/>
    <cellStyle name="40% - Accent5 184 3" xfId="10621"/>
    <cellStyle name="40% - Accent5 185" xfId="10622"/>
    <cellStyle name="40% - Accent5 185 2" xfId="10623"/>
    <cellStyle name="40% - Accent5 185 3" xfId="10624"/>
    <cellStyle name="40% - Accent5 186" xfId="10625"/>
    <cellStyle name="40% - Accent5 186 2" xfId="10626"/>
    <cellStyle name="40% - Accent5 186 3" xfId="10627"/>
    <cellStyle name="40% - Accent5 187" xfId="10628"/>
    <cellStyle name="40% - Accent5 187 2" xfId="10629"/>
    <cellStyle name="40% - Accent5 187 3" xfId="10630"/>
    <cellStyle name="40% - Accent5 188" xfId="10631"/>
    <cellStyle name="40% - Accent5 188 2" xfId="10632"/>
    <cellStyle name="40% - Accent5 188 3" xfId="10633"/>
    <cellStyle name="40% - Accent5 189" xfId="10634"/>
    <cellStyle name="40% - Accent5 189 2" xfId="10635"/>
    <cellStyle name="40% - Accent5 189 3" xfId="10636"/>
    <cellStyle name="40% - Accent5 19" xfId="10637"/>
    <cellStyle name="40% - Accent5 19 2" xfId="10638"/>
    <cellStyle name="40% - Accent5 19 3" xfId="10639"/>
    <cellStyle name="40% - Accent5 190" xfId="10640"/>
    <cellStyle name="40% - Accent5 190 2" xfId="10641"/>
    <cellStyle name="40% - Accent5 190 3" xfId="10642"/>
    <cellStyle name="40% - Accent5 191" xfId="10643"/>
    <cellStyle name="40% - Accent5 191 2" xfId="10644"/>
    <cellStyle name="40% - Accent5 191 3" xfId="10645"/>
    <cellStyle name="40% - Accent5 192" xfId="10646"/>
    <cellStyle name="40% - Accent5 192 2" xfId="10647"/>
    <cellStyle name="40% - Accent5 192 3" xfId="10648"/>
    <cellStyle name="40% - Accent5 193" xfId="10649"/>
    <cellStyle name="40% - Accent5 193 2" xfId="10650"/>
    <cellStyle name="40% - Accent5 194" xfId="10651"/>
    <cellStyle name="40% - Accent5 194 2" xfId="10652"/>
    <cellStyle name="40% - Accent5 195" xfId="10653"/>
    <cellStyle name="40% - Accent5 195 2" xfId="10654"/>
    <cellStyle name="40% - Accent5 196" xfId="10655"/>
    <cellStyle name="40% - Accent5 196 2" xfId="10656"/>
    <cellStyle name="40% - Accent5 197" xfId="10657"/>
    <cellStyle name="40% - Accent5 197 2" xfId="10658"/>
    <cellStyle name="40% - Accent5 198" xfId="10659"/>
    <cellStyle name="40% - Accent5 198 2" xfId="10660"/>
    <cellStyle name="40% - Accent5 199" xfId="10661"/>
    <cellStyle name="40% - Accent5 199 2" xfId="10662"/>
    <cellStyle name="40% - Accent5 2" xfId="10663"/>
    <cellStyle name="40% - Accent5 2 10" xfId="10664"/>
    <cellStyle name="40% - Accent5 2 11" xfId="10665"/>
    <cellStyle name="40% - Accent5 2 12" xfId="10666"/>
    <cellStyle name="40% - Accent5 2 13" xfId="10667"/>
    <cellStyle name="40% - Accent5 2 14" xfId="10668"/>
    <cellStyle name="40% - Accent5 2 15" xfId="10669"/>
    <cellStyle name="40% - Accent5 2 16" xfId="10670"/>
    <cellStyle name="40% - Accent5 2 17" xfId="10671"/>
    <cellStyle name="40% - Accent5 2 18" xfId="10672"/>
    <cellStyle name="40% - Accent5 2 19" xfId="10673"/>
    <cellStyle name="40% - Accent5 2 2" xfId="10674"/>
    <cellStyle name="40% - Accent5 2 2 10" xfId="10675"/>
    <cellStyle name="40% - Accent5 2 2 2" xfId="10676"/>
    <cellStyle name="40% - Accent5 2 2 2 2" xfId="10677"/>
    <cellStyle name="40% - Accent5 2 2 2 2 2" xfId="10678"/>
    <cellStyle name="40% - Accent5 2 2 2 2 3" xfId="10679"/>
    <cellStyle name="40% - Accent5 2 2 2 2 4" xfId="10680"/>
    <cellStyle name="40% - Accent5 2 2 2 3" xfId="10681"/>
    <cellStyle name="40% - Accent5 2 2 2 4" xfId="10682"/>
    <cellStyle name="40% - Accent5 2 2 2 5" xfId="10683"/>
    <cellStyle name="40% - Accent5 2 2 3" xfId="10684"/>
    <cellStyle name="40% - Accent5 2 2 3 2" xfId="10685"/>
    <cellStyle name="40% - Accent5 2 2 3 2 2" xfId="10686"/>
    <cellStyle name="40% - Accent5 2 2 3 2 3" xfId="10687"/>
    <cellStyle name="40% - Accent5 2 2 3 2 4" xfId="10688"/>
    <cellStyle name="40% - Accent5 2 2 3 3" xfId="10689"/>
    <cellStyle name="40% - Accent5 2 2 3 4" xfId="10690"/>
    <cellStyle name="40% - Accent5 2 2 3 5" xfId="10691"/>
    <cellStyle name="40% - Accent5 2 2 4" xfId="10692"/>
    <cellStyle name="40% - Accent5 2 2 4 2" xfId="10693"/>
    <cellStyle name="40% - Accent5 2 2 4 3" xfId="10694"/>
    <cellStyle name="40% - Accent5 2 2 4 4" xfId="10695"/>
    <cellStyle name="40% - Accent5 2 2 5" xfId="10696"/>
    <cellStyle name="40% - Accent5 2 2 6" xfId="10697"/>
    <cellStyle name="40% - Accent5 2 2 7" xfId="10698"/>
    <cellStyle name="40% - Accent5 2 2 8" xfId="10699"/>
    <cellStyle name="40% - Accent5 2 2 9" xfId="10700"/>
    <cellStyle name="40% - Accent5 2 20" xfId="10701"/>
    <cellStyle name="40% - Accent5 2 21" xfId="10702"/>
    <cellStyle name="40% - Accent5 2 22" xfId="10703"/>
    <cellStyle name="40% - Accent5 2 23" xfId="10704"/>
    <cellStyle name="40% - Accent5 2 3" xfId="10705"/>
    <cellStyle name="40% - Accent5 2 3 2" xfId="10706"/>
    <cellStyle name="40% - Accent5 2 3 2 2" xfId="10707"/>
    <cellStyle name="40% - Accent5 2 3 2 2 2" xfId="10708"/>
    <cellStyle name="40% - Accent5 2 3 2 2 3" xfId="10709"/>
    <cellStyle name="40% - Accent5 2 3 2 2 4" xfId="10710"/>
    <cellStyle name="40% - Accent5 2 3 2 3" xfId="10711"/>
    <cellStyle name="40% - Accent5 2 3 2 4" xfId="10712"/>
    <cellStyle name="40% - Accent5 2 3 2 5" xfId="10713"/>
    <cellStyle name="40% - Accent5 2 3 3" xfId="10714"/>
    <cellStyle name="40% - Accent5 2 3 3 2" xfId="10715"/>
    <cellStyle name="40% - Accent5 2 3 3 2 2" xfId="10716"/>
    <cellStyle name="40% - Accent5 2 3 3 2 3" xfId="10717"/>
    <cellStyle name="40% - Accent5 2 3 3 2 4" xfId="10718"/>
    <cellStyle name="40% - Accent5 2 3 3 3" xfId="10719"/>
    <cellStyle name="40% - Accent5 2 3 3 4" xfId="10720"/>
    <cellStyle name="40% - Accent5 2 3 3 5" xfId="10721"/>
    <cellStyle name="40% - Accent5 2 3 4" xfId="10722"/>
    <cellStyle name="40% - Accent5 2 3 4 2" xfId="10723"/>
    <cellStyle name="40% - Accent5 2 3 4 3" xfId="10724"/>
    <cellStyle name="40% - Accent5 2 3 4 4" xfId="10725"/>
    <cellStyle name="40% - Accent5 2 3 5" xfId="10726"/>
    <cellStyle name="40% - Accent5 2 3 6" xfId="10727"/>
    <cellStyle name="40% - Accent5 2 3 7" xfId="10728"/>
    <cellStyle name="40% - Accent5 2 3 8" xfId="10729"/>
    <cellStyle name="40% - Accent5 2 4" xfId="10730"/>
    <cellStyle name="40% - Accent5 2 4 2" xfId="10731"/>
    <cellStyle name="40% - Accent5 2 4 2 2" xfId="10732"/>
    <cellStyle name="40% - Accent5 2 4 2 2 2" xfId="10733"/>
    <cellStyle name="40% - Accent5 2 4 2 2 3" xfId="10734"/>
    <cellStyle name="40% - Accent5 2 4 2 2 4" xfId="10735"/>
    <cellStyle name="40% - Accent5 2 4 2 3" xfId="10736"/>
    <cellStyle name="40% - Accent5 2 4 2 4" xfId="10737"/>
    <cellStyle name="40% - Accent5 2 4 2 5" xfId="10738"/>
    <cellStyle name="40% - Accent5 2 4 3" xfId="10739"/>
    <cellStyle name="40% - Accent5 2 4 3 2" xfId="10740"/>
    <cellStyle name="40% - Accent5 2 4 3 2 2" xfId="10741"/>
    <cellStyle name="40% - Accent5 2 4 3 2 3" xfId="10742"/>
    <cellStyle name="40% - Accent5 2 4 3 2 4" xfId="10743"/>
    <cellStyle name="40% - Accent5 2 4 3 3" xfId="10744"/>
    <cellStyle name="40% - Accent5 2 4 3 4" xfId="10745"/>
    <cellStyle name="40% - Accent5 2 4 3 5" xfId="10746"/>
    <cellStyle name="40% - Accent5 2 4 4" xfId="10747"/>
    <cellStyle name="40% - Accent5 2 4 4 2" xfId="10748"/>
    <cellStyle name="40% - Accent5 2 4 4 3" xfId="10749"/>
    <cellStyle name="40% - Accent5 2 4 4 4" xfId="10750"/>
    <cellStyle name="40% - Accent5 2 4 5" xfId="10751"/>
    <cellStyle name="40% - Accent5 2 4 6" xfId="10752"/>
    <cellStyle name="40% - Accent5 2 4 7" xfId="10753"/>
    <cellStyle name="40% - Accent5 2 5" xfId="10754"/>
    <cellStyle name="40% - Accent5 2 5 2" xfId="10755"/>
    <cellStyle name="40% - Accent5 2 5 2 2" xfId="10756"/>
    <cellStyle name="40% - Accent5 2 5 2 2 2" xfId="10757"/>
    <cellStyle name="40% - Accent5 2 5 2 2 3" xfId="10758"/>
    <cellStyle name="40% - Accent5 2 5 2 2 4" xfId="10759"/>
    <cellStyle name="40% - Accent5 2 5 2 3" xfId="10760"/>
    <cellStyle name="40% - Accent5 2 5 2 4" xfId="10761"/>
    <cellStyle name="40% - Accent5 2 5 2 5" xfId="10762"/>
    <cellStyle name="40% - Accent5 2 5 3" xfId="10763"/>
    <cellStyle name="40% - Accent5 2 5 3 2" xfId="10764"/>
    <cellStyle name="40% - Accent5 2 5 3 2 2" xfId="10765"/>
    <cellStyle name="40% - Accent5 2 5 3 2 3" xfId="10766"/>
    <cellStyle name="40% - Accent5 2 5 3 2 4" xfId="10767"/>
    <cellStyle name="40% - Accent5 2 5 3 3" xfId="10768"/>
    <cellStyle name="40% - Accent5 2 5 3 4" xfId="10769"/>
    <cellStyle name="40% - Accent5 2 5 3 5" xfId="10770"/>
    <cellStyle name="40% - Accent5 2 5 4" xfId="10771"/>
    <cellStyle name="40% - Accent5 2 5 4 2" xfId="10772"/>
    <cellStyle name="40% - Accent5 2 5 4 3" xfId="10773"/>
    <cellStyle name="40% - Accent5 2 5 4 4" xfId="10774"/>
    <cellStyle name="40% - Accent5 2 5 5" xfId="10775"/>
    <cellStyle name="40% - Accent5 2 5 6" xfId="10776"/>
    <cellStyle name="40% - Accent5 2 5 7" xfId="10777"/>
    <cellStyle name="40% - Accent5 2 6" xfId="10778"/>
    <cellStyle name="40% - Accent5 2 6 2" xfId="10779"/>
    <cellStyle name="40% - Accent5 2 6 2 2" xfId="10780"/>
    <cellStyle name="40% - Accent5 2 6 2 2 2" xfId="10781"/>
    <cellStyle name="40% - Accent5 2 6 2 2 3" xfId="10782"/>
    <cellStyle name="40% - Accent5 2 6 2 2 4" xfId="10783"/>
    <cellStyle name="40% - Accent5 2 6 2 3" xfId="10784"/>
    <cellStyle name="40% - Accent5 2 6 2 4" xfId="10785"/>
    <cellStyle name="40% - Accent5 2 6 2 5" xfId="10786"/>
    <cellStyle name="40% - Accent5 2 6 3" xfId="10787"/>
    <cellStyle name="40% - Accent5 2 6 3 2" xfId="10788"/>
    <cellStyle name="40% - Accent5 2 6 3 2 2" xfId="10789"/>
    <cellStyle name="40% - Accent5 2 6 3 2 3" xfId="10790"/>
    <cellStyle name="40% - Accent5 2 6 3 2 4" xfId="10791"/>
    <cellStyle name="40% - Accent5 2 6 3 3" xfId="10792"/>
    <cellStyle name="40% - Accent5 2 6 3 4" xfId="10793"/>
    <cellStyle name="40% - Accent5 2 6 3 5" xfId="10794"/>
    <cellStyle name="40% - Accent5 2 6 4" xfId="10795"/>
    <cellStyle name="40% - Accent5 2 6 4 2" xfId="10796"/>
    <cellStyle name="40% - Accent5 2 6 4 3" xfId="10797"/>
    <cellStyle name="40% - Accent5 2 6 4 4" xfId="10798"/>
    <cellStyle name="40% - Accent5 2 6 5" xfId="10799"/>
    <cellStyle name="40% - Accent5 2 6 6" xfId="10800"/>
    <cellStyle name="40% - Accent5 2 6 7" xfId="10801"/>
    <cellStyle name="40% - Accent5 2 7" xfId="10802"/>
    <cellStyle name="40% - Accent5 2 7 2" xfId="10803"/>
    <cellStyle name="40% - Accent5 2 7 2 2" xfId="10804"/>
    <cellStyle name="40% - Accent5 2 7 2 3" xfId="10805"/>
    <cellStyle name="40% - Accent5 2 7 2 4" xfId="10806"/>
    <cellStyle name="40% - Accent5 2 7 3" xfId="10807"/>
    <cellStyle name="40% - Accent5 2 7 4" xfId="10808"/>
    <cellStyle name="40% - Accent5 2 7 5" xfId="10809"/>
    <cellStyle name="40% - Accent5 2 8" xfId="10810"/>
    <cellStyle name="40% - Accent5 2 8 2" xfId="10811"/>
    <cellStyle name="40% - Accent5 2 8 2 2" xfId="10812"/>
    <cellStyle name="40% - Accent5 2 8 2 3" xfId="10813"/>
    <cellStyle name="40% - Accent5 2 8 2 4" xfId="10814"/>
    <cellStyle name="40% - Accent5 2 8 3" xfId="10815"/>
    <cellStyle name="40% - Accent5 2 8 4" xfId="10816"/>
    <cellStyle name="40% - Accent5 2 8 5" xfId="10817"/>
    <cellStyle name="40% - Accent5 2 9" xfId="10818"/>
    <cellStyle name="40% - Accent5 2 9 2" xfId="10819"/>
    <cellStyle name="40% - Accent5 2 9 3" xfId="10820"/>
    <cellStyle name="40% - Accent5 2 9 4" xfId="10821"/>
    <cellStyle name="40% - Accent5 2_2009 GRC Compl Filing - Exhibit D" xfId="50676"/>
    <cellStyle name="40% - Accent5 20" xfId="10822"/>
    <cellStyle name="40% - Accent5 20 2" xfId="10823"/>
    <cellStyle name="40% - Accent5 20 3" xfId="10824"/>
    <cellStyle name="40% - Accent5 200" xfId="10825"/>
    <cellStyle name="40% - Accent5 200 2" xfId="10826"/>
    <cellStyle name="40% - Accent5 201" xfId="10827"/>
    <cellStyle name="40% - Accent5 201 2" xfId="10828"/>
    <cellStyle name="40% - Accent5 202" xfId="10829"/>
    <cellStyle name="40% - Accent5 202 2" xfId="10830"/>
    <cellStyle name="40% - Accent5 203" xfId="10831"/>
    <cellStyle name="40% - Accent5 203 2" xfId="10832"/>
    <cellStyle name="40% - Accent5 204" xfId="10833"/>
    <cellStyle name="40% - Accent5 204 2" xfId="10834"/>
    <cellStyle name="40% - Accent5 205" xfId="10835"/>
    <cellStyle name="40% - Accent5 205 2" xfId="10836"/>
    <cellStyle name="40% - Accent5 206" xfId="10837"/>
    <cellStyle name="40% - Accent5 206 2" xfId="10838"/>
    <cellStyle name="40% - Accent5 207" xfId="10839"/>
    <cellStyle name="40% - Accent5 207 2" xfId="10840"/>
    <cellStyle name="40% - Accent5 208" xfId="10841"/>
    <cellStyle name="40% - Accent5 208 2" xfId="10842"/>
    <cellStyle name="40% - Accent5 209" xfId="10843"/>
    <cellStyle name="40% - Accent5 209 2" xfId="10844"/>
    <cellStyle name="40% - Accent5 21" xfId="10845"/>
    <cellStyle name="40% - Accent5 21 2" xfId="10846"/>
    <cellStyle name="40% - Accent5 21 3" xfId="10847"/>
    <cellStyle name="40% - Accent5 210" xfId="10848"/>
    <cellStyle name="40% - Accent5 210 2" xfId="10849"/>
    <cellStyle name="40% - Accent5 211" xfId="10850"/>
    <cellStyle name="40% - Accent5 211 2" xfId="10851"/>
    <cellStyle name="40% - Accent5 212" xfId="10852"/>
    <cellStyle name="40% - Accent5 212 2" xfId="10853"/>
    <cellStyle name="40% - Accent5 213" xfId="10854"/>
    <cellStyle name="40% - Accent5 213 2" xfId="10855"/>
    <cellStyle name="40% - Accent5 214" xfId="10856"/>
    <cellStyle name="40% - Accent5 214 2" xfId="10857"/>
    <cellStyle name="40% - Accent5 215" xfId="10858"/>
    <cellStyle name="40% - Accent5 215 2" xfId="10859"/>
    <cellStyle name="40% - Accent5 216" xfId="10860"/>
    <cellStyle name="40% - Accent5 216 2" xfId="10861"/>
    <cellStyle name="40% - Accent5 217" xfId="10862"/>
    <cellStyle name="40% - Accent5 217 2" xfId="10863"/>
    <cellStyle name="40% - Accent5 218" xfId="10864"/>
    <cellStyle name="40% - Accent5 218 2" xfId="10865"/>
    <cellStyle name="40% - Accent5 219" xfId="10866"/>
    <cellStyle name="40% - Accent5 219 2" xfId="10867"/>
    <cellStyle name="40% - Accent5 22" xfId="10868"/>
    <cellStyle name="40% - Accent5 22 2" xfId="10869"/>
    <cellStyle name="40% - Accent5 22 3" xfId="10870"/>
    <cellStyle name="40% - Accent5 220" xfId="10871"/>
    <cellStyle name="40% - Accent5 220 2" xfId="10872"/>
    <cellStyle name="40% - Accent5 221" xfId="10873"/>
    <cellStyle name="40% - Accent5 221 2" xfId="10874"/>
    <cellStyle name="40% - Accent5 222" xfId="10875"/>
    <cellStyle name="40% - Accent5 222 2" xfId="10876"/>
    <cellStyle name="40% - Accent5 223" xfId="10877"/>
    <cellStyle name="40% - Accent5 223 2" xfId="10878"/>
    <cellStyle name="40% - Accent5 224" xfId="10879"/>
    <cellStyle name="40% - Accent5 224 2" xfId="10880"/>
    <cellStyle name="40% - Accent5 225" xfId="10881"/>
    <cellStyle name="40% - Accent5 225 2" xfId="10882"/>
    <cellStyle name="40% - Accent5 226" xfId="10883"/>
    <cellStyle name="40% - Accent5 226 2" xfId="10884"/>
    <cellStyle name="40% - Accent5 227" xfId="10885"/>
    <cellStyle name="40% - Accent5 227 2" xfId="10886"/>
    <cellStyle name="40% - Accent5 228" xfId="10887"/>
    <cellStyle name="40% - Accent5 228 2" xfId="10888"/>
    <cellStyle name="40% - Accent5 229" xfId="10889"/>
    <cellStyle name="40% - Accent5 229 2" xfId="10890"/>
    <cellStyle name="40% - Accent5 23" xfId="10891"/>
    <cellStyle name="40% - Accent5 23 2" xfId="10892"/>
    <cellStyle name="40% - Accent5 23 3" xfId="10893"/>
    <cellStyle name="40% - Accent5 230" xfId="10894"/>
    <cellStyle name="40% - Accent5 230 2" xfId="10895"/>
    <cellStyle name="40% - Accent5 231" xfId="10896"/>
    <cellStyle name="40% - Accent5 231 2" xfId="10897"/>
    <cellStyle name="40% - Accent5 232" xfId="10898"/>
    <cellStyle name="40% - Accent5 232 2" xfId="10899"/>
    <cellStyle name="40% - Accent5 233" xfId="10900"/>
    <cellStyle name="40% - Accent5 233 2" xfId="10901"/>
    <cellStyle name="40% - Accent5 234" xfId="10902"/>
    <cellStyle name="40% - Accent5 234 2" xfId="10903"/>
    <cellStyle name="40% - Accent5 235" xfId="10904"/>
    <cellStyle name="40% - Accent5 235 2" xfId="10905"/>
    <cellStyle name="40% - Accent5 236" xfId="10906"/>
    <cellStyle name="40% - Accent5 236 2" xfId="10907"/>
    <cellStyle name="40% - Accent5 237" xfId="10908"/>
    <cellStyle name="40% - Accent5 237 2" xfId="10909"/>
    <cellStyle name="40% - Accent5 238" xfId="10910"/>
    <cellStyle name="40% - Accent5 238 2" xfId="10911"/>
    <cellStyle name="40% - Accent5 239" xfId="10912"/>
    <cellStyle name="40% - Accent5 239 2" xfId="10913"/>
    <cellStyle name="40% - Accent5 24" xfId="10914"/>
    <cellStyle name="40% - Accent5 24 2" xfId="10915"/>
    <cellStyle name="40% - Accent5 24 3" xfId="10916"/>
    <cellStyle name="40% - Accent5 240" xfId="10917"/>
    <cellStyle name="40% - Accent5 240 2" xfId="10918"/>
    <cellStyle name="40% - Accent5 241" xfId="10919"/>
    <cellStyle name="40% - Accent5 241 2" xfId="10920"/>
    <cellStyle name="40% - Accent5 242" xfId="10921"/>
    <cellStyle name="40% - Accent5 242 2" xfId="10922"/>
    <cellStyle name="40% - Accent5 243" xfId="10923"/>
    <cellStyle name="40% - Accent5 243 2" xfId="10924"/>
    <cellStyle name="40% - Accent5 244" xfId="10925"/>
    <cellStyle name="40% - Accent5 244 2" xfId="10926"/>
    <cellStyle name="40% - Accent5 245" xfId="10927"/>
    <cellStyle name="40% - Accent5 245 2" xfId="10928"/>
    <cellStyle name="40% - Accent5 246" xfId="10929"/>
    <cellStyle name="40% - Accent5 246 2" xfId="10930"/>
    <cellStyle name="40% - Accent5 247" xfId="10931"/>
    <cellStyle name="40% - Accent5 247 2" xfId="10932"/>
    <cellStyle name="40% - Accent5 248" xfId="10933"/>
    <cellStyle name="40% - Accent5 248 2" xfId="10934"/>
    <cellStyle name="40% - Accent5 249" xfId="10935"/>
    <cellStyle name="40% - Accent5 249 2" xfId="10936"/>
    <cellStyle name="40% - Accent5 25" xfId="10937"/>
    <cellStyle name="40% - Accent5 25 2" xfId="10938"/>
    <cellStyle name="40% - Accent5 25 3" xfId="10939"/>
    <cellStyle name="40% - Accent5 250" xfId="10940"/>
    <cellStyle name="40% - Accent5 250 2" xfId="10941"/>
    <cellStyle name="40% - Accent5 251" xfId="10942"/>
    <cellStyle name="40% - Accent5 251 2" xfId="10943"/>
    <cellStyle name="40% - Accent5 252" xfId="10944"/>
    <cellStyle name="40% - Accent5 252 2" xfId="10945"/>
    <cellStyle name="40% - Accent5 253" xfId="10946"/>
    <cellStyle name="40% - Accent5 253 2" xfId="10947"/>
    <cellStyle name="40% - Accent5 254" xfId="10948"/>
    <cellStyle name="40% - Accent5 254 2" xfId="10949"/>
    <cellStyle name="40% - Accent5 255" xfId="10950"/>
    <cellStyle name="40% - Accent5 255 2" xfId="10951"/>
    <cellStyle name="40% - Accent5 256" xfId="10952"/>
    <cellStyle name="40% - Accent5 257" xfId="10953"/>
    <cellStyle name="40% - Accent5 258" xfId="10954"/>
    <cellStyle name="40% - Accent5 259" xfId="10955"/>
    <cellStyle name="40% - Accent5 26" xfId="10956"/>
    <cellStyle name="40% - Accent5 26 2" xfId="10957"/>
    <cellStyle name="40% - Accent5 26 3" xfId="10958"/>
    <cellStyle name="40% - Accent5 260" xfId="10959"/>
    <cellStyle name="40% - Accent5 261" xfId="10960"/>
    <cellStyle name="40% - Accent5 262" xfId="10961"/>
    <cellStyle name="40% - Accent5 263" xfId="10962"/>
    <cellStyle name="40% - Accent5 264" xfId="10963"/>
    <cellStyle name="40% - Accent5 27" xfId="10964"/>
    <cellStyle name="40% - Accent5 27 2" xfId="10965"/>
    <cellStyle name="40% - Accent5 27 3" xfId="10966"/>
    <cellStyle name="40% - Accent5 28" xfId="10967"/>
    <cellStyle name="40% - Accent5 28 2" xfId="10968"/>
    <cellStyle name="40% - Accent5 28 3" xfId="10969"/>
    <cellStyle name="40% - Accent5 29" xfId="10970"/>
    <cellStyle name="40% - Accent5 29 2" xfId="10971"/>
    <cellStyle name="40% - Accent5 29 3" xfId="10972"/>
    <cellStyle name="40% - Accent5 3" xfId="10973"/>
    <cellStyle name="40% - Accent5 3 10" xfId="10974"/>
    <cellStyle name="40% - Accent5 3 11" xfId="10975"/>
    <cellStyle name="40% - Accent5 3 12" xfId="10976"/>
    <cellStyle name="40% - Accent5 3 13" xfId="10977"/>
    <cellStyle name="40% - Accent5 3 14" xfId="10978"/>
    <cellStyle name="40% - Accent5 3 15" xfId="10979"/>
    <cellStyle name="40% - Accent5 3 2" xfId="10980"/>
    <cellStyle name="40% - Accent5 3 2 2" xfId="10981"/>
    <cellStyle name="40% - Accent5 3 2 2 2" xfId="10982"/>
    <cellStyle name="40% - Accent5 3 2 2 2 2" xfId="10983"/>
    <cellStyle name="40% - Accent5 3 2 2 2 3" xfId="10984"/>
    <cellStyle name="40% - Accent5 3 2 2 2 4" xfId="10985"/>
    <cellStyle name="40% - Accent5 3 2 2 3" xfId="10986"/>
    <cellStyle name="40% - Accent5 3 2 2 4" xfId="10987"/>
    <cellStyle name="40% - Accent5 3 2 2 5" xfId="10988"/>
    <cellStyle name="40% - Accent5 3 2 3" xfId="10989"/>
    <cellStyle name="40% - Accent5 3 2 3 2" xfId="10990"/>
    <cellStyle name="40% - Accent5 3 2 3 2 2" xfId="10991"/>
    <cellStyle name="40% - Accent5 3 2 3 2 3" xfId="10992"/>
    <cellStyle name="40% - Accent5 3 2 3 2 4" xfId="10993"/>
    <cellStyle name="40% - Accent5 3 2 3 3" xfId="10994"/>
    <cellStyle name="40% - Accent5 3 2 3 4" xfId="10995"/>
    <cellStyle name="40% - Accent5 3 2 3 5" xfId="10996"/>
    <cellStyle name="40% - Accent5 3 2 4" xfId="10997"/>
    <cellStyle name="40% - Accent5 3 2 4 2" xfId="10998"/>
    <cellStyle name="40% - Accent5 3 2 4 3" xfId="10999"/>
    <cellStyle name="40% - Accent5 3 2 4 4" xfId="11000"/>
    <cellStyle name="40% - Accent5 3 2 5" xfId="11001"/>
    <cellStyle name="40% - Accent5 3 2 6" xfId="11002"/>
    <cellStyle name="40% - Accent5 3 2 7" xfId="11003"/>
    <cellStyle name="40% - Accent5 3 2 8" xfId="11004"/>
    <cellStyle name="40% - Accent5 3 2 9" xfId="11005"/>
    <cellStyle name="40% - Accent5 3 3" xfId="11006"/>
    <cellStyle name="40% - Accent5 3 3 2" xfId="11007"/>
    <cellStyle name="40% - Accent5 3 3 2 2" xfId="11008"/>
    <cellStyle name="40% - Accent5 3 3 2 2 2" xfId="11009"/>
    <cellStyle name="40% - Accent5 3 3 2 2 3" xfId="11010"/>
    <cellStyle name="40% - Accent5 3 3 2 2 4" xfId="11011"/>
    <cellStyle name="40% - Accent5 3 3 2 3" xfId="11012"/>
    <cellStyle name="40% - Accent5 3 3 2 4" xfId="11013"/>
    <cellStyle name="40% - Accent5 3 3 2 5" xfId="11014"/>
    <cellStyle name="40% - Accent5 3 3 3" xfId="11015"/>
    <cellStyle name="40% - Accent5 3 3 3 2" xfId="11016"/>
    <cellStyle name="40% - Accent5 3 3 3 2 2" xfId="11017"/>
    <cellStyle name="40% - Accent5 3 3 3 2 3" xfId="11018"/>
    <cellStyle name="40% - Accent5 3 3 3 2 4" xfId="11019"/>
    <cellStyle name="40% - Accent5 3 3 3 3" xfId="11020"/>
    <cellStyle name="40% - Accent5 3 3 3 4" xfId="11021"/>
    <cellStyle name="40% - Accent5 3 3 3 5" xfId="11022"/>
    <cellStyle name="40% - Accent5 3 3 4" xfId="11023"/>
    <cellStyle name="40% - Accent5 3 3 4 2" xfId="11024"/>
    <cellStyle name="40% - Accent5 3 3 4 3" xfId="11025"/>
    <cellStyle name="40% - Accent5 3 3 4 4" xfId="11026"/>
    <cellStyle name="40% - Accent5 3 3 5" xfId="11027"/>
    <cellStyle name="40% - Accent5 3 3 6" xfId="11028"/>
    <cellStyle name="40% - Accent5 3 3 7" xfId="11029"/>
    <cellStyle name="40% - Accent5 3 3 8" xfId="11030"/>
    <cellStyle name="40% - Accent5 3 4" xfId="11031"/>
    <cellStyle name="40% - Accent5 3 4 2" xfId="11032"/>
    <cellStyle name="40% - Accent5 3 4 2 2" xfId="11033"/>
    <cellStyle name="40% - Accent5 3 4 2 2 2" xfId="11034"/>
    <cellStyle name="40% - Accent5 3 4 2 2 3" xfId="11035"/>
    <cellStyle name="40% - Accent5 3 4 2 2 4" xfId="11036"/>
    <cellStyle name="40% - Accent5 3 4 2 3" xfId="11037"/>
    <cellStyle name="40% - Accent5 3 4 2 4" xfId="11038"/>
    <cellStyle name="40% - Accent5 3 4 2 5" xfId="11039"/>
    <cellStyle name="40% - Accent5 3 4 3" xfId="11040"/>
    <cellStyle name="40% - Accent5 3 4 3 2" xfId="11041"/>
    <cellStyle name="40% - Accent5 3 4 3 2 2" xfId="11042"/>
    <cellStyle name="40% - Accent5 3 4 3 2 3" xfId="11043"/>
    <cellStyle name="40% - Accent5 3 4 3 2 4" xfId="11044"/>
    <cellStyle name="40% - Accent5 3 4 3 3" xfId="11045"/>
    <cellStyle name="40% - Accent5 3 4 3 4" xfId="11046"/>
    <cellStyle name="40% - Accent5 3 4 3 5" xfId="11047"/>
    <cellStyle name="40% - Accent5 3 4 4" xfId="11048"/>
    <cellStyle name="40% - Accent5 3 4 4 2" xfId="11049"/>
    <cellStyle name="40% - Accent5 3 4 4 3" xfId="11050"/>
    <cellStyle name="40% - Accent5 3 4 4 4" xfId="11051"/>
    <cellStyle name="40% - Accent5 3 4 5" xfId="11052"/>
    <cellStyle name="40% - Accent5 3 4 6" xfId="11053"/>
    <cellStyle name="40% - Accent5 3 4 7" xfId="11054"/>
    <cellStyle name="40% - Accent5 3 5" xfId="11055"/>
    <cellStyle name="40% - Accent5 3 5 2" xfId="11056"/>
    <cellStyle name="40% - Accent5 3 5 2 2" xfId="11057"/>
    <cellStyle name="40% - Accent5 3 5 2 2 2" xfId="11058"/>
    <cellStyle name="40% - Accent5 3 5 2 2 3" xfId="11059"/>
    <cellStyle name="40% - Accent5 3 5 2 2 4" xfId="11060"/>
    <cellStyle name="40% - Accent5 3 5 2 3" xfId="11061"/>
    <cellStyle name="40% - Accent5 3 5 2 4" xfId="11062"/>
    <cellStyle name="40% - Accent5 3 5 2 5" xfId="11063"/>
    <cellStyle name="40% - Accent5 3 5 3" xfId="11064"/>
    <cellStyle name="40% - Accent5 3 5 3 2" xfId="11065"/>
    <cellStyle name="40% - Accent5 3 5 3 2 2" xfId="11066"/>
    <cellStyle name="40% - Accent5 3 5 3 2 3" xfId="11067"/>
    <cellStyle name="40% - Accent5 3 5 3 2 4" xfId="11068"/>
    <cellStyle name="40% - Accent5 3 5 3 3" xfId="11069"/>
    <cellStyle name="40% - Accent5 3 5 3 4" xfId="11070"/>
    <cellStyle name="40% - Accent5 3 5 3 5" xfId="11071"/>
    <cellStyle name="40% - Accent5 3 5 4" xfId="11072"/>
    <cellStyle name="40% - Accent5 3 5 4 2" xfId="11073"/>
    <cellStyle name="40% - Accent5 3 5 4 3" xfId="11074"/>
    <cellStyle name="40% - Accent5 3 5 4 4" xfId="11075"/>
    <cellStyle name="40% - Accent5 3 5 5" xfId="11076"/>
    <cellStyle name="40% - Accent5 3 5 6" xfId="11077"/>
    <cellStyle name="40% - Accent5 3 5 7" xfId="11078"/>
    <cellStyle name="40% - Accent5 3 6" xfId="11079"/>
    <cellStyle name="40% - Accent5 3 6 2" xfId="11080"/>
    <cellStyle name="40% - Accent5 3 6 2 2" xfId="11081"/>
    <cellStyle name="40% - Accent5 3 6 2 2 2" xfId="11082"/>
    <cellStyle name="40% - Accent5 3 6 2 2 3" xfId="11083"/>
    <cellStyle name="40% - Accent5 3 6 2 2 4" xfId="11084"/>
    <cellStyle name="40% - Accent5 3 6 2 3" xfId="11085"/>
    <cellStyle name="40% - Accent5 3 6 2 4" xfId="11086"/>
    <cellStyle name="40% - Accent5 3 6 2 5" xfId="11087"/>
    <cellStyle name="40% - Accent5 3 6 3" xfId="11088"/>
    <cellStyle name="40% - Accent5 3 6 3 2" xfId="11089"/>
    <cellStyle name="40% - Accent5 3 6 3 2 2" xfId="11090"/>
    <cellStyle name="40% - Accent5 3 6 3 2 3" xfId="11091"/>
    <cellStyle name="40% - Accent5 3 6 3 2 4" xfId="11092"/>
    <cellStyle name="40% - Accent5 3 6 3 3" xfId="11093"/>
    <cellStyle name="40% - Accent5 3 6 3 4" xfId="11094"/>
    <cellStyle name="40% - Accent5 3 6 3 5" xfId="11095"/>
    <cellStyle name="40% - Accent5 3 6 4" xfId="11096"/>
    <cellStyle name="40% - Accent5 3 6 4 2" xfId="11097"/>
    <cellStyle name="40% - Accent5 3 6 4 3" xfId="11098"/>
    <cellStyle name="40% - Accent5 3 6 4 4" xfId="11099"/>
    <cellStyle name="40% - Accent5 3 6 5" xfId="11100"/>
    <cellStyle name="40% - Accent5 3 6 6" xfId="11101"/>
    <cellStyle name="40% - Accent5 3 6 7" xfId="11102"/>
    <cellStyle name="40% - Accent5 3 7" xfId="11103"/>
    <cellStyle name="40% - Accent5 3 7 2" xfId="11104"/>
    <cellStyle name="40% - Accent5 3 7 2 2" xfId="11105"/>
    <cellStyle name="40% - Accent5 3 7 2 3" xfId="11106"/>
    <cellStyle name="40% - Accent5 3 7 2 4" xfId="11107"/>
    <cellStyle name="40% - Accent5 3 7 3" xfId="11108"/>
    <cellStyle name="40% - Accent5 3 7 4" xfId="11109"/>
    <cellStyle name="40% - Accent5 3 7 5" xfId="11110"/>
    <cellStyle name="40% - Accent5 3 8" xfId="11111"/>
    <cellStyle name="40% - Accent5 3 8 2" xfId="11112"/>
    <cellStyle name="40% - Accent5 3 8 2 2" xfId="11113"/>
    <cellStyle name="40% - Accent5 3 8 2 3" xfId="11114"/>
    <cellStyle name="40% - Accent5 3 8 2 4" xfId="11115"/>
    <cellStyle name="40% - Accent5 3 8 3" xfId="11116"/>
    <cellStyle name="40% - Accent5 3 8 4" xfId="11117"/>
    <cellStyle name="40% - Accent5 3 8 5" xfId="11118"/>
    <cellStyle name="40% - Accent5 3 9" xfId="11119"/>
    <cellStyle name="40% - Accent5 3 9 2" xfId="11120"/>
    <cellStyle name="40% - Accent5 3 9 3" xfId="11121"/>
    <cellStyle name="40% - Accent5 3 9 4" xfId="11122"/>
    <cellStyle name="40% - Accent5 30" xfId="11123"/>
    <cellStyle name="40% - Accent5 30 2" xfId="11124"/>
    <cellStyle name="40% - Accent5 30 3" xfId="11125"/>
    <cellStyle name="40% - Accent5 31" xfId="11126"/>
    <cellStyle name="40% - Accent5 31 2" xfId="11127"/>
    <cellStyle name="40% - Accent5 31 3" xfId="11128"/>
    <cellStyle name="40% - Accent5 32" xfId="11129"/>
    <cellStyle name="40% - Accent5 32 2" xfId="11130"/>
    <cellStyle name="40% - Accent5 32 3" xfId="11131"/>
    <cellStyle name="40% - Accent5 33" xfId="11132"/>
    <cellStyle name="40% - Accent5 33 2" xfId="11133"/>
    <cellStyle name="40% - Accent5 33 3" xfId="11134"/>
    <cellStyle name="40% - Accent5 34" xfId="11135"/>
    <cellStyle name="40% - Accent5 34 2" xfId="11136"/>
    <cellStyle name="40% - Accent5 34 3" xfId="11137"/>
    <cellStyle name="40% - Accent5 35" xfId="11138"/>
    <cellStyle name="40% - Accent5 35 2" xfId="11139"/>
    <cellStyle name="40% - Accent5 35 3" xfId="11140"/>
    <cellStyle name="40% - Accent5 36" xfId="11141"/>
    <cellStyle name="40% - Accent5 36 2" xfId="11142"/>
    <cellStyle name="40% - Accent5 36 3" xfId="11143"/>
    <cellStyle name="40% - Accent5 37" xfId="11144"/>
    <cellStyle name="40% - Accent5 37 2" xfId="11145"/>
    <cellStyle name="40% - Accent5 37 3" xfId="11146"/>
    <cellStyle name="40% - Accent5 38" xfId="11147"/>
    <cellStyle name="40% - Accent5 38 2" xfId="11148"/>
    <cellStyle name="40% - Accent5 38 3" xfId="11149"/>
    <cellStyle name="40% - Accent5 39" xfId="11150"/>
    <cellStyle name="40% - Accent5 39 2" xfId="11151"/>
    <cellStyle name="40% - Accent5 39 3" xfId="11152"/>
    <cellStyle name="40% - Accent5 4" xfId="11153"/>
    <cellStyle name="40% - Accent5 4 2" xfId="11154"/>
    <cellStyle name="40% - Accent5 4 2 2" xfId="11155"/>
    <cellStyle name="40% - Accent5 4 2 3" xfId="50677"/>
    <cellStyle name="40% - Accent5 4 2 4" xfId="50678"/>
    <cellStyle name="40% - Accent5 4 3" xfId="11156"/>
    <cellStyle name="40% - Accent5 4 3 2" xfId="11157"/>
    <cellStyle name="40% - Accent5 4 4" xfId="50679"/>
    <cellStyle name="40% - Accent5 4 5" xfId="50680"/>
    <cellStyle name="40% - Accent5 4 6" xfId="50681"/>
    <cellStyle name="40% - Accent5 4 7" xfId="50682"/>
    <cellStyle name="40% - Accent5 4 8" xfId="50683"/>
    <cellStyle name="40% - Accent5 40" xfId="11158"/>
    <cellStyle name="40% - Accent5 40 2" xfId="11159"/>
    <cellStyle name="40% - Accent5 40 3" xfId="11160"/>
    <cellStyle name="40% - Accent5 41" xfId="11161"/>
    <cellStyle name="40% - Accent5 41 2" xfId="11162"/>
    <cellStyle name="40% - Accent5 41 3" xfId="11163"/>
    <cellStyle name="40% - Accent5 42" xfId="11164"/>
    <cellStyle name="40% - Accent5 42 2" xfId="11165"/>
    <cellStyle name="40% - Accent5 42 3" xfId="11166"/>
    <cellStyle name="40% - Accent5 43" xfId="11167"/>
    <cellStyle name="40% - Accent5 43 2" xfId="11168"/>
    <cellStyle name="40% - Accent5 43 3" xfId="11169"/>
    <cellStyle name="40% - Accent5 44" xfId="11170"/>
    <cellStyle name="40% - Accent5 44 2" xfId="11171"/>
    <cellStyle name="40% - Accent5 44 3" xfId="11172"/>
    <cellStyle name="40% - Accent5 45" xfId="11173"/>
    <cellStyle name="40% - Accent5 45 2" xfId="11174"/>
    <cellStyle name="40% - Accent5 45 3" xfId="11175"/>
    <cellStyle name="40% - Accent5 46" xfId="11176"/>
    <cellStyle name="40% - Accent5 46 2" xfId="11177"/>
    <cellStyle name="40% - Accent5 46 3" xfId="11178"/>
    <cellStyle name="40% - Accent5 47" xfId="11179"/>
    <cellStyle name="40% - Accent5 47 2" xfId="11180"/>
    <cellStyle name="40% - Accent5 47 3" xfId="11181"/>
    <cellStyle name="40% - Accent5 48" xfId="11182"/>
    <cellStyle name="40% - Accent5 48 2" xfId="11183"/>
    <cellStyle name="40% - Accent5 48 3" xfId="11184"/>
    <cellStyle name="40% - Accent5 49" xfId="11185"/>
    <cellStyle name="40% - Accent5 49 2" xfId="11186"/>
    <cellStyle name="40% - Accent5 49 3" xfId="11187"/>
    <cellStyle name="40% - Accent5 5" xfId="11188"/>
    <cellStyle name="40% - Accent5 5 2" xfId="11189"/>
    <cellStyle name="40% - Accent5 5 3" xfId="11190"/>
    <cellStyle name="40% - Accent5 5 4" xfId="11191"/>
    <cellStyle name="40% - Accent5 50" xfId="11192"/>
    <cellStyle name="40% - Accent5 50 2" xfId="11193"/>
    <cellStyle name="40% - Accent5 50 3" xfId="11194"/>
    <cellStyle name="40% - Accent5 51" xfId="11195"/>
    <cellStyle name="40% - Accent5 51 2" xfId="11196"/>
    <cellStyle name="40% - Accent5 51 3" xfId="11197"/>
    <cellStyle name="40% - Accent5 52" xfId="11198"/>
    <cellStyle name="40% - Accent5 52 2" xfId="11199"/>
    <cellStyle name="40% - Accent5 52 3" xfId="11200"/>
    <cellStyle name="40% - Accent5 53" xfId="11201"/>
    <cellStyle name="40% - Accent5 53 2" xfId="11202"/>
    <cellStyle name="40% - Accent5 53 3" xfId="11203"/>
    <cellStyle name="40% - Accent5 54" xfId="11204"/>
    <cellStyle name="40% - Accent5 54 2" xfId="11205"/>
    <cellStyle name="40% - Accent5 54 3" xfId="11206"/>
    <cellStyle name="40% - Accent5 55" xfId="11207"/>
    <cellStyle name="40% - Accent5 55 2" xfId="11208"/>
    <cellStyle name="40% - Accent5 55 3" xfId="11209"/>
    <cellStyle name="40% - Accent5 56" xfId="11210"/>
    <cellStyle name="40% - Accent5 56 2" xfId="11211"/>
    <cellStyle name="40% - Accent5 56 3" xfId="11212"/>
    <cellStyle name="40% - Accent5 57" xfId="11213"/>
    <cellStyle name="40% - Accent5 57 2" xfId="11214"/>
    <cellStyle name="40% - Accent5 57 3" xfId="11215"/>
    <cellStyle name="40% - Accent5 58" xfId="11216"/>
    <cellStyle name="40% - Accent5 58 2" xfId="11217"/>
    <cellStyle name="40% - Accent5 58 3" xfId="11218"/>
    <cellStyle name="40% - Accent5 59" xfId="11219"/>
    <cellStyle name="40% - Accent5 59 2" xfId="11220"/>
    <cellStyle name="40% - Accent5 59 3" xfId="11221"/>
    <cellStyle name="40% - Accent5 6" xfId="11222"/>
    <cellStyle name="40% - Accent5 6 2" xfId="11223"/>
    <cellStyle name="40% - Accent5 6 3" xfId="11224"/>
    <cellStyle name="40% - Accent5 6 4" xfId="11225"/>
    <cellStyle name="40% - Accent5 60" xfId="11226"/>
    <cellStyle name="40% - Accent5 60 2" xfId="11227"/>
    <cellStyle name="40% - Accent5 60 3" xfId="11228"/>
    <cellStyle name="40% - Accent5 61" xfId="11229"/>
    <cellStyle name="40% - Accent5 61 2" xfId="11230"/>
    <cellStyle name="40% - Accent5 61 3" xfId="11231"/>
    <cellStyle name="40% - Accent5 62" xfId="11232"/>
    <cellStyle name="40% - Accent5 62 2" xfId="11233"/>
    <cellStyle name="40% - Accent5 62 3" xfId="11234"/>
    <cellStyle name="40% - Accent5 63" xfId="11235"/>
    <cellStyle name="40% - Accent5 63 2" xfId="11236"/>
    <cellStyle name="40% - Accent5 63 3" xfId="11237"/>
    <cellStyle name="40% - Accent5 64" xfId="11238"/>
    <cellStyle name="40% - Accent5 64 2" xfId="11239"/>
    <cellStyle name="40% - Accent5 64 3" xfId="11240"/>
    <cellStyle name="40% - Accent5 65" xfId="11241"/>
    <cellStyle name="40% - Accent5 65 2" xfId="11242"/>
    <cellStyle name="40% - Accent5 65 3" xfId="11243"/>
    <cellStyle name="40% - Accent5 66" xfId="11244"/>
    <cellStyle name="40% - Accent5 66 2" xfId="11245"/>
    <cellStyle name="40% - Accent5 66 3" xfId="11246"/>
    <cellStyle name="40% - Accent5 67" xfId="11247"/>
    <cellStyle name="40% - Accent5 67 2" xfId="11248"/>
    <cellStyle name="40% - Accent5 67 3" xfId="11249"/>
    <cellStyle name="40% - Accent5 68" xfId="11250"/>
    <cellStyle name="40% - Accent5 68 2" xfId="11251"/>
    <cellStyle name="40% - Accent5 68 3" xfId="11252"/>
    <cellStyle name="40% - Accent5 69" xfId="11253"/>
    <cellStyle name="40% - Accent5 69 2" xfId="11254"/>
    <cellStyle name="40% - Accent5 69 3" xfId="11255"/>
    <cellStyle name="40% - Accent5 7" xfId="11256"/>
    <cellStyle name="40% - Accent5 7 2" xfId="11257"/>
    <cellStyle name="40% - Accent5 7 3" xfId="11258"/>
    <cellStyle name="40% - Accent5 7 4" xfId="11259"/>
    <cellStyle name="40% - Accent5 70" xfId="11260"/>
    <cellStyle name="40% - Accent5 70 2" xfId="11261"/>
    <cellStyle name="40% - Accent5 70 3" xfId="11262"/>
    <cellStyle name="40% - Accent5 71" xfId="11263"/>
    <cellStyle name="40% - Accent5 71 2" xfId="11264"/>
    <cellStyle name="40% - Accent5 71 3" xfId="11265"/>
    <cellStyle name="40% - Accent5 72" xfId="11266"/>
    <cellStyle name="40% - Accent5 72 2" xfId="11267"/>
    <cellStyle name="40% - Accent5 72 3" xfId="11268"/>
    <cellStyle name="40% - Accent5 73" xfId="11269"/>
    <cellStyle name="40% - Accent5 73 2" xfId="11270"/>
    <cellStyle name="40% - Accent5 73 3" xfId="11271"/>
    <cellStyle name="40% - Accent5 74" xfId="11272"/>
    <cellStyle name="40% - Accent5 74 2" xfId="11273"/>
    <cellStyle name="40% - Accent5 74 3" xfId="11274"/>
    <cellStyle name="40% - Accent5 75" xfId="11275"/>
    <cellStyle name="40% - Accent5 75 2" xfId="11276"/>
    <cellStyle name="40% - Accent5 75 3" xfId="11277"/>
    <cellStyle name="40% - Accent5 76" xfId="11278"/>
    <cellStyle name="40% - Accent5 76 2" xfId="11279"/>
    <cellStyle name="40% - Accent5 76 3" xfId="11280"/>
    <cellStyle name="40% - Accent5 77" xfId="11281"/>
    <cellStyle name="40% - Accent5 77 2" xfId="11282"/>
    <cellStyle name="40% - Accent5 77 3" xfId="11283"/>
    <cellStyle name="40% - Accent5 78" xfId="11284"/>
    <cellStyle name="40% - Accent5 78 2" xfId="11285"/>
    <cellStyle name="40% - Accent5 78 3" xfId="11286"/>
    <cellStyle name="40% - Accent5 79" xfId="11287"/>
    <cellStyle name="40% - Accent5 79 2" xfId="11288"/>
    <cellStyle name="40% - Accent5 79 3" xfId="11289"/>
    <cellStyle name="40% - Accent5 8" xfId="11290"/>
    <cellStyle name="40% - Accent5 8 2" xfId="11291"/>
    <cellStyle name="40% - Accent5 8 3" xfId="11292"/>
    <cellStyle name="40% - Accent5 8 4" xfId="11293"/>
    <cellStyle name="40% - Accent5 80" xfId="11294"/>
    <cellStyle name="40% - Accent5 80 2" xfId="11295"/>
    <cellStyle name="40% - Accent5 80 3" xfId="11296"/>
    <cellStyle name="40% - Accent5 81" xfId="11297"/>
    <cellStyle name="40% - Accent5 81 2" xfId="11298"/>
    <cellStyle name="40% - Accent5 81 3" xfId="11299"/>
    <cellStyle name="40% - Accent5 82" xfId="11300"/>
    <cellStyle name="40% - Accent5 82 2" xfId="11301"/>
    <cellStyle name="40% - Accent5 82 3" xfId="11302"/>
    <cellStyle name="40% - Accent5 83" xfId="11303"/>
    <cellStyle name="40% - Accent5 83 2" xfId="11304"/>
    <cellStyle name="40% - Accent5 83 3" xfId="11305"/>
    <cellStyle name="40% - Accent5 84" xfId="11306"/>
    <cellStyle name="40% - Accent5 84 2" xfId="11307"/>
    <cellStyle name="40% - Accent5 84 3" xfId="11308"/>
    <cellStyle name="40% - Accent5 85" xfId="11309"/>
    <cellStyle name="40% - Accent5 85 2" xfId="11310"/>
    <cellStyle name="40% - Accent5 85 3" xfId="11311"/>
    <cellStyle name="40% - Accent5 86" xfId="11312"/>
    <cellStyle name="40% - Accent5 86 2" xfId="11313"/>
    <cellStyle name="40% - Accent5 86 3" xfId="11314"/>
    <cellStyle name="40% - Accent5 87" xfId="11315"/>
    <cellStyle name="40% - Accent5 87 2" xfId="11316"/>
    <cellStyle name="40% - Accent5 87 3" xfId="11317"/>
    <cellStyle name="40% - Accent5 88" xfId="11318"/>
    <cellStyle name="40% - Accent5 88 2" xfId="11319"/>
    <cellStyle name="40% - Accent5 88 3" xfId="11320"/>
    <cellStyle name="40% - Accent5 89" xfId="11321"/>
    <cellStyle name="40% - Accent5 89 2" xfId="11322"/>
    <cellStyle name="40% - Accent5 89 3" xfId="11323"/>
    <cellStyle name="40% - Accent5 9" xfId="11324"/>
    <cellStyle name="40% - Accent5 9 2" xfId="11325"/>
    <cellStyle name="40% - Accent5 9 3" xfId="11326"/>
    <cellStyle name="40% - Accent5 9 4" xfId="11327"/>
    <cellStyle name="40% - Accent5 90" xfId="11328"/>
    <cellStyle name="40% - Accent5 90 2" xfId="11329"/>
    <cellStyle name="40% - Accent5 90 3" xfId="11330"/>
    <cellStyle name="40% - Accent5 91" xfId="11331"/>
    <cellStyle name="40% - Accent5 91 2" xfId="11332"/>
    <cellStyle name="40% - Accent5 91 3" xfId="11333"/>
    <cellStyle name="40% - Accent5 92" xfId="11334"/>
    <cellStyle name="40% - Accent5 92 2" xfId="11335"/>
    <cellStyle name="40% - Accent5 92 3" xfId="11336"/>
    <cellStyle name="40% - Accent5 93" xfId="11337"/>
    <cellStyle name="40% - Accent5 93 2" xfId="11338"/>
    <cellStyle name="40% - Accent5 93 3" xfId="11339"/>
    <cellStyle name="40% - Accent5 94" xfId="11340"/>
    <cellStyle name="40% - Accent5 94 2" xfId="11341"/>
    <cellStyle name="40% - Accent5 94 3" xfId="11342"/>
    <cellStyle name="40% - Accent5 95" xfId="11343"/>
    <cellStyle name="40% - Accent5 95 2" xfId="11344"/>
    <cellStyle name="40% - Accent5 95 3" xfId="11345"/>
    <cellStyle name="40% - Accent5 96" xfId="11346"/>
    <cellStyle name="40% - Accent5 96 2" xfId="11347"/>
    <cellStyle name="40% - Accent5 96 3" xfId="11348"/>
    <cellStyle name="40% - Accent5 97" xfId="11349"/>
    <cellStyle name="40% - Accent5 97 2" xfId="11350"/>
    <cellStyle name="40% - Accent5 97 3" xfId="11351"/>
    <cellStyle name="40% - Accent5 98" xfId="11352"/>
    <cellStyle name="40% - Accent5 98 2" xfId="11353"/>
    <cellStyle name="40% - Accent5 98 3" xfId="11354"/>
    <cellStyle name="40% - Accent5 99" xfId="11355"/>
    <cellStyle name="40% - Accent5 99 2" xfId="11356"/>
    <cellStyle name="40% - Accent5 99 3" xfId="11357"/>
    <cellStyle name="40% - Accent6 10" xfId="11358"/>
    <cellStyle name="40% - Accent6 10 2" xfId="11359"/>
    <cellStyle name="40% - Accent6 10 3" xfId="11360"/>
    <cellStyle name="40% - Accent6 10 4" xfId="11361"/>
    <cellStyle name="40% - Accent6 100" xfId="11362"/>
    <cellStyle name="40% - Accent6 100 2" xfId="11363"/>
    <cellStyle name="40% - Accent6 100 3" xfId="11364"/>
    <cellStyle name="40% - Accent6 101" xfId="11365"/>
    <cellStyle name="40% - Accent6 101 2" xfId="11366"/>
    <cellStyle name="40% - Accent6 101 3" xfId="11367"/>
    <cellStyle name="40% - Accent6 102" xfId="11368"/>
    <cellStyle name="40% - Accent6 102 2" xfId="11369"/>
    <cellStyle name="40% - Accent6 102 3" xfId="11370"/>
    <cellStyle name="40% - Accent6 103" xfId="11371"/>
    <cellStyle name="40% - Accent6 103 2" xfId="11372"/>
    <cellStyle name="40% - Accent6 103 3" xfId="11373"/>
    <cellStyle name="40% - Accent6 104" xfId="11374"/>
    <cellStyle name="40% - Accent6 104 2" xfId="11375"/>
    <cellStyle name="40% - Accent6 104 3" xfId="11376"/>
    <cellStyle name="40% - Accent6 105" xfId="11377"/>
    <cellStyle name="40% - Accent6 105 2" xfId="11378"/>
    <cellStyle name="40% - Accent6 105 3" xfId="11379"/>
    <cellStyle name="40% - Accent6 106" xfId="11380"/>
    <cellStyle name="40% - Accent6 106 2" xfId="11381"/>
    <cellStyle name="40% - Accent6 106 3" xfId="11382"/>
    <cellStyle name="40% - Accent6 107" xfId="11383"/>
    <cellStyle name="40% - Accent6 107 2" xfId="11384"/>
    <cellStyle name="40% - Accent6 107 3" xfId="11385"/>
    <cellStyle name="40% - Accent6 108" xfId="11386"/>
    <cellStyle name="40% - Accent6 108 2" xfId="11387"/>
    <cellStyle name="40% - Accent6 108 3" xfId="11388"/>
    <cellStyle name="40% - Accent6 109" xfId="11389"/>
    <cellStyle name="40% - Accent6 109 2" xfId="11390"/>
    <cellStyle name="40% - Accent6 109 3" xfId="11391"/>
    <cellStyle name="40% - Accent6 11" xfId="11392"/>
    <cellStyle name="40% - Accent6 11 2" xfId="11393"/>
    <cellStyle name="40% - Accent6 11 3" xfId="11394"/>
    <cellStyle name="40% - Accent6 11 4" xfId="11395"/>
    <cellStyle name="40% - Accent6 110" xfId="11396"/>
    <cellStyle name="40% - Accent6 110 2" xfId="11397"/>
    <cellStyle name="40% - Accent6 110 3" xfId="11398"/>
    <cellStyle name="40% - Accent6 111" xfId="11399"/>
    <cellStyle name="40% - Accent6 111 2" xfId="11400"/>
    <cellStyle name="40% - Accent6 111 3" xfId="11401"/>
    <cellStyle name="40% - Accent6 112" xfId="11402"/>
    <cellStyle name="40% - Accent6 112 2" xfId="11403"/>
    <cellStyle name="40% - Accent6 112 3" xfId="11404"/>
    <cellStyle name="40% - Accent6 113" xfId="11405"/>
    <cellStyle name="40% - Accent6 113 2" xfId="11406"/>
    <cellStyle name="40% - Accent6 113 3" xfId="11407"/>
    <cellStyle name="40% - Accent6 114" xfId="11408"/>
    <cellStyle name="40% - Accent6 114 2" xfId="11409"/>
    <cellStyle name="40% - Accent6 114 3" xfId="11410"/>
    <cellStyle name="40% - Accent6 115" xfId="11411"/>
    <cellStyle name="40% - Accent6 115 2" xfId="11412"/>
    <cellStyle name="40% - Accent6 115 3" xfId="11413"/>
    <cellStyle name="40% - Accent6 116" xfId="11414"/>
    <cellStyle name="40% - Accent6 116 2" xfId="11415"/>
    <cellStyle name="40% - Accent6 116 3" xfId="11416"/>
    <cellStyle name="40% - Accent6 117" xfId="11417"/>
    <cellStyle name="40% - Accent6 117 2" xfId="11418"/>
    <cellStyle name="40% - Accent6 117 3" xfId="11419"/>
    <cellStyle name="40% - Accent6 118" xfId="11420"/>
    <cellStyle name="40% - Accent6 118 2" xfId="11421"/>
    <cellStyle name="40% - Accent6 118 3" xfId="11422"/>
    <cellStyle name="40% - Accent6 119" xfId="11423"/>
    <cellStyle name="40% - Accent6 119 2" xfId="11424"/>
    <cellStyle name="40% - Accent6 119 3" xfId="11425"/>
    <cellStyle name="40% - Accent6 12" xfId="11426"/>
    <cellStyle name="40% - Accent6 12 2" xfId="11427"/>
    <cellStyle name="40% - Accent6 12 3" xfId="11428"/>
    <cellStyle name="40% - Accent6 12 4" xfId="11429"/>
    <cellStyle name="40% - Accent6 120" xfId="11430"/>
    <cellStyle name="40% - Accent6 120 2" xfId="11431"/>
    <cellStyle name="40% - Accent6 120 3" xfId="11432"/>
    <cellStyle name="40% - Accent6 121" xfId="11433"/>
    <cellStyle name="40% - Accent6 121 2" xfId="11434"/>
    <cellStyle name="40% - Accent6 121 3" xfId="11435"/>
    <cellStyle name="40% - Accent6 122" xfId="11436"/>
    <cellStyle name="40% - Accent6 122 2" xfId="11437"/>
    <cellStyle name="40% - Accent6 122 3" xfId="11438"/>
    <cellStyle name="40% - Accent6 123" xfId="11439"/>
    <cellStyle name="40% - Accent6 123 2" xfId="11440"/>
    <cellStyle name="40% - Accent6 123 3" xfId="11441"/>
    <cellStyle name="40% - Accent6 124" xfId="11442"/>
    <cellStyle name="40% - Accent6 124 2" xfId="11443"/>
    <cellStyle name="40% - Accent6 124 3" xfId="11444"/>
    <cellStyle name="40% - Accent6 125" xfId="11445"/>
    <cellStyle name="40% - Accent6 125 2" xfId="11446"/>
    <cellStyle name="40% - Accent6 125 3" xfId="11447"/>
    <cellStyle name="40% - Accent6 126" xfId="11448"/>
    <cellStyle name="40% - Accent6 126 2" xfId="11449"/>
    <cellStyle name="40% - Accent6 126 3" xfId="11450"/>
    <cellStyle name="40% - Accent6 127" xfId="11451"/>
    <cellStyle name="40% - Accent6 127 2" xfId="11452"/>
    <cellStyle name="40% - Accent6 127 3" xfId="11453"/>
    <cellStyle name="40% - Accent6 128" xfId="11454"/>
    <cellStyle name="40% - Accent6 128 2" xfId="11455"/>
    <cellStyle name="40% - Accent6 128 3" xfId="11456"/>
    <cellStyle name="40% - Accent6 129" xfId="11457"/>
    <cellStyle name="40% - Accent6 129 2" xfId="11458"/>
    <cellStyle name="40% - Accent6 129 3" xfId="11459"/>
    <cellStyle name="40% - Accent6 13" xfId="11460"/>
    <cellStyle name="40% - Accent6 13 2" xfId="11461"/>
    <cellStyle name="40% - Accent6 13 3" xfId="11462"/>
    <cellStyle name="40% - Accent6 13 4" xfId="11463"/>
    <cellStyle name="40% - Accent6 130" xfId="11464"/>
    <cellStyle name="40% - Accent6 130 2" xfId="11465"/>
    <cellStyle name="40% - Accent6 130 3" xfId="11466"/>
    <cellStyle name="40% - Accent6 131" xfId="11467"/>
    <cellStyle name="40% - Accent6 131 2" xfId="11468"/>
    <cellStyle name="40% - Accent6 131 3" xfId="11469"/>
    <cellStyle name="40% - Accent6 132" xfId="11470"/>
    <cellStyle name="40% - Accent6 132 2" xfId="11471"/>
    <cellStyle name="40% - Accent6 132 3" xfId="11472"/>
    <cellStyle name="40% - Accent6 133" xfId="11473"/>
    <cellStyle name="40% - Accent6 133 2" xfId="11474"/>
    <cellStyle name="40% - Accent6 133 3" xfId="11475"/>
    <cellStyle name="40% - Accent6 134" xfId="11476"/>
    <cellStyle name="40% - Accent6 134 2" xfId="11477"/>
    <cellStyle name="40% - Accent6 134 3" xfId="11478"/>
    <cellStyle name="40% - Accent6 135" xfId="11479"/>
    <cellStyle name="40% - Accent6 135 2" xfId="11480"/>
    <cellStyle name="40% - Accent6 135 3" xfId="11481"/>
    <cellStyle name="40% - Accent6 136" xfId="11482"/>
    <cellStyle name="40% - Accent6 136 2" xfId="11483"/>
    <cellStyle name="40% - Accent6 136 3" xfId="11484"/>
    <cellStyle name="40% - Accent6 137" xfId="11485"/>
    <cellStyle name="40% - Accent6 137 2" xfId="11486"/>
    <cellStyle name="40% - Accent6 137 3" xfId="11487"/>
    <cellStyle name="40% - Accent6 138" xfId="11488"/>
    <cellStyle name="40% - Accent6 138 2" xfId="11489"/>
    <cellStyle name="40% - Accent6 138 3" xfId="11490"/>
    <cellStyle name="40% - Accent6 139" xfId="11491"/>
    <cellStyle name="40% - Accent6 139 2" xfId="11492"/>
    <cellStyle name="40% - Accent6 139 3" xfId="11493"/>
    <cellStyle name="40% - Accent6 14" xfId="11494"/>
    <cellStyle name="40% - Accent6 14 2" xfId="11495"/>
    <cellStyle name="40% - Accent6 14 3" xfId="11496"/>
    <cellStyle name="40% - Accent6 140" xfId="11497"/>
    <cellStyle name="40% - Accent6 140 2" xfId="11498"/>
    <cellStyle name="40% - Accent6 140 3" xfId="11499"/>
    <cellStyle name="40% - Accent6 141" xfId="11500"/>
    <cellStyle name="40% - Accent6 141 2" xfId="11501"/>
    <cellStyle name="40% - Accent6 141 3" xfId="11502"/>
    <cellStyle name="40% - Accent6 142" xfId="11503"/>
    <cellStyle name="40% - Accent6 142 2" xfId="11504"/>
    <cellStyle name="40% - Accent6 142 3" xfId="11505"/>
    <cellStyle name="40% - Accent6 143" xfId="11506"/>
    <cellStyle name="40% - Accent6 143 2" xfId="11507"/>
    <cellStyle name="40% - Accent6 143 3" xfId="11508"/>
    <cellStyle name="40% - Accent6 144" xfId="11509"/>
    <cellStyle name="40% - Accent6 144 2" xfId="11510"/>
    <cellStyle name="40% - Accent6 144 3" xfId="11511"/>
    <cellStyle name="40% - Accent6 145" xfId="11512"/>
    <cellStyle name="40% - Accent6 145 2" xfId="11513"/>
    <cellStyle name="40% - Accent6 145 3" xfId="11514"/>
    <cellStyle name="40% - Accent6 146" xfId="11515"/>
    <cellStyle name="40% - Accent6 146 2" xfId="11516"/>
    <cellStyle name="40% - Accent6 146 3" xfId="11517"/>
    <cellStyle name="40% - Accent6 147" xfId="11518"/>
    <cellStyle name="40% - Accent6 147 2" xfId="11519"/>
    <cellStyle name="40% - Accent6 147 3" xfId="11520"/>
    <cellStyle name="40% - Accent6 148" xfId="11521"/>
    <cellStyle name="40% - Accent6 148 2" xfId="11522"/>
    <cellStyle name="40% - Accent6 148 3" xfId="11523"/>
    <cellStyle name="40% - Accent6 149" xfId="11524"/>
    <cellStyle name="40% - Accent6 149 2" xfId="11525"/>
    <cellStyle name="40% - Accent6 149 3" xfId="11526"/>
    <cellStyle name="40% - Accent6 15" xfId="11527"/>
    <cellStyle name="40% - Accent6 15 2" xfId="11528"/>
    <cellStyle name="40% - Accent6 15 3" xfId="11529"/>
    <cellStyle name="40% - Accent6 150" xfId="11530"/>
    <cellStyle name="40% - Accent6 150 2" xfId="11531"/>
    <cellStyle name="40% - Accent6 150 3" xfId="11532"/>
    <cellStyle name="40% - Accent6 151" xfId="11533"/>
    <cellStyle name="40% - Accent6 151 2" xfId="11534"/>
    <cellStyle name="40% - Accent6 151 3" xfId="11535"/>
    <cellStyle name="40% - Accent6 152" xfId="11536"/>
    <cellStyle name="40% - Accent6 152 2" xfId="11537"/>
    <cellStyle name="40% - Accent6 152 3" xfId="11538"/>
    <cellStyle name="40% - Accent6 153" xfId="11539"/>
    <cellStyle name="40% - Accent6 153 2" xfId="11540"/>
    <cellStyle name="40% - Accent6 153 3" xfId="11541"/>
    <cellStyle name="40% - Accent6 154" xfId="11542"/>
    <cellStyle name="40% - Accent6 154 2" xfId="11543"/>
    <cellStyle name="40% - Accent6 154 3" xfId="11544"/>
    <cellStyle name="40% - Accent6 155" xfId="11545"/>
    <cellStyle name="40% - Accent6 155 2" xfId="11546"/>
    <cellStyle name="40% - Accent6 155 3" xfId="11547"/>
    <cellStyle name="40% - Accent6 156" xfId="11548"/>
    <cellStyle name="40% - Accent6 156 2" xfId="11549"/>
    <cellStyle name="40% - Accent6 156 3" xfId="11550"/>
    <cellStyle name="40% - Accent6 157" xfId="11551"/>
    <cellStyle name="40% - Accent6 157 2" xfId="11552"/>
    <cellStyle name="40% - Accent6 157 3" xfId="11553"/>
    <cellStyle name="40% - Accent6 158" xfId="11554"/>
    <cellStyle name="40% - Accent6 158 2" xfId="11555"/>
    <cellStyle name="40% - Accent6 158 3" xfId="11556"/>
    <cellStyle name="40% - Accent6 159" xfId="11557"/>
    <cellStyle name="40% - Accent6 159 2" xfId="11558"/>
    <cellStyle name="40% - Accent6 159 3" xfId="11559"/>
    <cellStyle name="40% - Accent6 16" xfId="11560"/>
    <cellStyle name="40% - Accent6 16 2" xfId="11561"/>
    <cellStyle name="40% - Accent6 16 3" xfId="11562"/>
    <cellStyle name="40% - Accent6 160" xfId="11563"/>
    <cellStyle name="40% - Accent6 160 2" xfId="11564"/>
    <cellStyle name="40% - Accent6 160 3" xfId="11565"/>
    <cellStyle name="40% - Accent6 161" xfId="11566"/>
    <cellStyle name="40% - Accent6 161 2" xfId="11567"/>
    <cellStyle name="40% - Accent6 161 3" xfId="11568"/>
    <cellStyle name="40% - Accent6 162" xfId="11569"/>
    <cellStyle name="40% - Accent6 162 2" xfId="11570"/>
    <cellStyle name="40% - Accent6 162 3" xfId="11571"/>
    <cellStyle name="40% - Accent6 163" xfId="11572"/>
    <cellStyle name="40% - Accent6 163 2" xfId="11573"/>
    <cellStyle name="40% - Accent6 163 3" xfId="11574"/>
    <cellStyle name="40% - Accent6 164" xfId="11575"/>
    <cellStyle name="40% - Accent6 164 2" xfId="11576"/>
    <cellStyle name="40% - Accent6 164 3" xfId="11577"/>
    <cellStyle name="40% - Accent6 165" xfId="11578"/>
    <cellStyle name="40% - Accent6 165 2" xfId="11579"/>
    <cellStyle name="40% - Accent6 165 3" xfId="11580"/>
    <cellStyle name="40% - Accent6 166" xfId="11581"/>
    <cellStyle name="40% - Accent6 166 2" xfId="11582"/>
    <cellStyle name="40% - Accent6 166 3" xfId="11583"/>
    <cellStyle name="40% - Accent6 167" xfId="11584"/>
    <cellStyle name="40% - Accent6 167 2" xfId="11585"/>
    <cellStyle name="40% - Accent6 167 3" xfId="11586"/>
    <cellStyle name="40% - Accent6 168" xfId="11587"/>
    <cellStyle name="40% - Accent6 168 2" xfId="11588"/>
    <cellStyle name="40% - Accent6 168 3" xfId="11589"/>
    <cellStyle name="40% - Accent6 169" xfId="11590"/>
    <cellStyle name="40% - Accent6 169 2" xfId="11591"/>
    <cellStyle name="40% - Accent6 169 3" xfId="11592"/>
    <cellStyle name="40% - Accent6 17" xfId="11593"/>
    <cellStyle name="40% - Accent6 17 2" xfId="11594"/>
    <cellStyle name="40% - Accent6 17 3" xfId="11595"/>
    <cellStyle name="40% - Accent6 170" xfId="11596"/>
    <cellStyle name="40% - Accent6 170 2" xfId="11597"/>
    <cellStyle name="40% - Accent6 170 3" xfId="11598"/>
    <cellStyle name="40% - Accent6 171" xfId="11599"/>
    <cellStyle name="40% - Accent6 171 2" xfId="11600"/>
    <cellStyle name="40% - Accent6 171 3" xfId="11601"/>
    <cellStyle name="40% - Accent6 172" xfId="11602"/>
    <cellStyle name="40% - Accent6 172 2" xfId="11603"/>
    <cellStyle name="40% - Accent6 172 3" xfId="11604"/>
    <cellStyle name="40% - Accent6 173" xfId="11605"/>
    <cellStyle name="40% - Accent6 173 2" xfId="11606"/>
    <cellStyle name="40% - Accent6 173 3" xfId="11607"/>
    <cellStyle name="40% - Accent6 174" xfId="11608"/>
    <cellStyle name="40% - Accent6 174 2" xfId="11609"/>
    <cellStyle name="40% - Accent6 174 3" xfId="11610"/>
    <cellStyle name="40% - Accent6 175" xfId="11611"/>
    <cellStyle name="40% - Accent6 175 2" xfId="11612"/>
    <cellStyle name="40% - Accent6 175 3" xfId="11613"/>
    <cellStyle name="40% - Accent6 176" xfId="11614"/>
    <cellStyle name="40% - Accent6 176 2" xfId="11615"/>
    <cellStyle name="40% - Accent6 176 3" xfId="11616"/>
    <cellStyle name="40% - Accent6 177" xfId="11617"/>
    <cellStyle name="40% - Accent6 177 2" xfId="11618"/>
    <cellStyle name="40% - Accent6 177 3" xfId="11619"/>
    <cellStyle name="40% - Accent6 178" xfId="11620"/>
    <cellStyle name="40% - Accent6 178 2" xfId="11621"/>
    <cellStyle name="40% - Accent6 178 3" xfId="11622"/>
    <cellStyle name="40% - Accent6 179" xfId="11623"/>
    <cellStyle name="40% - Accent6 179 2" xfId="11624"/>
    <cellStyle name="40% - Accent6 179 3" xfId="11625"/>
    <cellStyle name="40% - Accent6 18" xfId="11626"/>
    <cellStyle name="40% - Accent6 18 2" xfId="11627"/>
    <cellStyle name="40% - Accent6 18 3" xfId="11628"/>
    <cellStyle name="40% - Accent6 180" xfId="11629"/>
    <cellStyle name="40% - Accent6 180 2" xfId="11630"/>
    <cellStyle name="40% - Accent6 180 3" xfId="11631"/>
    <cellStyle name="40% - Accent6 181" xfId="11632"/>
    <cellStyle name="40% - Accent6 181 2" xfId="11633"/>
    <cellStyle name="40% - Accent6 181 3" xfId="11634"/>
    <cellStyle name="40% - Accent6 182" xfId="11635"/>
    <cellStyle name="40% - Accent6 182 2" xfId="11636"/>
    <cellStyle name="40% - Accent6 182 3" xfId="11637"/>
    <cellStyle name="40% - Accent6 183" xfId="11638"/>
    <cellStyle name="40% - Accent6 183 2" xfId="11639"/>
    <cellStyle name="40% - Accent6 183 3" xfId="11640"/>
    <cellStyle name="40% - Accent6 184" xfId="11641"/>
    <cellStyle name="40% - Accent6 184 2" xfId="11642"/>
    <cellStyle name="40% - Accent6 184 3" xfId="11643"/>
    <cellStyle name="40% - Accent6 185" xfId="11644"/>
    <cellStyle name="40% - Accent6 185 2" xfId="11645"/>
    <cellStyle name="40% - Accent6 185 3" xfId="11646"/>
    <cellStyle name="40% - Accent6 186" xfId="11647"/>
    <cellStyle name="40% - Accent6 186 2" xfId="11648"/>
    <cellStyle name="40% - Accent6 186 3" xfId="11649"/>
    <cellStyle name="40% - Accent6 187" xfId="11650"/>
    <cellStyle name="40% - Accent6 187 2" xfId="11651"/>
    <cellStyle name="40% - Accent6 187 3" xfId="11652"/>
    <cellStyle name="40% - Accent6 188" xfId="11653"/>
    <cellStyle name="40% - Accent6 188 2" xfId="11654"/>
    <cellStyle name="40% - Accent6 188 3" xfId="11655"/>
    <cellStyle name="40% - Accent6 189" xfId="11656"/>
    <cellStyle name="40% - Accent6 189 2" xfId="11657"/>
    <cellStyle name="40% - Accent6 189 3" xfId="11658"/>
    <cellStyle name="40% - Accent6 19" xfId="11659"/>
    <cellStyle name="40% - Accent6 19 2" xfId="11660"/>
    <cellStyle name="40% - Accent6 19 3" xfId="11661"/>
    <cellStyle name="40% - Accent6 190" xfId="11662"/>
    <cellStyle name="40% - Accent6 190 2" xfId="11663"/>
    <cellStyle name="40% - Accent6 190 3" xfId="11664"/>
    <cellStyle name="40% - Accent6 191" xfId="11665"/>
    <cellStyle name="40% - Accent6 191 2" xfId="11666"/>
    <cellStyle name="40% - Accent6 191 3" xfId="11667"/>
    <cellStyle name="40% - Accent6 192" xfId="11668"/>
    <cellStyle name="40% - Accent6 192 2" xfId="11669"/>
    <cellStyle name="40% - Accent6 192 3" xfId="11670"/>
    <cellStyle name="40% - Accent6 193" xfId="11671"/>
    <cellStyle name="40% - Accent6 193 2" xfId="11672"/>
    <cellStyle name="40% - Accent6 194" xfId="11673"/>
    <cellStyle name="40% - Accent6 194 2" xfId="11674"/>
    <cellStyle name="40% - Accent6 195" xfId="11675"/>
    <cellStyle name="40% - Accent6 195 2" xfId="11676"/>
    <cellStyle name="40% - Accent6 196" xfId="11677"/>
    <cellStyle name="40% - Accent6 196 2" xfId="11678"/>
    <cellStyle name="40% - Accent6 197" xfId="11679"/>
    <cellStyle name="40% - Accent6 197 2" xfId="11680"/>
    <cellStyle name="40% - Accent6 198" xfId="11681"/>
    <cellStyle name="40% - Accent6 198 2" xfId="11682"/>
    <cellStyle name="40% - Accent6 199" xfId="11683"/>
    <cellStyle name="40% - Accent6 199 2" xfId="11684"/>
    <cellStyle name="40% - Accent6 2" xfId="11685"/>
    <cellStyle name="40% - Accent6 2 10" xfId="11686"/>
    <cellStyle name="40% - Accent6 2 11" xfId="11687"/>
    <cellStyle name="40% - Accent6 2 12" xfId="11688"/>
    <cellStyle name="40% - Accent6 2 13" xfId="11689"/>
    <cellStyle name="40% - Accent6 2 14" xfId="11690"/>
    <cellStyle name="40% - Accent6 2 15" xfId="11691"/>
    <cellStyle name="40% - Accent6 2 16" xfId="11692"/>
    <cellStyle name="40% - Accent6 2 17" xfId="11693"/>
    <cellStyle name="40% - Accent6 2 18" xfId="11694"/>
    <cellStyle name="40% - Accent6 2 19" xfId="11695"/>
    <cellStyle name="40% - Accent6 2 2" xfId="11696"/>
    <cellStyle name="40% - Accent6 2 2 10" xfId="11697"/>
    <cellStyle name="40% - Accent6 2 2 2" xfId="11698"/>
    <cellStyle name="40% - Accent6 2 2 2 2" xfId="11699"/>
    <cellStyle name="40% - Accent6 2 2 2 2 2" xfId="11700"/>
    <cellStyle name="40% - Accent6 2 2 2 2 3" xfId="11701"/>
    <cellStyle name="40% - Accent6 2 2 2 2 4" xfId="11702"/>
    <cellStyle name="40% - Accent6 2 2 2 3" xfId="11703"/>
    <cellStyle name="40% - Accent6 2 2 2 4" xfId="11704"/>
    <cellStyle name="40% - Accent6 2 2 2 5" xfId="11705"/>
    <cellStyle name="40% - Accent6 2 2 3" xfId="11706"/>
    <cellStyle name="40% - Accent6 2 2 3 2" xfId="11707"/>
    <cellStyle name="40% - Accent6 2 2 3 2 2" xfId="11708"/>
    <cellStyle name="40% - Accent6 2 2 3 2 3" xfId="11709"/>
    <cellStyle name="40% - Accent6 2 2 3 2 4" xfId="11710"/>
    <cellStyle name="40% - Accent6 2 2 3 3" xfId="11711"/>
    <cellStyle name="40% - Accent6 2 2 3 4" xfId="11712"/>
    <cellStyle name="40% - Accent6 2 2 3 5" xfId="11713"/>
    <cellStyle name="40% - Accent6 2 2 4" xfId="11714"/>
    <cellStyle name="40% - Accent6 2 2 4 2" xfId="11715"/>
    <cellStyle name="40% - Accent6 2 2 4 3" xfId="11716"/>
    <cellStyle name="40% - Accent6 2 2 4 4" xfId="11717"/>
    <cellStyle name="40% - Accent6 2 2 5" xfId="11718"/>
    <cellStyle name="40% - Accent6 2 2 6" xfId="11719"/>
    <cellStyle name="40% - Accent6 2 2 7" xfId="11720"/>
    <cellStyle name="40% - Accent6 2 2 8" xfId="11721"/>
    <cellStyle name="40% - Accent6 2 2 9" xfId="11722"/>
    <cellStyle name="40% - Accent6 2 20" xfId="11723"/>
    <cellStyle name="40% - Accent6 2 21" xfId="11724"/>
    <cellStyle name="40% - Accent6 2 22" xfId="11725"/>
    <cellStyle name="40% - Accent6 2 23" xfId="11726"/>
    <cellStyle name="40% - Accent6 2 3" xfId="11727"/>
    <cellStyle name="40% - Accent6 2 3 2" xfId="11728"/>
    <cellStyle name="40% - Accent6 2 3 2 2" xfId="11729"/>
    <cellStyle name="40% - Accent6 2 3 2 2 2" xfId="11730"/>
    <cellStyle name="40% - Accent6 2 3 2 2 3" xfId="11731"/>
    <cellStyle name="40% - Accent6 2 3 2 2 4" xfId="11732"/>
    <cellStyle name="40% - Accent6 2 3 2 3" xfId="11733"/>
    <cellStyle name="40% - Accent6 2 3 2 4" xfId="11734"/>
    <cellStyle name="40% - Accent6 2 3 2 5" xfId="11735"/>
    <cellStyle name="40% - Accent6 2 3 3" xfId="11736"/>
    <cellStyle name="40% - Accent6 2 3 3 2" xfId="11737"/>
    <cellStyle name="40% - Accent6 2 3 3 2 2" xfId="11738"/>
    <cellStyle name="40% - Accent6 2 3 3 2 3" xfId="11739"/>
    <cellStyle name="40% - Accent6 2 3 3 2 4" xfId="11740"/>
    <cellStyle name="40% - Accent6 2 3 3 3" xfId="11741"/>
    <cellStyle name="40% - Accent6 2 3 3 4" xfId="11742"/>
    <cellStyle name="40% - Accent6 2 3 3 5" xfId="11743"/>
    <cellStyle name="40% - Accent6 2 3 4" xfId="11744"/>
    <cellStyle name="40% - Accent6 2 3 4 2" xfId="11745"/>
    <cellStyle name="40% - Accent6 2 3 4 3" xfId="11746"/>
    <cellStyle name="40% - Accent6 2 3 4 4" xfId="11747"/>
    <cellStyle name="40% - Accent6 2 3 5" xfId="11748"/>
    <cellStyle name="40% - Accent6 2 3 6" xfId="11749"/>
    <cellStyle name="40% - Accent6 2 3 7" xfId="11750"/>
    <cellStyle name="40% - Accent6 2 3 8" xfId="11751"/>
    <cellStyle name="40% - Accent6 2 4" xfId="11752"/>
    <cellStyle name="40% - Accent6 2 4 2" xfId="11753"/>
    <cellStyle name="40% - Accent6 2 4 2 2" xfId="11754"/>
    <cellStyle name="40% - Accent6 2 4 2 2 2" xfId="11755"/>
    <cellStyle name="40% - Accent6 2 4 2 2 3" xfId="11756"/>
    <cellStyle name="40% - Accent6 2 4 2 2 4" xfId="11757"/>
    <cellStyle name="40% - Accent6 2 4 2 3" xfId="11758"/>
    <cellStyle name="40% - Accent6 2 4 2 4" xfId="11759"/>
    <cellStyle name="40% - Accent6 2 4 2 5" xfId="11760"/>
    <cellStyle name="40% - Accent6 2 4 3" xfId="11761"/>
    <cellStyle name="40% - Accent6 2 4 3 2" xfId="11762"/>
    <cellStyle name="40% - Accent6 2 4 3 2 2" xfId="11763"/>
    <cellStyle name="40% - Accent6 2 4 3 2 3" xfId="11764"/>
    <cellStyle name="40% - Accent6 2 4 3 2 4" xfId="11765"/>
    <cellStyle name="40% - Accent6 2 4 3 3" xfId="11766"/>
    <cellStyle name="40% - Accent6 2 4 3 4" xfId="11767"/>
    <cellStyle name="40% - Accent6 2 4 3 5" xfId="11768"/>
    <cellStyle name="40% - Accent6 2 4 4" xfId="11769"/>
    <cellStyle name="40% - Accent6 2 4 4 2" xfId="11770"/>
    <cellStyle name="40% - Accent6 2 4 4 3" xfId="11771"/>
    <cellStyle name="40% - Accent6 2 4 4 4" xfId="11772"/>
    <cellStyle name="40% - Accent6 2 4 5" xfId="11773"/>
    <cellStyle name="40% - Accent6 2 4 6" xfId="11774"/>
    <cellStyle name="40% - Accent6 2 4 7" xfId="11775"/>
    <cellStyle name="40% - Accent6 2 5" xfId="11776"/>
    <cellStyle name="40% - Accent6 2 5 2" xfId="11777"/>
    <cellStyle name="40% - Accent6 2 5 2 2" xfId="11778"/>
    <cellStyle name="40% - Accent6 2 5 2 2 2" xfId="11779"/>
    <cellStyle name="40% - Accent6 2 5 2 2 3" xfId="11780"/>
    <cellStyle name="40% - Accent6 2 5 2 2 4" xfId="11781"/>
    <cellStyle name="40% - Accent6 2 5 2 3" xfId="11782"/>
    <cellStyle name="40% - Accent6 2 5 2 4" xfId="11783"/>
    <cellStyle name="40% - Accent6 2 5 2 5" xfId="11784"/>
    <cellStyle name="40% - Accent6 2 5 3" xfId="11785"/>
    <cellStyle name="40% - Accent6 2 5 3 2" xfId="11786"/>
    <cellStyle name="40% - Accent6 2 5 3 2 2" xfId="11787"/>
    <cellStyle name="40% - Accent6 2 5 3 2 3" xfId="11788"/>
    <cellStyle name="40% - Accent6 2 5 3 2 4" xfId="11789"/>
    <cellStyle name="40% - Accent6 2 5 3 3" xfId="11790"/>
    <cellStyle name="40% - Accent6 2 5 3 4" xfId="11791"/>
    <cellStyle name="40% - Accent6 2 5 3 5" xfId="11792"/>
    <cellStyle name="40% - Accent6 2 5 4" xfId="11793"/>
    <cellStyle name="40% - Accent6 2 5 4 2" xfId="11794"/>
    <cellStyle name="40% - Accent6 2 5 4 3" xfId="11795"/>
    <cellStyle name="40% - Accent6 2 5 4 4" xfId="11796"/>
    <cellStyle name="40% - Accent6 2 5 5" xfId="11797"/>
    <cellStyle name="40% - Accent6 2 5 6" xfId="11798"/>
    <cellStyle name="40% - Accent6 2 5 7" xfId="11799"/>
    <cellStyle name="40% - Accent6 2 6" xfId="11800"/>
    <cellStyle name="40% - Accent6 2 6 2" xfId="11801"/>
    <cellStyle name="40% - Accent6 2 6 2 2" xfId="11802"/>
    <cellStyle name="40% - Accent6 2 6 2 2 2" xfId="11803"/>
    <cellStyle name="40% - Accent6 2 6 2 2 3" xfId="11804"/>
    <cellStyle name="40% - Accent6 2 6 2 2 4" xfId="11805"/>
    <cellStyle name="40% - Accent6 2 6 2 3" xfId="11806"/>
    <cellStyle name="40% - Accent6 2 6 2 4" xfId="11807"/>
    <cellStyle name="40% - Accent6 2 6 2 5" xfId="11808"/>
    <cellStyle name="40% - Accent6 2 6 3" xfId="11809"/>
    <cellStyle name="40% - Accent6 2 6 3 2" xfId="11810"/>
    <cellStyle name="40% - Accent6 2 6 3 2 2" xfId="11811"/>
    <cellStyle name="40% - Accent6 2 6 3 2 3" xfId="11812"/>
    <cellStyle name="40% - Accent6 2 6 3 2 4" xfId="11813"/>
    <cellStyle name="40% - Accent6 2 6 3 3" xfId="11814"/>
    <cellStyle name="40% - Accent6 2 6 3 4" xfId="11815"/>
    <cellStyle name="40% - Accent6 2 6 3 5" xfId="11816"/>
    <cellStyle name="40% - Accent6 2 6 4" xfId="11817"/>
    <cellStyle name="40% - Accent6 2 6 4 2" xfId="11818"/>
    <cellStyle name="40% - Accent6 2 6 4 3" xfId="11819"/>
    <cellStyle name="40% - Accent6 2 6 4 4" xfId="11820"/>
    <cellStyle name="40% - Accent6 2 6 5" xfId="11821"/>
    <cellStyle name="40% - Accent6 2 6 6" xfId="11822"/>
    <cellStyle name="40% - Accent6 2 6 7" xfId="11823"/>
    <cellStyle name="40% - Accent6 2 7" xfId="11824"/>
    <cellStyle name="40% - Accent6 2 7 2" xfId="11825"/>
    <cellStyle name="40% - Accent6 2 7 2 2" xfId="11826"/>
    <cellStyle name="40% - Accent6 2 7 2 3" xfId="11827"/>
    <cellStyle name="40% - Accent6 2 7 2 4" xfId="11828"/>
    <cellStyle name="40% - Accent6 2 7 3" xfId="11829"/>
    <cellStyle name="40% - Accent6 2 7 4" xfId="11830"/>
    <cellStyle name="40% - Accent6 2 7 5" xfId="11831"/>
    <cellStyle name="40% - Accent6 2 8" xfId="11832"/>
    <cellStyle name="40% - Accent6 2 8 2" xfId="11833"/>
    <cellStyle name="40% - Accent6 2 8 2 2" xfId="11834"/>
    <cellStyle name="40% - Accent6 2 8 2 3" xfId="11835"/>
    <cellStyle name="40% - Accent6 2 8 2 4" xfId="11836"/>
    <cellStyle name="40% - Accent6 2 8 3" xfId="11837"/>
    <cellStyle name="40% - Accent6 2 8 4" xfId="11838"/>
    <cellStyle name="40% - Accent6 2 8 5" xfId="11839"/>
    <cellStyle name="40% - Accent6 2 9" xfId="11840"/>
    <cellStyle name="40% - Accent6 2 9 2" xfId="11841"/>
    <cellStyle name="40% - Accent6 2 9 3" xfId="11842"/>
    <cellStyle name="40% - Accent6 2 9 4" xfId="11843"/>
    <cellStyle name="40% - Accent6 2_2009 GRC Compl Filing - Exhibit D" xfId="50684"/>
    <cellStyle name="40% - Accent6 20" xfId="11844"/>
    <cellStyle name="40% - Accent6 20 2" xfId="11845"/>
    <cellStyle name="40% - Accent6 20 3" xfId="11846"/>
    <cellStyle name="40% - Accent6 200" xfId="11847"/>
    <cellStyle name="40% - Accent6 200 2" xfId="11848"/>
    <cellStyle name="40% - Accent6 201" xfId="11849"/>
    <cellStyle name="40% - Accent6 201 2" xfId="11850"/>
    <cellStyle name="40% - Accent6 202" xfId="11851"/>
    <cellStyle name="40% - Accent6 202 2" xfId="11852"/>
    <cellStyle name="40% - Accent6 203" xfId="11853"/>
    <cellStyle name="40% - Accent6 203 2" xfId="11854"/>
    <cellStyle name="40% - Accent6 204" xfId="11855"/>
    <cellStyle name="40% - Accent6 204 2" xfId="11856"/>
    <cellStyle name="40% - Accent6 205" xfId="11857"/>
    <cellStyle name="40% - Accent6 205 2" xfId="11858"/>
    <cellStyle name="40% - Accent6 206" xfId="11859"/>
    <cellStyle name="40% - Accent6 206 2" xfId="11860"/>
    <cellStyle name="40% - Accent6 207" xfId="11861"/>
    <cellStyle name="40% - Accent6 207 2" xfId="11862"/>
    <cellStyle name="40% - Accent6 208" xfId="11863"/>
    <cellStyle name="40% - Accent6 208 2" xfId="11864"/>
    <cellStyle name="40% - Accent6 209" xfId="11865"/>
    <cellStyle name="40% - Accent6 209 2" xfId="11866"/>
    <cellStyle name="40% - Accent6 21" xfId="11867"/>
    <cellStyle name="40% - Accent6 21 2" xfId="11868"/>
    <cellStyle name="40% - Accent6 21 3" xfId="11869"/>
    <cellStyle name="40% - Accent6 210" xfId="11870"/>
    <cellStyle name="40% - Accent6 210 2" xfId="11871"/>
    <cellStyle name="40% - Accent6 211" xfId="11872"/>
    <cellStyle name="40% - Accent6 211 2" xfId="11873"/>
    <cellStyle name="40% - Accent6 212" xfId="11874"/>
    <cellStyle name="40% - Accent6 212 2" xfId="11875"/>
    <cellStyle name="40% - Accent6 213" xfId="11876"/>
    <cellStyle name="40% - Accent6 213 2" xfId="11877"/>
    <cellStyle name="40% - Accent6 214" xfId="11878"/>
    <cellStyle name="40% - Accent6 214 2" xfId="11879"/>
    <cellStyle name="40% - Accent6 215" xfId="11880"/>
    <cellStyle name="40% - Accent6 215 2" xfId="11881"/>
    <cellStyle name="40% - Accent6 216" xfId="11882"/>
    <cellStyle name="40% - Accent6 216 2" xfId="11883"/>
    <cellStyle name="40% - Accent6 217" xfId="11884"/>
    <cellStyle name="40% - Accent6 217 2" xfId="11885"/>
    <cellStyle name="40% - Accent6 218" xfId="11886"/>
    <cellStyle name="40% - Accent6 218 2" xfId="11887"/>
    <cellStyle name="40% - Accent6 219" xfId="11888"/>
    <cellStyle name="40% - Accent6 219 2" xfId="11889"/>
    <cellStyle name="40% - Accent6 22" xfId="11890"/>
    <cellStyle name="40% - Accent6 22 2" xfId="11891"/>
    <cellStyle name="40% - Accent6 22 3" xfId="11892"/>
    <cellStyle name="40% - Accent6 220" xfId="11893"/>
    <cellStyle name="40% - Accent6 220 2" xfId="11894"/>
    <cellStyle name="40% - Accent6 221" xfId="11895"/>
    <cellStyle name="40% - Accent6 221 2" xfId="11896"/>
    <cellStyle name="40% - Accent6 222" xfId="11897"/>
    <cellStyle name="40% - Accent6 222 2" xfId="11898"/>
    <cellStyle name="40% - Accent6 223" xfId="11899"/>
    <cellStyle name="40% - Accent6 223 2" xfId="11900"/>
    <cellStyle name="40% - Accent6 224" xfId="11901"/>
    <cellStyle name="40% - Accent6 224 2" xfId="11902"/>
    <cellStyle name="40% - Accent6 225" xfId="11903"/>
    <cellStyle name="40% - Accent6 225 2" xfId="11904"/>
    <cellStyle name="40% - Accent6 226" xfId="11905"/>
    <cellStyle name="40% - Accent6 226 2" xfId="11906"/>
    <cellStyle name="40% - Accent6 227" xfId="11907"/>
    <cellStyle name="40% - Accent6 227 2" xfId="11908"/>
    <cellStyle name="40% - Accent6 228" xfId="11909"/>
    <cellStyle name="40% - Accent6 228 2" xfId="11910"/>
    <cellStyle name="40% - Accent6 229" xfId="11911"/>
    <cellStyle name="40% - Accent6 229 2" xfId="11912"/>
    <cellStyle name="40% - Accent6 23" xfId="11913"/>
    <cellStyle name="40% - Accent6 23 2" xfId="11914"/>
    <cellStyle name="40% - Accent6 23 3" xfId="11915"/>
    <cellStyle name="40% - Accent6 230" xfId="11916"/>
    <cellStyle name="40% - Accent6 230 2" xfId="11917"/>
    <cellStyle name="40% - Accent6 231" xfId="11918"/>
    <cellStyle name="40% - Accent6 231 2" xfId="11919"/>
    <cellStyle name="40% - Accent6 232" xfId="11920"/>
    <cellStyle name="40% - Accent6 232 2" xfId="11921"/>
    <cellStyle name="40% - Accent6 233" xfId="11922"/>
    <cellStyle name="40% - Accent6 233 2" xfId="11923"/>
    <cellStyle name="40% - Accent6 234" xfId="11924"/>
    <cellStyle name="40% - Accent6 234 2" xfId="11925"/>
    <cellStyle name="40% - Accent6 235" xfId="11926"/>
    <cellStyle name="40% - Accent6 235 2" xfId="11927"/>
    <cellStyle name="40% - Accent6 236" xfId="11928"/>
    <cellStyle name="40% - Accent6 236 2" xfId="11929"/>
    <cellStyle name="40% - Accent6 237" xfId="11930"/>
    <cellStyle name="40% - Accent6 237 2" xfId="11931"/>
    <cellStyle name="40% - Accent6 238" xfId="11932"/>
    <cellStyle name="40% - Accent6 238 2" xfId="11933"/>
    <cellStyle name="40% - Accent6 239" xfId="11934"/>
    <cellStyle name="40% - Accent6 239 2" xfId="11935"/>
    <cellStyle name="40% - Accent6 24" xfId="11936"/>
    <cellStyle name="40% - Accent6 24 2" xfId="11937"/>
    <cellStyle name="40% - Accent6 24 3" xfId="11938"/>
    <cellStyle name="40% - Accent6 240" xfId="11939"/>
    <cellStyle name="40% - Accent6 240 2" xfId="11940"/>
    <cellStyle name="40% - Accent6 241" xfId="11941"/>
    <cellStyle name="40% - Accent6 241 2" xfId="11942"/>
    <cellStyle name="40% - Accent6 242" xfId="11943"/>
    <cellStyle name="40% - Accent6 242 2" xfId="11944"/>
    <cellStyle name="40% - Accent6 243" xfId="11945"/>
    <cellStyle name="40% - Accent6 243 2" xfId="11946"/>
    <cellStyle name="40% - Accent6 244" xfId="11947"/>
    <cellStyle name="40% - Accent6 244 2" xfId="11948"/>
    <cellStyle name="40% - Accent6 245" xfId="11949"/>
    <cellStyle name="40% - Accent6 245 2" xfId="11950"/>
    <cellStyle name="40% - Accent6 246" xfId="11951"/>
    <cellStyle name="40% - Accent6 246 2" xfId="11952"/>
    <cellStyle name="40% - Accent6 247" xfId="11953"/>
    <cellStyle name="40% - Accent6 247 2" xfId="11954"/>
    <cellStyle name="40% - Accent6 248" xfId="11955"/>
    <cellStyle name="40% - Accent6 248 2" xfId="11956"/>
    <cellStyle name="40% - Accent6 249" xfId="11957"/>
    <cellStyle name="40% - Accent6 249 2" xfId="11958"/>
    <cellStyle name="40% - Accent6 25" xfId="11959"/>
    <cellStyle name="40% - Accent6 25 2" xfId="11960"/>
    <cellStyle name="40% - Accent6 25 3" xfId="11961"/>
    <cellStyle name="40% - Accent6 250" xfId="11962"/>
    <cellStyle name="40% - Accent6 250 2" xfId="11963"/>
    <cellStyle name="40% - Accent6 251" xfId="11964"/>
    <cellStyle name="40% - Accent6 251 2" xfId="11965"/>
    <cellStyle name="40% - Accent6 252" xfId="11966"/>
    <cellStyle name="40% - Accent6 252 2" xfId="11967"/>
    <cellStyle name="40% - Accent6 253" xfId="11968"/>
    <cellStyle name="40% - Accent6 253 2" xfId="11969"/>
    <cellStyle name="40% - Accent6 254" xfId="11970"/>
    <cellStyle name="40% - Accent6 254 2" xfId="11971"/>
    <cellStyle name="40% - Accent6 255" xfId="11972"/>
    <cellStyle name="40% - Accent6 255 2" xfId="11973"/>
    <cellStyle name="40% - Accent6 256" xfId="11974"/>
    <cellStyle name="40% - Accent6 257" xfId="11975"/>
    <cellStyle name="40% - Accent6 258" xfId="11976"/>
    <cellStyle name="40% - Accent6 259" xfId="11977"/>
    <cellStyle name="40% - Accent6 26" xfId="11978"/>
    <cellStyle name="40% - Accent6 26 2" xfId="11979"/>
    <cellStyle name="40% - Accent6 26 3" xfId="11980"/>
    <cellStyle name="40% - Accent6 260" xfId="11981"/>
    <cellStyle name="40% - Accent6 261" xfId="11982"/>
    <cellStyle name="40% - Accent6 262" xfId="11983"/>
    <cellStyle name="40% - Accent6 263" xfId="11984"/>
    <cellStyle name="40% - Accent6 264" xfId="11985"/>
    <cellStyle name="40% - Accent6 27" xfId="11986"/>
    <cellStyle name="40% - Accent6 27 2" xfId="11987"/>
    <cellStyle name="40% - Accent6 27 3" xfId="11988"/>
    <cellStyle name="40% - Accent6 28" xfId="11989"/>
    <cellStyle name="40% - Accent6 28 2" xfId="11990"/>
    <cellStyle name="40% - Accent6 28 3" xfId="11991"/>
    <cellStyle name="40% - Accent6 29" xfId="11992"/>
    <cellStyle name="40% - Accent6 29 2" xfId="11993"/>
    <cellStyle name="40% - Accent6 29 3" xfId="11994"/>
    <cellStyle name="40% - Accent6 3" xfId="11995"/>
    <cellStyle name="40% - Accent6 3 10" xfId="11996"/>
    <cellStyle name="40% - Accent6 3 11" xfId="11997"/>
    <cellStyle name="40% - Accent6 3 12" xfId="11998"/>
    <cellStyle name="40% - Accent6 3 13" xfId="11999"/>
    <cellStyle name="40% - Accent6 3 14" xfId="12000"/>
    <cellStyle name="40% - Accent6 3 15" xfId="12001"/>
    <cellStyle name="40% - Accent6 3 2" xfId="12002"/>
    <cellStyle name="40% - Accent6 3 2 2" xfId="12003"/>
    <cellStyle name="40% - Accent6 3 2 2 2" xfId="12004"/>
    <cellStyle name="40% - Accent6 3 2 2 2 2" xfId="12005"/>
    <cellStyle name="40% - Accent6 3 2 2 2 3" xfId="12006"/>
    <cellStyle name="40% - Accent6 3 2 2 2 4" xfId="12007"/>
    <cellStyle name="40% - Accent6 3 2 2 3" xfId="12008"/>
    <cellStyle name="40% - Accent6 3 2 2 4" xfId="12009"/>
    <cellStyle name="40% - Accent6 3 2 2 5" xfId="12010"/>
    <cellStyle name="40% - Accent6 3 2 3" xfId="12011"/>
    <cellStyle name="40% - Accent6 3 2 3 2" xfId="12012"/>
    <cellStyle name="40% - Accent6 3 2 3 2 2" xfId="12013"/>
    <cellStyle name="40% - Accent6 3 2 3 2 3" xfId="12014"/>
    <cellStyle name="40% - Accent6 3 2 3 2 4" xfId="12015"/>
    <cellStyle name="40% - Accent6 3 2 3 3" xfId="12016"/>
    <cellStyle name="40% - Accent6 3 2 3 4" xfId="12017"/>
    <cellStyle name="40% - Accent6 3 2 3 5" xfId="12018"/>
    <cellStyle name="40% - Accent6 3 2 4" xfId="12019"/>
    <cellStyle name="40% - Accent6 3 2 4 2" xfId="12020"/>
    <cellStyle name="40% - Accent6 3 2 4 3" xfId="12021"/>
    <cellStyle name="40% - Accent6 3 2 4 4" xfId="12022"/>
    <cellStyle name="40% - Accent6 3 2 5" xfId="12023"/>
    <cellStyle name="40% - Accent6 3 2 6" xfId="12024"/>
    <cellStyle name="40% - Accent6 3 2 7" xfId="12025"/>
    <cellStyle name="40% - Accent6 3 2 8" xfId="12026"/>
    <cellStyle name="40% - Accent6 3 2 9" xfId="12027"/>
    <cellStyle name="40% - Accent6 3 3" xfId="12028"/>
    <cellStyle name="40% - Accent6 3 3 2" xfId="12029"/>
    <cellStyle name="40% - Accent6 3 3 2 2" xfId="12030"/>
    <cellStyle name="40% - Accent6 3 3 2 2 2" xfId="12031"/>
    <cellStyle name="40% - Accent6 3 3 2 2 3" xfId="12032"/>
    <cellStyle name="40% - Accent6 3 3 2 2 4" xfId="12033"/>
    <cellStyle name="40% - Accent6 3 3 2 3" xfId="12034"/>
    <cellStyle name="40% - Accent6 3 3 2 4" xfId="12035"/>
    <cellStyle name="40% - Accent6 3 3 2 5" xfId="12036"/>
    <cellStyle name="40% - Accent6 3 3 3" xfId="12037"/>
    <cellStyle name="40% - Accent6 3 3 3 2" xfId="12038"/>
    <cellStyle name="40% - Accent6 3 3 3 2 2" xfId="12039"/>
    <cellStyle name="40% - Accent6 3 3 3 2 3" xfId="12040"/>
    <cellStyle name="40% - Accent6 3 3 3 2 4" xfId="12041"/>
    <cellStyle name="40% - Accent6 3 3 3 3" xfId="12042"/>
    <cellStyle name="40% - Accent6 3 3 3 4" xfId="12043"/>
    <cellStyle name="40% - Accent6 3 3 3 5" xfId="12044"/>
    <cellStyle name="40% - Accent6 3 3 4" xfId="12045"/>
    <cellStyle name="40% - Accent6 3 3 4 2" xfId="12046"/>
    <cellStyle name="40% - Accent6 3 3 4 3" xfId="12047"/>
    <cellStyle name="40% - Accent6 3 3 4 4" xfId="12048"/>
    <cellStyle name="40% - Accent6 3 3 5" xfId="12049"/>
    <cellStyle name="40% - Accent6 3 3 6" xfId="12050"/>
    <cellStyle name="40% - Accent6 3 3 7" xfId="12051"/>
    <cellStyle name="40% - Accent6 3 3 8" xfId="12052"/>
    <cellStyle name="40% - Accent6 3 4" xfId="12053"/>
    <cellStyle name="40% - Accent6 3 4 2" xfId="12054"/>
    <cellStyle name="40% - Accent6 3 4 2 2" xfId="12055"/>
    <cellStyle name="40% - Accent6 3 4 2 2 2" xfId="12056"/>
    <cellStyle name="40% - Accent6 3 4 2 2 3" xfId="12057"/>
    <cellStyle name="40% - Accent6 3 4 2 2 4" xfId="12058"/>
    <cellStyle name="40% - Accent6 3 4 2 3" xfId="12059"/>
    <cellStyle name="40% - Accent6 3 4 2 4" xfId="12060"/>
    <cellStyle name="40% - Accent6 3 4 2 5" xfId="12061"/>
    <cellStyle name="40% - Accent6 3 4 3" xfId="12062"/>
    <cellStyle name="40% - Accent6 3 4 3 2" xfId="12063"/>
    <cellStyle name="40% - Accent6 3 4 3 2 2" xfId="12064"/>
    <cellStyle name="40% - Accent6 3 4 3 2 3" xfId="12065"/>
    <cellStyle name="40% - Accent6 3 4 3 2 4" xfId="12066"/>
    <cellStyle name="40% - Accent6 3 4 3 3" xfId="12067"/>
    <cellStyle name="40% - Accent6 3 4 3 4" xfId="12068"/>
    <cellStyle name="40% - Accent6 3 4 3 5" xfId="12069"/>
    <cellStyle name="40% - Accent6 3 4 4" xfId="12070"/>
    <cellStyle name="40% - Accent6 3 4 4 2" xfId="12071"/>
    <cellStyle name="40% - Accent6 3 4 4 3" xfId="12072"/>
    <cellStyle name="40% - Accent6 3 4 4 4" xfId="12073"/>
    <cellStyle name="40% - Accent6 3 4 5" xfId="12074"/>
    <cellStyle name="40% - Accent6 3 4 6" xfId="12075"/>
    <cellStyle name="40% - Accent6 3 4 7" xfId="12076"/>
    <cellStyle name="40% - Accent6 3 5" xfId="12077"/>
    <cellStyle name="40% - Accent6 3 5 2" xfId="12078"/>
    <cellStyle name="40% - Accent6 3 5 2 2" xfId="12079"/>
    <cellStyle name="40% - Accent6 3 5 2 2 2" xfId="12080"/>
    <cellStyle name="40% - Accent6 3 5 2 2 3" xfId="12081"/>
    <cellStyle name="40% - Accent6 3 5 2 2 4" xfId="12082"/>
    <cellStyle name="40% - Accent6 3 5 2 3" xfId="12083"/>
    <cellStyle name="40% - Accent6 3 5 2 4" xfId="12084"/>
    <cellStyle name="40% - Accent6 3 5 2 5" xfId="12085"/>
    <cellStyle name="40% - Accent6 3 5 3" xfId="12086"/>
    <cellStyle name="40% - Accent6 3 5 3 2" xfId="12087"/>
    <cellStyle name="40% - Accent6 3 5 3 2 2" xfId="12088"/>
    <cellStyle name="40% - Accent6 3 5 3 2 3" xfId="12089"/>
    <cellStyle name="40% - Accent6 3 5 3 2 4" xfId="12090"/>
    <cellStyle name="40% - Accent6 3 5 3 3" xfId="12091"/>
    <cellStyle name="40% - Accent6 3 5 3 4" xfId="12092"/>
    <cellStyle name="40% - Accent6 3 5 3 5" xfId="12093"/>
    <cellStyle name="40% - Accent6 3 5 4" xfId="12094"/>
    <cellStyle name="40% - Accent6 3 5 4 2" xfId="12095"/>
    <cellStyle name="40% - Accent6 3 5 4 3" xfId="12096"/>
    <cellStyle name="40% - Accent6 3 5 4 4" xfId="12097"/>
    <cellStyle name="40% - Accent6 3 5 5" xfId="12098"/>
    <cellStyle name="40% - Accent6 3 5 6" xfId="12099"/>
    <cellStyle name="40% - Accent6 3 5 7" xfId="12100"/>
    <cellStyle name="40% - Accent6 3 6" xfId="12101"/>
    <cellStyle name="40% - Accent6 3 6 2" xfId="12102"/>
    <cellStyle name="40% - Accent6 3 6 2 2" xfId="12103"/>
    <cellStyle name="40% - Accent6 3 6 2 2 2" xfId="12104"/>
    <cellStyle name="40% - Accent6 3 6 2 2 3" xfId="12105"/>
    <cellStyle name="40% - Accent6 3 6 2 2 4" xfId="12106"/>
    <cellStyle name="40% - Accent6 3 6 2 3" xfId="12107"/>
    <cellStyle name="40% - Accent6 3 6 2 4" xfId="12108"/>
    <cellStyle name="40% - Accent6 3 6 2 5" xfId="12109"/>
    <cellStyle name="40% - Accent6 3 6 3" xfId="12110"/>
    <cellStyle name="40% - Accent6 3 6 3 2" xfId="12111"/>
    <cellStyle name="40% - Accent6 3 6 3 2 2" xfId="12112"/>
    <cellStyle name="40% - Accent6 3 6 3 2 3" xfId="12113"/>
    <cellStyle name="40% - Accent6 3 6 3 2 4" xfId="12114"/>
    <cellStyle name="40% - Accent6 3 6 3 3" xfId="12115"/>
    <cellStyle name="40% - Accent6 3 6 3 4" xfId="12116"/>
    <cellStyle name="40% - Accent6 3 6 3 5" xfId="12117"/>
    <cellStyle name="40% - Accent6 3 6 4" xfId="12118"/>
    <cellStyle name="40% - Accent6 3 6 4 2" xfId="12119"/>
    <cellStyle name="40% - Accent6 3 6 4 3" xfId="12120"/>
    <cellStyle name="40% - Accent6 3 6 4 4" xfId="12121"/>
    <cellStyle name="40% - Accent6 3 6 5" xfId="12122"/>
    <cellStyle name="40% - Accent6 3 6 6" xfId="12123"/>
    <cellStyle name="40% - Accent6 3 6 7" xfId="12124"/>
    <cellStyle name="40% - Accent6 3 7" xfId="12125"/>
    <cellStyle name="40% - Accent6 3 7 2" xfId="12126"/>
    <cellStyle name="40% - Accent6 3 7 2 2" xfId="12127"/>
    <cellStyle name="40% - Accent6 3 7 2 3" xfId="12128"/>
    <cellStyle name="40% - Accent6 3 7 2 4" xfId="12129"/>
    <cellStyle name="40% - Accent6 3 7 3" xfId="12130"/>
    <cellStyle name="40% - Accent6 3 7 4" xfId="12131"/>
    <cellStyle name="40% - Accent6 3 7 5" xfId="12132"/>
    <cellStyle name="40% - Accent6 3 8" xfId="12133"/>
    <cellStyle name="40% - Accent6 3 8 2" xfId="12134"/>
    <cellStyle name="40% - Accent6 3 8 2 2" xfId="12135"/>
    <cellStyle name="40% - Accent6 3 8 2 3" xfId="12136"/>
    <cellStyle name="40% - Accent6 3 8 2 4" xfId="12137"/>
    <cellStyle name="40% - Accent6 3 8 3" xfId="12138"/>
    <cellStyle name="40% - Accent6 3 8 4" xfId="12139"/>
    <cellStyle name="40% - Accent6 3 8 5" xfId="12140"/>
    <cellStyle name="40% - Accent6 3 9" xfId="12141"/>
    <cellStyle name="40% - Accent6 3 9 2" xfId="12142"/>
    <cellStyle name="40% - Accent6 3 9 3" xfId="12143"/>
    <cellStyle name="40% - Accent6 3 9 4" xfId="12144"/>
    <cellStyle name="40% - Accent6 30" xfId="12145"/>
    <cellStyle name="40% - Accent6 30 2" xfId="12146"/>
    <cellStyle name="40% - Accent6 30 3" xfId="12147"/>
    <cellStyle name="40% - Accent6 31" xfId="12148"/>
    <cellStyle name="40% - Accent6 31 2" xfId="12149"/>
    <cellStyle name="40% - Accent6 31 3" xfId="12150"/>
    <cellStyle name="40% - Accent6 32" xfId="12151"/>
    <cellStyle name="40% - Accent6 32 2" xfId="12152"/>
    <cellStyle name="40% - Accent6 32 3" xfId="12153"/>
    <cellStyle name="40% - Accent6 33" xfId="12154"/>
    <cellStyle name="40% - Accent6 33 2" xfId="12155"/>
    <cellStyle name="40% - Accent6 33 3" xfId="12156"/>
    <cellStyle name="40% - Accent6 34" xfId="12157"/>
    <cellStyle name="40% - Accent6 34 2" xfId="12158"/>
    <cellStyle name="40% - Accent6 34 3" xfId="12159"/>
    <cellStyle name="40% - Accent6 35" xfId="12160"/>
    <cellStyle name="40% - Accent6 35 2" xfId="12161"/>
    <cellStyle name="40% - Accent6 35 3" xfId="12162"/>
    <cellStyle name="40% - Accent6 36" xfId="12163"/>
    <cellStyle name="40% - Accent6 36 2" xfId="12164"/>
    <cellStyle name="40% - Accent6 36 3" xfId="12165"/>
    <cellStyle name="40% - Accent6 37" xfId="12166"/>
    <cellStyle name="40% - Accent6 37 2" xfId="12167"/>
    <cellStyle name="40% - Accent6 37 3" xfId="12168"/>
    <cellStyle name="40% - Accent6 38" xfId="12169"/>
    <cellStyle name="40% - Accent6 38 2" xfId="12170"/>
    <cellStyle name="40% - Accent6 38 3" xfId="12171"/>
    <cellStyle name="40% - Accent6 39" xfId="12172"/>
    <cellStyle name="40% - Accent6 39 2" xfId="12173"/>
    <cellStyle name="40% - Accent6 39 3" xfId="12174"/>
    <cellStyle name="40% - Accent6 4" xfId="12175"/>
    <cellStyle name="40% - Accent6 4 2" xfId="12176"/>
    <cellStyle name="40% - Accent6 4 2 2" xfId="12177"/>
    <cellStyle name="40% - Accent6 4 2 3" xfId="50685"/>
    <cellStyle name="40% - Accent6 4 2 4" xfId="50686"/>
    <cellStyle name="40% - Accent6 4 3" xfId="12178"/>
    <cellStyle name="40% - Accent6 4 3 2" xfId="12179"/>
    <cellStyle name="40% - Accent6 4 4" xfId="50687"/>
    <cellStyle name="40% - Accent6 4 5" xfId="50688"/>
    <cellStyle name="40% - Accent6 4 6" xfId="50689"/>
    <cellStyle name="40% - Accent6 4 7" xfId="50690"/>
    <cellStyle name="40% - Accent6 4 8" xfId="50691"/>
    <cellStyle name="40% - Accent6 40" xfId="12180"/>
    <cellStyle name="40% - Accent6 40 2" xfId="12181"/>
    <cellStyle name="40% - Accent6 40 3" xfId="12182"/>
    <cellStyle name="40% - Accent6 41" xfId="12183"/>
    <cellStyle name="40% - Accent6 41 2" xfId="12184"/>
    <cellStyle name="40% - Accent6 41 3" xfId="12185"/>
    <cellStyle name="40% - Accent6 42" xfId="12186"/>
    <cellStyle name="40% - Accent6 42 2" xfId="12187"/>
    <cellStyle name="40% - Accent6 42 3" xfId="12188"/>
    <cellStyle name="40% - Accent6 43" xfId="12189"/>
    <cellStyle name="40% - Accent6 43 2" xfId="12190"/>
    <cellStyle name="40% - Accent6 43 3" xfId="12191"/>
    <cellStyle name="40% - Accent6 44" xfId="12192"/>
    <cellStyle name="40% - Accent6 44 2" xfId="12193"/>
    <cellStyle name="40% - Accent6 44 3" xfId="12194"/>
    <cellStyle name="40% - Accent6 45" xfId="12195"/>
    <cellStyle name="40% - Accent6 45 2" xfId="12196"/>
    <cellStyle name="40% - Accent6 45 3" xfId="12197"/>
    <cellStyle name="40% - Accent6 46" xfId="12198"/>
    <cellStyle name="40% - Accent6 46 2" xfId="12199"/>
    <cellStyle name="40% - Accent6 46 3" xfId="12200"/>
    <cellStyle name="40% - Accent6 47" xfId="12201"/>
    <cellStyle name="40% - Accent6 47 2" xfId="12202"/>
    <cellStyle name="40% - Accent6 47 3" xfId="12203"/>
    <cellStyle name="40% - Accent6 48" xfId="12204"/>
    <cellStyle name="40% - Accent6 48 2" xfId="12205"/>
    <cellStyle name="40% - Accent6 48 3" xfId="12206"/>
    <cellStyle name="40% - Accent6 49" xfId="12207"/>
    <cellStyle name="40% - Accent6 49 2" xfId="12208"/>
    <cellStyle name="40% - Accent6 49 3" xfId="12209"/>
    <cellStyle name="40% - Accent6 5" xfId="12210"/>
    <cellStyle name="40% - Accent6 5 2" xfId="12211"/>
    <cellStyle name="40% - Accent6 5 3" xfId="12212"/>
    <cellStyle name="40% - Accent6 5 4" xfId="12213"/>
    <cellStyle name="40% - Accent6 50" xfId="12214"/>
    <cellStyle name="40% - Accent6 50 2" xfId="12215"/>
    <cellStyle name="40% - Accent6 50 3" xfId="12216"/>
    <cellStyle name="40% - Accent6 51" xfId="12217"/>
    <cellStyle name="40% - Accent6 51 2" xfId="12218"/>
    <cellStyle name="40% - Accent6 51 3" xfId="12219"/>
    <cellStyle name="40% - Accent6 52" xfId="12220"/>
    <cellStyle name="40% - Accent6 52 2" xfId="12221"/>
    <cellStyle name="40% - Accent6 52 3" xfId="12222"/>
    <cellStyle name="40% - Accent6 53" xfId="12223"/>
    <cellStyle name="40% - Accent6 53 2" xfId="12224"/>
    <cellStyle name="40% - Accent6 53 3" xfId="12225"/>
    <cellStyle name="40% - Accent6 54" xfId="12226"/>
    <cellStyle name="40% - Accent6 54 2" xfId="12227"/>
    <cellStyle name="40% - Accent6 54 3" xfId="12228"/>
    <cellStyle name="40% - Accent6 55" xfId="12229"/>
    <cellStyle name="40% - Accent6 55 2" xfId="12230"/>
    <cellStyle name="40% - Accent6 55 3" xfId="12231"/>
    <cellStyle name="40% - Accent6 56" xfId="12232"/>
    <cellStyle name="40% - Accent6 56 2" xfId="12233"/>
    <cellStyle name="40% - Accent6 56 3" xfId="12234"/>
    <cellStyle name="40% - Accent6 57" xfId="12235"/>
    <cellStyle name="40% - Accent6 57 2" xfId="12236"/>
    <cellStyle name="40% - Accent6 57 3" xfId="12237"/>
    <cellStyle name="40% - Accent6 58" xfId="12238"/>
    <cellStyle name="40% - Accent6 58 2" xfId="12239"/>
    <cellStyle name="40% - Accent6 58 3" xfId="12240"/>
    <cellStyle name="40% - Accent6 59" xfId="12241"/>
    <cellStyle name="40% - Accent6 59 2" xfId="12242"/>
    <cellStyle name="40% - Accent6 59 3" xfId="12243"/>
    <cellStyle name="40% - Accent6 6" xfId="12244"/>
    <cellStyle name="40% - Accent6 6 2" xfId="12245"/>
    <cellStyle name="40% - Accent6 6 3" xfId="12246"/>
    <cellStyle name="40% - Accent6 6 4" xfId="12247"/>
    <cellStyle name="40% - Accent6 60" xfId="12248"/>
    <cellStyle name="40% - Accent6 60 2" xfId="12249"/>
    <cellStyle name="40% - Accent6 60 3" xfId="12250"/>
    <cellStyle name="40% - Accent6 61" xfId="12251"/>
    <cellStyle name="40% - Accent6 61 2" xfId="12252"/>
    <cellStyle name="40% - Accent6 61 3" xfId="12253"/>
    <cellStyle name="40% - Accent6 62" xfId="12254"/>
    <cellStyle name="40% - Accent6 62 2" xfId="12255"/>
    <cellStyle name="40% - Accent6 62 3" xfId="12256"/>
    <cellStyle name="40% - Accent6 63" xfId="12257"/>
    <cellStyle name="40% - Accent6 63 2" xfId="12258"/>
    <cellStyle name="40% - Accent6 63 3" xfId="12259"/>
    <cellStyle name="40% - Accent6 64" xfId="12260"/>
    <cellStyle name="40% - Accent6 64 2" xfId="12261"/>
    <cellStyle name="40% - Accent6 64 3" xfId="12262"/>
    <cellStyle name="40% - Accent6 65" xfId="12263"/>
    <cellStyle name="40% - Accent6 65 2" xfId="12264"/>
    <cellStyle name="40% - Accent6 65 3" xfId="12265"/>
    <cellStyle name="40% - Accent6 66" xfId="12266"/>
    <cellStyle name="40% - Accent6 66 2" xfId="12267"/>
    <cellStyle name="40% - Accent6 66 3" xfId="12268"/>
    <cellStyle name="40% - Accent6 67" xfId="12269"/>
    <cellStyle name="40% - Accent6 67 2" xfId="12270"/>
    <cellStyle name="40% - Accent6 67 3" xfId="12271"/>
    <cellStyle name="40% - Accent6 68" xfId="12272"/>
    <cellStyle name="40% - Accent6 68 2" xfId="12273"/>
    <cellStyle name="40% - Accent6 68 3" xfId="12274"/>
    <cellStyle name="40% - Accent6 69" xfId="12275"/>
    <cellStyle name="40% - Accent6 69 2" xfId="12276"/>
    <cellStyle name="40% - Accent6 69 3" xfId="12277"/>
    <cellStyle name="40% - Accent6 7" xfId="12278"/>
    <cellStyle name="40% - Accent6 7 2" xfId="12279"/>
    <cellStyle name="40% - Accent6 7 3" xfId="12280"/>
    <cellStyle name="40% - Accent6 7 4" xfId="12281"/>
    <cellStyle name="40% - Accent6 70" xfId="12282"/>
    <cellStyle name="40% - Accent6 70 2" xfId="12283"/>
    <cellStyle name="40% - Accent6 70 3" xfId="12284"/>
    <cellStyle name="40% - Accent6 71" xfId="12285"/>
    <cellStyle name="40% - Accent6 71 2" xfId="12286"/>
    <cellStyle name="40% - Accent6 71 3" xfId="12287"/>
    <cellStyle name="40% - Accent6 72" xfId="12288"/>
    <cellStyle name="40% - Accent6 72 2" xfId="12289"/>
    <cellStyle name="40% - Accent6 72 3" xfId="12290"/>
    <cellStyle name="40% - Accent6 73" xfId="12291"/>
    <cellStyle name="40% - Accent6 73 2" xfId="12292"/>
    <cellStyle name="40% - Accent6 73 3" xfId="12293"/>
    <cellStyle name="40% - Accent6 74" xfId="12294"/>
    <cellStyle name="40% - Accent6 74 2" xfId="12295"/>
    <cellStyle name="40% - Accent6 74 3" xfId="12296"/>
    <cellStyle name="40% - Accent6 75" xfId="12297"/>
    <cellStyle name="40% - Accent6 75 2" xfId="12298"/>
    <cellStyle name="40% - Accent6 75 3" xfId="12299"/>
    <cellStyle name="40% - Accent6 76" xfId="12300"/>
    <cellStyle name="40% - Accent6 76 2" xfId="12301"/>
    <cellStyle name="40% - Accent6 76 3" xfId="12302"/>
    <cellStyle name="40% - Accent6 77" xfId="12303"/>
    <cellStyle name="40% - Accent6 77 2" xfId="12304"/>
    <cellStyle name="40% - Accent6 77 3" xfId="12305"/>
    <cellStyle name="40% - Accent6 78" xfId="12306"/>
    <cellStyle name="40% - Accent6 78 2" xfId="12307"/>
    <cellStyle name="40% - Accent6 78 3" xfId="12308"/>
    <cellStyle name="40% - Accent6 79" xfId="12309"/>
    <cellStyle name="40% - Accent6 79 2" xfId="12310"/>
    <cellStyle name="40% - Accent6 79 3" xfId="12311"/>
    <cellStyle name="40% - Accent6 8" xfId="12312"/>
    <cellStyle name="40% - Accent6 8 2" xfId="12313"/>
    <cellStyle name="40% - Accent6 8 3" xfId="12314"/>
    <cellStyle name="40% - Accent6 8 4" xfId="12315"/>
    <cellStyle name="40% - Accent6 80" xfId="12316"/>
    <cellStyle name="40% - Accent6 80 2" xfId="12317"/>
    <cellStyle name="40% - Accent6 80 3" xfId="12318"/>
    <cellStyle name="40% - Accent6 81" xfId="12319"/>
    <cellStyle name="40% - Accent6 81 2" xfId="12320"/>
    <cellStyle name="40% - Accent6 81 3" xfId="12321"/>
    <cellStyle name="40% - Accent6 82" xfId="12322"/>
    <cellStyle name="40% - Accent6 82 2" xfId="12323"/>
    <cellStyle name="40% - Accent6 82 3" xfId="12324"/>
    <cellStyle name="40% - Accent6 83" xfId="12325"/>
    <cellStyle name="40% - Accent6 83 2" xfId="12326"/>
    <cellStyle name="40% - Accent6 83 3" xfId="12327"/>
    <cellStyle name="40% - Accent6 84" xfId="12328"/>
    <cellStyle name="40% - Accent6 84 2" xfId="12329"/>
    <cellStyle name="40% - Accent6 84 3" xfId="12330"/>
    <cellStyle name="40% - Accent6 85" xfId="12331"/>
    <cellStyle name="40% - Accent6 85 2" xfId="12332"/>
    <cellStyle name="40% - Accent6 85 3" xfId="12333"/>
    <cellStyle name="40% - Accent6 86" xfId="12334"/>
    <cellStyle name="40% - Accent6 86 2" xfId="12335"/>
    <cellStyle name="40% - Accent6 86 3" xfId="12336"/>
    <cellStyle name="40% - Accent6 87" xfId="12337"/>
    <cellStyle name="40% - Accent6 87 2" xfId="12338"/>
    <cellStyle name="40% - Accent6 87 3" xfId="12339"/>
    <cellStyle name="40% - Accent6 88" xfId="12340"/>
    <cellStyle name="40% - Accent6 88 2" xfId="12341"/>
    <cellStyle name="40% - Accent6 88 3" xfId="12342"/>
    <cellStyle name="40% - Accent6 89" xfId="12343"/>
    <cellStyle name="40% - Accent6 89 2" xfId="12344"/>
    <cellStyle name="40% - Accent6 89 3" xfId="12345"/>
    <cellStyle name="40% - Accent6 9" xfId="12346"/>
    <cellStyle name="40% - Accent6 9 2" xfId="12347"/>
    <cellStyle name="40% - Accent6 9 3" xfId="12348"/>
    <cellStyle name="40% - Accent6 9 4" xfId="12349"/>
    <cellStyle name="40% - Accent6 90" xfId="12350"/>
    <cellStyle name="40% - Accent6 90 2" xfId="12351"/>
    <cellStyle name="40% - Accent6 90 3" xfId="12352"/>
    <cellStyle name="40% - Accent6 91" xfId="12353"/>
    <cellStyle name="40% - Accent6 91 2" xfId="12354"/>
    <cellStyle name="40% - Accent6 91 3" xfId="12355"/>
    <cellStyle name="40% - Accent6 92" xfId="12356"/>
    <cellStyle name="40% - Accent6 92 2" xfId="12357"/>
    <cellStyle name="40% - Accent6 92 3" xfId="12358"/>
    <cellStyle name="40% - Accent6 93" xfId="12359"/>
    <cellStyle name="40% - Accent6 93 2" xfId="12360"/>
    <cellStyle name="40% - Accent6 93 3" xfId="12361"/>
    <cellStyle name="40% - Accent6 94" xfId="12362"/>
    <cellStyle name="40% - Accent6 94 2" xfId="12363"/>
    <cellStyle name="40% - Accent6 94 3" xfId="12364"/>
    <cellStyle name="40% - Accent6 95" xfId="12365"/>
    <cellStyle name="40% - Accent6 95 2" xfId="12366"/>
    <cellStyle name="40% - Accent6 95 3" xfId="12367"/>
    <cellStyle name="40% - Accent6 96" xfId="12368"/>
    <cellStyle name="40% - Accent6 96 2" xfId="12369"/>
    <cellStyle name="40% - Accent6 96 3" xfId="12370"/>
    <cellStyle name="40% - Accent6 97" xfId="12371"/>
    <cellStyle name="40% - Accent6 97 2" xfId="12372"/>
    <cellStyle name="40% - Accent6 97 3" xfId="12373"/>
    <cellStyle name="40% - Accent6 98" xfId="12374"/>
    <cellStyle name="40% - Accent6 98 2" xfId="12375"/>
    <cellStyle name="40% - Accent6 98 3" xfId="12376"/>
    <cellStyle name="40% - Accent6 99" xfId="12377"/>
    <cellStyle name="40% - Accent6 99 2" xfId="12378"/>
    <cellStyle name="40% - Accent6 99 3" xfId="12379"/>
    <cellStyle name="60% - Accent1 10" xfId="12380"/>
    <cellStyle name="60% - Accent1 10 2" xfId="12381"/>
    <cellStyle name="60% - Accent1 10 3" xfId="12382"/>
    <cellStyle name="60% - Accent1 100" xfId="12383"/>
    <cellStyle name="60% - Accent1 100 2" xfId="12384"/>
    <cellStyle name="60% - Accent1 101" xfId="12385"/>
    <cellStyle name="60% - Accent1 101 2" xfId="12386"/>
    <cellStyle name="60% - Accent1 102" xfId="12387"/>
    <cellStyle name="60% - Accent1 102 2" xfId="12388"/>
    <cellStyle name="60% - Accent1 103" xfId="12389"/>
    <cellStyle name="60% - Accent1 103 2" xfId="12390"/>
    <cellStyle name="60% - Accent1 104" xfId="12391"/>
    <cellStyle name="60% - Accent1 104 2" xfId="12392"/>
    <cellStyle name="60% - Accent1 105" xfId="12393"/>
    <cellStyle name="60% - Accent1 105 2" xfId="12394"/>
    <cellStyle name="60% - Accent1 106" xfId="12395"/>
    <cellStyle name="60% - Accent1 106 2" xfId="12396"/>
    <cellStyle name="60% - Accent1 107" xfId="12397"/>
    <cellStyle name="60% - Accent1 107 2" xfId="12398"/>
    <cellStyle name="60% - Accent1 108" xfId="12399"/>
    <cellStyle name="60% - Accent1 108 2" xfId="12400"/>
    <cellStyle name="60% - Accent1 109" xfId="12401"/>
    <cellStyle name="60% - Accent1 109 2" xfId="12402"/>
    <cellStyle name="60% - Accent1 11" xfId="12403"/>
    <cellStyle name="60% - Accent1 11 2" xfId="12404"/>
    <cellStyle name="60% - Accent1 11 3" xfId="12405"/>
    <cellStyle name="60% - Accent1 110" xfId="12406"/>
    <cellStyle name="60% - Accent1 110 2" xfId="12407"/>
    <cellStyle name="60% - Accent1 111" xfId="12408"/>
    <cellStyle name="60% - Accent1 111 2" xfId="12409"/>
    <cellStyle name="60% - Accent1 112" xfId="12410"/>
    <cellStyle name="60% - Accent1 112 2" xfId="12411"/>
    <cellStyle name="60% - Accent1 113" xfId="12412"/>
    <cellStyle name="60% - Accent1 113 2" xfId="12413"/>
    <cellStyle name="60% - Accent1 114" xfId="12414"/>
    <cellStyle name="60% - Accent1 114 2" xfId="12415"/>
    <cellStyle name="60% - Accent1 115" xfId="12416"/>
    <cellStyle name="60% - Accent1 115 2" xfId="12417"/>
    <cellStyle name="60% - Accent1 116" xfId="12418"/>
    <cellStyle name="60% - Accent1 116 2" xfId="12419"/>
    <cellStyle name="60% - Accent1 117" xfId="12420"/>
    <cellStyle name="60% - Accent1 117 2" xfId="12421"/>
    <cellStyle name="60% - Accent1 118" xfId="12422"/>
    <cellStyle name="60% - Accent1 118 2" xfId="12423"/>
    <cellStyle name="60% - Accent1 119" xfId="12424"/>
    <cellStyle name="60% - Accent1 119 2" xfId="12425"/>
    <cellStyle name="60% - Accent1 12" xfId="12426"/>
    <cellStyle name="60% - Accent1 12 2" xfId="12427"/>
    <cellStyle name="60% - Accent1 12 3" xfId="12428"/>
    <cellStyle name="60% - Accent1 120" xfId="12429"/>
    <cellStyle name="60% - Accent1 120 2" xfId="12430"/>
    <cellStyle name="60% - Accent1 121" xfId="12431"/>
    <cellStyle name="60% - Accent1 121 2" xfId="12432"/>
    <cellStyle name="60% - Accent1 122" xfId="12433"/>
    <cellStyle name="60% - Accent1 122 2" xfId="12434"/>
    <cellStyle name="60% - Accent1 123" xfId="12435"/>
    <cellStyle name="60% - Accent1 123 2" xfId="12436"/>
    <cellStyle name="60% - Accent1 124" xfId="12437"/>
    <cellStyle name="60% - Accent1 124 2" xfId="12438"/>
    <cellStyle name="60% - Accent1 125" xfId="12439"/>
    <cellStyle name="60% - Accent1 125 2" xfId="12440"/>
    <cellStyle name="60% - Accent1 126" xfId="12441"/>
    <cellStyle name="60% - Accent1 126 2" xfId="12442"/>
    <cellStyle name="60% - Accent1 127" xfId="12443"/>
    <cellStyle name="60% - Accent1 127 2" xfId="12444"/>
    <cellStyle name="60% - Accent1 128" xfId="12445"/>
    <cellStyle name="60% - Accent1 128 2" xfId="12446"/>
    <cellStyle name="60% - Accent1 129" xfId="12447"/>
    <cellStyle name="60% - Accent1 129 2" xfId="12448"/>
    <cellStyle name="60% - Accent1 13" xfId="12449"/>
    <cellStyle name="60% - Accent1 13 2" xfId="12450"/>
    <cellStyle name="60% - Accent1 13 3" xfId="12451"/>
    <cellStyle name="60% - Accent1 130" xfId="12452"/>
    <cellStyle name="60% - Accent1 130 2" xfId="12453"/>
    <cellStyle name="60% - Accent1 131" xfId="12454"/>
    <cellStyle name="60% - Accent1 131 2" xfId="12455"/>
    <cellStyle name="60% - Accent1 132" xfId="12456"/>
    <cellStyle name="60% - Accent1 132 2" xfId="12457"/>
    <cellStyle name="60% - Accent1 133" xfId="12458"/>
    <cellStyle name="60% - Accent1 133 2" xfId="12459"/>
    <cellStyle name="60% - Accent1 134" xfId="12460"/>
    <cellStyle name="60% - Accent1 134 2" xfId="12461"/>
    <cellStyle name="60% - Accent1 135" xfId="12462"/>
    <cellStyle name="60% - Accent1 135 2" xfId="12463"/>
    <cellStyle name="60% - Accent1 136" xfId="12464"/>
    <cellStyle name="60% - Accent1 136 2" xfId="12465"/>
    <cellStyle name="60% - Accent1 137" xfId="12466"/>
    <cellStyle name="60% - Accent1 137 2" xfId="12467"/>
    <cellStyle name="60% - Accent1 138" xfId="12468"/>
    <cellStyle name="60% - Accent1 138 2" xfId="12469"/>
    <cellStyle name="60% - Accent1 139" xfId="12470"/>
    <cellStyle name="60% - Accent1 139 2" xfId="12471"/>
    <cellStyle name="60% - Accent1 14" xfId="12472"/>
    <cellStyle name="60% - Accent1 14 2" xfId="12473"/>
    <cellStyle name="60% - Accent1 140" xfId="12474"/>
    <cellStyle name="60% - Accent1 140 2" xfId="12475"/>
    <cellStyle name="60% - Accent1 141" xfId="12476"/>
    <cellStyle name="60% - Accent1 141 2" xfId="12477"/>
    <cellStyle name="60% - Accent1 142" xfId="12478"/>
    <cellStyle name="60% - Accent1 142 2" xfId="12479"/>
    <cellStyle name="60% - Accent1 143" xfId="12480"/>
    <cellStyle name="60% - Accent1 143 2" xfId="12481"/>
    <cellStyle name="60% - Accent1 144" xfId="12482"/>
    <cellStyle name="60% - Accent1 144 2" xfId="12483"/>
    <cellStyle name="60% - Accent1 145" xfId="12484"/>
    <cellStyle name="60% - Accent1 145 2" xfId="12485"/>
    <cellStyle name="60% - Accent1 146" xfId="12486"/>
    <cellStyle name="60% - Accent1 146 2" xfId="12487"/>
    <cellStyle name="60% - Accent1 147" xfId="12488"/>
    <cellStyle name="60% - Accent1 147 2" xfId="12489"/>
    <cellStyle name="60% - Accent1 148" xfId="12490"/>
    <cellStyle name="60% - Accent1 148 2" xfId="12491"/>
    <cellStyle name="60% - Accent1 149" xfId="12492"/>
    <cellStyle name="60% - Accent1 149 2" xfId="12493"/>
    <cellStyle name="60% - Accent1 15" xfId="12494"/>
    <cellStyle name="60% - Accent1 15 2" xfId="12495"/>
    <cellStyle name="60% - Accent1 150" xfId="12496"/>
    <cellStyle name="60% - Accent1 150 2" xfId="12497"/>
    <cellStyle name="60% - Accent1 151" xfId="12498"/>
    <cellStyle name="60% - Accent1 151 2" xfId="12499"/>
    <cellStyle name="60% - Accent1 152" xfId="12500"/>
    <cellStyle name="60% - Accent1 152 2" xfId="12501"/>
    <cellStyle name="60% - Accent1 153" xfId="12502"/>
    <cellStyle name="60% - Accent1 153 2" xfId="12503"/>
    <cellStyle name="60% - Accent1 154" xfId="12504"/>
    <cellStyle name="60% - Accent1 154 2" xfId="12505"/>
    <cellStyle name="60% - Accent1 155" xfId="12506"/>
    <cellStyle name="60% - Accent1 155 2" xfId="12507"/>
    <cellStyle name="60% - Accent1 156" xfId="12508"/>
    <cellStyle name="60% - Accent1 156 2" xfId="12509"/>
    <cellStyle name="60% - Accent1 157" xfId="12510"/>
    <cellStyle name="60% - Accent1 157 2" xfId="12511"/>
    <cellStyle name="60% - Accent1 158" xfId="12512"/>
    <cellStyle name="60% - Accent1 158 2" xfId="12513"/>
    <cellStyle name="60% - Accent1 159" xfId="12514"/>
    <cellStyle name="60% - Accent1 159 2" xfId="12515"/>
    <cellStyle name="60% - Accent1 16" xfId="12516"/>
    <cellStyle name="60% - Accent1 16 2" xfId="12517"/>
    <cellStyle name="60% - Accent1 160" xfId="12518"/>
    <cellStyle name="60% - Accent1 160 2" xfId="12519"/>
    <cellStyle name="60% - Accent1 161" xfId="12520"/>
    <cellStyle name="60% - Accent1 161 2" xfId="12521"/>
    <cellStyle name="60% - Accent1 162" xfId="12522"/>
    <cellStyle name="60% - Accent1 162 2" xfId="12523"/>
    <cellStyle name="60% - Accent1 163" xfId="12524"/>
    <cellStyle name="60% - Accent1 163 2" xfId="12525"/>
    <cellStyle name="60% - Accent1 164" xfId="12526"/>
    <cellStyle name="60% - Accent1 164 2" xfId="12527"/>
    <cellStyle name="60% - Accent1 165" xfId="12528"/>
    <cellStyle name="60% - Accent1 165 2" xfId="12529"/>
    <cellStyle name="60% - Accent1 166" xfId="12530"/>
    <cellStyle name="60% - Accent1 166 2" xfId="12531"/>
    <cellStyle name="60% - Accent1 167" xfId="12532"/>
    <cellStyle name="60% - Accent1 167 2" xfId="12533"/>
    <cellStyle name="60% - Accent1 168" xfId="12534"/>
    <cellStyle name="60% - Accent1 168 2" xfId="12535"/>
    <cellStyle name="60% - Accent1 169" xfId="12536"/>
    <cellStyle name="60% - Accent1 169 2" xfId="12537"/>
    <cellStyle name="60% - Accent1 17" xfId="12538"/>
    <cellStyle name="60% - Accent1 17 2" xfId="12539"/>
    <cellStyle name="60% - Accent1 170" xfId="12540"/>
    <cellStyle name="60% - Accent1 170 2" xfId="12541"/>
    <cellStyle name="60% - Accent1 171" xfId="12542"/>
    <cellStyle name="60% - Accent1 171 2" xfId="12543"/>
    <cellStyle name="60% - Accent1 172" xfId="12544"/>
    <cellStyle name="60% - Accent1 172 2" xfId="12545"/>
    <cellStyle name="60% - Accent1 173" xfId="12546"/>
    <cellStyle name="60% - Accent1 173 2" xfId="12547"/>
    <cellStyle name="60% - Accent1 174" xfId="12548"/>
    <cellStyle name="60% - Accent1 174 2" xfId="12549"/>
    <cellStyle name="60% - Accent1 175" xfId="12550"/>
    <cellStyle name="60% - Accent1 175 2" xfId="12551"/>
    <cellStyle name="60% - Accent1 176" xfId="12552"/>
    <cellStyle name="60% - Accent1 176 2" xfId="12553"/>
    <cellStyle name="60% - Accent1 177" xfId="12554"/>
    <cellStyle name="60% - Accent1 177 2" xfId="12555"/>
    <cellStyle name="60% - Accent1 178" xfId="12556"/>
    <cellStyle name="60% - Accent1 178 2" xfId="12557"/>
    <cellStyle name="60% - Accent1 179" xfId="12558"/>
    <cellStyle name="60% - Accent1 179 2" xfId="12559"/>
    <cellStyle name="60% - Accent1 18" xfId="12560"/>
    <cellStyle name="60% - Accent1 18 2" xfId="12561"/>
    <cellStyle name="60% - Accent1 180" xfId="12562"/>
    <cellStyle name="60% - Accent1 180 2" xfId="12563"/>
    <cellStyle name="60% - Accent1 181" xfId="12564"/>
    <cellStyle name="60% - Accent1 181 2" xfId="12565"/>
    <cellStyle name="60% - Accent1 182" xfId="12566"/>
    <cellStyle name="60% - Accent1 182 2" xfId="12567"/>
    <cellStyle name="60% - Accent1 183" xfId="12568"/>
    <cellStyle name="60% - Accent1 183 2" xfId="12569"/>
    <cellStyle name="60% - Accent1 184" xfId="12570"/>
    <cellStyle name="60% - Accent1 184 2" xfId="12571"/>
    <cellStyle name="60% - Accent1 185" xfId="12572"/>
    <cellStyle name="60% - Accent1 185 2" xfId="12573"/>
    <cellStyle name="60% - Accent1 186" xfId="12574"/>
    <cellStyle name="60% - Accent1 186 2" xfId="12575"/>
    <cellStyle name="60% - Accent1 187" xfId="12576"/>
    <cellStyle name="60% - Accent1 187 2" xfId="12577"/>
    <cellStyle name="60% - Accent1 188" xfId="12578"/>
    <cellStyle name="60% - Accent1 188 2" xfId="12579"/>
    <cellStyle name="60% - Accent1 189" xfId="12580"/>
    <cellStyle name="60% - Accent1 189 2" xfId="12581"/>
    <cellStyle name="60% - Accent1 19" xfId="12582"/>
    <cellStyle name="60% - Accent1 19 2" xfId="12583"/>
    <cellStyle name="60% - Accent1 190" xfId="12584"/>
    <cellStyle name="60% - Accent1 190 2" xfId="12585"/>
    <cellStyle name="60% - Accent1 191" xfId="12586"/>
    <cellStyle name="60% - Accent1 191 2" xfId="12587"/>
    <cellStyle name="60% - Accent1 192" xfId="12588"/>
    <cellStyle name="60% - Accent1 192 2" xfId="12589"/>
    <cellStyle name="60% - Accent1 193" xfId="12590"/>
    <cellStyle name="60% - Accent1 194" xfId="12591"/>
    <cellStyle name="60% - Accent1 195" xfId="12592"/>
    <cellStyle name="60% - Accent1 196" xfId="12593"/>
    <cellStyle name="60% - Accent1 197" xfId="12594"/>
    <cellStyle name="60% - Accent1 198" xfId="12595"/>
    <cellStyle name="60% - Accent1 199" xfId="12596"/>
    <cellStyle name="60% - Accent1 2" xfId="12597"/>
    <cellStyle name="60% - Accent1 2 10" xfId="12598"/>
    <cellStyle name="60% - Accent1 2 11" xfId="12599"/>
    <cellStyle name="60% - Accent1 2 12" xfId="12600"/>
    <cellStyle name="60% - Accent1 2 13" xfId="12601"/>
    <cellStyle name="60% - Accent1 2 2" xfId="12602"/>
    <cellStyle name="60% - Accent1 2 2 2" xfId="12603"/>
    <cellStyle name="60% - Accent1 2 2 3" xfId="12604"/>
    <cellStyle name="60% - Accent1 2 3" xfId="12605"/>
    <cellStyle name="60% - Accent1 2 4" xfId="12606"/>
    <cellStyle name="60% - Accent1 2 5" xfId="12607"/>
    <cellStyle name="60% - Accent1 2 6" xfId="12608"/>
    <cellStyle name="60% - Accent1 2 7" xfId="12609"/>
    <cellStyle name="60% - Accent1 2 8" xfId="12610"/>
    <cellStyle name="60% - Accent1 2 9" xfId="12611"/>
    <cellStyle name="60% - Accent1 20" xfId="12612"/>
    <cellStyle name="60% - Accent1 20 2" xfId="12613"/>
    <cellStyle name="60% - Accent1 200" xfId="12614"/>
    <cellStyle name="60% - Accent1 201" xfId="12615"/>
    <cellStyle name="60% - Accent1 202" xfId="12616"/>
    <cellStyle name="60% - Accent1 203" xfId="12617"/>
    <cellStyle name="60% - Accent1 204" xfId="12618"/>
    <cellStyle name="60% - Accent1 205" xfId="12619"/>
    <cellStyle name="60% - Accent1 206" xfId="12620"/>
    <cellStyle name="60% - Accent1 207" xfId="12621"/>
    <cellStyle name="60% - Accent1 208" xfId="12622"/>
    <cellStyle name="60% - Accent1 209" xfId="12623"/>
    <cellStyle name="60% - Accent1 21" xfId="12624"/>
    <cellStyle name="60% - Accent1 21 2" xfId="12625"/>
    <cellStyle name="60% - Accent1 210" xfId="12626"/>
    <cellStyle name="60% - Accent1 211" xfId="12627"/>
    <cellStyle name="60% - Accent1 212" xfId="12628"/>
    <cellStyle name="60% - Accent1 213" xfId="12629"/>
    <cellStyle name="60% - Accent1 214" xfId="12630"/>
    <cellStyle name="60% - Accent1 215" xfId="12631"/>
    <cellStyle name="60% - Accent1 216" xfId="12632"/>
    <cellStyle name="60% - Accent1 217" xfId="12633"/>
    <cellStyle name="60% - Accent1 218" xfId="12634"/>
    <cellStyle name="60% - Accent1 219" xfId="12635"/>
    <cellStyle name="60% - Accent1 22" xfId="12636"/>
    <cellStyle name="60% - Accent1 22 2" xfId="12637"/>
    <cellStyle name="60% - Accent1 220" xfId="12638"/>
    <cellStyle name="60% - Accent1 221" xfId="12639"/>
    <cellStyle name="60% - Accent1 222" xfId="12640"/>
    <cellStyle name="60% - Accent1 223" xfId="12641"/>
    <cellStyle name="60% - Accent1 224" xfId="12642"/>
    <cellStyle name="60% - Accent1 225" xfId="12643"/>
    <cellStyle name="60% - Accent1 226" xfId="12644"/>
    <cellStyle name="60% - Accent1 227" xfId="12645"/>
    <cellStyle name="60% - Accent1 228" xfId="12646"/>
    <cellStyle name="60% - Accent1 229" xfId="12647"/>
    <cellStyle name="60% - Accent1 23" xfId="12648"/>
    <cellStyle name="60% - Accent1 23 2" xfId="12649"/>
    <cellStyle name="60% - Accent1 230" xfId="12650"/>
    <cellStyle name="60% - Accent1 231" xfId="12651"/>
    <cellStyle name="60% - Accent1 232" xfId="12652"/>
    <cellStyle name="60% - Accent1 233" xfId="12653"/>
    <cellStyle name="60% - Accent1 234" xfId="12654"/>
    <cellStyle name="60% - Accent1 235" xfId="12655"/>
    <cellStyle name="60% - Accent1 236" xfId="12656"/>
    <cellStyle name="60% - Accent1 237" xfId="12657"/>
    <cellStyle name="60% - Accent1 238" xfId="12658"/>
    <cellStyle name="60% - Accent1 239" xfId="12659"/>
    <cellStyle name="60% - Accent1 24" xfId="12660"/>
    <cellStyle name="60% - Accent1 24 2" xfId="12661"/>
    <cellStyle name="60% - Accent1 240" xfId="12662"/>
    <cellStyle name="60% - Accent1 241" xfId="12663"/>
    <cellStyle name="60% - Accent1 242" xfId="12664"/>
    <cellStyle name="60% - Accent1 243" xfId="12665"/>
    <cellStyle name="60% - Accent1 244" xfId="12666"/>
    <cellStyle name="60% - Accent1 245" xfId="12667"/>
    <cellStyle name="60% - Accent1 246" xfId="12668"/>
    <cellStyle name="60% - Accent1 247" xfId="12669"/>
    <cellStyle name="60% - Accent1 248" xfId="12670"/>
    <cellStyle name="60% - Accent1 249" xfId="12671"/>
    <cellStyle name="60% - Accent1 25" xfId="12672"/>
    <cellStyle name="60% - Accent1 25 2" xfId="12673"/>
    <cellStyle name="60% - Accent1 250" xfId="12674"/>
    <cellStyle name="60% - Accent1 251" xfId="12675"/>
    <cellStyle name="60% - Accent1 252" xfId="12676"/>
    <cellStyle name="60% - Accent1 253" xfId="12677"/>
    <cellStyle name="60% - Accent1 254" xfId="12678"/>
    <cellStyle name="60% - Accent1 255" xfId="12679"/>
    <cellStyle name="60% - Accent1 256" xfId="12680"/>
    <cellStyle name="60% - Accent1 257" xfId="12681"/>
    <cellStyle name="60% - Accent1 26" xfId="12682"/>
    <cellStyle name="60% - Accent1 26 2" xfId="12683"/>
    <cellStyle name="60% - Accent1 27" xfId="12684"/>
    <cellStyle name="60% - Accent1 27 2" xfId="12685"/>
    <cellStyle name="60% - Accent1 28" xfId="12686"/>
    <cellStyle name="60% - Accent1 28 2" xfId="12687"/>
    <cellStyle name="60% - Accent1 29" xfId="12688"/>
    <cellStyle name="60% - Accent1 29 2" xfId="12689"/>
    <cellStyle name="60% - Accent1 3" xfId="12690"/>
    <cellStyle name="60% - Accent1 3 2" xfId="12691"/>
    <cellStyle name="60% - Accent1 3 2 2" xfId="12692"/>
    <cellStyle name="60% - Accent1 3 3" xfId="12693"/>
    <cellStyle name="60% - Accent1 3 4" xfId="12694"/>
    <cellStyle name="60% - Accent1 30" xfId="12695"/>
    <cellStyle name="60% - Accent1 30 2" xfId="12696"/>
    <cellStyle name="60% - Accent1 31" xfId="12697"/>
    <cellStyle name="60% - Accent1 31 2" xfId="12698"/>
    <cellStyle name="60% - Accent1 32" xfId="12699"/>
    <cellStyle name="60% - Accent1 32 2" xfId="12700"/>
    <cellStyle name="60% - Accent1 33" xfId="12701"/>
    <cellStyle name="60% - Accent1 33 2" xfId="12702"/>
    <cellStyle name="60% - Accent1 34" xfId="12703"/>
    <cellStyle name="60% - Accent1 34 2" xfId="12704"/>
    <cellStyle name="60% - Accent1 35" xfId="12705"/>
    <cellStyle name="60% - Accent1 35 2" xfId="12706"/>
    <cellStyle name="60% - Accent1 36" xfId="12707"/>
    <cellStyle name="60% - Accent1 36 2" xfId="12708"/>
    <cellStyle name="60% - Accent1 37" xfId="12709"/>
    <cellStyle name="60% - Accent1 37 2" xfId="12710"/>
    <cellStyle name="60% - Accent1 38" xfId="12711"/>
    <cellStyle name="60% - Accent1 38 2" xfId="12712"/>
    <cellStyle name="60% - Accent1 39" xfId="12713"/>
    <cellStyle name="60% - Accent1 39 2" xfId="12714"/>
    <cellStyle name="60% - Accent1 4" xfId="12715"/>
    <cellStyle name="60% - Accent1 4 2" xfId="12716"/>
    <cellStyle name="60% - Accent1 4 2 2" xfId="12717"/>
    <cellStyle name="60% - Accent1 4 3" xfId="12718"/>
    <cellStyle name="60% - Accent1 40" xfId="12719"/>
    <cellStyle name="60% - Accent1 40 2" xfId="12720"/>
    <cellStyle name="60% - Accent1 41" xfId="12721"/>
    <cellStyle name="60% - Accent1 41 2" xfId="12722"/>
    <cellStyle name="60% - Accent1 42" xfId="12723"/>
    <cellStyle name="60% - Accent1 42 2" xfId="12724"/>
    <cellStyle name="60% - Accent1 43" xfId="12725"/>
    <cellStyle name="60% - Accent1 43 2" xfId="12726"/>
    <cellStyle name="60% - Accent1 44" xfId="12727"/>
    <cellStyle name="60% - Accent1 44 2" xfId="12728"/>
    <cellStyle name="60% - Accent1 45" xfId="12729"/>
    <cellStyle name="60% - Accent1 45 2" xfId="12730"/>
    <cellStyle name="60% - Accent1 46" xfId="12731"/>
    <cellStyle name="60% - Accent1 46 2" xfId="12732"/>
    <cellStyle name="60% - Accent1 47" xfId="12733"/>
    <cellStyle name="60% - Accent1 47 2" xfId="12734"/>
    <cellStyle name="60% - Accent1 48" xfId="12735"/>
    <cellStyle name="60% - Accent1 48 2" xfId="12736"/>
    <cellStyle name="60% - Accent1 49" xfId="12737"/>
    <cellStyle name="60% - Accent1 49 2" xfId="12738"/>
    <cellStyle name="60% - Accent1 5" xfId="12739"/>
    <cellStyle name="60% - Accent1 5 2" xfId="12740"/>
    <cellStyle name="60% - Accent1 5 3" xfId="12741"/>
    <cellStyle name="60% - Accent1 50" xfId="12742"/>
    <cellStyle name="60% - Accent1 50 2" xfId="12743"/>
    <cellStyle name="60% - Accent1 51" xfId="12744"/>
    <cellStyle name="60% - Accent1 51 2" xfId="12745"/>
    <cellStyle name="60% - Accent1 52" xfId="12746"/>
    <cellStyle name="60% - Accent1 52 2" xfId="12747"/>
    <cellStyle name="60% - Accent1 53" xfId="12748"/>
    <cellStyle name="60% - Accent1 53 2" xfId="12749"/>
    <cellStyle name="60% - Accent1 54" xfId="12750"/>
    <cellStyle name="60% - Accent1 54 2" xfId="12751"/>
    <cellStyle name="60% - Accent1 55" xfId="12752"/>
    <cellStyle name="60% - Accent1 55 2" xfId="12753"/>
    <cellStyle name="60% - Accent1 56" xfId="12754"/>
    <cellStyle name="60% - Accent1 56 2" xfId="12755"/>
    <cellStyle name="60% - Accent1 57" xfId="12756"/>
    <cellStyle name="60% - Accent1 57 2" xfId="12757"/>
    <cellStyle name="60% - Accent1 58" xfId="12758"/>
    <cellStyle name="60% - Accent1 58 2" xfId="12759"/>
    <cellStyle name="60% - Accent1 59" xfId="12760"/>
    <cellStyle name="60% - Accent1 59 2" xfId="12761"/>
    <cellStyle name="60% - Accent1 6" xfId="12762"/>
    <cellStyle name="60% - Accent1 6 2" xfId="12763"/>
    <cellStyle name="60% - Accent1 6 3" xfId="12764"/>
    <cellStyle name="60% - Accent1 60" xfId="12765"/>
    <cellStyle name="60% - Accent1 60 2" xfId="12766"/>
    <cellStyle name="60% - Accent1 61" xfId="12767"/>
    <cellStyle name="60% - Accent1 61 2" xfId="12768"/>
    <cellStyle name="60% - Accent1 62" xfId="12769"/>
    <cellStyle name="60% - Accent1 62 2" xfId="12770"/>
    <cellStyle name="60% - Accent1 63" xfId="12771"/>
    <cellStyle name="60% - Accent1 63 2" xfId="12772"/>
    <cellStyle name="60% - Accent1 64" xfId="12773"/>
    <cellStyle name="60% - Accent1 64 2" xfId="12774"/>
    <cellStyle name="60% - Accent1 65" xfId="12775"/>
    <cellStyle name="60% - Accent1 65 2" xfId="12776"/>
    <cellStyle name="60% - Accent1 66" xfId="12777"/>
    <cellStyle name="60% - Accent1 66 2" xfId="12778"/>
    <cellStyle name="60% - Accent1 67" xfId="12779"/>
    <cellStyle name="60% - Accent1 67 2" xfId="12780"/>
    <cellStyle name="60% - Accent1 68" xfId="12781"/>
    <cellStyle name="60% - Accent1 68 2" xfId="12782"/>
    <cellStyle name="60% - Accent1 69" xfId="12783"/>
    <cellStyle name="60% - Accent1 69 2" xfId="12784"/>
    <cellStyle name="60% - Accent1 7" xfId="12785"/>
    <cellStyle name="60% - Accent1 7 2" xfId="12786"/>
    <cellStyle name="60% - Accent1 7 3" xfId="12787"/>
    <cellStyle name="60% - Accent1 70" xfId="12788"/>
    <cellStyle name="60% - Accent1 70 2" xfId="12789"/>
    <cellStyle name="60% - Accent1 71" xfId="12790"/>
    <cellStyle name="60% - Accent1 71 2" xfId="12791"/>
    <cellStyle name="60% - Accent1 72" xfId="12792"/>
    <cellStyle name="60% - Accent1 72 2" xfId="12793"/>
    <cellStyle name="60% - Accent1 73" xfId="12794"/>
    <cellStyle name="60% - Accent1 73 2" xfId="12795"/>
    <cellStyle name="60% - Accent1 74" xfId="12796"/>
    <cellStyle name="60% - Accent1 74 2" xfId="12797"/>
    <cellStyle name="60% - Accent1 75" xfId="12798"/>
    <cellStyle name="60% - Accent1 75 2" xfId="12799"/>
    <cellStyle name="60% - Accent1 76" xfId="12800"/>
    <cellStyle name="60% - Accent1 76 2" xfId="12801"/>
    <cellStyle name="60% - Accent1 77" xfId="12802"/>
    <cellStyle name="60% - Accent1 77 2" xfId="12803"/>
    <cellStyle name="60% - Accent1 78" xfId="12804"/>
    <cellStyle name="60% - Accent1 78 2" xfId="12805"/>
    <cellStyle name="60% - Accent1 79" xfId="12806"/>
    <cellStyle name="60% - Accent1 79 2" xfId="12807"/>
    <cellStyle name="60% - Accent1 8" xfId="12808"/>
    <cellStyle name="60% - Accent1 8 2" xfId="12809"/>
    <cellStyle name="60% - Accent1 8 3" xfId="12810"/>
    <cellStyle name="60% - Accent1 80" xfId="12811"/>
    <cellStyle name="60% - Accent1 80 2" xfId="12812"/>
    <cellStyle name="60% - Accent1 81" xfId="12813"/>
    <cellStyle name="60% - Accent1 81 2" xfId="12814"/>
    <cellStyle name="60% - Accent1 82" xfId="12815"/>
    <cellStyle name="60% - Accent1 82 2" xfId="12816"/>
    <cellStyle name="60% - Accent1 83" xfId="12817"/>
    <cellStyle name="60% - Accent1 83 2" xfId="12818"/>
    <cellStyle name="60% - Accent1 84" xfId="12819"/>
    <cellStyle name="60% - Accent1 84 2" xfId="12820"/>
    <cellStyle name="60% - Accent1 85" xfId="12821"/>
    <cellStyle name="60% - Accent1 85 2" xfId="12822"/>
    <cellStyle name="60% - Accent1 86" xfId="12823"/>
    <cellStyle name="60% - Accent1 86 2" xfId="12824"/>
    <cellStyle name="60% - Accent1 87" xfId="12825"/>
    <cellStyle name="60% - Accent1 87 2" xfId="12826"/>
    <cellStyle name="60% - Accent1 88" xfId="12827"/>
    <cellStyle name="60% - Accent1 88 2" xfId="12828"/>
    <cellStyle name="60% - Accent1 89" xfId="12829"/>
    <cellStyle name="60% - Accent1 89 2" xfId="12830"/>
    <cellStyle name="60% - Accent1 9" xfId="12831"/>
    <cellStyle name="60% - Accent1 9 2" xfId="12832"/>
    <cellStyle name="60% - Accent1 9 3" xfId="12833"/>
    <cellStyle name="60% - Accent1 90" xfId="12834"/>
    <cellStyle name="60% - Accent1 90 2" xfId="12835"/>
    <cellStyle name="60% - Accent1 91" xfId="12836"/>
    <cellStyle name="60% - Accent1 91 2" xfId="12837"/>
    <cellStyle name="60% - Accent1 92" xfId="12838"/>
    <cellStyle name="60% - Accent1 92 2" xfId="12839"/>
    <cellStyle name="60% - Accent1 93" xfId="12840"/>
    <cellStyle name="60% - Accent1 93 2" xfId="12841"/>
    <cellStyle name="60% - Accent1 94" xfId="12842"/>
    <cellStyle name="60% - Accent1 94 2" xfId="12843"/>
    <cellStyle name="60% - Accent1 95" xfId="12844"/>
    <cellStyle name="60% - Accent1 95 2" xfId="12845"/>
    <cellStyle name="60% - Accent1 96" xfId="12846"/>
    <cellStyle name="60% - Accent1 96 2" xfId="12847"/>
    <cellStyle name="60% - Accent1 97" xfId="12848"/>
    <cellStyle name="60% - Accent1 97 2" xfId="12849"/>
    <cellStyle name="60% - Accent1 98" xfId="12850"/>
    <cellStyle name="60% - Accent1 98 2" xfId="12851"/>
    <cellStyle name="60% - Accent1 99" xfId="12852"/>
    <cellStyle name="60% - Accent1 99 2" xfId="12853"/>
    <cellStyle name="60% - Accent2 10" xfId="12854"/>
    <cellStyle name="60% - Accent2 10 2" xfId="12855"/>
    <cellStyle name="60% - Accent2 10 3" xfId="12856"/>
    <cellStyle name="60% - Accent2 100" xfId="12857"/>
    <cellStyle name="60% - Accent2 100 2" xfId="12858"/>
    <cellStyle name="60% - Accent2 101" xfId="12859"/>
    <cellStyle name="60% - Accent2 101 2" xfId="12860"/>
    <cellStyle name="60% - Accent2 102" xfId="12861"/>
    <cellStyle name="60% - Accent2 102 2" xfId="12862"/>
    <cellStyle name="60% - Accent2 103" xfId="12863"/>
    <cellStyle name="60% - Accent2 103 2" xfId="12864"/>
    <cellStyle name="60% - Accent2 104" xfId="12865"/>
    <cellStyle name="60% - Accent2 104 2" xfId="12866"/>
    <cellStyle name="60% - Accent2 105" xfId="12867"/>
    <cellStyle name="60% - Accent2 105 2" xfId="12868"/>
    <cellStyle name="60% - Accent2 106" xfId="12869"/>
    <cellStyle name="60% - Accent2 106 2" xfId="12870"/>
    <cellStyle name="60% - Accent2 107" xfId="12871"/>
    <cellStyle name="60% - Accent2 107 2" xfId="12872"/>
    <cellStyle name="60% - Accent2 108" xfId="12873"/>
    <cellStyle name="60% - Accent2 108 2" xfId="12874"/>
    <cellStyle name="60% - Accent2 109" xfId="12875"/>
    <cellStyle name="60% - Accent2 109 2" xfId="12876"/>
    <cellStyle name="60% - Accent2 11" xfId="12877"/>
    <cellStyle name="60% - Accent2 11 2" xfId="12878"/>
    <cellStyle name="60% - Accent2 11 3" xfId="12879"/>
    <cellStyle name="60% - Accent2 110" xfId="12880"/>
    <cellStyle name="60% - Accent2 110 2" xfId="12881"/>
    <cellStyle name="60% - Accent2 111" xfId="12882"/>
    <cellStyle name="60% - Accent2 111 2" xfId="12883"/>
    <cellStyle name="60% - Accent2 112" xfId="12884"/>
    <cellStyle name="60% - Accent2 112 2" xfId="12885"/>
    <cellStyle name="60% - Accent2 113" xfId="12886"/>
    <cellStyle name="60% - Accent2 113 2" xfId="12887"/>
    <cellStyle name="60% - Accent2 114" xfId="12888"/>
    <cellStyle name="60% - Accent2 114 2" xfId="12889"/>
    <cellStyle name="60% - Accent2 115" xfId="12890"/>
    <cellStyle name="60% - Accent2 115 2" xfId="12891"/>
    <cellStyle name="60% - Accent2 116" xfId="12892"/>
    <cellStyle name="60% - Accent2 116 2" xfId="12893"/>
    <cellStyle name="60% - Accent2 117" xfId="12894"/>
    <cellStyle name="60% - Accent2 117 2" xfId="12895"/>
    <cellStyle name="60% - Accent2 118" xfId="12896"/>
    <cellStyle name="60% - Accent2 118 2" xfId="12897"/>
    <cellStyle name="60% - Accent2 119" xfId="12898"/>
    <cellStyle name="60% - Accent2 119 2" xfId="12899"/>
    <cellStyle name="60% - Accent2 12" xfId="12900"/>
    <cellStyle name="60% - Accent2 12 2" xfId="12901"/>
    <cellStyle name="60% - Accent2 12 3" xfId="12902"/>
    <cellStyle name="60% - Accent2 120" xfId="12903"/>
    <cellStyle name="60% - Accent2 120 2" xfId="12904"/>
    <cellStyle name="60% - Accent2 121" xfId="12905"/>
    <cellStyle name="60% - Accent2 121 2" xfId="12906"/>
    <cellStyle name="60% - Accent2 122" xfId="12907"/>
    <cellStyle name="60% - Accent2 122 2" xfId="12908"/>
    <cellStyle name="60% - Accent2 123" xfId="12909"/>
    <cellStyle name="60% - Accent2 123 2" xfId="12910"/>
    <cellStyle name="60% - Accent2 124" xfId="12911"/>
    <cellStyle name="60% - Accent2 124 2" xfId="12912"/>
    <cellStyle name="60% - Accent2 125" xfId="12913"/>
    <cellStyle name="60% - Accent2 125 2" xfId="12914"/>
    <cellStyle name="60% - Accent2 126" xfId="12915"/>
    <cellStyle name="60% - Accent2 126 2" xfId="12916"/>
    <cellStyle name="60% - Accent2 127" xfId="12917"/>
    <cellStyle name="60% - Accent2 127 2" xfId="12918"/>
    <cellStyle name="60% - Accent2 128" xfId="12919"/>
    <cellStyle name="60% - Accent2 128 2" xfId="12920"/>
    <cellStyle name="60% - Accent2 129" xfId="12921"/>
    <cellStyle name="60% - Accent2 129 2" xfId="12922"/>
    <cellStyle name="60% - Accent2 13" xfId="12923"/>
    <cellStyle name="60% - Accent2 13 2" xfId="12924"/>
    <cellStyle name="60% - Accent2 13 3" xfId="12925"/>
    <cellStyle name="60% - Accent2 130" xfId="12926"/>
    <cellStyle name="60% - Accent2 130 2" xfId="12927"/>
    <cellStyle name="60% - Accent2 131" xfId="12928"/>
    <cellStyle name="60% - Accent2 131 2" xfId="12929"/>
    <cellStyle name="60% - Accent2 132" xfId="12930"/>
    <cellStyle name="60% - Accent2 132 2" xfId="12931"/>
    <cellStyle name="60% - Accent2 133" xfId="12932"/>
    <cellStyle name="60% - Accent2 133 2" xfId="12933"/>
    <cellStyle name="60% - Accent2 134" xfId="12934"/>
    <cellStyle name="60% - Accent2 134 2" xfId="12935"/>
    <cellStyle name="60% - Accent2 135" xfId="12936"/>
    <cellStyle name="60% - Accent2 135 2" xfId="12937"/>
    <cellStyle name="60% - Accent2 136" xfId="12938"/>
    <cellStyle name="60% - Accent2 136 2" xfId="12939"/>
    <cellStyle name="60% - Accent2 137" xfId="12940"/>
    <cellStyle name="60% - Accent2 137 2" xfId="12941"/>
    <cellStyle name="60% - Accent2 138" xfId="12942"/>
    <cellStyle name="60% - Accent2 138 2" xfId="12943"/>
    <cellStyle name="60% - Accent2 139" xfId="12944"/>
    <cellStyle name="60% - Accent2 139 2" xfId="12945"/>
    <cellStyle name="60% - Accent2 14" xfId="12946"/>
    <cellStyle name="60% - Accent2 14 2" xfId="12947"/>
    <cellStyle name="60% - Accent2 140" xfId="12948"/>
    <cellStyle name="60% - Accent2 140 2" xfId="12949"/>
    <cellStyle name="60% - Accent2 141" xfId="12950"/>
    <cellStyle name="60% - Accent2 141 2" xfId="12951"/>
    <cellStyle name="60% - Accent2 142" xfId="12952"/>
    <cellStyle name="60% - Accent2 142 2" xfId="12953"/>
    <cellStyle name="60% - Accent2 143" xfId="12954"/>
    <cellStyle name="60% - Accent2 143 2" xfId="12955"/>
    <cellStyle name="60% - Accent2 144" xfId="12956"/>
    <cellStyle name="60% - Accent2 144 2" xfId="12957"/>
    <cellStyle name="60% - Accent2 145" xfId="12958"/>
    <cellStyle name="60% - Accent2 145 2" xfId="12959"/>
    <cellStyle name="60% - Accent2 146" xfId="12960"/>
    <cellStyle name="60% - Accent2 146 2" xfId="12961"/>
    <cellStyle name="60% - Accent2 147" xfId="12962"/>
    <cellStyle name="60% - Accent2 147 2" xfId="12963"/>
    <cellStyle name="60% - Accent2 148" xfId="12964"/>
    <cellStyle name="60% - Accent2 148 2" xfId="12965"/>
    <cellStyle name="60% - Accent2 149" xfId="12966"/>
    <cellStyle name="60% - Accent2 149 2" xfId="12967"/>
    <cellStyle name="60% - Accent2 15" xfId="12968"/>
    <cellStyle name="60% - Accent2 15 2" xfId="12969"/>
    <cellStyle name="60% - Accent2 150" xfId="12970"/>
    <cellStyle name="60% - Accent2 150 2" xfId="12971"/>
    <cellStyle name="60% - Accent2 151" xfId="12972"/>
    <cellStyle name="60% - Accent2 151 2" xfId="12973"/>
    <cellStyle name="60% - Accent2 152" xfId="12974"/>
    <cellStyle name="60% - Accent2 152 2" xfId="12975"/>
    <cellStyle name="60% - Accent2 153" xfId="12976"/>
    <cellStyle name="60% - Accent2 153 2" xfId="12977"/>
    <cellStyle name="60% - Accent2 154" xfId="12978"/>
    <cellStyle name="60% - Accent2 154 2" xfId="12979"/>
    <cellStyle name="60% - Accent2 155" xfId="12980"/>
    <cellStyle name="60% - Accent2 155 2" xfId="12981"/>
    <cellStyle name="60% - Accent2 156" xfId="12982"/>
    <cellStyle name="60% - Accent2 156 2" xfId="12983"/>
    <cellStyle name="60% - Accent2 157" xfId="12984"/>
    <cellStyle name="60% - Accent2 157 2" xfId="12985"/>
    <cellStyle name="60% - Accent2 158" xfId="12986"/>
    <cellStyle name="60% - Accent2 158 2" xfId="12987"/>
    <cellStyle name="60% - Accent2 159" xfId="12988"/>
    <cellStyle name="60% - Accent2 159 2" xfId="12989"/>
    <cellStyle name="60% - Accent2 16" xfId="12990"/>
    <cellStyle name="60% - Accent2 16 2" xfId="12991"/>
    <cellStyle name="60% - Accent2 160" xfId="12992"/>
    <cellStyle name="60% - Accent2 160 2" xfId="12993"/>
    <cellStyle name="60% - Accent2 161" xfId="12994"/>
    <cellStyle name="60% - Accent2 161 2" xfId="12995"/>
    <cellStyle name="60% - Accent2 162" xfId="12996"/>
    <cellStyle name="60% - Accent2 162 2" xfId="12997"/>
    <cellStyle name="60% - Accent2 163" xfId="12998"/>
    <cellStyle name="60% - Accent2 163 2" xfId="12999"/>
    <cellStyle name="60% - Accent2 164" xfId="13000"/>
    <cellStyle name="60% - Accent2 164 2" xfId="13001"/>
    <cellStyle name="60% - Accent2 165" xfId="13002"/>
    <cellStyle name="60% - Accent2 165 2" xfId="13003"/>
    <cellStyle name="60% - Accent2 166" xfId="13004"/>
    <cellStyle name="60% - Accent2 166 2" xfId="13005"/>
    <cellStyle name="60% - Accent2 167" xfId="13006"/>
    <cellStyle name="60% - Accent2 167 2" xfId="13007"/>
    <cellStyle name="60% - Accent2 168" xfId="13008"/>
    <cellStyle name="60% - Accent2 168 2" xfId="13009"/>
    <cellStyle name="60% - Accent2 169" xfId="13010"/>
    <cellStyle name="60% - Accent2 169 2" xfId="13011"/>
    <cellStyle name="60% - Accent2 17" xfId="13012"/>
    <cellStyle name="60% - Accent2 17 2" xfId="13013"/>
    <cellStyle name="60% - Accent2 170" xfId="13014"/>
    <cellStyle name="60% - Accent2 170 2" xfId="13015"/>
    <cellStyle name="60% - Accent2 171" xfId="13016"/>
    <cellStyle name="60% - Accent2 171 2" xfId="13017"/>
    <cellStyle name="60% - Accent2 172" xfId="13018"/>
    <cellStyle name="60% - Accent2 172 2" xfId="13019"/>
    <cellStyle name="60% - Accent2 173" xfId="13020"/>
    <cellStyle name="60% - Accent2 173 2" xfId="13021"/>
    <cellStyle name="60% - Accent2 174" xfId="13022"/>
    <cellStyle name="60% - Accent2 174 2" xfId="13023"/>
    <cellStyle name="60% - Accent2 175" xfId="13024"/>
    <cellStyle name="60% - Accent2 175 2" xfId="13025"/>
    <cellStyle name="60% - Accent2 176" xfId="13026"/>
    <cellStyle name="60% - Accent2 176 2" xfId="13027"/>
    <cellStyle name="60% - Accent2 177" xfId="13028"/>
    <cellStyle name="60% - Accent2 177 2" xfId="13029"/>
    <cellStyle name="60% - Accent2 178" xfId="13030"/>
    <cellStyle name="60% - Accent2 178 2" xfId="13031"/>
    <cellStyle name="60% - Accent2 179" xfId="13032"/>
    <cellStyle name="60% - Accent2 179 2" xfId="13033"/>
    <cellStyle name="60% - Accent2 18" xfId="13034"/>
    <cellStyle name="60% - Accent2 18 2" xfId="13035"/>
    <cellStyle name="60% - Accent2 180" xfId="13036"/>
    <cellStyle name="60% - Accent2 180 2" xfId="13037"/>
    <cellStyle name="60% - Accent2 181" xfId="13038"/>
    <cellStyle name="60% - Accent2 181 2" xfId="13039"/>
    <cellStyle name="60% - Accent2 182" xfId="13040"/>
    <cellStyle name="60% - Accent2 182 2" xfId="13041"/>
    <cellStyle name="60% - Accent2 183" xfId="13042"/>
    <cellStyle name="60% - Accent2 183 2" xfId="13043"/>
    <cellStyle name="60% - Accent2 184" xfId="13044"/>
    <cellStyle name="60% - Accent2 184 2" xfId="13045"/>
    <cellStyle name="60% - Accent2 185" xfId="13046"/>
    <cellStyle name="60% - Accent2 185 2" xfId="13047"/>
    <cellStyle name="60% - Accent2 186" xfId="13048"/>
    <cellStyle name="60% - Accent2 186 2" xfId="13049"/>
    <cellStyle name="60% - Accent2 187" xfId="13050"/>
    <cellStyle name="60% - Accent2 187 2" xfId="13051"/>
    <cellStyle name="60% - Accent2 188" xfId="13052"/>
    <cellStyle name="60% - Accent2 188 2" xfId="13053"/>
    <cellStyle name="60% - Accent2 189" xfId="13054"/>
    <cellStyle name="60% - Accent2 189 2" xfId="13055"/>
    <cellStyle name="60% - Accent2 19" xfId="13056"/>
    <cellStyle name="60% - Accent2 19 2" xfId="13057"/>
    <cellStyle name="60% - Accent2 190" xfId="13058"/>
    <cellStyle name="60% - Accent2 190 2" xfId="13059"/>
    <cellStyle name="60% - Accent2 191" xfId="13060"/>
    <cellStyle name="60% - Accent2 191 2" xfId="13061"/>
    <cellStyle name="60% - Accent2 192" xfId="13062"/>
    <cellStyle name="60% - Accent2 192 2" xfId="13063"/>
    <cellStyle name="60% - Accent2 193" xfId="13064"/>
    <cellStyle name="60% - Accent2 194" xfId="13065"/>
    <cellStyle name="60% - Accent2 195" xfId="13066"/>
    <cellStyle name="60% - Accent2 196" xfId="13067"/>
    <cellStyle name="60% - Accent2 197" xfId="13068"/>
    <cellStyle name="60% - Accent2 198" xfId="13069"/>
    <cellStyle name="60% - Accent2 199" xfId="13070"/>
    <cellStyle name="60% - Accent2 2" xfId="13071"/>
    <cellStyle name="60% - Accent2 2 10" xfId="13072"/>
    <cellStyle name="60% - Accent2 2 11" xfId="13073"/>
    <cellStyle name="60% - Accent2 2 12" xfId="13074"/>
    <cellStyle name="60% - Accent2 2 13" xfId="13075"/>
    <cellStyle name="60% - Accent2 2 2" xfId="13076"/>
    <cellStyle name="60% - Accent2 2 2 2" xfId="13077"/>
    <cellStyle name="60% - Accent2 2 2 3" xfId="13078"/>
    <cellStyle name="60% - Accent2 2 3" xfId="13079"/>
    <cellStyle name="60% - Accent2 2 4" xfId="13080"/>
    <cellStyle name="60% - Accent2 2 5" xfId="13081"/>
    <cellStyle name="60% - Accent2 2 6" xfId="13082"/>
    <cellStyle name="60% - Accent2 2 7" xfId="13083"/>
    <cellStyle name="60% - Accent2 2 8" xfId="13084"/>
    <cellStyle name="60% - Accent2 2 9" xfId="13085"/>
    <cellStyle name="60% - Accent2 20" xfId="13086"/>
    <cellStyle name="60% - Accent2 20 2" xfId="13087"/>
    <cellStyle name="60% - Accent2 200" xfId="13088"/>
    <cellStyle name="60% - Accent2 201" xfId="13089"/>
    <cellStyle name="60% - Accent2 202" xfId="13090"/>
    <cellStyle name="60% - Accent2 203" xfId="13091"/>
    <cellStyle name="60% - Accent2 204" xfId="13092"/>
    <cellStyle name="60% - Accent2 205" xfId="13093"/>
    <cellStyle name="60% - Accent2 206" xfId="13094"/>
    <cellStyle name="60% - Accent2 207" xfId="13095"/>
    <cellStyle name="60% - Accent2 208" xfId="13096"/>
    <cellStyle name="60% - Accent2 209" xfId="13097"/>
    <cellStyle name="60% - Accent2 21" xfId="13098"/>
    <cellStyle name="60% - Accent2 21 2" xfId="13099"/>
    <cellStyle name="60% - Accent2 210" xfId="13100"/>
    <cellStyle name="60% - Accent2 211" xfId="13101"/>
    <cellStyle name="60% - Accent2 212" xfId="13102"/>
    <cellStyle name="60% - Accent2 213" xfId="13103"/>
    <cellStyle name="60% - Accent2 214" xfId="13104"/>
    <cellStyle name="60% - Accent2 215" xfId="13105"/>
    <cellStyle name="60% - Accent2 216" xfId="13106"/>
    <cellStyle name="60% - Accent2 217" xfId="13107"/>
    <cellStyle name="60% - Accent2 218" xfId="13108"/>
    <cellStyle name="60% - Accent2 219" xfId="13109"/>
    <cellStyle name="60% - Accent2 22" xfId="13110"/>
    <cellStyle name="60% - Accent2 22 2" xfId="13111"/>
    <cellStyle name="60% - Accent2 220" xfId="13112"/>
    <cellStyle name="60% - Accent2 221" xfId="13113"/>
    <cellStyle name="60% - Accent2 222" xfId="13114"/>
    <cellStyle name="60% - Accent2 223" xfId="13115"/>
    <cellStyle name="60% - Accent2 224" xfId="13116"/>
    <cellStyle name="60% - Accent2 225" xfId="13117"/>
    <cellStyle name="60% - Accent2 226" xfId="13118"/>
    <cellStyle name="60% - Accent2 227" xfId="13119"/>
    <cellStyle name="60% - Accent2 228" xfId="13120"/>
    <cellStyle name="60% - Accent2 229" xfId="13121"/>
    <cellStyle name="60% - Accent2 23" xfId="13122"/>
    <cellStyle name="60% - Accent2 23 2" xfId="13123"/>
    <cellStyle name="60% - Accent2 230" xfId="13124"/>
    <cellStyle name="60% - Accent2 231" xfId="13125"/>
    <cellStyle name="60% - Accent2 232" xfId="13126"/>
    <cellStyle name="60% - Accent2 233" xfId="13127"/>
    <cellStyle name="60% - Accent2 234" xfId="13128"/>
    <cellStyle name="60% - Accent2 235" xfId="13129"/>
    <cellStyle name="60% - Accent2 236" xfId="13130"/>
    <cellStyle name="60% - Accent2 237" xfId="13131"/>
    <cellStyle name="60% - Accent2 238" xfId="13132"/>
    <cellStyle name="60% - Accent2 239" xfId="13133"/>
    <cellStyle name="60% - Accent2 24" xfId="13134"/>
    <cellStyle name="60% - Accent2 24 2" xfId="13135"/>
    <cellStyle name="60% - Accent2 240" xfId="13136"/>
    <cellStyle name="60% - Accent2 241" xfId="13137"/>
    <cellStyle name="60% - Accent2 242" xfId="13138"/>
    <cellStyle name="60% - Accent2 243" xfId="13139"/>
    <cellStyle name="60% - Accent2 244" xfId="13140"/>
    <cellStyle name="60% - Accent2 245" xfId="13141"/>
    <cellStyle name="60% - Accent2 246" xfId="13142"/>
    <cellStyle name="60% - Accent2 247" xfId="13143"/>
    <cellStyle name="60% - Accent2 248" xfId="13144"/>
    <cellStyle name="60% - Accent2 249" xfId="13145"/>
    <cellStyle name="60% - Accent2 25" xfId="13146"/>
    <cellStyle name="60% - Accent2 25 2" xfId="13147"/>
    <cellStyle name="60% - Accent2 250" xfId="13148"/>
    <cellStyle name="60% - Accent2 251" xfId="13149"/>
    <cellStyle name="60% - Accent2 252" xfId="13150"/>
    <cellStyle name="60% - Accent2 253" xfId="13151"/>
    <cellStyle name="60% - Accent2 254" xfId="13152"/>
    <cellStyle name="60% - Accent2 255" xfId="13153"/>
    <cellStyle name="60% - Accent2 256" xfId="13154"/>
    <cellStyle name="60% - Accent2 257" xfId="13155"/>
    <cellStyle name="60% - Accent2 26" xfId="13156"/>
    <cellStyle name="60% - Accent2 26 2" xfId="13157"/>
    <cellStyle name="60% - Accent2 27" xfId="13158"/>
    <cellStyle name="60% - Accent2 27 2" xfId="13159"/>
    <cellStyle name="60% - Accent2 28" xfId="13160"/>
    <cellStyle name="60% - Accent2 28 2" xfId="13161"/>
    <cellStyle name="60% - Accent2 29" xfId="13162"/>
    <cellStyle name="60% - Accent2 29 2" xfId="13163"/>
    <cellStyle name="60% - Accent2 3" xfId="13164"/>
    <cellStyle name="60% - Accent2 3 2" xfId="13165"/>
    <cellStyle name="60% - Accent2 3 2 2" xfId="13166"/>
    <cellStyle name="60% - Accent2 3 3" xfId="13167"/>
    <cellStyle name="60% - Accent2 3 4" xfId="13168"/>
    <cellStyle name="60% - Accent2 30" xfId="13169"/>
    <cellStyle name="60% - Accent2 30 2" xfId="13170"/>
    <cellStyle name="60% - Accent2 31" xfId="13171"/>
    <cellStyle name="60% - Accent2 31 2" xfId="13172"/>
    <cellStyle name="60% - Accent2 32" xfId="13173"/>
    <cellStyle name="60% - Accent2 32 2" xfId="13174"/>
    <cellStyle name="60% - Accent2 33" xfId="13175"/>
    <cellStyle name="60% - Accent2 33 2" xfId="13176"/>
    <cellStyle name="60% - Accent2 34" xfId="13177"/>
    <cellStyle name="60% - Accent2 34 2" xfId="13178"/>
    <cellStyle name="60% - Accent2 35" xfId="13179"/>
    <cellStyle name="60% - Accent2 35 2" xfId="13180"/>
    <cellStyle name="60% - Accent2 36" xfId="13181"/>
    <cellStyle name="60% - Accent2 36 2" xfId="13182"/>
    <cellStyle name="60% - Accent2 37" xfId="13183"/>
    <cellStyle name="60% - Accent2 37 2" xfId="13184"/>
    <cellStyle name="60% - Accent2 38" xfId="13185"/>
    <cellStyle name="60% - Accent2 38 2" xfId="13186"/>
    <cellStyle name="60% - Accent2 39" xfId="13187"/>
    <cellStyle name="60% - Accent2 39 2" xfId="13188"/>
    <cellStyle name="60% - Accent2 4" xfId="13189"/>
    <cellStyle name="60% - Accent2 4 2" xfId="13190"/>
    <cellStyle name="60% - Accent2 4 2 2" xfId="13191"/>
    <cellStyle name="60% - Accent2 4 3" xfId="13192"/>
    <cellStyle name="60% - Accent2 40" xfId="13193"/>
    <cellStyle name="60% - Accent2 40 2" xfId="13194"/>
    <cellStyle name="60% - Accent2 41" xfId="13195"/>
    <cellStyle name="60% - Accent2 41 2" xfId="13196"/>
    <cellStyle name="60% - Accent2 42" xfId="13197"/>
    <cellStyle name="60% - Accent2 42 2" xfId="13198"/>
    <cellStyle name="60% - Accent2 43" xfId="13199"/>
    <cellStyle name="60% - Accent2 43 2" xfId="13200"/>
    <cellStyle name="60% - Accent2 44" xfId="13201"/>
    <cellStyle name="60% - Accent2 44 2" xfId="13202"/>
    <cellStyle name="60% - Accent2 45" xfId="13203"/>
    <cellStyle name="60% - Accent2 45 2" xfId="13204"/>
    <cellStyle name="60% - Accent2 46" xfId="13205"/>
    <cellStyle name="60% - Accent2 46 2" xfId="13206"/>
    <cellStyle name="60% - Accent2 47" xfId="13207"/>
    <cellStyle name="60% - Accent2 47 2" xfId="13208"/>
    <cellStyle name="60% - Accent2 48" xfId="13209"/>
    <cellStyle name="60% - Accent2 48 2" xfId="13210"/>
    <cellStyle name="60% - Accent2 49" xfId="13211"/>
    <cellStyle name="60% - Accent2 49 2" xfId="13212"/>
    <cellStyle name="60% - Accent2 5" xfId="13213"/>
    <cellStyle name="60% - Accent2 5 2" xfId="13214"/>
    <cellStyle name="60% - Accent2 5 3" xfId="13215"/>
    <cellStyle name="60% - Accent2 50" xfId="13216"/>
    <cellStyle name="60% - Accent2 50 2" xfId="13217"/>
    <cellStyle name="60% - Accent2 51" xfId="13218"/>
    <cellStyle name="60% - Accent2 51 2" xfId="13219"/>
    <cellStyle name="60% - Accent2 52" xfId="13220"/>
    <cellStyle name="60% - Accent2 52 2" xfId="13221"/>
    <cellStyle name="60% - Accent2 53" xfId="13222"/>
    <cellStyle name="60% - Accent2 53 2" xfId="13223"/>
    <cellStyle name="60% - Accent2 54" xfId="13224"/>
    <cellStyle name="60% - Accent2 54 2" xfId="13225"/>
    <cellStyle name="60% - Accent2 55" xfId="13226"/>
    <cellStyle name="60% - Accent2 55 2" xfId="13227"/>
    <cellStyle name="60% - Accent2 56" xfId="13228"/>
    <cellStyle name="60% - Accent2 56 2" xfId="13229"/>
    <cellStyle name="60% - Accent2 57" xfId="13230"/>
    <cellStyle name="60% - Accent2 57 2" xfId="13231"/>
    <cellStyle name="60% - Accent2 58" xfId="13232"/>
    <cellStyle name="60% - Accent2 58 2" xfId="13233"/>
    <cellStyle name="60% - Accent2 59" xfId="13234"/>
    <cellStyle name="60% - Accent2 59 2" xfId="13235"/>
    <cellStyle name="60% - Accent2 6" xfId="13236"/>
    <cellStyle name="60% - Accent2 6 2" xfId="13237"/>
    <cellStyle name="60% - Accent2 6 3" xfId="13238"/>
    <cellStyle name="60% - Accent2 60" xfId="13239"/>
    <cellStyle name="60% - Accent2 60 2" xfId="13240"/>
    <cellStyle name="60% - Accent2 61" xfId="13241"/>
    <cellStyle name="60% - Accent2 61 2" xfId="13242"/>
    <cellStyle name="60% - Accent2 62" xfId="13243"/>
    <cellStyle name="60% - Accent2 62 2" xfId="13244"/>
    <cellStyle name="60% - Accent2 63" xfId="13245"/>
    <cellStyle name="60% - Accent2 63 2" xfId="13246"/>
    <cellStyle name="60% - Accent2 64" xfId="13247"/>
    <cellStyle name="60% - Accent2 64 2" xfId="13248"/>
    <cellStyle name="60% - Accent2 65" xfId="13249"/>
    <cellStyle name="60% - Accent2 65 2" xfId="13250"/>
    <cellStyle name="60% - Accent2 66" xfId="13251"/>
    <cellStyle name="60% - Accent2 66 2" xfId="13252"/>
    <cellStyle name="60% - Accent2 67" xfId="13253"/>
    <cellStyle name="60% - Accent2 67 2" xfId="13254"/>
    <cellStyle name="60% - Accent2 68" xfId="13255"/>
    <cellStyle name="60% - Accent2 68 2" xfId="13256"/>
    <cellStyle name="60% - Accent2 69" xfId="13257"/>
    <cellStyle name="60% - Accent2 69 2" xfId="13258"/>
    <cellStyle name="60% - Accent2 7" xfId="13259"/>
    <cellStyle name="60% - Accent2 7 2" xfId="13260"/>
    <cellStyle name="60% - Accent2 7 3" xfId="13261"/>
    <cellStyle name="60% - Accent2 70" xfId="13262"/>
    <cellStyle name="60% - Accent2 70 2" xfId="13263"/>
    <cellStyle name="60% - Accent2 71" xfId="13264"/>
    <cellStyle name="60% - Accent2 71 2" xfId="13265"/>
    <cellStyle name="60% - Accent2 72" xfId="13266"/>
    <cellStyle name="60% - Accent2 72 2" xfId="13267"/>
    <cellStyle name="60% - Accent2 73" xfId="13268"/>
    <cellStyle name="60% - Accent2 73 2" xfId="13269"/>
    <cellStyle name="60% - Accent2 74" xfId="13270"/>
    <cellStyle name="60% - Accent2 74 2" xfId="13271"/>
    <cellStyle name="60% - Accent2 75" xfId="13272"/>
    <cellStyle name="60% - Accent2 75 2" xfId="13273"/>
    <cellStyle name="60% - Accent2 76" xfId="13274"/>
    <cellStyle name="60% - Accent2 76 2" xfId="13275"/>
    <cellStyle name="60% - Accent2 77" xfId="13276"/>
    <cellStyle name="60% - Accent2 77 2" xfId="13277"/>
    <cellStyle name="60% - Accent2 78" xfId="13278"/>
    <cellStyle name="60% - Accent2 78 2" xfId="13279"/>
    <cellStyle name="60% - Accent2 79" xfId="13280"/>
    <cellStyle name="60% - Accent2 79 2" xfId="13281"/>
    <cellStyle name="60% - Accent2 8" xfId="13282"/>
    <cellStyle name="60% - Accent2 8 2" xfId="13283"/>
    <cellStyle name="60% - Accent2 8 3" xfId="13284"/>
    <cellStyle name="60% - Accent2 80" xfId="13285"/>
    <cellStyle name="60% - Accent2 80 2" xfId="13286"/>
    <cellStyle name="60% - Accent2 81" xfId="13287"/>
    <cellStyle name="60% - Accent2 81 2" xfId="13288"/>
    <cellStyle name="60% - Accent2 82" xfId="13289"/>
    <cellStyle name="60% - Accent2 82 2" xfId="13290"/>
    <cellStyle name="60% - Accent2 83" xfId="13291"/>
    <cellStyle name="60% - Accent2 83 2" xfId="13292"/>
    <cellStyle name="60% - Accent2 84" xfId="13293"/>
    <cellStyle name="60% - Accent2 84 2" xfId="13294"/>
    <cellStyle name="60% - Accent2 85" xfId="13295"/>
    <cellStyle name="60% - Accent2 85 2" xfId="13296"/>
    <cellStyle name="60% - Accent2 86" xfId="13297"/>
    <cellStyle name="60% - Accent2 86 2" xfId="13298"/>
    <cellStyle name="60% - Accent2 87" xfId="13299"/>
    <cellStyle name="60% - Accent2 87 2" xfId="13300"/>
    <cellStyle name="60% - Accent2 88" xfId="13301"/>
    <cellStyle name="60% - Accent2 88 2" xfId="13302"/>
    <cellStyle name="60% - Accent2 89" xfId="13303"/>
    <cellStyle name="60% - Accent2 89 2" xfId="13304"/>
    <cellStyle name="60% - Accent2 9" xfId="13305"/>
    <cellStyle name="60% - Accent2 9 2" xfId="13306"/>
    <cellStyle name="60% - Accent2 9 3" xfId="13307"/>
    <cellStyle name="60% - Accent2 90" xfId="13308"/>
    <cellStyle name="60% - Accent2 90 2" xfId="13309"/>
    <cellStyle name="60% - Accent2 91" xfId="13310"/>
    <cellStyle name="60% - Accent2 91 2" xfId="13311"/>
    <cellStyle name="60% - Accent2 92" xfId="13312"/>
    <cellStyle name="60% - Accent2 92 2" xfId="13313"/>
    <cellStyle name="60% - Accent2 93" xfId="13314"/>
    <cellStyle name="60% - Accent2 93 2" xfId="13315"/>
    <cellStyle name="60% - Accent2 94" xfId="13316"/>
    <cellStyle name="60% - Accent2 94 2" xfId="13317"/>
    <cellStyle name="60% - Accent2 95" xfId="13318"/>
    <cellStyle name="60% - Accent2 95 2" xfId="13319"/>
    <cellStyle name="60% - Accent2 96" xfId="13320"/>
    <cellStyle name="60% - Accent2 96 2" xfId="13321"/>
    <cellStyle name="60% - Accent2 97" xfId="13322"/>
    <cellStyle name="60% - Accent2 97 2" xfId="13323"/>
    <cellStyle name="60% - Accent2 98" xfId="13324"/>
    <cellStyle name="60% - Accent2 98 2" xfId="13325"/>
    <cellStyle name="60% - Accent2 99" xfId="13326"/>
    <cellStyle name="60% - Accent2 99 2" xfId="13327"/>
    <cellStyle name="60% - Accent3 10" xfId="13328"/>
    <cellStyle name="60% - Accent3 10 2" xfId="13329"/>
    <cellStyle name="60% - Accent3 10 3" xfId="13330"/>
    <cellStyle name="60% - Accent3 100" xfId="13331"/>
    <cellStyle name="60% - Accent3 100 2" xfId="13332"/>
    <cellStyle name="60% - Accent3 101" xfId="13333"/>
    <cellStyle name="60% - Accent3 101 2" xfId="13334"/>
    <cellStyle name="60% - Accent3 102" xfId="13335"/>
    <cellStyle name="60% - Accent3 102 2" xfId="13336"/>
    <cellStyle name="60% - Accent3 103" xfId="13337"/>
    <cellStyle name="60% - Accent3 103 2" xfId="13338"/>
    <cellStyle name="60% - Accent3 104" xfId="13339"/>
    <cellStyle name="60% - Accent3 104 2" xfId="13340"/>
    <cellStyle name="60% - Accent3 105" xfId="13341"/>
    <cellStyle name="60% - Accent3 105 2" xfId="13342"/>
    <cellStyle name="60% - Accent3 106" xfId="13343"/>
    <cellStyle name="60% - Accent3 106 2" xfId="13344"/>
    <cellStyle name="60% - Accent3 107" xfId="13345"/>
    <cellStyle name="60% - Accent3 107 2" xfId="13346"/>
    <cellStyle name="60% - Accent3 108" xfId="13347"/>
    <cellStyle name="60% - Accent3 108 2" xfId="13348"/>
    <cellStyle name="60% - Accent3 109" xfId="13349"/>
    <cellStyle name="60% - Accent3 109 2" xfId="13350"/>
    <cellStyle name="60% - Accent3 11" xfId="13351"/>
    <cellStyle name="60% - Accent3 11 2" xfId="13352"/>
    <cellStyle name="60% - Accent3 11 3" xfId="13353"/>
    <cellStyle name="60% - Accent3 110" xfId="13354"/>
    <cellStyle name="60% - Accent3 110 2" xfId="13355"/>
    <cellStyle name="60% - Accent3 111" xfId="13356"/>
    <cellStyle name="60% - Accent3 111 2" xfId="13357"/>
    <cellStyle name="60% - Accent3 112" xfId="13358"/>
    <cellStyle name="60% - Accent3 112 2" xfId="13359"/>
    <cellStyle name="60% - Accent3 113" xfId="13360"/>
    <cellStyle name="60% - Accent3 113 2" xfId="13361"/>
    <cellStyle name="60% - Accent3 114" xfId="13362"/>
    <cellStyle name="60% - Accent3 114 2" xfId="13363"/>
    <cellStyle name="60% - Accent3 115" xfId="13364"/>
    <cellStyle name="60% - Accent3 115 2" xfId="13365"/>
    <cellStyle name="60% - Accent3 116" xfId="13366"/>
    <cellStyle name="60% - Accent3 116 2" xfId="13367"/>
    <cellStyle name="60% - Accent3 117" xfId="13368"/>
    <cellStyle name="60% - Accent3 117 2" xfId="13369"/>
    <cellStyle name="60% - Accent3 118" xfId="13370"/>
    <cellStyle name="60% - Accent3 118 2" xfId="13371"/>
    <cellStyle name="60% - Accent3 119" xfId="13372"/>
    <cellStyle name="60% - Accent3 119 2" xfId="13373"/>
    <cellStyle name="60% - Accent3 12" xfId="13374"/>
    <cellStyle name="60% - Accent3 12 2" xfId="13375"/>
    <cellStyle name="60% - Accent3 12 3" xfId="13376"/>
    <cellStyle name="60% - Accent3 120" xfId="13377"/>
    <cellStyle name="60% - Accent3 120 2" xfId="13378"/>
    <cellStyle name="60% - Accent3 121" xfId="13379"/>
    <cellStyle name="60% - Accent3 121 2" xfId="13380"/>
    <cellStyle name="60% - Accent3 122" xfId="13381"/>
    <cellStyle name="60% - Accent3 122 2" xfId="13382"/>
    <cellStyle name="60% - Accent3 123" xfId="13383"/>
    <cellStyle name="60% - Accent3 123 2" xfId="13384"/>
    <cellStyle name="60% - Accent3 124" xfId="13385"/>
    <cellStyle name="60% - Accent3 124 2" xfId="13386"/>
    <cellStyle name="60% - Accent3 125" xfId="13387"/>
    <cellStyle name="60% - Accent3 125 2" xfId="13388"/>
    <cellStyle name="60% - Accent3 126" xfId="13389"/>
    <cellStyle name="60% - Accent3 126 2" xfId="13390"/>
    <cellStyle name="60% - Accent3 127" xfId="13391"/>
    <cellStyle name="60% - Accent3 127 2" xfId="13392"/>
    <cellStyle name="60% - Accent3 128" xfId="13393"/>
    <cellStyle name="60% - Accent3 128 2" xfId="13394"/>
    <cellStyle name="60% - Accent3 129" xfId="13395"/>
    <cellStyle name="60% - Accent3 129 2" xfId="13396"/>
    <cellStyle name="60% - Accent3 13" xfId="13397"/>
    <cellStyle name="60% - Accent3 13 2" xfId="13398"/>
    <cellStyle name="60% - Accent3 13 3" xfId="13399"/>
    <cellStyle name="60% - Accent3 130" xfId="13400"/>
    <cellStyle name="60% - Accent3 130 2" xfId="13401"/>
    <cellStyle name="60% - Accent3 131" xfId="13402"/>
    <cellStyle name="60% - Accent3 131 2" xfId="13403"/>
    <cellStyle name="60% - Accent3 132" xfId="13404"/>
    <cellStyle name="60% - Accent3 132 2" xfId="13405"/>
    <cellStyle name="60% - Accent3 133" xfId="13406"/>
    <cellStyle name="60% - Accent3 133 2" xfId="13407"/>
    <cellStyle name="60% - Accent3 134" xfId="13408"/>
    <cellStyle name="60% - Accent3 134 2" xfId="13409"/>
    <cellStyle name="60% - Accent3 135" xfId="13410"/>
    <cellStyle name="60% - Accent3 135 2" xfId="13411"/>
    <cellStyle name="60% - Accent3 136" xfId="13412"/>
    <cellStyle name="60% - Accent3 136 2" xfId="13413"/>
    <cellStyle name="60% - Accent3 137" xfId="13414"/>
    <cellStyle name="60% - Accent3 137 2" xfId="13415"/>
    <cellStyle name="60% - Accent3 138" xfId="13416"/>
    <cellStyle name="60% - Accent3 138 2" xfId="13417"/>
    <cellStyle name="60% - Accent3 139" xfId="13418"/>
    <cellStyle name="60% - Accent3 139 2" xfId="13419"/>
    <cellStyle name="60% - Accent3 14" xfId="13420"/>
    <cellStyle name="60% - Accent3 14 2" xfId="13421"/>
    <cellStyle name="60% - Accent3 140" xfId="13422"/>
    <cellStyle name="60% - Accent3 140 2" xfId="13423"/>
    <cellStyle name="60% - Accent3 141" xfId="13424"/>
    <cellStyle name="60% - Accent3 141 2" xfId="13425"/>
    <cellStyle name="60% - Accent3 142" xfId="13426"/>
    <cellStyle name="60% - Accent3 142 2" xfId="13427"/>
    <cellStyle name="60% - Accent3 143" xfId="13428"/>
    <cellStyle name="60% - Accent3 143 2" xfId="13429"/>
    <cellStyle name="60% - Accent3 144" xfId="13430"/>
    <cellStyle name="60% - Accent3 144 2" xfId="13431"/>
    <cellStyle name="60% - Accent3 145" xfId="13432"/>
    <cellStyle name="60% - Accent3 145 2" xfId="13433"/>
    <cellStyle name="60% - Accent3 146" xfId="13434"/>
    <cellStyle name="60% - Accent3 146 2" xfId="13435"/>
    <cellStyle name="60% - Accent3 147" xfId="13436"/>
    <cellStyle name="60% - Accent3 147 2" xfId="13437"/>
    <cellStyle name="60% - Accent3 148" xfId="13438"/>
    <cellStyle name="60% - Accent3 148 2" xfId="13439"/>
    <cellStyle name="60% - Accent3 149" xfId="13440"/>
    <cellStyle name="60% - Accent3 149 2" xfId="13441"/>
    <cellStyle name="60% - Accent3 15" xfId="13442"/>
    <cellStyle name="60% - Accent3 15 2" xfId="13443"/>
    <cellStyle name="60% - Accent3 150" xfId="13444"/>
    <cellStyle name="60% - Accent3 150 2" xfId="13445"/>
    <cellStyle name="60% - Accent3 151" xfId="13446"/>
    <cellStyle name="60% - Accent3 151 2" xfId="13447"/>
    <cellStyle name="60% - Accent3 152" xfId="13448"/>
    <cellStyle name="60% - Accent3 152 2" xfId="13449"/>
    <cellStyle name="60% - Accent3 153" xfId="13450"/>
    <cellStyle name="60% - Accent3 153 2" xfId="13451"/>
    <cellStyle name="60% - Accent3 154" xfId="13452"/>
    <cellStyle name="60% - Accent3 154 2" xfId="13453"/>
    <cellStyle name="60% - Accent3 155" xfId="13454"/>
    <cellStyle name="60% - Accent3 155 2" xfId="13455"/>
    <cellStyle name="60% - Accent3 156" xfId="13456"/>
    <cellStyle name="60% - Accent3 156 2" xfId="13457"/>
    <cellStyle name="60% - Accent3 157" xfId="13458"/>
    <cellStyle name="60% - Accent3 157 2" xfId="13459"/>
    <cellStyle name="60% - Accent3 158" xfId="13460"/>
    <cellStyle name="60% - Accent3 158 2" xfId="13461"/>
    <cellStyle name="60% - Accent3 159" xfId="13462"/>
    <cellStyle name="60% - Accent3 159 2" xfId="13463"/>
    <cellStyle name="60% - Accent3 16" xfId="13464"/>
    <cellStyle name="60% - Accent3 16 2" xfId="13465"/>
    <cellStyle name="60% - Accent3 160" xfId="13466"/>
    <cellStyle name="60% - Accent3 160 2" xfId="13467"/>
    <cellStyle name="60% - Accent3 161" xfId="13468"/>
    <cellStyle name="60% - Accent3 161 2" xfId="13469"/>
    <cellStyle name="60% - Accent3 162" xfId="13470"/>
    <cellStyle name="60% - Accent3 162 2" xfId="13471"/>
    <cellStyle name="60% - Accent3 163" xfId="13472"/>
    <cellStyle name="60% - Accent3 163 2" xfId="13473"/>
    <cellStyle name="60% - Accent3 164" xfId="13474"/>
    <cellStyle name="60% - Accent3 164 2" xfId="13475"/>
    <cellStyle name="60% - Accent3 165" xfId="13476"/>
    <cellStyle name="60% - Accent3 165 2" xfId="13477"/>
    <cellStyle name="60% - Accent3 166" xfId="13478"/>
    <cellStyle name="60% - Accent3 166 2" xfId="13479"/>
    <cellStyle name="60% - Accent3 167" xfId="13480"/>
    <cellStyle name="60% - Accent3 167 2" xfId="13481"/>
    <cellStyle name="60% - Accent3 168" xfId="13482"/>
    <cellStyle name="60% - Accent3 168 2" xfId="13483"/>
    <cellStyle name="60% - Accent3 169" xfId="13484"/>
    <cellStyle name="60% - Accent3 169 2" xfId="13485"/>
    <cellStyle name="60% - Accent3 17" xfId="13486"/>
    <cellStyle name="60% - Accent3 17 2" xfId="13487"/>
    <cellStyle name="60% - Accent3 170" xfId="13488"/>
    <cellStyle name="60% - Accent3 170 2" xfId="13489"/>
    <cellStyle name="60% - Accent3 171" xfId="13490"/>
    <cellStyle name="60% - Accent3 171 2" xfId="13491"/>
    <cellStyle name="60% - Accent3 172" xfId="13492"/>
    <cellStyle name="60% - Accent3 172 2" xfId="13493"/>
    <cellStyle name="60% - Accent3 173" xfId="13494"/>
    <cellStyle name="60% - Accent3 173 2" xfId="13495"/>
    <cellStyle name="60% - Accent3 174" xfId="13496"/>
    <cellStyle name="60% - Accent3 174 2" xfId="13497"/>
    <cellStyle name="60% - Accent3 175" xfId="13498"/>
    <cellStyle name="60% - Accent3 175 2" xfId="13499"/>
    <cellStyle name="60% - Accent3 176" xfId="13500"/>
    <cellStyle name="60% - Accent3 176 2" xfId="13501"/>
    <cellStyle name="60% - Accent3 177" xfId="13502"/>
    <cellStyle name="60% - Accent3 177 2" xfId="13503"/>
    <cellStyle name="60% - Accent3 178" xfId="13504"/>
    <cellStyle name="60% - Accent3 178 2" xfId="13505"/>
    <cellStyle name="60% - Accent3 179" xfId="13506"/>
    <cellStyle name="60% - Accent3 179 2" xfId="13507"/>
    <cellStyle name="60% - Accent3 18" xfId="13508"/>
    <cellStyle name="60% - Accent3 18 2" xfId="13509"/>
    <cellStyle name="60% - Accent3 180" xfId="13510"/>
    <cellStyle name="60% - Accent3 180 2" xfId="13511"/>
    <cellStyle name="60% - Accent3 181" xfId="13512"/>
    <cellStyle name="60% - Accent3 181 2" xfId="13513"/>
    <cellStyle name="60% - Accent3 182" xfId="13514"/>
    <cellStyle name="60% - Accent3 182 2" xfId="13515"/>
    <cellStyle name="60% - Accent3 183" xfId="13516"/>
    <cellStyle name="60% - Accent3 183 2" xfId="13517"/>
    <cellStyle name="60% - Accent3 184" xfId="13518"/>
    <cellStyle name="60% - Accent3 184 2" xfId="13519"/>
    <cellStyle name="60% - Accent3 185" xfId="13520"/>
    <cellStyle name="60% - Accent3 185 2" xfId="13521"/>
    <cellStyle name="60% - Accent3 186" xfId="13522"/>
    <cellStyle name="60% - Accent3 186 2" xfId="13523"/>
    <cellStyle name="60% - Accent3 187" xfId="13524"/>
    <cellStyle name="60% - Accent3 187 2" xfId="13525"/>
    <cellStyle name="60% - Accent3 188" xfId="13526"/>
    <cellStyle name="60% - Accent3 188 2" xfId="13527"/>
    <cellStyle name="60% - Accent3 189" xfId="13528"/>
    <cellStyle name="60% - Accent3 189 2" xfId="13529"/>
    <cellStyle name="60% - Accent3 19" xfId="13530"/>
    <cellStyle name="60% - Accent3 19 2" xfId="13531"/>
    <cellStyle name="60% - Accent3 190" xfId="13532"/>
    <cellStyle name="60% - Accent3 190 2" xfId="13533"/>
    <cellStyle name="60% - Accent3 191" xfId="13534"/>
    <cellStyle name="60% - Accent3 191 2" xfId="13535"/>
    <cellStyle name="60% - Accent3 192" xfId="13536"/>
    <cellStyle name="60% - Accent3 192 2" xfId="13537"/>
    <cellStyle name="60% - Accent3 193" xfId="13538"/>
    <cellStyle name="60% - Accent3 194" xfId="13539"/>
    <cellStyle name="60% - Accent3 195" xfId="13540"/>
    <cellStyle name="60% - Accent3 196" xfId="13541"/>
    <cellStyle name="60% - Accent3 197" xfId="13542"/>
    <cellStyle name="60% - Accent3 198" xfId="13543"/>
    <cellStyle name="60% - Accent3 199" xfId="13544"/>
    <cellStyle name="60% - Accent3 2" xfId="13545"/>
    <cellStyle name="60% - Accent3 2 10" xfId="13546"/>
    <cellStyle name="60% - Accent3 2 11" xfId="13547"/>
    <cellStyle name="60% - Accent3 2 12" xfId="13548"/>
    <cellStyle name="60% - Accent3 2 13" xfId="13549"/>
    <cellStyle name="60% - Accent3 2 2" xfId="13550"/>
    <cellStyle name="60% - Accent3 2 2 2" xfId="13551"/>
    <cellStyle name="60% - Accent3 2 2 3" xfId="13552"/>
    <cellStyle name="60% - Accent3 2 3" xfId="13553"/>
    <cellStyle name="60% - Accent3 2 4" xfId="13554"/>
    <cellStyle name="60% - Accent3 2 5" xfId="13555"/>
    <cellStyle name="60% - Accent3 2 6" xfId="13556"/>
    <cellStyle name="60% - Accent3 2 7" xfId="13557"/>
    <cellStyle name="60% - Accent3 2 8" xfId="13558"/>
    <cellStyle name="60% - Accent3 2 9" xfId="13559"/>
    <cellStyle name="60% - Accent3 20" xfId="13560"/>
    <cellStyle name="60% - Accent3 20 2" xfId="13561"/>
    <cellStyle name="60% - Accent3 200" xfId="13562"/>
    <cellStyle name="60% - Accent3 201" xfId="13563"/>
    <cellStyle name="60% - Accent3 202" xfId="13564"/>
    <cellStyle name="60% - Accent3 203" xfId="13565"/>
    <cellStyle name="60% - Accent3 204" xfId="13566"/>
    <cellStyle name="60% - Accent3 205" xfId="13567"/>
    <cellStyle name="60% - Accent3 206" xfId="13568"/>
    <cellStyle name="60% - Accent3 207" xfId="13569"/>
    <cellStyle name="60% - Accent3 208" xfId="13570"/>
    <cellStyle name="60% - Accent3 209" xfId="13571"/>
    <cellStyle name="60% - Accent3 21" xfId="13572"/>
    <cellStyle name="60% - Accent3 21 2" xfId="13573"/>
    <cellStyle name="60% - Accent3 210" xfId="13574"/>
    <cellStyle name="60% - Accent3 211" xfId="13575"/>
    <cellStyle name="60% - Accent3 212" xfId="13576"/>
    <cellStyle name="60% - Accent3 213" xfId="13577"/>
    <cellStyle name="60% - Accent3 214" xfId="13578"/>
    <cellStyle name="60% - Accent3 215" xfId="13579"/>
    <cellStyle name="60% - Accent3 216" xfId="13580"/>
    <cellStyle name="60% - Accent3 217" xfId="13581"/>
    <cellStyle name="60% - Accent3 218" xfId="13582"/>
    <cellStyle name="60% - Accent3 219" xfId="13583"/>
    <cellStyle name="60% - Accent3 22" xfId="13584"/>
    <cellStyle name="60% - Accent3 22 2" xfId="13585"/>
    <cellStyle name="60% - Accent3 220" xfId="13586"/>
    <cellStyle name="60% - Accent3 221" xfId="13587"/>
    <cellStyle name="60% - Accent3 222" xfId="13588"/>
    <cellStyle name="60% - Accent3 223" xfId="13589"/>
    <cellStyle name="60% - Accent3 224" xfId="13590"/>
    <cellStyle name="60% - Accent3 225" xfId="13591"/>
    <cellStyle name="60% - Accent3 226" xfId="13592"/>
    <cellStyle name="60% - Accent3 227" xfId="13593"/>
    <cellStyle name="60% - Accent3 228" xfId="13594"/>
    <cellStyle name="60% - Accent3 229" xfId="13595"/>
    <cellStyle name="60% - Accent3 23" xfId="13596"/>
    <cellStyle name="60% - Accent3 23 2" xfId="13597"/>
    <cellStyle name="60% - Accent3 230" xfId="13598"/>
    <cellStyle name="60% - Accent3 231" xfId="13599"/>
    <cellStyle name="60% - Accent3 232" xfId="13600"/>
    <cellStyle name="60% - Accent3 233" xfId="13601"/>
    <cellStyle name="60% - Accent3 234" xfId="13602"/>
    <cellStyle name="60% - Accent3 235" xfId="13603"/>
    <cellStyle name="60% - Accent3 236" xfId="13604"/>
    <cellStyle name="60% - Accent3 237" xfId="13605"/>
    <cellStyle name="60% - Accent3 238" xfId="13606"/>
    <cellStyle name="60% - Accent3 239" xfId="13607"/>
    <cellStyle name="60% - Accent3 24" xfId="13608"/>
    <cellStyle name="60% - Accent3 24 2" xfId="13609"/>
    <cellStyle name="60% - Accent3 240" xfId="13610"/>
    <cellStyle name="60% - Accent3 241" xfId="13611"/>
    <cellStyle name="60% - Accent3 242" xfId="13612"/>
    <cellStyle name="60% - Accent3 243" xfId="13613"/>
    <cellStyle name="60% - Accent3 244" xfId="13614"/>
    <cellStyle name="60% - Accent3 245" xfId="13615"/>
    <cellStyle name="60% - Accent3 246" xfId="13616"/>
    <cellStyle name="60% - Accent3 247" xfId="13617"/>
    <cellStyle name="60% - Accent3 248" xfId="13618"/>
    <cellStyle name="60% - Accent3 249" xfId="13619"/>
    <cellStyle name="60% - Accent3 25" xfId="13620"/>
    <cellStyle name="60% - Accent3 25 2" xfId="13621"/>
    <cellStyle name="60% - Accent3 250" xfId="13622"/>
    <cellStyle name="60% - Accent3 251" xfId="13623"/>
    <cellStyle name="60% - Accent3 252" xfId="13624"/>
    <cellStyle name="60% - Accent3 253" xfId="13625"/>
    <cellStyle name="60% - Accent3 254" xfId="13626"/>
    <cellStyle name="60% - Accent3 255" xfId="13627"/>
    <cellStyle name="60% - Accent3 256" xfId="13628"/>
    <cellStyle name="60% - Accent3 257" xfId="13629"/>
    <cellStyle name="60% - Accent3 26" xfId="13630"/>
    <cellStyle name="60% - Accent3 26 2" xfId="13631"/>
    <cellStyle name="60% - Accent3 27" xfId="13632"/>
    <cellStyle name="60% - Accent3 27 2" xfId="13633"/>
    <cellStyle name="60% - Accent3 28" xfId="13634"/>
    <cellStyle name="60% - Accent3 28 2" xfId="13635"/>
    <cellStyle name="60% - Accent3 29" xfId="13636"/>
    <cellStyle name="60% - Accent3 29 2" xfId="13637"/>
    <cellStyle name="60% - Accent3 3" xfId="13638"/>
    <cellStyle name="60% - Accent3 3 2" xfId="13639"/>
    <cellStyle name="60% - Accent3 3 2 2" xfId="13640"/>
    <cellStyle name="60% - Accent3 3 3" xfId="13641"/>
    <cellStyle name="60% - Accent3 3 4" xfId="13642"/>
    <cellStyle name="60% - Accent3 30" xfId="13643"/>
    <cellStyle name="60% - Accent3 30 2" xfId="13644"/>
    <cellStyle name="60% - Accent3 31" xfId="13645"/>
    <cellStyle name="60% - Accent3 31 2" xfId="13646"/>
    <cellStyle name="60% - Accent3 32" xfId="13647"/>
    <cellStyle name="60% - Accent3 32 2" xfId="13648"/>
    <cellStyle name="60% - Accent3 33" xfId="13649"/>
    <cellStyle name="60% - Accent3 33 2" xfId="13650"/>
    <cellStyle name="60% - Accent3 34" xfId="13651"/>
    <cellStyle name="60% - Accent3 34 2" xfId="13652"/>
    <cellStyle name="60% - Accent3 35" xfId="13653"/>
    <cellStyle name="60% - Accent3 35 2" xfId="13654"/>
    <cellStyle name="60% - Accent3 36" xfId="13655"/>
    <cellStyle name="60% - Accent3 36 2" xfId="13656"/>
    <cellStyle name="60% - Accent3 37" xfId="13657"/>
    <cellStyle name="60% - Accent3 37 2" xfId="13658"/>
    <cellStyle name="60% - Accent3 38" xfId="13659"/>
    <cellStyle name="60% - Accent3 38 2" xfId="13660"/>
    <cellStyle name="60% - Accent3 39" xfId="13661"/>
    <cellStyle name="60% - Accent3 39 2" xfId="13662"/>
    <cellStyle name="60% - Accent3 4" xfId="13663"/>
    <cellStyle name="60% - Accent3 4 2" xfId="13664"/>
    <cellStyle name="60% - Accent3 4 2 2" xfId="13665"/>
    <cellStyle name="60% - Accent3 4 3" xfId="13666"/>
    <cellStyle name="60% - Accent3 40" xfId="13667"/>
    <cellStyle name="60% - Accent3 40 2" xfId="13668"/>
    <cellStyle name="60% - Accent3 41" xfId="13669"/>
    <cellStyle name="60% - Accent3 41 2" xfId="13670"/>
    <cellStyle name="60% - Accent3 42" xfId="13671"/>
    <cellStyle name="60% - Accent3 42 2" xfId="13672"/>
    <cellStyle name="60% - Accent3 43" xfId="13673"/>
    <cellStyle name="60% - Accent3 43 2" xfId="13674"/>
    <cellStyle name="60% - Accent3 44" xfId="13675"/>
    <cellStyle name="60% - Accent3 44 2" xfId="13676"/>
    <cellStyle name="60% - Accent3 45" xfId="13677"/>
    <cellStyle name="60% - Accent3 45 2" xfId="13678"/>
    <cellStyle name="60% - Accent3 46" xfId="13679"/>
    <cellStyle name="60% - Accent3 46 2" xfId="13680"/>
    <cellStyle name="60% - Accent3 47" xfId="13681"/>
    <cellStyle name="60% - Accent3 47 2" xfId="13682"/>
    <cellStyle name="60% - Accent3 48" xfId="13683"/>
    <cellStyle name="60% - Accent3 48 2" xfId="13684"/>
    <cellStyle name="60% - Accent3 49" xfId="13685"/>
    <cellStyle name="60% - Accent3 49 2" xfId="13686"/>
    <cellStyle name="60% - Accent3 5" xfId="13687"/>
    <cellStyle name="60% - Accent3 5 2" xfId="13688"/>
    <cellStyle name="60% - Accent3 5 3" xfId="13689"/>
    <cellStyle name="60% - Accent3 50" xfId="13690"/>
    <cellStyle name="60% - Accent3 50 2" xfId="13691"/>
    <cellStyle name="60% - Accent3 51" xfId="13692"/>
    <cellStyle name="60% - Accent3 51 2" xfId="13693"/>
    <cellStyle name="60% - Accent3 52" xfId="13694"/>
    <cellStyle name="60% - Accent3 52 2" xfId="13695"/>
    <cellStyle name="60% - Accent3 53" xfId="13696"/>
    <cellStyle name="60% - Accent3 53 2" xfId="13697"/>
    <cellStyle name="60% - Accent3 54" xfId="13698"/>
    <cellStyle name="60% - Accent3 54 2" xfId="13699"/>
    <cellStyle name="60% - Accent3 55" xfId="13700"/>
    <cellStyle name="60% - Accent3 55 2" xfId="13701"/>
    <cellStyle name="60% - Accent3 56" xfId="13702"/>
    <cellStyle name="60% - Accent3 56 2" xfId="13703"/>
    <cellStyle name="60% - Accent3 57" xfId="13704"/>
    <cellStyle name="60% - Accent3 57 2" xfId="13705"/>
    <cellStyle name="60% - Accent3 58" xfId="13706"/>
    <cellStyle name="60% - Accent3 58 2" xfId="13707"/>
    <cellStyle name="60% - Accent3 59" xfId="13708"/>
    <cellStyle name="60% - Accent3 59 2" xfId="13709"/>
    <cellStyle name="60% - Accent3 6" xfId="13710"/>
    <cellStyle name="60% - Accent3 6 2" xfId="13711"/>
    <cellStyle name="60% - Accent3 6 3" xfId="13712"/>
    <cellStyle name="60% - Accent3 60" xfId="13713"/>
    <cellStyle name="60% - Accent3 60 2" xfId="13714"/>
    <cellStyle name="60% - Accent3 61" xfId="13715"/>
    <cellStyle name="60% - Accent3 61 2" xfId="13716"/>
    <cellStyle name="60% - Accent3 62" xfId="13717"/>
    <cellStyle name="60% - Accent3 62 2" xfId="13718"/>
    <cellStyle name="60% - Accent3 63" xfId="13719"/>
    <cellStyle name="60% - Accent3 63 2" xfId="13720"/>
    <cellStyle name="60% - Accent3 64" xfId="13721"/>
    <cellStyle name="60% - Accent3 64 2" xfId="13722"/>
    <cellStyle name="60% - Accent3 65" xfId="13723"/>
    <cellStyle name="60% - Accent3 65 2" xfId="13724"/>
    <cellStyle name="60% - Accent3 66" xfId="13725"/>
    <cellStyle name="60% - Accent3 66 2" xfId="13726"/>
    <cellStyle name="60% - Accent3 67" xfId="13727"/>
    <cellStyle name="60% - Accent3 67 2" xfId="13728"/>
    <cellStyle name="60% - Accent3 68" xfId="13729"/>
    <cellStyle name="60% - Accent3 68 2" xfId="13730"/>
    <cellStyle name="60% - Accent3 69" xfId="13731"/>
    <cellStyle name="60% - Accent3 69 2" xfId="13732"/>
    <cellStyle name="60% - Accent3 7" xfId="13733"/>
    <cellStyle name="60% - Accent3 7 2" xfId="13734"/>
    <cellStyle name="60% - Accent3 7 3" xfId="13735"/>
    <cellStyle name="60% - Accent3 70" xfId="13736"/>
    <cellStyle name="60% - Accent3 70 2" xfId="13737"/>
    <cellStyle name="60% - Accent3 71" xfId="13738"/>
    <cellStyle name="60% - Accent3 71 2" xfId="13739"/>
    <cellStyle name="60% - Accent3 72" xfId="13740"/>
    <cellStyle name="60% - Accent3 72 2" xfId="13741"/>
    <cellStyle name="60% - Accent3 73" xfId="13742"/>
    <cellStyle name="60% - Accent3 73 2" xfId="13743"/>
    <cellStyle name="60% - Accent3 74" xfId="13744"/>
    <cellStyle name="60% - Accent3 74 2" xfId="13745"/>
    <cellStyle name="60% - Accent3 75" xfId="13746"/>
    <cellStyle name="60% - Accent3 75 2" xfId="13747"/>
    <cellStyle name="60% - Accent3 76" xfId="13748"/>
    <cellStyle name="60% - Accent3 76 2" xfId="13749"/>
    <cellStyle name="60% - Accent3 77" xfId="13750"/>
    <cellStyle name="60% - Accent3 77 2" xfId="13751"/>
    <cellStyle name="60% - Accent3 78" xfId="13752"/>
    <cellStyle name="60% - Accent3 78 2" xfId="13753"/>
    <cellStyle name="60% - Accent3 79" xfId="13754"/>
    <cellStyle name="60% - Accent3 79 2" xfId="13755"/>
    <cellStyle name="60% - Accent3 8" xfId="13756"/>
    <cellStyle name="60% - Accent3 8 2" xfId="13757"/>
    <cellStyle name="60% - Accent3 8 3" xfId="13758"/>
    <cellStyle name="60% - Accent3 80" xfId="13759"/>
    <cellStyle name="60% - Accent3 80 2" xfId="13760"/>
    <cellStyle name="60% - Accent3 81" xfId="13761"/>
    <cellStyle name="60% - Accent3 81 2" xfId="13762"/>
    <cellStyle name="60% - Accent3 82" xfId="13763"/>
    <cellStyle name="60% - Accent3 82 2" xfId="13764"/>
    <cellStyle name="60% - Accent3 83" xfId="13765"/>
    <cellStyle name="60% - Accent3 83 2" xfId="13766"/>
    <cellStyle name="60% - Accent3 84" xfId="13767"/>
    <cellStyle name="60% - Accent3 84 2" xfId="13768"/>
    <cellStyle name="60% - Accent3 85" xfId="13769"/>
    <cellStyle name="60% - Accent3 85 2" xfId="13770"/>
    <cellStyle name="60% - Accent3 86" xfId="13771"/>
    <cellStyle name="60% - Accent3 86 2" xfId="13772"/>
    <cellStyle name="60% - Accent3 87" xfId="13773"/>
    <cellStyle name="60% - Accent3 87 2" xfId="13774"/>
    <cellStyle name="60% - Accent3 88" xfId="13775"/>
    <cellStyle name="60% - Accent3 88 2" xfId="13776"/>
    <cellStyle name="60% - Accent3 89" xfId="13777"/>
    <cellStyle name="60% - Accent3 89 2" xfId="13778"/>
    <cellStyle name="60% - Accent3 9" xfId="13779"/>
    <cellStyle name="60% - Accent3 9 2" xfId="13780"/>
    <cellStyle name="60% - Accent3 9 3" xfId="13781"/>
    <cellStyle name="60% - Accent3 90" xfId="13782"/>
    <cellStyle name="60% - Accent3 90 2" xfId="13783"/>
    <cellStyle name="60% - Accent3 91" xfId="13784"/>
    <cellStyle name="60% - Accent3 91 2" xfId="13785"/>
    <cellStyle name="60% - Accent3 92" xfId="13786"/>
    <cellStyle name="60% - Accent3 92 2" xfId="13787"/>
    <cellStyle name="60% - Accent3 93" xfId="13788"/>
    <cellStyle name="60% - Accent3 93 2" xfId="13789"/>
    <cellStyle name="60% - Accent3 94" xfId="13790"/>
    <cellStyle name="60% - Accent3 94 2" xfId="13791"/>
    <cellStyle name="60% - Accent3 95" xfId="13792"/>
    <cellStyle name="60% - Accent3 95 2" xfId="13793"/>
    <cellStyle name="60% - Accent3 96" xfId="13794"/>
    <cellStyle name="60% - Accent3 96 2" xfId="13795"/>
    <cellStyle name="60% - Accent3 97" xfId="13796"/>
    <cellStyle name="60% - Accent3 97 2" xfId="13797"/>
    <cellStyle name="60% - Accent3 98" xfId="13798"/>
    <cellStyle name="60% - Accent3 98 2" xfId="13799"/>
    <cellStyle name="60% - Accent3 99" xfId="13800"/>
    <cellStyle name="60% - Accent3 99 2" xfId="13801"/>
    <cellStyle name="60% - Accent4 10" xfId="13802"/>
    <cellStyle name="60% - Accent4 10 2" xfId="13803"/>
    <cellStyle name="60% - Accent4 10 3" xfId="13804"/>
    <cellStyle name="60% - Accent4 100" xfId="13805"/>
    <cellStyle name="60% - Accent4 100 2" xfId="13806"/>
    <cellStyle name="60% - Accent4 101" xfId="13807"/>
    <cellStyle name="60% - Accent4 101 2" xfId="13808"/>
    <cellStyle name="60% - Accent4 102" xfId="13809"/>
    <cellStyle name="60% - Accent4 102 2" xfId="13810"/>
    <cellStyle name="60% - Accent4 103" xfId="13811"/>
    <cellStyle name="60% - Accent4 103 2" xfId="13812"/>
    <cellStyle name="60% - Accent4 104" xfId="13813"/>
    <cellStyle name="60% - Accent4 104 2" xfId="13814"/>
    <cellStyle name="60% - Accent4 105" xfId="13815"/>
    <cellStyle name="60% - Accent4 105 2" xfId="13816"/>
    <cellStyle name="60% - Accent4 106" xfId="13817"/>
    <cellStyle name="60% - Accent4 106 2" xfId="13818"/>
    <cellStyle name="60% - Accent4 107" xfId="13819"/>
    <cellStyle name="60% - Accent4 107 2" xfId="13820"/>
    <cellStyle name="60% - Accent4 108" xfId="13821"/>
    <cellStyle name="60% - Accent4 108 2" xfId="13822"/>
    <cellStyle name="60% - Accent4 109" xfId="13823"/>
    <cellStyle name="60% - Accent4 109 2" xfId="13824"/>
    <cellStyle name="60% - Accent4 11" xfId="13825"/>
    <cellStyle name="60% - Accent4 11 2" xfId="13826"/>
    <cellStyle name="60% - Accent4 11 3" xfId="13827"/>
    <cellStyle name="60% - Accent4 110" xfId="13828"/>
    <cellStyle name="60% - Accent4 110 2" xfId="13829"/>
    <cellStyle name="60% - Accent4 111" xfId="13830"/>
    <cellStyle name="60% - Accent4 111 2" xfId="13831"/>
    <cellStyle name="60% - Accent4 112" xfId="13832"/>
    <cellStyle name="60% - Accent4 112 2" xfId="13833"/>
    <cellStyle name="60% - Accent4 113" xfId="13834"/>
    <cellStyle name="60% - Accent4 113 2" xfId="13835"/>
    <cellStyle name="60% - Accent4 114" xfId="13836"/>
    <cellStyle name="60% - Accent4 114 2" xfId="13837"/>
    <cellStyle name="60% - Accent4 115" xfId="13838"/>
    <cellStyle name="60% - Accent4 115 2" xfId="13839"/>
    <cellStyle name="60% - Accent4 116" xfId="13840"/>
    <cellStyle name="60% - Accent4 116 2" xfId="13841"/>
    <cellStyle name="60% - Accent4 117" xfId="13842"/>
    <cellStyle name="60% - Accent4 117 2" xfId="13843"/>
    <cellStyle name="60% - Accent4 118" xfId="13844"/>
    <cellStyle name="60% - Accent4 118 2" xfId="13845"/>
    <cellStyle name="60% - Accent4 119" xfId="13846"/>
    <cellStyle name="60% - Accent4 119 2" xfId="13847"/>
    <cellStyle name="60% - Accent4 12" xfId="13848"/>
    <cellStyle name="60% - Accent4 12 2" xfId="13849"/>
    <cellStyle name="60% - Accent4 12 3" xfId="13850"/>
    <cellStyle name="60% - Accent4 120" xfId="13851"/>
    <cellStyle name="60% - Accent4 120 2" xfId="13852"/>
    <cellStyle name="60% - Accent4 121" xfId="13853"/>
    <cellStyle name="60% - Accent4 121 2" xfId="13854"/>
    <cellStyle name="60% - Accent4 122" xfId="13855"/>
    <cellStyle name="60% - Accent4 122 2" xfId="13856"/>
    <cellStyle name="60% - Accent4 123" xfId="13857"/>
    <cellStyle name="60% - Accent4 123 2" xfId="13858"/>
    <cellStyle name="60% - Accent4 124" xfId="13859"/>
    <cellStyle name="60% - Accent4 124 2" xfId="13860"/>
    <cellStyle name="60% - Accent4 125" xfId="13861"/>
    <cellStyle name="60% - Accent4 125 2" xfId="13862"/>
    <cellStyle name="60% - Accent4 126" xfId="13863"/>
    <cellStyle name="60% - Accent4 126 2" xfId="13864"/>
    <cellStyle name="60% - Accent4 127" xfId="13865"/>
    <cellStyle name="60% - Accent4 127 2" xfId="13866"/>
    <cellStyle name="60% - Accent4 128" xfId="13867"/>
    <cellStyle name="60% - Accent4 128 2" xfId="13868"/>
    <cellStyle name="60% - Accent4 129" xfId="13869"/>
    <cellStyle name="60% - Accent4 129 2" xfId="13870"/>
    <cellStyle name="60% - Accent4 13" xfId="13871"/>
    <cellStyle name="60% - Accent4 13 2" xfId="13872"/>
    <cellStyle name="60% - Accent4 13 3" xfId="13873"/>
    <cellStyle name="60% - Accent4 130" xfId="13874"/>
    <cellStyle name="60% - Accent4 130 2" xfId="13875"/>
    <cellStyle name="60% - Accent4 131" xfId="13876"/>
    <cellStyle name="60% - Accent4 131 2" xfId="13877"/>
    <cellStyle name="60% - Accent4 132" xfId="13878"/>
    <cellStyle name="60% - Accent4 132 2" xfId="13879"/>
    <cellStyle name="60% - Accent4 133" xfId="13880"/>
    <cellStyle name="60% - Accent4 133 2" xfId="13881"/>
    <cellStyle name="60% - Accent4 134" xfId="13882"/>
    <cellStyle name="60% - Accent4 134 2" xfId="13883"/>
    <cellStyle name="60% - Accent4 135" xfId="13884"/>
    <cellStyle name="60% - Accent4 135 2" xfId="13885"/>
    <cellStyle name="60% - Accent4 136" xfId="13886"/>
    <cellStyle name="60% - Accent4 136 2" xfId="13887"/>
    <cellStyle name="60% - Accent4 137" xfId="13888"/>
    <cellStyle name="60% - Accent4 137 2" xfId="13889"/>
    <cellStyle name="60% - Accent4 138" xfId="13890"/>
    <cellStyle name="60% - Accent4 138 2" xfId="13891"/>
    <cellStyle name="60% - Accent4 139" xfId="13892"/>
    <cellStyle name="60% - Accent4 139 2" xfId="13893"/>
    <cellStyle name="60% - Accent4 14" xfId="13894"/>
    <cellStyle name="60% - Accent4 14 2" xfId="13895"/>
    <cellStyle name="60% - Accent4 140" xfId="13896"/>
    <cellStyle name="60% - Accent4 140 2" xfId="13897"/>
    <cellStyle name="60% - Accent4 141" xfId="13898"/>
    <cellStyle name="60% - Accent4 141 2" xfId="13899"/>
    <cellStyle name="60% - Accent4 142" xfId="13900"/>
    <cellStyle name="60% - Accent4 142 2" xfId="13901"/>
    <cellStyle name="60% - Accent4 143" xfId="13902"/>
    <cellStyle name="60% - Accent4 143 2" xfId="13903"/>
    <cellStyle name="60% - Accent4 144" xfId="13904"/>
    <cellStyle name="60% - Accent4 144 2" xfId="13905"/>
    <cellStyle name="60% - Accent4 145" xfId="13906"/>
    <cellStyle name="60% - Accent4 145 2" xfId="13907"/>
    <cellStyle name="60% - Accent4 146" xfId="13908"/>
    <cellStyle name="60% - Accent4 146 2" xfId="13909"/>
    <cellStyle name="60% - Accent4 147" xfId="13910"/>
    <cellStyle name="60% - Accent4 147 2" xfId="13911"/>
    <cellStyle name="60% - Accent4 148" xfId="13912"/>
    <cellStyle name="60% - Accent4 148 2" xfId="13913"/>
    <cellStyle name="60% - Accent4 149" xfId="13914"/>
    <cellStyle name="60% - Accent4 149 2" xfId="13915"/>
    <cellStyle name="60% - Accent4 15" xfId="13916"/>
    <cellStyle name="60% - Accent4 15 2" xfId="13917"/>
    <cellStyle name="60% - Accent4 150" xfId="13918"/>
    <cellStyle name="60% - Accent4 150 2" xfId="13919"/>
    <cellStyle name="60% - Accent4 151" xfId="13920"/>
    <cellStyle name="60% - Accent4 151 2" xfId="13921"/>
    <cellStyle name="60% - Accent4 152" xfId="13922"/>
    <cellStyle name="60% - Accent4 152 2" xfId="13923"/>
    <cellStyle name="60% - Accent4 153" xfId="13924"/>
    <cellStyle name="60% - Accent4 153 2" xfId="13925"/>
    <cellStyle name="60% - Accent4 154" xfId="13926"/>
    <cellStyle name="60% - Accent4 154 2" xfId="13927"/>
    <cellStyle name="60% - Accent4 155" xfId="13928"/>
    <cellStyle name="60% - Accent4 155 2" xfId="13929"/>
    <cellStyle name="60% - Accent4 156" xfId="13930"/>
    <cellStyle name="60% - Accent4 156 2" xfId="13931"/>
    <cellStyle name="60% - Accent4 157" xfId="13932"/>
    <cellStyle name="60% - Accent4 157 2" xfId="13933"/>
    <cellStyle name="60% - Accent4 158" xfId="13934"/>
    <cellStyle name="60% - Accent4 158 2" xfId="13935"/>
    <cellStyle name="60% - Accent4 159" xfId="13936"/>
    <cellStyle name="60% - Accent4 159 2" xfId="13937"/>
    <cellStyle name="60% - Accent4 16" xfId="13938"/>
    <cellStyle name="60% - Accent4 16 2" xfId="13939"/>
    <cellStyle name="60% - Accent4 160" xfId="13940"/>
    <cellStyle name="60% - Accent4 160 2" xfId="13941"/>
    <cellStyle name="60% - Accent4 161" xfId="13942"/>
    <cellStyle name="60% - Accent4 161 2" xfId="13943"/>
    <cellStyle name="60% - Accent4 162" xfId="13944"/>
    <cellStyle name="60% - Accent4 162 2" xfId="13945"/>
    <cellStyle name="60% - Accent4 163" xfId="13946"/>
    <cellStyle name="60% - Accent4 163 2" xfId="13947"/>
    <cellStyle name="60% - Accent4 164" xfId="13948"/>
    <cellStyle name="60% - Accent4 164 2" xfId="13949"/>
    <cellStyle name="60% - Accent4 165" xfId="13950"/>
    <cellStyle name="60% - Accent4 165 2" xfId="13951"/>
    <cellStyle name="60% - Accent4 166" xfId="13952"/>
    <cellStyle name="60% - Accent4 166 2" xfId="13953"/>
    <cellStyle name="60% - Accent4 167" xfId="13954"/>
    <cellStyle name="60% - Accent4 167 2" xfId="13955"/>
    <cellStyle name="60% - Accent4 168" xfId="13956"/>
    <cellStyle name="60% - Accent4 168 2" xfId="13957"/>
    <cellStyle name="60% - Accent4 169" xfId="13958"/>
    <cellStyle name="60% - Accent4 169 2" xfId="13959"/>
    <cellStyle name="60% - Accent4 17" xfId="13960"/>
    <cellStyle name="60% - Accent4 17 2" xfId="13961"/>
    <cellStyle name="60% - Accent4 170" xfId="13962"/>
    <cellStyle name="60% - Accent4 170 2" xfId="13963"/>
    <cellStyle name="60% - Accent4 171" xfId="13964"/>
    <cellStyle name="60% - Accent4 171 2" xfId="13965"/>
    <cellStyle name="60% - Accent4 172" xfId="13966"/>
    <cellStyle name="60% - Accent4 172 2" xfId="13967"/>
    <cellStyle name="60% - Accent4 173" xfId="13968"/>
    <cellStyle name="60% - Accent4 173 2" xfId="13969"/>
    <cellStyle name="60% - Accent4 174" xfId="13970"/>
    <cellStyle name="60% - Accent4 174 2" xfId="13971"/>
    <cellStyle name="60% - Accent4 175" xfId="13972"/>
    <cellStyle name="60% - Accent4 175 2" xfId="13973"/>
    <cellStyle name="60% - Accent4 176" xfId="13974"/>
    <cellStyle name="60% - Accent4 176 2" xfId="13975"/>
    <cellStyle name="60% - Accent4 177" xfId="13976"/>
    <cellStyle name="60% - Accent4 177 2" xfId="13977"/>
    <cellStyle name="60% - Accent4 178" xfId="13978"/>
    <cellStyle name="60% - Accent4 178 2" xfId="13979"/>
    <cellStyle name="60% - Accent4 179" xfId="13980"/>
    <cellStyle name="60% - Accent4 179 2" xfId="13981"/>
    <cellStyle name="60% - Accent4 18" xfId="13982"/>
    <cellStyle name="60% - Accent4 18 2" xfId="13983"/>
    <cellStyle name="60% - Accent4 180" xfId="13984"/>
    <cellStyle name="60% - Accent4 180 2" xfId="13985"/>
    <cellStyle name="60% - Accent4 181" xfId="13986"/>
    <cellStyle name="60% - Accent4 181 2" xfId="13987"/>
    <cellStyle name="60% - Accent4 182" xfId="13988"/>
    <cellStyle name="60% - Accent4 182 2" xfId="13989"/>
    <cellStyle name="60% - Accent4 183" xfId="13990"/>
    <cellStyle name="60% - Accent4 183 2" xfId="13991"/>
    <cellStyle name="60% - Accent4 184" xfId="13992"/>
    <cellStyle name="60% - Accent4 184 2" xfId="13993"/>
    <cellStyle name="60% - Accent4 185" xfId="13994"/>
    <cellStyle name="60% - Accent4 185 2" xfId="13995"/>
    <cellStyle name="60% - Accent4 186" xfId="13996"/>
    <cellStyle name="60% - Accent4 186 2" xfId="13997"/>
    <cellStyle name="60% - Accent4 187" xfId="13998"/>
    <cellStyle name="60% - Accent4 187 2" xfId="13999"/>
    <cellStyle name="60% - Accent4 188" xfId="14000"/>
    <cellStyle name="60% - Accent4 188 2" xfId="14001"/>
    <cellStyle name="60% - Accent4 189" xfId="14002"/>
    <cellStyle name="60% - Accent4 189 2" xfId="14003"/>
    <cellStyle name="60% - Accent4 19" xfId="14004"/>
    <cellStyle name="60% - Accent4 19 2" xfId="14005"/>
    <cellStyle name="60% - Accent4 190" xfId="14006"/>
    <cellStyle name="60% - Accent4 190 2" xfId="14007"/>
    <cellStyle name="60% - Accent4 191" xfId="14008"/>
    <cellStyle name="60% - Accent4 191 2" xfId="14009"/>
    <cellStyle name="60% - Accent4 192" xfId="14010"/>
    <cellStyle name="60% - Accent4 192 2" xfId="14011"/>
    <cellStyle name="60% - Accent4 193" xfId="14012"/>
    <cellStyle name="60% - Accent4 194" xfId="14013"/>
    <cellStyle name="60% - Accent4 195" xfId="14014"/>
    <cellStyle name="60% - Accent4 196" xfId="14015"/>
    <cellStyle name="60% - Accent4 197" xfId="14016"/>
    <cellStyle name="60% - Accent4 198" xfId="14017"/>
    <cellStyle name="60% - Accent4 199" xfId="14018"/>
    <cellStyle name="60% - Accent4 2" xfId="14019"/>
    <cellStyle name="60% - Accent4 2 10" xfId="14020"/>
    <cellStyle name="60% - Accent4 2 11" xfId="14021"/>
    <cellStyle name="60% - Accent4 2 12" xfId="14022"/>
    <cellStyle name="60% - Accent4 2 13" xfId="14023"/>
    <cellStyle name="60% - Accent4 2 2" xfId="14024"/>
    <cellStyle name="60% - Accent4 2 2 2" xfId="14025"/>
    <cellStyle name="60% - Accent4 2 2 3" xfId="14026"/>
    <cellStyle name="60% - Accent4 2 3" xfId="14027"/>
    <cellStyle name="60% - Accent4 2 4" xfId="14028"/>
    <cellStyle name="60% - Accent4 2 5" xfId="14029"/>
    <cellStyle name="60% - Accent4 2 6" xfId="14030"/>
    <cellStyle name="60% - Accent4 2 7" xfId="14031"/>
    <cellStyle name="60% - Accent4 2 8" xfId="14032"/>
    <cellStyle name="60% - Accent4 2 9" xfId="14033"/>
    <cellStyle name="60% - Accent4 20" xfId="14034"/>
    <cellStyle name="60% - Accent4 20 2" xfId="14035"/>
    <cellStyle name="60% - Accent4 200" xfId="14036"/>
    <cellStyle name="60% - Accent4 201" xfId="14037"/>
    <cellStyle name="60% - Accent4 202" xfId="14038"/>
    <cellStyle name="60% - Accent4 203" xfId="14039"/>
    <cellStyle name="60% - Accent4 204" xfId="14040"/>
    <cellStyle name="60% - Accent4 205" xfId="14041"/>
    <cellStyle name="60% - Accent4 206" xfId="14042"/>
    <cellStyle name="60% - Accent4 207" xfId="14043"/>
    <cellStyle name="60% - Accent4 208" xfId="14044"/>
    <cellStyle name="60% - Accent4 209" xfId="14045"/>
    <cellStyle name="60% - Accent4 21" xfId="14046"/>
    <cellStyle name="60% - Accent4 21 2" xfId="14047"/>
    <cellStyle name="60% - Accent4 210" xfId="14048"/>
    <cellStyle name="60% - Accent4 211" xfId="14049"/>
    <cellStyle name="60% - Accent4 212" xfId="14050"/>
    <cellStyle name="60% - Accent4 213" xfId="14051"/>
    <cellStyle name="60% - Accent4 214" xfId="14052"/>
    <cellStyle name="60% - Accent4 215" xfId="14053"/>
    <cellStyle name="60% - Accent4 216" xfId="14054"/>
    <cellStyle name="60% - Accent4 217" xfId="14055"/>
    <cellStyle name="60% - Accent4 218" xfId="14056"/>
    <cellStyle name="60% - Accent4 219" xfId="14057"/>
    <cellStyle name="60% - Accent4 22" xfId="14058"/>
    <cellStyle name="60% - Accent4 22 2" xfId="14059"/>
    <cellStyle name="60% - Accent4 220" xfId="14060"/>
    <cellStyle name="60% - Accent4 221" xfId="14061"/>
    <cellStyle name="60% - Accent4 222" xfId="14062"/>
    <cellStyle name="60% - Accent4 223" xfId="14063"/>
    <cellStyle name="60% - Accent4 224" xfId="14064"/>
    <cellStyle name="60% - Accent4 225" xfId="14065"/>
    <cellStyle name="60% - Accent4 226" xfId="14066"/>
    <cellStyle name="60% - Accent4 227" xfId="14067"/>
    <cellStyle name="60% - Accent4 228" xfId="14068"/>
    <cellStyle name="60% - Accent4 229" xfId="14069"/>
    <cellStyle name="60% - Accent4 23" xfId="14070"/>
    <cellStyle name="60% - Accent4 23 2" xfId="14071"/>
    <cellStyle name="60% - Accent4 230" xfId="14072"/>
    <cellStyle name="60% - Accent4 231" xfId="14073"/>
    <cellStyle name="60% - Accent4 232" xfId="14074"/>
    <cellStyle name="60% - Accent4 233" xfId="14075"/>
    <cellStyle name="60% - Accent4 234" xfId="14076"/>
    <cellStyle name="60% - Accent4 235" xfId="14077"/>
    <cellStyle name="60% - Accent4 236" xfId="14078"/>
    <cellStyle name="60% - Accent4 237" xfId="14079"/>
    <cellStyle name="60% - Accent4 238" xfId="14080"/>
    <cellStyle name="60% - Accent4 239" xfId="14081"/>
    <cellStyle name="60% - Accent4 24" xfId="14082"/>
    <cellStyle name="60% - Accent4 24 2" xfId="14083"/>
    <cellStyle name="60% - Accent4 240" xfId="14084"/>
    <cellStyle name="60% - Accent4 241" xfId="14085"/>
    <cellStyle name="60% - Accent4 242" xfId="14086"/>
    <cellStyle name="60% - Accent4 243" xfId="14087"/>
    <cellStyle name="60% - Accent4 244" xfId="14088"/>
    <cellStyle name="60% - Accent4 245" xfId="14089"/>
    <cellStyle name="60% - Accent4 246" xfId="14090"/>
    <cellStyle name="60% - Accent4 247" xfId="14091"/>
    <cellStyle name="60% - Accent4 248" xfId="14092"/>
    <cellStyle name="60% - Accent4 249" xfId="14093"/>
    <cellStyle name="60% - Accent4 25" xfId="14094"/>
    <cellStyle name="60% - Accent4 25 2" xfId="14095"/>
    <cellStyle name="60% - Accent4 250" xfId="14096"/>
    <cellStyle name="60% - Accent4 251" xfId="14097"/>
    <cellStyle name="60% - Accent4 252" xfId="14098"/>
    <cellStyle name="60% - Accent4 253" xfId="14099"/>
    <cellStyle name="60% - Accent4 254" xfId="14100"/>
    <cellStyle name="60% - Accent4 255" xfId="14101"/>
    <cellStyle name="60% - Accent4 256" xfId="14102"/>
    <cellStyle name="60% - Accent4 257" xfId="14103"/>
    <cellStyle name="60% - Accent4 26" xfId="14104"/>
    <cellStyle name="60% - Accent4 26 2" xfId="14105"/>
    <cellStyle name="60% - Accent4 27" xfId="14106"/>
    <cellStyle name="60% - Accent4 27 2" xfId="14107"/>
    <cellStyle name="60% - Accent4 28" xfId="14108"/>
    <cellStyle name="60% - Accent4 28 2" xfId="14109"/>
    <cellStyle name="60% - Accent4 29" xfId="14110"/>
    <cellStyle name="60% - Accent4 29 2" xfId="14111"/>
    <cellStyle name="60% - Accent4 3" xfId="14112"/>
    <cellStyle name="60% - Accent4 3 2" xfId="14113"/>
    <cellStyle name="60% - Accent4 3 2 2" xfId="14114"/>
    <cellStyle name="60% - Accent4 3 3" xfId="14115"/>
    <cellStyle name="60% - Accent4 3 4" xfId="14116"/>
    <cellStyle name="60% - Accent4 30" xfId="14117"/>
    <cellStyle name="60% - Accent4 30 2" xfId="14118"/>
    <cellStyle name="60% - Accent4 31" xfId="14119"/>
    <cellStyle name="60% - Accent4 31 2" xfId="14120"/>
    <cellStyle name="60% - Accent4 32" xfId="14121"/>
    <cellStyle name="60% - Accent4 32 2" xfId="14122"/>
    <cellStyle name="60% - Accent4 33" xfId="14123"/>
    <cellStyle name="60% - Accent4 33 2" xfId="14124"/>
    <cellStyle name="60% - Accent4 34" xfId="14125"/>
    <cellStyle name="60% - Accent4 34 2" xfId="14126"/>
    <cellStyle name="60% - Accent4 35" xfId="14127"/>
    <cellStyle name="60% - Accent4 35 2" xfId="14128"/>
    <cellStyle name="60% - Accent4 36" xfId="14129"/>
    <cellStyle name="60% - Accent4 36 2" xfId="14130"/>
    <cellStyle name="60% - Accent4 37" xfId="14131"/>
    <cellStyle name="60% - Accent4 37 2" xfId="14132"/>
    <cellStyle name="60% - Accent4 38" xfId="14133"/>
    <cellStyle name="60% - Accent4 38 2" xfId="14134"/>
    <cellStyle name="60% - Accent4 39" xfId="14135"/>
    <cellStyle name="60% - Accent4 39 2" xfId="14136"/>
    <cellStyle name="60% - Accent4 4" xfId="14137"/>
    <cellStyle name="60% - Accent4 4 2" xfId="14138"/>
    <cellStyle name="60% - Accent4 4 2 2" xfId="14139"/>
    <cellStyle name="60% - Accent4 4 3" xfId="14140"/>
    <cellStyle name="60% - Accent4 40" xfId="14141"/>
    <cellStyle name="60% - Accent4 40 2" xfId="14142"/>
    <cellStyle name="60% - Accent4 41" xfId="14143"/>
    <cellStyle name="60% - Accent4 41 2" xfId="14144"/>
    <cellStyle name="60% - Accent4 42" xfId="14145"/>
    <cellStyle name="60% - Accent4 42 2" xfId="14146"/>
    <cellStyle name="60% - Accent4 43" xfId="14147"/>
    <cellStyle name="60% - Accent4 43 2" xfId="14148"/>
    <cellStyle name="60% - Accent4 44" xfId="14149"/>
    <cellStyle name="60% - Accent4 44 2" xfId="14150"/>
    <cellStyle name="60% - Accent4 45" xfId="14151"/>
    <cellStyle name="60% - Accent4 45 2" xfId="14152"/>
    <cellStyle name="60% - Accent4 46" xfId="14153"/>
    <cellStyle name="60% - Accent4 46 2" xfId="14154"/>
    <cellStyle name="60% - Accent4 47" xfId="14155"/>
    <cellStyle name="60% - Accent4 47 2" xfId="14156"/>
    <cellStyle name="60% - Accent4 48" xfId="14157"/>
    <cellStyle name="60% - Accent4 48 2" xfId="14158"/>
    <cellStyle name="60% - Accent4 49" xfId="14159"/>
    <cellStyle name="60% - Accent4 49 2" xfId="14160"/>
    <cellStyle name="60% - Accent4 5" xfId="14161"/>
    <cellStyle name="60% - Accent4 5 2" xfId="14162"/>
    <cellStyle name="60% - Accent4 5 3" xfId="14163"/>
    <cellStyle name="60% - Accent4 50" xfId="14164"/>
    <cellStyle name="60% - Accent4 50 2" xfId="14165"/>
    <cellStyle name="60% - Accent4 51" xfId="14166"/>
    <cellStyle name="60% - Accent4 51 2" xfId="14167"/>
    <cellStyle name="60% - Accent4 52" xfId="14168"/>
    <cellStyle name="60% - Accent4 52 2" xfId="14169"/>
    <cellStyle name="60% - Accent4 53" xfId="14170"/>
    <cellStyle name="60% - Accent4 53 2" xfId="14171"/>
    <cellStyle name="60% - Accent4 54" xfId="14172"/>
    <cellStyle name="60% - Accent4 54 2" xfId="14173"/>
    <cellStyle name="60% - Accent4 55" xfId="14174"/>
    <cellStyle name="60% - Accent4 55 2" xfId="14175"/>
    <cellStyle name="60% - Accent4 56" xfId="14176"/>
    <cellStyle name="60% - Accent4 56 2" xfId="14177"/>
    <cellStyle name="60% - Accent4 57" xfId="14178"/>
    <cellStyle name="60% - Accent4 57 2" xfId="14179"/>
    <cellStyle name="60% - Accent4 58" xfId="14180"/>
    <cellStyle name="60% - Accent4 58 2" xfId="14181"/>
    <cellStyle name="60% - Accent4 59" xfId="14182"/>
    <cellStyle name="60% - Accent4 59 2" xfId="14183"/>
    <cellStyle name="60% - Accent4 6" xfId="14184"/>
    <cellStyle name="60% - Accent4 6 2" xfId="14185"/>
    <cellStyle name="60% - Accent4 6 3" xfId="14186"/>
    <cellStyle name="60% - Accent4 60" xfId="14187"/>
    <cellStyle name="60% - Accent4 60 2" xfId="14188"/>
    <cellStyle name="60% - Accent4 61" xfId="14189"/>
    <cellStyle name="60% - Accent4 61 2" xfId="14190"/>
    <cellStyle name="60% - Accent4 62" xfId="14191"/>
    <cellStyle name="60% - Accent4 62 2" xfId="14192"/>
    <cellStyle name="60% - Accent4 63" xfId="14193"/>
    <cellStyle name="60% - Accent4 63 2" xfId="14194"/>
    <cellStyle name="60% - Accent4 64" xfId="14195"/>
    <cellStyle name="60% - Accent4 64 2" xfId="14196"/>
    <cellStyle name="60% - Accent4 65" xfId="14197"/>
    <cellStyle name="60% - Accent4 65 2" xfId="14198"/>
    <cellStyle name="60% - Accent4 66" xfId="14199"/>
    <cellStyle name="60% - Accent4 66 2" xfId="14200"/>
    <cellStyle name="60% - Accent4 67" xfId="14201"/>
    <cellStyle name="60% - Accent4 67 2" xfId="14202"/>
    <cellStyle name="60% - Accent4 68" xfId="14203"/>
    <cellStyle name="60% - Accent4 68 2" xfId="14204"/>
    <cellStyle name="60% - Accent4 69" xfId="14205"/>
    <cellStyle name="60% - Accent4 69 2" xfId="14206"/>
    <cellStyle name="60% - Accent4 7" xfId="14207"/>
    <cellStyle name="60% - Accent4 7 2" xfId="14208"/>
    <cellStyle name="60% - Accent4 7 3" xfId="14209"/>
    <cellStyle name="60% - Accent4 70" xfId="14210"/>
    <cellStyle name="60% - Accent4 70 2" xfId="14211"/>
    <cellStyle name="60% - Accent4 71" xfId="14212"/>
    <cellStyle name="60% - Accent4 71 2" xfId="14213"/>
    <cellStyle name="60% - Accent4 72" xfId="14214"/>
    <cellStyle name="60% - Accent4 72 2" xfId="14215"/>
    <cellStyle name="60% - Accent4 73" xfId="14216"/>
    <cellStyle name="60% - Accent4 73 2" xfId="14217"/>
    <cellStyle name="60% - Accent4 74" xfId="14218"/>
    <cellStyle name="60% - Accent4 74 2" xfId="14219"/>
    <cellStyle name="60% - Accent4 75" xfId="14220"/>
    <cellStyle name="60% - Accent4 75 2" xfId="14221"/>
    <cellStyle name="60% - Accent4 76" xfId="14222"/>
    <cellStyle name="60% - Accent4 76 2" xfId="14223"/>
    <cellStyle name="60% - Accent4 77" xfId="14224"/>
    <cellStyle name="60% - Accent4 77 2" xfId="14225"/>
    <cellStyle name="60% - Accent4 78" xfId="14226"/>
    <cellStyle name="60% - Accent4 78 2" xfId="14227"/>
    <cellStyle name="60% - Accent4 79" xfId="14228"/>
    <cellStyle name="60% - Accent4 79 2" xfId="14229"/>
    <cellStyle name="60% - Accent4 8" xfId="14230"/>
    <cellStyle name="60% - Accent4 8 2" xfId="14231"/>
    <cellStyle name="60% - Accent4 8 3" xfId="14232"/>
    <cellStyle name="60% - Accent4 80" xfId="14233"/>
    <cellStyle name="60% - Accent4 80 2" xfId="14234"/>
    <cellStyle name="60% - Accent4 81" xfId="14235"/>
    <cellStyle name="60% - Accent4 81 2" xfId="14236"/>
    <cellStyle name="60% - Accent4 82" xfId="14237"/>
    <cellStyle name="60% - Accent4 82 2" xfId="14238"/>
    <cellStyle name="60% - Accent4 83" xfId="14239"/>
    <cellStyle name="60% - Accent4 83 2" xfId="14240"/>
    <cellStyle name="60% - Accent4 84" xfId="14241"/>
    <cellStyle name="60% - Accent4 84 2" xfId="14242"/>
    <cellStyle name="60% - Accent4 85" xfId="14243"/>
    <cellStyle name="60% - Accent4 85 2" xfId="14244"/>
    <cellStyle name="60% - Accent4 86" xfId="14245"/>
    <cellStyle name="60% - Accent4 86 2" xfId="14246"/>
    <cellStyle name="60% - Accent4 87" xfId="14247"/>
    <cellStyle name="60% - Accent4 87 2" xfId="14248"/>
    <cellStyle name="60% - Accent4 88" xfId="14249"/>
    <cellStyle name="60% - Accent4 88 2" xfId="14250"/>
    <cellStyle name="60% - Accent4 89" xfId="14251"/>
    <cellStyle name="60% - Accent4 89 2" xfId="14252"/>
    <cellStyle name="60% - Accent4 9" xfId="14253"/>
    <cellStyle name="60% - Accent4 9 2" xfId="14254"/>
    <cellStyle name="60% - Accent4 9 3" xfId="14255"/>
    <cellStyle name="60% - Accent4 90" xfId="14256"/>
    <cellStyle name="60% - Accent4 90 2" xfId="14257"/>
    <cellStyle name="60% - Accent4 91" xfId="14258"/>
    <cellStyle name="60% - Accent4 91 2" xfId="14259"/>
    <cellStyle name="60% - Accent4 92" xfId="14260"/>
    <cellStyle name="60% - Accent4 92 2" xfId="14261"/>
    <cellStyle name="60% - Accent4 93" xfId="14262"/>
    <cellStyle name="60% - Accent4 93 2" xfId="14263"/>
    <cellStyle name="60% - Accent4 94" xfId="14264"/>
    <cellStyle name="60% - Accent4 94 2" xfId="14265"/>
    <cellStyle name="60% - Accent4 95" xfId="14266"/>
    <cellStyle name="60% - Accent4 95 2" xfId="14267"/>
    <cellStyle name="60% - Accent4 96" xfId="14268"/>
    <cellStyle name="60% - Accent4 96 2" xfId="14269"/>
    <cellStyle name="60% - Accent4 97" xfId="14270"/>
    <cellStyle name="60% - Accent4 97 2" xfId="14271"/>
    <cellStyle name="60% - Accent4 98" xfId="14272"/>
    <cellStyle name="60% - Accent4 98 2" xfId="14273"/>
    <cellStyle name="60% - Accent4 99" xfId="14274"/>
    <cellStyle name="60% - Accent4 99 2" xfId="14275"/>
    <cellStyle name="60% - Accent5 10" xfId="14276"/>
    <cellStyle name="60% - Accent5 10 2" xfId="14277"/>
    <cellStyle name="60% - Accent5 10 3" xfId="14278"/>
    <cellStyle name="60% - Accent5 100" xfId="14279"/>
    <cellStyle name="60% - Accent5 100 2" xfId="14280"/>
    <cellStyle name="60% - Accent5 101" xfId="14281"/>
    <cellStyle name="60% - Accent5 101 2" xfId="14282"/>
    <cellStyle name="60% - Accent5 102" xfId="14283"/>
    <cellStyle name="60% - Accent5 102 2" xfId="14284"/>
    <cellStyle name="60% - Accent5 103" xfId="14285"/>
    <cellStyle name="60% - Accent5 103 2" xfId="14286"/>
    <cellStyle name="60% - Accent5 104" xfId="14287"/>
    <cellStyle name="60% - Accent5 104 2" xfId="14288"/>
    <cellStyle name="60% - Accent5 105" xfId="14289"/>
    <cellStyle name="60% - Accent5 105 2" xfId="14290"/>
    <cellStyle name="60% - Accent5 106" xfId="14291"/>
    <cellStyle name="60% - Accent5 106 2" xfId="14292"/>
    <cellStyle name="60% - Accent5 107" xfId="14293"/>
    <cellStyle name="60% - Accent5 107 2" xfId="14294"/>
    <cellStyle name="60% - Accent5 108" xfId="14295"/>
    <cellStyle name="60% - Accent5 108 2" xfId="14296"/>
    <cellStyle name="60% - Accent5 109" xfId="14297"/>
    <cellStyle name="60% - Accent5 109 2" xfId="14298"/>
    <cellStyle name="60% - Accent5 11" xfId="14299"/>
    <cellStyle name="60% - Accent5 11 2" xfId="14300"/>
    <cellStyle name="60% - Accent5 11 3" xfId="14301"/>
    <cellStyle name="60% - Accent5 110" xfId="14302"/>
    <cellStyle name="60% - Accent5 110 2" xfId="14303"/>
    <cellStyle name="60% - Accent5 111" xfId="14304"/>
    <cellStyle name="60% - Accent5 111 2" xfId="14305"/>
    <cellStyle name="60% - Accent5 112" xfId="14306"/>
    <cellStyle name="60% - Accent5 112 2" xfId="14307"/>
    <cellStyle name="60% - Accent5 113" xfId="14308"/>
    <cellStyle name="60% - Accent5 113 2" xfId="14309"/>
    <cellStyle name="60% - Accent5 114" xfId="14310"/>
    <cellStyle name="60% - Accent5 114 2" xfId="14311"/>
    <cellStyle name="60% - Accent5 115" xfId="14312"/>
    <cellStyle name="60% - Accent5 115 2" xfId="14313"/>
    <cellStyle name="60% - Accent5 116" xfId="14314"/>
    <cellStyle name="60% - Accent5 116 2" xfId="14315"/>
    <cellStyle name="60% - Accent5 117" xfId="14316"/>
    <cellStyle name="60% - Accent5 117 2" xfId="14317"/>
    <cellStyle name="60% - Accent5 118" xfId="14318"/>
    <cellStyle name="60% - Accent5 118 2" xfId="14319"/>
    <cellStyle name="60% - Accent5 119" xfId="14320"/>
    <cellStyle name="60% - Accent5 119 2" xfId="14321"/>
    <cellStyle name="60% - Accent5 12" xfId="14322"/>
    <cellStyle name="60% - Accent5 12 2" xfId="14323"/>
    <cellStyle name="60% - Accent5 12 3" xfId="14324"/>
    <cellStyle name="60% - Accent5 120" xfId="14325"/>
    <cellStyle name="60% - Accent5 120 2" xfId="14326"/>
    <cellStyle name="60% - Accent5 121" xfId="14327"/>
    <cellStyle name="60% - Accent5 121 2" xfId="14328"/>
    <cellStyle name="60% - Accent5 122" xfId="14329"/>
    <cellStyle name="60% - Accent5 122 2" xfId="14330"/>
    <cellStyle name="60% - Accent5 123" xfId="14331"/>
    <cellStyle name="60% - Accent5 123 2" xfId="14332"/>
    <cellStyle name="60% - Accent5 124" xfId="14333"/>
    <cellStyle name="60% - Accent5 124 2" xfId="14334"/>
    <cellStyle name="60% - Accent5 125" xfId="14335"/>
    <cellStyle name="60% - Accent5 125 2" xfId="14336"/>
    <cellStyle name="60% - Accent5 126" xfId="14337"/>
    <cellStyle name="60% - Accent5 126 2" xfId="14338"/>
    <cellStyle name="60% - Accent5 127" xfId="14339"/>
    <cellStyle name="60% - Accent5 127 2" xfId="14340"/>
    <cellStyle name="60% - Accent5 128" xfId="14341"/>
    <cellStyle name="60% - Accent5 128 2" xfId="14342"/>
    <cellStyle name="60% - Accent5 129" xfId="14343"/>
    <cellStyle name="60% - Accent5 129 2" xfId="14344"/>
    <cellStyle name="60% - Accent5 13" xfId="14345"/>
    <cellStyle name="60% - Accent5 13 2" xfId="14346"/>
    <cellStyle name="60% - Accent5 13 3" xfId="14347"/>
    <cellStyle name="60% - Accent5 130" xfId="14348"/>
    <cellStyle name="60% - Accent5 130 2" xfId="14349"/>
    <cellStyle name="60% - Accent5 131" xfId="14350"/>
    <cellStyle name="60% - Accent5 131 2" xfId="14351"/>
    <cellStyle name="60% - Accent5 132" xfId="14352"/>
    <cellStyle name="60% - Accent5 132 2" xfId="14353"/>
    <cellStyle name="60% - Accent5 133" xfId="14354"/>
    <cellStyle name="60% - Accent5 133 2" xfId="14355"/>
    <cellStyle name="60% - Accent5 134" xfId="14356"/>
    <cellStyle name="60% - Accent5 134 2" xfId="14357"/>
    <cellStyle name="60% - Accent5 135" xfId="14358"/>
    <cellStyle name="60% - Accent5 135 2" xfId="14359"/>
    <cellStyle name="60% - Accent5 136" xfId="14360"/>
    <cellStyle name="60% - Accent5 136 2" xfId="14361"/>
    <cellStyle name="60% - Accent5 137" xfId="14362"/>
    <cellStyle name="60% - Accent5 137 2" xfId="14363"/>
    <cellStyle name="60% - Accent5 138" xfId="14364"/>
    <cellStyle name="60% - Accent5 138 2" xfId="14365"/>
    <cellStyle name="60% - Accent5 139" xfId="14366"/>
    <cellStyle name="60% - Accent5 139 2" xfId="14367"/>
    <cellStyle name="60% - Accent5 14" xfId="14368"/>
    <cellStyle name="60% - Accent5 14 2" xfId="14369"/>
    <cellStyle name="60% - Accent5 140" xfId="14370"/>
    <cellStyle name="60% - Accent5 140 2" xfId="14371"/>
    <cellStyle name="60% - Accent5 141" xfId="14372"/>
    <cellStyle name="60% - Accent5 141 2" xfId="14373"/>
    <cellStyle name="60% - Accent5 142" xfId="14374"/>
    <cellStyle name="60% - Accent5 142 2" xfId="14375"/>
    <cellStyle name="60% - Accent5 143" xfId="14376"/>
    <cellStyle name="60% - Accent5 143 2" xfId="14377"/>
    <cellStyle name="60% - Accent5 144" xfId="14378"/>
    <cellStyle name="60% - Accent5 144 2" xfId="14379"/>
    <cellStyle name="60% - Accent5 145" xfId="14380"/>
    <cellStyle name="60% - Accent5 145 2" xfId="14381"/>
    <cellStyle name="60% - Accent5 146" xfId="14382"/>
    <cellStyle name="60% - Accent5 146 2" xfId="14383"/>
    <cellStyle name="60% - Accent5 147" xfId="14384"/>
    <cellStyle name="60% - Accent5 147 2" xfId="14385"/>
    <cellStyle name="60% - Accent5 148" xfId="14386"/>
    <cellStyle name="60% - Accent5 148 2" xfId="14387"/>
    <cellStyle name="60% - Accent5 149" xfId="14388"/>
    <cellStyle name="60% - Accent5 149 2" xfId="14389"/>
    <cellStyle name="60% - Accent5 15" xfId="14390"/>
    <cellStyle name="60% - Accent5 15 2" xfId="14391"/>
    <cellStyle name="60% - Accent5 150" xfId="14392"/>
    <cellStyle name="60% - Accent5 150 2" xfId="14393"/>
    <cellStyle name="60% - Accent5 151" xfId="14394"/>
    <cellStyle name="60% - Accent5 151 2" xfId="14395"/>
    <cellStyle name="60% - Accent5 152" xfId="14396"/>
    <cellStyle name="60% - Accent5 152 2" xfId="14397"/>
    <cellStyle name="60% - Accent5 153" xfId="14398"/>
    <cellStyle name="60% - Accent5 153 2" xfId="14399"/>
    <cellStyle name="60% - Accent5 154" xfId="14400"/>
    <cellStyle name="60% - Accent5 154 2" xfId="14401"/>
    <cellStyle name="60% - Accent5 155" xfId="14402"/>
    <cellStyle name="60% - Accent5 155 2" xfId="14403"/>
    <cellStyle name="60% - Accent5 156" xfId="14404"/>
    <cellStyle name="60% - Accent5 156 2" xfId="14405"/>
    <cellStyle name="60% - Accent5 157" xfId="14406"/>
    <cellStyle name="60% - Accent5 157 2" xfId="14407"/>
    <cellStyle name="60% - Accent5 158" xfId="14408"/>
    <cellStyle name="60% - Accent5 158 2" xfId="14409"/>
    <cellStyle name="60% - Accent5 159" xfId="14410"/>
    <cellStyle name="60% - Accent5 159 2" xfId="14411"/>
    <cellStyle name="60% - Accent5 16" xfId="14412"/>
    <cellStyle name="60% - Accent5 16 2" xfId="14413"/>
    <cellStyle name="60% - Accent5 160" xfId="14414"/>
    <cellStyle name="60% - Accent5 160 2" xfId="14415"/>
    <cellStyle name="60% - Accent5 161" xfId="14416"/>
    <cellStyle name="60% - Accent5 161 2" xfId="14417"/>
    <cellStyle name="60% - Accent5 162" xfId="14418"/>
    <cellStyle name="60% - Accent5 162 2" xfId="14419"/>
    <cellStyle name="60% - Accent5 163" xfId="14420"/>
    <cellStyle name="60% - Accent5 163 2" xfId="14421"/>
    <cellStyle name="60% - Accent5 164" xfId="14422"/>
    <cellStyle name="60% - Accent5 164 2" xfId="14423"/>
    <cellStyle name="60% - Accent5 165" xfId="14424"/>
    <cellStyle name="60% - Accent5 165 2" xfId="14425"/>
    <cellStyle name="60% - Accent5 166" xfId="14426"/>
    <cellStyle name="60% - Accent5 166 2" xfId="14427"/>
    <cellStyle name="60% - Accent5 167" xfId="14428"/>
    <cellStyle name="60% - Accent5 167 2" xfId="14429"/>
    <cellStyle name="60% - Accent5 168" xfId="14430"/>
    <cellStyle name="60% - Accent5 168 2" xfId="14431"/>
    <cellStyle name="60% - Accent5 169" xfId="14432"/>
    <cellStyle name="60% - Accent5 169 2" xfId="14433"/>
    <cellStyle name="60% - Accent5 17" xfId="14434"/>
    <cellStyle name="60% - Accent5 17 2" xfId="14435"/>
    <cellStyle name="60% - Accent5 170" xfId="14436"/>
    <cellStyle name="60% - Accent5 170 2" xfId="14437"/>
    <cellStyle name="60% - Accent5 171" xfId="14438"/>
    <cellStyle name="60% - Accent5 171 2" xfId="14439"/>
    <cellStyle name="60% - Accent5 172" xfId="14440"/>
    <cellStyle name="60% - Accent5 172 2" xfId="14441"/>
    <cellStyle name="60% - Accent5 173" xfId="14442"/>
    <cellStyle name="60% - Accent5 173 2" xfId="14443"/>
    <cellStyle name="60% - Accent5 174" xfId="14444"/>
    <cellStyle name="60% - Accent5 174 2" xfId="14445"/>
    <cellStyle name="60% - Accent5 175" xfId="14446"/>
    <cellStyle name="60% - Accent5 175 2" xfId="14447"/>
    <cellStyle name="60% - Accent5 176" xfId="14448"/>
    <cellStyle name="60% - Accent5 176 2" xfId="14449"/>
    <cellStyle name="60% - Accent5 177" xfId="14450"/>
    <cellStyle name="60% - Accent5 177 2" xfId="14451"/>
    <cellStyle name="60% - Accent5 178" xfId="14452"/>
    <cellStyle name="60% - Accent5 178 2" xfId="14453"/>
    <cellStyle name="60% - Accent5 179" xfId="14454"/>
    <cellStyle name="60% - Accent5 179 2" xfId="14455"/>
    <cellStyle name="60% - Accent5 18" xfId="14456"/>
    <cellStyle name="60% - Accent5 18 2" xfId="14457"/>
    <cellStyle name="60% - Accent5 180" xfId="14458"/>
    <cellStyle name="60% - Accent5 180 2" xfId="14459"/>
    <cellStyle name="60% - Accent5 181" xfId="14460"/>
    <cellStyle name="60% - Accent5 181 2" xfId="14461"/>
    <cellStyle name="60% - Accent5 182" xfId="14462"/>
    <cellStyle name="60% - Accent5 182 2" xfId="14463"/>
    <cellStyle name="60% - Accent5 183" xfId="14464"/>
    <cellStyle name="60% - Accent5 183 2" xfId="14465"/>
    <cellStyle name="60% - Accent5 184" xfId="14466"/>
    <cellStyle name="60% - Accent5 184 2" xfId="14467"/>
    <cellStyle name="60% - Accent5 185" xfId="14468"/>
    <cellStyle name="60% - Accent5 185 2" xfId="14469"/>
    <cellStyle name="60% - Accent5 186" xfId="14470"/>
    <cellStyle name="60% - Accent5 186 2" xfId="14471"/>
    <cellStyle name="60% - Accent5 187" xfId="14472"/>
    <cellStyle name="60% - Accent5 187 2" xfId="14473"/>
    <cellStyle name="60% - Accent5 188" xfId="14474"/>
    <cellStyle name="60% - Accent5 188 2" xfId="14475"/>
    <cellStyle name="60% - Accent5 189" xfId="14476"/>
    <cellStyle name="60% - Accent5 189 2" xfId="14477"/>
    <cellStyle name="60% - Accent5 19" xfId="14478"/>
    <cellStyle name="60% - Accent5 19 2" xfId="14479"/>
    <cellStyle name="60% - Accent5 190" xfId="14480"/>
    <cellStyle name="60% - Accent5 190 2" xfId="14481"/>
    <cellStyle name="60% - Accent5 191" xfId="14482"/>
    <cellStyle name="60% - Accent5 191 2" xfId="14483"/>
    <cellStyle name="60% - Accent5 192" xfId="14484"/>
    <cellStyle name="60% - Accent5 192 2" xfId="14485"/>
    <cellStyle name="60% - Accent5 193" xfId="14486"/>
    <cellStyle name="60% - Accent5 194" xfId="14487"/>
    <cellStyle name="60% - Accent5 195" xfId="14488"/>
    <cellStyle name="60% - Accent5 196" xfId="14489"/>
    <cellStyle name="60% - Accent5 197" xfId="14490"/>
    <cellStyle name="60% - Accent5 198" xfId="14491"/>
    <cellStyle name="60% - Accent5 199" xfId="14492"/>
    <cellStyle name="60% - Accent5 2" xfId="14493"/>
    <cellStyle name="60% - Accent5 2 10" xfId="14494"/>
    <cellStyle name="60% - Accent5 2 11" xfId="14495"/>
    <cellStyle name="60% - Accent5 2 12" xfId="14496"/>
    <cellStyle name="60% - Accent5 2 13" xfId="14497"/>
    <cellStyle name="60% - Accent5 2 2" xfId="14498"/>
    <cellStyle name="60% - Accent5 2 2 2" xfId="14499"/>
    <cellStyle name="60% - Accent5 2 2 3" xfId="14500"/>
    <cellStyle name="60% - Accent5 2 3" xfId="14501"/>
    <cellStyle name="60% - Accent5 2 4" xfId="14502"/>
    <cellStyle name="60% - Accent5 2 5" xfId="14503"/>
    <cellStyle name="60% - Accent5 2 6" xfId="14504"/>
    <cellStyle name="60% - Accent5 2 7" xfId="14505"/>
    <cellStyle name="60% - Accent5 2 8" xfId="14506"/>
    <cellStyle name="60% - Accent5 2 9" xfId="14507"/>
    <cellStyle name="60% - Accent5 20" xfId="14508"/>
    <cellStyle name="60% - Accent5 20 2" xfId="14509"/>
    <cellStyle name="60% - Accent5 200" xfId="14510"/>
    <cellStyle name="60% - Accent5 201" xfId="14511"/>
    <cellStyle name="60% - Accent5 202" xfId="14512"/>
    <cellStyle name="60% - Accent5 203" xfId="14513"/>
    <cellStyle name="60% - Accent5 204" xfId="14514"/>
    <cellStyle name="60% - Accent5 205" xfId="14515"/>
    <cellStyle name="60% - Accent5 206" xfId="14516"/>
    <cellStyle name="60% - Accent5 207" xfId="14517"/>
    <cellStyle name="60% - Accent5 208" xfId="14518"/>
    <cellStyle name="60% - Accent5 209" xfId="14519"/>
    <cellStyle name="60% - Accent5 21" xfId="14520"/>
    <cellStyle name="60% - Accent5 21 2" xfId="14521"/>
    <cellStyle name="60% - Accent5 210" xfId="14522"/>
    <cellStyle name="60% - Accent5 211" xfId="14523"/>
    <cellStyle name="60% - Accent5 212" xfId="14524"/>
    <cellStyle name="60% - Accent5 213" xfId="14525"/>
    <cellStyle name="60% - Accent5 214" xfId="14526"/>
    <cellStyle name="60% - Accent5 215" xfId="14527"/>
    <cellStyle name="60% - Accent5 216" xfId="14528"/>
    <cellStyle name="60% - Accent5 217" xfId="14529"/>
    <cellStyle name="60% - Accent5 218" xfId="14530"/>
    <cellStyle name="60% - Accent5 219" xfId="14531"/>
    <cellStyle name="60% - Accent5 22" xfId="14532"/>
    <cellStyle name="60% - Accent5 22 2" xfId="14533"/>
    <cellStyle name="60% - Accent5 220" xfId="14534"/>
    <cellStyle name="60% - Accent5 221" xfId="14535"/>
    <cellStyle name="60% - Accent5 222" xfId="14536"/>
    <cellStyle name="60% - Accent5 223" xfId="14537"/>
    <cellStyle name="60% - Accent5 224" xfId="14538"/>
    <cellStyle name="60% - Accent5 225" xfId="14539"/>
    <cellStyle name="60% - Accent5 226" xfId="14540"/>
    <cellStyle name="60% - Accent5 227" xfId="14541"/>
    <cellStyle name="60% - Accent5 228" xfId="14542"/>
    <cellStyle name="60% - Accent5 229" xfId="14543"/>
    <cellStyle name="60% - Accent5 23" xfId="14544"/>
    <cellStyle name="60% - Accent5 23 2" xfId="14545"/>
    <cellStyle name="60% - Accent5 230" xfId="14546"/>
    <cellStyle name="60% - Accent5 231" xfId="14547"/>
    <cellStyle name="60% - Accent5 232" xfId="14548"/>
    <cellStyle name="60% - Accent5 233" xfId="14549"/>
    <cellStyle name="60% - Accent5 234" xfId="14550"/>
    <cellStyle name="60% - Accent5 235" xfId="14551"/>
    <cellStyle name="60% - Accent5 236" xfId="14552"/>
    <cellStyle name="60% - Accent5 237" xfId="14553"/>
    <cellStyle name="60% - Accent5 238" xfId="14554"/>
    <cellStyle name="60% - Accent5 239" xfId="14555"/>
    <cellStyle name="60% - Accent5 24" xfId="14556"/>
    <cellStyle name="60% - Accent5 24 2" xfId="14557"/>
    <cellStyle name="60% - Accent5 240" xfId="14558"/>
    <cellStyle name="60% - Accent5 241" xfId="14559"/>
    <cellStyle name="60% - Accent5 242" xfId="14560"/>
    <cellStyle name="60% - Accent5 243" xfId="14561"/>
    <cellStyle name="60% - Accent5 244" xfId="14562"/>
    <cellStyle name="60% - Accent5 245" xfId="14563"/>
    <cellStyle name="60% - Accent5 246" xfId="14564"/>
    <cellStyle name="60% - Accent5 247" xfId="14565"/>
    <cellStyle name="60% - Accent5 248" xfId="14566"/>
    <cellStyle name="60% - Accent5 249" xfId="14567"/>
    <cellStyle name="60% - Accent5 25" xfId="14568"/>
    <cellStyle name="60% - Accent5 25 2" xfId="14569"/>
    <cellStyle name="60% - Accent5 250" xfId="14570"/>
    <cellStyle name="60% - Accent5 251" xfId="14571"/>
    <cellStyle name="60% - Accent5 252" xfId="14572"/>
    <cellStyle name="60% - Accent5 253" xfId="14573"/>
    <cellStyle name="60% - Accent5 254" xfId="14574"/>
    <cellStyle name="60% - Accent5 255" xfId="14575"/>
    <cellStyle name="60% - Accent5 256" xfId="14576"/>
    <cellStyle name="60% - Accent5 257" xfId="14577"/>
    <cellStyle name="60% - Accent5 26" xfId="14578"/>
    <cellStyle name="60% - Accent5 26 2" xfId="14579"/>
    <cellStyle name="60% - Accent5 27" xfId="14580"/>
    <cellStyle name="60% - Accent5 27 2" xfId="14581"/>
    <cellStyle name="60% - Accent5 28" xfId="14582"/>
    <cellStyle name="60% - Accent5 28 2" xfId="14583"/>
    <cellStyle name="60% - Accent5 29" xfId="14584"/>
    <cellStyle name="60% - Accent5 29 2" xfId="14585"/>
    <cellStyle name="60% - Accent5 3" xfId="14586"/>
    <cellStyle name="60% - Accent5 3 2" xfId="14587"/>
    <cellStyle name="60% - Accent5 3 2 2" xfId="14588"/>
    <cellStyle name="60% - Accent5 3 3" xfId="14589"/>
    <cellStyle name="60% - Accent5 3 4" xfId="14590"/>
    <cellStyle name="60% - Accent5 30" xfId="14591"/>
    <cellStyle name="60% - Accent5 30 2" xfId="14592"/>
    <cellStyle name="60% - Accent5 31" xfId="14593"/>
    <cellStyle name="60% - Accent5 31 2" xfId="14594"/>
    <cellStyle name="60% - Accent5 32" xfId="14595"/>
    <cellStyle name="60% - Accent5 32 2" xfId="14596"/>
    <cellStyle name="60% - Accent5 33" xfId="14597"/>
    <cellStyle name="60% - Accent5 33 2" xfId="14598"/>
    <cellStyle name="60% - Accent5 34" xfId="14599"/>
    <cellStyle name="60% - Accent5 34 2" xfId="14600"/>
    <cellStyle name="60% - Accent5 35" xfId="14601"/>
    <cellStyle name="60% - Accent5 35 2" xfId="14602"/>
    <cellStyle name="60% - Accent5 36" xfId="14603"/>
    <cellStyle name="60% - Accent5 36 2" xfId="14604"/>
    <cellStyle name="60% - Accent5 37" xfId="14605"/>
    <cellStyle name="60% - Accent5 37 2" xfId="14606"/>
    <cellStyle name="60% - Accent5 38" xfId="14607"/>
    <cellStyle name="60% - Accent5 38 2" xfId="14608"/>
    <cellStyle name="60% - Accent5 39" xfId="14609"/>
    <cellStyle name="60% - Accent5 39 2" xfId="14610"/>
    <cellStyle name="60% - Accent5 4" xfId="14611"/>
    <cellStyle name="60% - Accent5 4 2" xfId="14612"/>
    <cellStyle name="60% - Accent5 4 2 2" xfId="14613"/>
    <cellStyle name="60% - Accent5 4 3" xfId="14614"/>
    <cellStyle name="60% - Accent5 40" xfId="14615"/>
    <cellStyle name="60% - Accent5 40 2" xfId="14616"/>
    <cellStyle name="60% - Accent5 41" xfId="14617"/>
    <cellStyle name="60% - Accent5 41 2" xfId="14618"/>
    <cellStyle name="60% - Accent5 42" xfId="14619"/>
    <cellStyle name="60% - Accent5 42 2" xfId="14620"/>
    <cellStyle name="60% - Accent5 43" xfId="14621"/>
    <cellStyle name="60% - Accent5 43 2" xfId="14622"/>
    <cellStyle name="60% - Accent5 44" xfId="14623"/>
    <cellStyle name="60% - Accent5 44 2" xfId="14624"/>
    <cellStyle name="60% - Accent5 45" xfId="14625"/>
    <cellStyle name="60% - Accent5 45 2" xfId="14626"/>
    <cellStyle name="60% - Accent5 46" xfId="14627"/>
    <cellStyle name="60% - Accent5 46 2" xfId="14628"/>
    <cellStyle name="60% - Accent5 47" xfId="14629"/>
    <cellStyle name="60% - Accent5 47 2" xfId="14630"/>
    <cellStyle name="60% - Accent5 48" xfId="14631"/>
    <cellStyle name="60% - Accent5 48 2" xfId="14632"/>
    <cellStyle name="60% - Accent5 49" xfId="14633"/>
    <cellStyle name="60% - Accent5 49 2" xfId="14634"/>
    <cellStyle name="60% - Accent5 5" xfId="14635"/>
    <cellStyle name="60% - Accent5 5 2" xfId="14636"/>
    <cellStyle name="60% - Accent5 5 3" xfId="14637"/>
    <cellStyle name="60% - Accent5 50" xfId="14638"/>
    <cellStyle name="60% - Accent5 50 2" xfId="14639"/>
    <cellStyle name="60% - Accent5 51" xfId="14640"/>
    <cellStyle name="60% - Accent5 51 2" xfId="14641"/>
    <cellStyle name="60% - Accent5 52" xfId="14642"/>
    <cellStyle name="60% - Accent5 52 2" xfId="14643"/>
    <cellStyle name="60% - Accent5 53" xfId="14644"/>
    <cellStyle name="60% - Accent5 53 2" xfId="14645"/>
    <cellStyle name="60% - Accent5 54" xfId="14646"/>
    <cellStyle name="60% - Accent5 54 2" xfId="14647"/>
    <cellStyle name="60% - Accent5 55" xfId="14648"/>
    <cellStyle name="60% - Accent5 55 2" xfId="14649"/>
    <cellStyle name="60% - Accent5 56" xfId="14650"/>
    <cellStyle name="60% - Accent5 56 2" xfId="14651"/>
    <cellStyle name="60% - Accent5 57" xfId="14652"/>
    <cellStyle name="60% - Accent5 57 2" xfId="14653"/>
    <cellStyle name="60% - Accent5 58" xfId="14654"/>
    <cellStyle name="60% - Accent5 58 2" xfId="14655"/>
    <cellStyle name="60% - Accent5 59" xfId="14656"/>
    <cellStyle name="60% - Accent5 59 2" xfId="14657"/>
    <cellStyle name="60% - Accent5 6" xfId="14658"/>
    <cellStyle name="60% - Accent5 6 2" xfId="14659"/>
    <cellStyle name="60% - Accent5 6 3" xfId="14660"/>
    <cellStyle name="60% - Accent5 60" xfId="14661"/>
    <cellStyle name="60% - Accent5 60 2" xfId="14662"/>
    <cellStyle name="60% - Accent5 61" xfId="14663"/>
    <cellStyle name="60% - Accent5 61 2" xfId="14664"/>
    <cellStyle name="60% - Accent5 62" xfId="14665"/>
    <cellStyle name="60% - Accent5 62 2" xfId="14666"/>
    <cellStyle name="60% - Accent5 63" xfId="14667"/>
    <cellStyle name="60% - Accent5 63 2" xfId="14668"/>
    <cellStyle name="60% - Accent5 64" xfId="14669"/>
    <cellStyle name="60% - Accent5 64 2" xfId="14670"/>
    <cellStyle name="60% - Accent5 65" xfId="14671"/>
    <cellStyle name="60% - Accent5 65 2" xfId="14672"/>
    <cellStyle name="60% - Accent5 66" xfId="14673"/>
    <cellStyle name="60% - Accent5 66 2" xfId="14674"/>
    <cellStyle name="60% - Accent5 67" xfId="14675"/>
    <cellStyle name="60% - Accent5 67 2" xfId="14676"/>
    <cellStyle name="60% - Accent5 68" xfId="14677"/>
    <cellStyle name="60% - Accent5 68 2" xfId="14678"/>
    <cellStyle name="60% - Accent5 69" xfId="14679"/>
    <cellStyle name="60% - Accent5 69 2" xfId="14680"/>
    <cellStyle name="60% - Accent5 7" xfId="14681"/>
    <cellStyle name="60% - Accent5 7 2" xfId="14682"/>
    <cellStyle name="60% - Accent5 7 3" xfId="14683"/>
    <cellStyle name="60% - Accent5 70" xfId="14684"/>
    <cellStyle name="60% - Accent5 70 2" xfId="14685"/>
    <cellStyle name="60% - Accent5 71" xfId="14686"/>
    <cellStyle name="60% - Accent5 71 2" xfId="14687"/>
    <cellStyle name="60% - Accent5 72" xfId="14688"/>
    <cellStyle name="60% - Accent5 72 2" xfId="14689"/>
    <cellStyle name="60% - Accent5 73" xfId="14690"/>
    <cellStyle name="60% - Accent5 73 2" xfId="14691"/>
    <cellStyle name="60% - Accent5 74" xfId="14692"/>
    <cellStyle name="60% - Accent5 74 2" xfId="14693"/>
    <cellStyle name="60% - Accent5 75" xfId="14694"/>
    <cellStyle name="60% - Accent5 75 2" xfId="14695"/>
    <cellStyle name="60% - Accent5 76" xfId="14696"/>
    <cellStyle name="60% - Accent5 76 2" xfId="14697"/>
    <cellStyle name="60% - Accent5 77" xfId="14698"/>
    <cellStyle name="60% - Accent5 77 2" xfId="14699"/>
    <cellStyle name="60% - Accent5 78" xfId="14700"/>
    <cellStyle name="60% - Accent5 78 2" xfId="14701"/>
    <cellStyle name="60% - Accent5 79" xfId="14702"/>
    <cellStyle name="60% - Accent5 79 2" xfId="14703"/>
    <cellStyle name="60% - Accent5 8" xfId="14704"/>
    <cellStyle name="60% - Accent5 8 2" xfId="14705"/>
    <cellStyle name="60% - Accent5 8 3" xfId="14706"/>
    <cellStyle name="60% - Accent5 80" xfId="14707"/>
    <cellStyle name="60% - Accent5 80 2" xfId="14708"/>
    <cellStyle name="60% - Accent5 81" xfId="14709"/>
    <cellStyle name="60% - Accent5 81 2" xfId="14710"/>
    <cellStyle name="60% - Accent5 82" xfId="14711"/>
    <cellStyle name="60% - Accent5 82 2" xfId="14712"/>
    <cellStyle name="60% - Accent5 83" xfId="14713"/>
    <cellStyle name="60% - Accent5 83 2" xfId="14714"/>
    <cellStyle name="60% - Accent5 84" xfId="14715"/>
    <cellStyle name="60% - Accent5 84 2" xfId="14716"/>
    <cellStyle name="60% - Accent5 85" xfId="14717"/>
    <cellStyle name="60% - Accent5 85 2" xfId="14718"/>
    <cellStyle name="60% - Accent5 86" xfId="14719"/>
    <cellStyle name="60% - Accent5 86 2" xfId="14720"/>
    <cellStyle name="60% - Accent5 87" xfId="14721"/>
    <cellStyle name="60% - Accent5 87 2" xfId="14722"/>
    <cellStyle name="60% - Accent5 88" xfId="14723"/>
    <cellStyle name="60% - Accent5 88 2" xfId="14724"/>
    <cellStyle name="60% - Accent5 89" xfId="14725"/>
    <cellStyle name="60% - Accent5 89 2" xfId="14726"/>
    <cellStyle name="60% - Accent5 9" xfId="14727"/>
    <cellStyle name="60% - Accent5 9 2" xfId="14728"/>
    <cellStyle name="60% - Accent5 9 3" xfId="14729"/>
    <cellStyle name="60% - Accent5 90" xfId="14730"/>
    <cellStyle name="60% - Accent5 90 2" xfId="14731"/>
    <cellStyle name="60% - Accent5 91" xfId="14732"/>
    <cellStyle name="60% - Accent5 91 2" xfId="14733"/>
    <cellStyle name="60% - Accent5 92" xfId="14734"/>
    <cellStyle name="60% - Accent5 92 2" xfId="14735"/>
    <cellStyle name="60% - Accent5 93" xfId="14736"/>
    <cellStyle name="60% - Accent5 93 2" xfId="14737"/>
    <cellStyle name="60% - Accent5 94" xfId="14738"/>
    <cellStyle name="60% - Accent5 94 2" xfId="14739"/>
    <cellStyle name="60% - Accent5 95" xfId="14740"/>
    <cellStyle name="60% - Accent5 95 2" xfId="14741"/>
    <cellStyle name="60% - Accent5 96" xfId="14742"/>
    <cellStyle name="60% - Accent5 96 2" xfId="14743"/>
    <cellStyle name="60% - Accent5 97" xfId="14744"/>
    <cellStyle name="60% - Accent5 97 2" xfId="14745"/>
    <cellStyle name="60% - Accent5 98" xfId="14746"/>
    <cellStyle name="60% - Accent5 98 2" xfId="14747"/>
    <cellStyle name="60% - Accent5 99" xfId="14748"/>
    <cellStyle name="60% - Accent5 99 2" xfId="14749"/>
    <cellStyle name="60% - Accent6 10" xfId="14750"/>
    <cellStyle name="60% - Accent6 10 2" xfId="14751"/>
    <cellStyle name="60% - Accent6 10 3" xfId="14752"/>
    <cellStyle name="60% - Accent6 100" xfId="14753"/>
    <cellStyle name="60% - Accent6 100 2" xfId="14754"/>
    <cellStyle name="60% - Accent6 101" xfId="14755"/>
    <cellStyle name="60% - Accent6 101 2" xfId="14756"/>
    <cellStyle name="60% - Accent6 102" xfId="14757"/>
    <cellStyle name="60% - Accent6 102 2" xfId="14758"/>
    <cellStyle name="60% - Accent6 103" xfId="14759"/>
    <cellStyle name="60% - Accent6 103 2" xfId="14760"/>
    <cellStyle name="60% - Accent6 104" xfId="14761"/>
    <cellStyle name="60% - Accent6 104 2" xfId="14762"/>
    <cellStyle name="60% - Accent6 105" xfId="14763"/>
    <cellStyle name="60% - Accent6 105 2" xfId="14764"/>
    <cellStyle name="60% - Accent6 106" xfId="14765"/>
    <cellStyle name="60% - Accent6 106 2" xfId="14766"/>
    <cellStyle name="60% - Accent6 107" xfId="14767"/>
    <cellStyle name="60% - Accent6 107 2" xfId="14768"/>
    <cellStyle name="60% - Accent6 108" xfId="14769"/>
    <cellStyle name="60% - Accent6 108 2" xfId="14770"/>
    <cellStyle name="60% - Accent6 109" xfId="14771"/>
    <cellStyle name="60% - Accent6 109 2" xfId="14772"/>
    <cellStyle name="60% - Accent6 11" xfId="14773"/>
    <cellStyle name="60% - Accent6 11 2" xfId="14774"/>
    <cellStyle name="60% - Accent6 11 3" xfId="14775"/>
    <cellStyle name="60% - Accent6 110" xfId="14776"/>
    <cellStyle name="60% - Accent6 110 2" xfId="14777"/>
    <cellStyle name="60% - Accent6 111" xfId="14778"/>
    <cellStyle name="60% - Accent6 111 2" xfId="14779"/>
    <cellStyle name="60% - Accent6 112" xfId="14780"/>
    <cellStyle name="60% - Accent6 112 2" xfId="14781"/>
    <cellStyle name="60% - Accent6 113" xfId="14782"/>
    <cellStyle name="60% - Accent6 113 2" xfId="14783"/>
    <cellStyle name="60% - Accent6 114" xfId="14784"/>
    <cellStyle name="60% - Accent6 114 2" xfId="14785"/>
    <cellStyle name="60% - Accent6 115" xfId="14786"/>
    <cellStyle name="60% - Accent6 115 2" xfId="14787"/>
    <cellStyle name="60% - Accent6 116" xfId="14788"/>
    <cellStyle name="60% - Accent6 116 2" xfId="14789"/>
    <cellStyle name="60% - Accent6 117" xfId="14790"/>
    <cellStyle name="60% - Accent6 117 2" xfId="14791"/>
    <cellStyle name="60% - Accent6 118" xfId="14792"/>
    <cellStyle name="60% - Accent6 118 2" xfId="14793"/>
    <cellStyle name="60% - Accent6 119" xfId="14794"/>
    <cellStyle name="60% - Accent6 119 2" xfId="14795"/>
    <cellStyle name="60% - Accent6 12" xfId="14796"/>
    <cellStyle name="60% - Accent6 12 2" xfId="14797"/>
    <cellStyle name="60% - Accent6 12 3" xfId="14798"/>
    <cellStyle name="60% - Accent6 120" xfId="14799"/>
    <cellStyle name="60% - Accent6 120 2" xfId="14800"/>
    <cellStyle name="60% - Accent6 121" xfId="14801"/>
    <cellStyle name="60% - Accent6 121 2" xfId="14802"/>
    <cellStyle name="60% - Accent6 122" xfId="14803"/>
    <cellStyle name="60% - Accent6 122 2" xfId="14804"/>
    <cellStyle name="60% - Accent6 123" xfId="14805"/>
    <cellStyle name="60% - Accent6 123 2" xfId="14806"/>
    <cellStyle name="60% - Accent6 124" xfId="14807"/>
    <cellStyle name="60% - Accent6 124 2" xfId="14808"/>
    <cellStyle name="60% - Accent6 125" xfId="14809"/>
    <cellStyle name="60% - Accent6 125 2" xfId="14810"/>
    <cellStyle name="60% - Accent6 126" xfId="14811"/>
    <cellStyle name="60% - Accent6 126 2" xfId="14812"/>
    <cellStyle name="60% - Accent6 127" xfId="14813"/>
    <cellStyle name="60% - Accent6 127 2" xfId="14814"/>
    <cellStyle name="60% - Accent6 128" xfId="14815"/>
    <cellStyle name="60% - Accent6 128 2" xfId="14816"/>
    <cellStyle name="60% - Accent6 129" xfId="14817"/>
    <cellStyle name="60% - Accent6 129 2" xfId="14818"/>
    <cellStyle name="60% - Accent6 13" xfId="14819"/>
    <cellStyle name="60% - Accent6 13 2" xfId="14820"/>
    <cellStyle name="60% - Accent6 13 3" xfId="14821"/>
    <cellStyle name="60% - Accent6 130" xfId="14822"/>
    <cellStyle name="60% - Accent6 130 2" xfId="14823"/>
    <cellStyle name="60% - Accent6 131" xfId="14824"/>
    <cellStyle name="60% - Accent6 131 2" xfId="14825"/>
    <cellStyle name="60% - Accent6 132" xfId="14826"/>
    <cellStyle name="60% - Accent6 132 2" xfId="14827"/>
    <cellStyle name="60% - Accent6 133" xfId="14828"/>
    <cellStyle name="60% - Accent6 133 2" xfId="14829"/>
    <cellStyle name="60% - Accent6 134" xfId="14830"/>
    <cellStyle name="60% - Accent6 134 2" xfId="14831"/>
    <cellStyle name="60% - Accent6 135" xfId="14832"/>
    <cellStyle name="60% - Accent6 135 2" xfId="14833"/>
    <cellStyle name="60% - Accent6 136" xfId="14834"/>
    <cellStyle name="60% - Accent6 136 2" xfId="14835"/>
    <cellStyle name="60% - Accent6 137" xfId="14836"/>
    <cellStyle name="60% - Accent6 137 2" xfId="14837"/>
    <cellStyle name="60% - Accent6 138" xfId="14838"/>
    <cellStyle name="60% - Accent6 138 2" xfId="14839"/>
    <cellStyle name="60% - Accent6 139" xfId="14840"/>
    <cellStyle name="60% - Accent6 139 2" xfId="14841"/>
    <cellStyle name="60% - Accent6 14" xfId="14842"/>
    <cellStyle name="60% - Accent6 14 2" xfId="14843"/>
    <cellStyle name="60% - Accent6 140" xfId="14844"/>
    <cellStyle name="60% - Accent6 140 2" xfId="14845"/>
    <cellStyle name="60% - Accent6 141" xfId="14846"/>
    <cellStyle name="60% - Accent6 141 2" xfId="14847"/>
    <cellStyle name="60% - Accent6 142" xfId="14848"/>
    <cellStyle name="60% - Accent6 142 2" xfId="14849"/>
    <cellStyle name="60% - Accent6 143" xfId="14850"/>
    <cellStyle name="60% - Accent6 143 2" xfId="14851"/>
    <cellStyle name="60% - Accent6 144" xfId="14852"/>
    <cellStyle name="60% - Accent6 144 2" xfId="14853"/>
    <cellStyle name="60% - Accent6 145" xfId="14854"/>
    <cellStyle name="60% - Accent6 145 2" xfId="14855"/>
    <cellStyle name="60% - Accent6 146" xfId="14856"/>
    <cellStyle name="60% - Accent6 146 2" xfId="14857"/>
    <cellStyle name="60% - Accent6 147" xfId="14858"/>
    <cellStyle name="60% - Accent6 147 2" xfId="14859"/>
    <cellStyle name="60% - Accent6 148" xfId="14860"/>
    <cellStyle name="60% - Accent6 148 2" xfId="14861"/>
    <cellStyle name="60% - Accent6 149" xfId="14862"/>
    <cellStyle name="60% - Accent6 149 2" xfId="14863"/>
    <cellStyle name="60% - Accent6 15" xfId="14864"/>
    <cellStyle name="60% - Accent6 15 2" xfId="14865"/>
    <cellStyle name="60% - Accent6 150" xfId="14866"/>
    <cellStyle name="60% - Accent6 150 2" xfId="14867"/>
    <cellStyle name="60% - Accent6 151" xfId="14868"/>
    <cellStyle name="60% - Accent6 151 2" xfId="14869"/>
    <cellStyle name="60% - Accent6 152" xfId="14870"/>
    <cellStyle name="60% - Accent6 152 2" xfId="14871"/>
    <cellStyle name="60% - Accent6 153" xfId="14872"/>
    <cellStyle name="60% - Accent6 153 2" xfId="14873"/>
    <cellStyle name="60% - Accent6 154" xfId="14874"/>
    <cellStyle name="60% - Accent6 154 2" xfId="14875"/>
    <cellStyle name="60% - Accent6 155" xfId="14876"/>
    <cellStyle name="60% - Accent6 155 2" xfId="14877"/>
    <cellStyle name="60% - Accent6 156" xfId="14878"/>
    <cellStyle name="60% - Accent6 156 2" xfId="14879"/>
    <cellStyle name="60% - Accent6 157" xfId="14880"/>
    <cellStyle name="60% - Accent6 157 2" xfId="14881"/>
    <cellStyle name="60% - Accent6 158" xfId="14882"/>
    <cellStyle name="60% - Accent6 158 2" xfId="14883"/>
    <cellStyle name="60% - Accent6 159" xfId="14884"/>
    <cellStyle name="60% - Accent6 159 2" xfId="14885"/>
    <cellStyle name="60% - Accent6 16" xfId="14886"/>
    <cellStyle name="60% - Accent6 16 2" xfId="14887"/>
    <cellStyle name="60% - Accent6 160" xfId="14888"/>
    <cellStyle name="60% - Accent6 160 2" xfId="14889"/>
    <cellStyle name="60% - Accent6 161" xfId="14890"/>
    <cellStyle name="60% - Accent6 161 2" xfId="14891"/>
    <cellStyle name="60% - Accent6 162" xfId="14892"/>
    <cellStyle name="60% - Accent6 162 2" xfId="14893"/>
    <cellStyle name="60% - Accent6 163" xfId="14894"/>
    <cellStyle name="60% - Accent6 163 2" xfId="14895"/>
    <cellStyle name="60% - Accent6 164" xfId="14896"/>
    <cellStyle name="60% - Accent6 164 2" xfId="14897"/>
    <cellStyle name="60% - Accent6 165" xfId="14898"/>
    <cellStyle name="60% - Accent6 165 2" xfId="14899"/>
    <cellStyle name="60% - Accent6 166" xfId="14900"/>
    <cellStyle name="60% - Accent6 166 2" xfId="14901"/>
    <cellStyle name="60% - Accent6 167" xfId="14902"/>
    <cellStyle name="60% - Accent6 167 2" xfId="14903"/>
    <cellStyle name="60% - Accent6 168" xfId="14904"/>
    <cellStyle name="60% - Accent6 168 2" xfId="14905"/>
    <cellStyle name="60% - Accent6 169" xfId="14906"/>
    <cellStyle name="60% - Accent6 169 2" xfId="14907"/>
    <cellStyle name="60% - Accent6 17" xfId="14908"/>
    <cellStyle name="60% - Accent6 17 2" xfId="14909"/>
    <cellStyle name="60% - Accent6 170" xfId="14910"/>
    <cellStyle name="60% - Accent6 170 2" xfId="14911"/>
    <cellStyle name="60% - Accent6 171" xfId="14912"/>
    <cellStyle name="60% - Accent6 171 2" xfId="14913"/>
    <cellStyle name="60% - Accent6 172" xfId="14914"/>
    <cellStyle name="60% - Accent6 172 2" xfId="14915"/>
    <cellStyle name="60% - Accent6 173" xfId="14916"/>
    <cellStyle name="60% - Accent6 173 2" xfId="14917"/>
    <cellStyle name="60% - Accent6 174" xfId="14918"/>
    <cellStyle name="60% - Accent6 174 2" xfId="14919"/>
    <cellStyle name="60% - Accent6 175" xfId="14920"/>
    <cellStyle name="60% - Accent6 175 2" xfId="14921"/>
    <cellStyle name="60% - Accent6 176" xfId="14922"/>
    <cellStyle name="60% - Accent6 176 2" xfId="14923"/>
    <cellStyle name="60% - Accent6 177" xfId="14924"/>
    <cellStyle name="60% - Accent6 177 2" xfId="14925"/>
    <cellStyle name="60% - Accent6 178" xfId="14926"/>
    <cellStyle name="60% - Accent6 178 2" xfId="14927"/>
    <cellStyle name="60% - Accent6 179" xfId="14928"/>
    <cellStyle name="60% - Accent6 179 2" xfId="14929"/>
    <cellStyle name="60% - Accent6 18" xfId="14930"/>
    <cellStyle name="60% - Accent6 18 2" xfId="14931"/>
    <cellStyle name="60% - Accent6 180" xfId="14932"/>
    <cellStyle name="60% - Accent6 180 2" xfId="14933"/>
    <cellStyle name="60% - Accent6 181" xfId="14934"/>
    <cellStyle name="60% - Accent6 181 2" xfId="14935"/>
    <cellStyle name="60% - Accent6 182" xfId="14936"/>
    <cellStyle name="60% - Accent6 182 2" xfId="14937"/>
    <cellStyle name="60% - Accent6 183" xfId="14938"/>
    <cellStyle name="60% - Accent6 183 2" xfId="14939"/>
    <cellStyle name="60% - Accent6 184" xfId="14940"/>
    <cellStyle name="60% - Accent6 184 2" xfId="14941"/>
    <cellStyle name="60% - Accent6 185" xfId="14942"/>
    <cellStyle name="60% - Accent6 185 2" xfId="14943"/>
    <cellStyle name="60% - Accent6 186" xfId="14944"/>
    <cellStyle name="60% - Accent6 186 2" xfId="14945"/>
    <cellStyle name="60% - Accent6 187" xfId="14946"/>
    <cellStyle name="60% - Accent6 187 2" xfId="14947"/>
    <cellStyle name="60% - Accent6 188" xfId="14948"/>
    <cellStyle name="60% - Accent6 188 2" xfId="14949"/>
    <cellStyle name="60% - Accent6 189" xfId="14950"/>
    <cellStyle name="60% - Accent6 189 2" xfId="14951"/>
    <cellStyle name="60% - Accent6 19" xfId="14952"/>
    <cellStyle name="60% - Accent6 19 2" xfId="14953"/>
    <cellStyle name="60% - Accent6 190" xfId="14954"/>
    <cellStyle name="60% - Accent6 190 2" xfId="14955"/>
    <cellStyle name="60% - Accent6 191" xfId="14956"/>
    <cellStyle name="60% - Accent6 191 2" xfId="14957"/>
    <cellStyle name="60% - Accent6 192" xfId="14958"/>
    <cellStyle name="60% - Accent6 192 2" xfId="14959"/>
    <cellStyle name="60% - Accent6 193" xfId="14960"/>
    <cellStyle name="60% - Accent6 194" xfId="14961"/>
    <cellStyle name="60% - Accent6 195" xfId="14962"/>
    <cellStyle name="60% - Accent6 196" xfId="14963"/>
    <cellStyle name="60% - Accent6 197" xfId="14964"/>
    <cellStyle name="60% - Accent6 198" xfId="14965"/>
    <cellStyle name="60% - Accent6 199" xfId="14966"/>
    <cellStyle name="60% - Accent6 2" xfId="14967"/>
    <cellStyle name="60% - Accent6 2 10" xfId="14968"/>
    <cellStyle name="60% - Accent6 2 11" xfId="14969"/>
    <cellStyle name="60% - Accent6 2 12" xfId="14970"/>
    <cellStyle name="60% - Accent6 2 13" xfId="14971"/>
    <cellStyle name="60% - Accent6 2 2" xfId="14972"/>
    <cellStyle name="60% - Accent6 2 2 2" xfId="14973"/>
    <cellStyle name="60% - Accent6 2 2 3" xfId="14974"/>
    <cellStyle name="60% - Accent6 2 3" xfId="14975"/>
    <cellStyle name="60% - Accent6 2 4" xfId="14976"/>
    <cellStyle name="60% - Accent6 2 5" xfId="14977"/>
    <cellStyle name="60% - Accent6 2 6" xfId="14978"/>
    <cellStyle name="60% - Accent6 2 7" xfId="14979"/>
    <cellStyle name="60% - Accent6 2 8" xfId="14980"/>
    <cellStyle name="60% - Accent6 2 9" xfId="14981"/>
    <cellStyle name="60% - Accent6 20" xfId="14982"/>
    <cellStyle name="60% - Accent6 20 2" xfId="14983"/>
    <cellStyle name="60% - Accent6 200" xfId="14984"/>
    <cellStyle name="60% - Accent6 201" xfId="14985"/>
    <cellStyle name="60% - Accent6 202" xfId="14986"/>
    <cellStyle name="60% - Accent6 203" xfId="14987"/>
    <cellStyle name="60% - Accent6 204" xfId="14988"/>
    <cellStyle name="60% - Accent6 205" xfId="14989"/>
    <cellStyle name="60% - Accent6 206" xfId="14990"/>
    <cellStyle name="60% - Accent6 207" xfId="14991"/>
    <cellStyle name="60% - Accent6 208" xfId="14992"/>
    <cellStyle name="60% - Accent6 209" xfId="14993"/>
    <cellStyle name="60% - Accent6 21" xfId="14994"/>
    <cellStyle name="60% - Accent6 21 2" xfId="14995"/>
    <cellStyle name="60% - Accent6 210" xfId="14996"/>
    <cellStyle name="60% - Accent6 211" xfId="14997"/>
    <cellStyle name="60% - Accent6 212" xfId="14998"/>
    <cellStyle name="60% - Accent6 213" xfId="14999"/>
    <cellStyle name="60% - Accent6 214" xfId="15000"/>
    <cellStyle name="60% - Accent6 215" xfId="15001"/>
    <cellStyle name="60% - Accent6 216" xfId="15002"/>
    <cellStyle name="60% - Accent6 217" xfId="15003"/>
    <cellStyle name="60% - Accent6 218" xfId="15004"/>
    <cellStyle name="60% - Accent6 219" xfId="15005"/>
    <cellStyle name="60% - Accent6 22" xfId="15006"/>
    <cellStyle name="60% - Accent6 22 2" xfId="15007"/>
    <cellStyle name="60% - Accent6 220" xfId="15008"/>
    <cellStyle name="60% - Accent6 221" xfId="15009"/>
    <cellStyle name="60% - Accent6 222" xfId="15010"/>
    <cellStyle name="60% - Accent6 223" xfId="15011"/>
    <cellStyle name="60% - Accent6 224" xfId="15012"/>
    <cellStyle name="60% - Accent6 225" xfId="15013"/>
    <cellStyle name="60% - Accent6 226" xfId="15014"/>
    <cellStyle name="60% - Accent6 227" xfId="15015"/>
    <cellStyle name="60% - Accent6 228" xfId="15016"/>
    <cellStyle name="60% - Accent6 229" xfId="15017"/>
    <cellStyle name="60% - Accent6 23" xfId="15018"/>
    <cellStyle name="60% - Accent6 23 2" xfId="15019"/>
    <cellStyle name="60% - Accent6 230" xfId="15020"/>
    <cellStyle name="60% - Accent6 231" xfId="15021"/>
    <cellStyle name="60% - Accent6 232" xfId="15022"/>
    <cellStyle name="60% - Accent6 233" xfId="15023"/>
    <cellStyle name="60% - Accent6 234" xfId="15024"/>
    <cellStyle name="60% - Accent6 235" xfId="15025"/>
    <cellStyle name="60% - Accent6 236" xfId="15026"/>
    <cellStyle name="60% - Accent6 237" xfId="15027"/>
    <cellStyle name="60% - Accent6 238" xfId="15028"/>
    <cellStyle name="60% - Accent6 239" xfId="15029"/>
    <cellStyle name="60% - Accent6 24" xfId="15030"/>
    <cellStyle name="60% - Accent6 24 2" xfId="15031"/>
    <cellStyle name="60% - Accent6 240" xfId="15032"/>
    <cellStyle name="60% - Accent6 241" xfId="15033"/>
    <cellStyle name="60% - Accent6 242" xfId="15034"/>
    <cellStyle name="60% - Accent6 243" xfId="15035"/>
    <cellStyle name="60% - Accent6 244" xfId="15036"/>
    <cellStyle name="60% - Accent6 245" xfId="15037"/>
    <cellStyle name="60% - Accent6 246" xfId="15038"/>
    <cellStyle name="60% - Accent6 247" xfId="15039"/>
    <cellStyle name="60% - Accent6 248" xfId="15040"/>
    <cellStyle name="60% - Accent6 249" xfId="15041"/>
    <cellStyle name="60% - Accent6 25" xfId="15042"/>
    <cellStyle name="60% - Accent6 25 2" xfId="15043"/>
    <cellStyle name="60% - Accent6 250" xfId="15044"/>
    <cellStyle name="60% - Accent6 251" xfId="15045"/>
    <cellStyle name="60% - Accent6 252" xfId="15046"/>
    <cellStyle name="60% - Accent6 253" xfId="15047"/>
    <cellStyle name="60% - Accent6 254" xfId="15048"/>
    <cellStyle name="60% - Accent6 255" xfId="15049"/>
    <cellStyle name="60% - Accent6 256" xfId="15050"/>
    <cellStyle name="60% - Accent6 257" xfId="15051"/>
    <cellStyle name="60% - Accent6 26" xfId="15052"/>
    <cellStyle name="60% - Accent6 26 2" xfId="15053"/>
    <cellStyle name="60% - Accent6 27" xfId="15054"/>
    <cellStyle name="60% - Accent6 27 2" xfId="15055"/>
    <cellStyle name="60% - Accent6 28" xfId="15056"/>
    <cellStyle name="60% - Accent6 28 2" xfId="15057"/>
    <cellStyle name="60% - Accent6 29" xfId="15058"/>
    <cellStyle name="60% - Accent6 29 2" xfId="15059"/>
    <cellStyle name="60% - Accent6 3" xfId="15060"/>
    <cellStyle name="60% - Accent6 3 2" xfId="15061"/>
    <cellStyle name="60% - Accent6 3 2 2" xfId="15062"/>
    <cellStyle name="60% - Accent6 3 3" xfId="15063"/>
    <cellStyle name="60% - Accent6 3 4" xfId="15064"/>
    <cellStyle name="60% - Accent6 30" xfId="15065"/>
    <cellStyle name="60% - Accent6 30 2" xfId="15066"/>
    <cellStyle name="60% - Accent6 31" xfId="15067"/>
    <cellStyle name="60% - Accent6 31 2" xfId="15068"/>
    <cellStyle name="60% - Accent6 32" xfId="15069"/>
    <cellStyle name="60% - Accent6 32 2" xfId="15070"/>
    <cellStyle name="60% - Accent6 33" xfId="15071"/>
    <cellStyle name="60% - Accent6 33 2" xfId="15072"/>
    <cellStyle name="60% - Accent6 34" xfId="15073"/>
    <cellStyle name="60% - Accent6 34 2" xfId="15074"/>
    <cellStyle name="60% - Accent6 35" xfId="15075"/>
    <cellStyle name="60% - Accent6 35 2" xfId="15076"/>
    <cellStyle name="60% - Accent6 36" xfId="15077"/>
    <cellStyle name="60% - Accent6 36 2" xfId="15078"/>
    <cellStyle name="60% - Accent6 37" xfId="15079"/>
    <cellStyle name="60% - Accent6 37 2" xfId="15080"/>
    <cellStyle name="60% - Accent6 38" xfId="15081"/>
    <cellStyle name="60% - Accent6 38 2" xfId="15082"/>
    <cellStyle name="60% - Accent6 39" xfId="15083"/>
    <cellStyle name="60% - Accent6 39 2" xfId="15084"/>
    <cellStyle name="60% - Accent6 4" xfId="15085"/>
    <cellStyle name="60% - Accent6 4 2" xfId="15086"/>
    <cellStyle name="60% - Accent6 4 2 2" xfId="15087"/>
    <cellStyle name="60% - Accent6 4 3" xfId="15088"/>
    <cellStyle name="60% - Accent6 40" xfId="15089"/>
    <cellStyle name="60% - Accent6 40 2" xfId="15090"/>
    <cellStyle name="60% - Accent6 41" xfId="15091"/>
    <cellStyle name="60% - Accent6 41 2" xfId="15092"/>
    <cellStyle name="60% - Accent6 42" xfId="15093"/>
    <cellStyle name="60% - Accent6 42 2" xfId="15094"/>
    <cellStyle name="60% - Accent6 43" xfId="15095"/>
    <cellStyle name="60% - Accent6 43 2" xfId="15096"/>
    <cellStyle name="60% - Accent6 44" xfId="15097"/>
    <cellStyle name="60% - Accent6 44 2" xfId="15098"/>
    <cellStyle name="60% - Accent6 45" xfId="15099"/>
    <cellStyle name="60% - Accent6 45 2" xfId="15100"/>
    <cellStyle name="60% - Accent6 46" xfId="15101"/>
    <cellStyle name="60% - Accent6 46 2" xfId="15102"/>
    <cellStyle name="60% - Accent6 47" xfId="15103"/>
    <cellStyle name="60% - Accent6 47 2" xfId="15104"/>
    <cellStyle name="60% - Accent6 48" xfId="15105"/>
    <cellStyle name="60% - Accent6 48 2" xfId="15106"/>
    <cellStyle name="60% - Accent6 49" xfId="15107"/>
    <cellStyle name="60% - Accent6 49 2" xfId="15108"/>
    <cellStyle name="60% - Accent6 5" xfId="15109"/>
    <cellStyle name="60% - Accent6 5 2" xfId="15110"/>
    <cellStyle name="60% - Accent6 5 3" xfId="15111"/>
    <cellStyle name="60% - Accent6 50" xfId="15112"/>
    <cellStyle name="60% - Accent6 50 2" xfId="15113"/>
    <cellStyle name="60% - Accent6 51" xfId="15114"/>
    <cellStyle name="60% - Accent6 51 2" xfId="15115"/>
    <cellStyle name="60% - Accent6 52" xfId="15116"/>
    <cellStyle name="60% - Accent6 52 2" xfId="15117"/>
    <cellStyle name="60% - Accent6 53" xfId="15118"/>
    <cellStyle name="60% - Accent6 53 2" xfId="15119"/>
    <cellStyle name="60% - Accent6 54" xfId="15120"/>
    <cellStyle name="60% - Accent6 54 2" xfId="15121"/>
    <cellStyle name="60% - Accent6 55" xfId="15122"/>
    <cellStyle name="60% - Accent6 55 2" xfId="15123"/>
    <cellStyle name="60% - Accent6 56" xfId="15124"/>
    <cellStyle name="60% - Accent6 56 2" xfId="15125"/>
    <cellStyle name="60% - Accent6 57" xfId="15126"/>
    <cellStyle name="60% - Accent6 57 2" xfId="15127"/>
    <cellStyle name="60% - Accent6 58" xfId="15128"/>
    <cellStyle name="60% - Accent6 58 2" xfId="15129"/>
    <cellStyle name="60% - Accent6 59" xfId="15130"/>
    <cellStyle name="60% - Accent6 59 2" xfId="15131"/>
    <cellStyle name="60% - Accent6 6" xfId="15132"/>
    <cellStyle name="60% - Accent6 6 2" xfId="15133"/>
    <cellStyle name="60% - Accent6 6 3" xfId="15134"/>
    <cellStyle name="60% - Accent6 60" xfId="15135"/>
    <cellStyle name="60% - Accent6 60 2" xfId="15136"/>
    <cellStyle name="60% - Accent6 61" xfId="15137"/>
    <cellStyle name="60% - Accent6 61 2" xfId="15138"/>
    <cellStyle name="60% - Accent6 62" xfId="15139"/>
    <cellStyle name="60% - Accent6 62 2" xfId="15140"/>
    <cellStyle name="60% - Accent6 63" xfId="15141"/>
    <cellStyle name="60% - Accent6 63 2" xfId="15142"/>
    <cellStyle name="60% - Accent6 64" xfId="15143"/>
    <cellStyle name="60% - Accent6 64 2" xfId="15144"/>
    <cellStyle name="60% - Accent6 65" xfId="15145"/>
    <cellStyle name="60% - Accent6 65 2" xfId="15146"/>
    <cellStyle name="60% - Accent6 66" xfId="15147"/>
    <cellStyle name="60% - Accent6 66 2" xfId="15148"/>
    <cellStyle name="60% - Accent6 67" xfId="15149"/>
    <cellStyle name="60% - Accent6 67 2" xfId="15150"/>
    <cellStyle name="60% - Accent6 68" xfId="15151"/>
    <cellStyle name="60% - Accent6 68 2" xfId="15152"/>
    <cellStyle name="60% - Accent6 69" xfId="15153"/>
    <cellStyle name="60% - Accent6 69 2" xfId="15154"/>
    <cellStyle name="60% - Accent6 7" xfId="15155"/>
    <cellStyle name="60% - Accent6 7 2" xfId="15156"/>
    <cellStyle name="60% - Accent6 7 3" xfId="15157"/>
    <cellStyle name="60% - Accent6 70" xfId="15158"/>
    <cellStyle name="60% - Accent6 70 2" xfId="15159"/>
    <cellStyle name="60% - Accent6 71" xfId="15160"/>
    <cellStyle name="60% - Accent6 71 2" xfId="15161"/>
    <cellStyle name="60% - Accent6 72" xfId="15162"/>
    <cellStyle name="60% - Accent6 72 2" xfId="15163"/>
    <cellStyle name="60% - Accent6 73" xfId="15164"/>
    <cellStyle name="60% - Accent6 73 2" xfId="15165"/>
    <cellStyle name="60% - Accent6 74" xfId="15166"/>
    <cellStyle name="60% - Accent6 74 2" xfId="15167"/>
    <cellStyle name="60% - Accent6 75" xfId="15168"/>
    <cellStyle name="60% - Accent6 75 2" xfId="15169"/>
    <cellStyle name="60% - Accent6 76" xfId="15170"/>
    <cellStyle name="60% - Accent6 76 2" xfId="15171"/>
    <cellStyle name="60% - Accent6 77" xfId="15172"/>
    <cellStyle name="60% - Accent6 77 2" xfId="15173"/>
    <cellStyle name="60% - Accent6 78" xfId="15174"/>
    <cellStyle name="60% - Accent6 78 2" xfId="15175"/>
    <cellStyle name="60% - Accent6 79" xfId="15176"/>
    <cellStyle name="60% - Accent6 79 2" xfId="15177"/>
    <cellStyle name="60% - Accent6 8" xfId="15178"/>
    <cellStyle name="60% - Accent6 8 2" xfId="15179"/>
    <cellStyle name="60% - Accent6 8 3" xfId="15180"/>
    <cellStyle name="60% - Accent6 80" xfId="15181"/>
    <cellStyle name="60% - Accent6 80 2" xfId="15182"/>
    <cellStyle name="60% - Accent6 81" xfId="15183"/>
    <cellStyle name="60% - Accent6 81 2" xfId="15184"/>
    <cellStyle name="60% - Accent6 82" xfId="15185"/>
    <cellStyle name="60% - Accent6 82 2" xfId="15186"/>
    <cellStyle name="60% - Accent6 83" xfId="15187"/>
    <cellStyle name="60% - Accent6 83 2" xfId="15188"/>
    <cellStyle name="60% - Accent6 84" xfId="15189"/>
    <cellStyle name="60% - Accent6 84 2" xfId="15190"/>
    <cellStyle name="60% - Accent6 85" xfId="15191"/>
    <cellStyle name="60% - Accent6 85 2" xfId="15192"/>
    <cellStyle name="60% - Accent6 86" xfId="15193"/>
    <cellStyle name="60% - Accent6 86 2" xfId="15194"/>
    <cellStyle name="60% - Accent6 87" xfId="15195"/>
    <cellStyle name="60% - Accent6 87 2" xfId="15196"/>
    <cellStyle name="60% - Accent6 88" xfId="15197"/>
    <cellStyle name="60% - Accent6 88 2" xfId="15198"/>
    <cellStyle name="60% - Accent6 89" xfId="15199"/>
    <cellStyle name="60% - Accent6 89 2" xfId="15200"/>
    <cellStyle name="60% - Accent6 9" xfId="15201"/>
    <cellStyle name="60% - Accent6 9 2" xfId="15202"/>
    <cellStyle name="60% - Accent6 9 3" xfId="15203"/>
    <cellStyle name="60% - Accent6 90" xfId="15204"/>
    <cellStyle name="60% - Accent6 90 2" xfId="15205"/>
    <cellStyle name="60% - Accent6 91" xfId="15206"/>
    <cellStyle name="60% - Accent6 91 2" xfId="15207"/>
    <cellStyle name="60% - Accent6 92" xfId="15208"/>
    <cellStyle name="60% - Accent6 92 2" xfId="15209"/>
    <cellStyle name="60% - Accent6 93" xfId="15210"/>
    <cellStyle name="60% - Accent6 93 2" xfId="15211"/>
    <cellStyle name="60% - Accent6 94" xfId="15212"/>
    <cellStyle name="60% - Accent6 94 2" xfId="15213"/>
    <cellStyle name="60% - Accent6 95" xfId="15214"/>
    <cellStyle name="60% - Accent6 95 2" xfId="15215"/>
    <cellStyle name="60% - Accent6 96" xfId="15216"/>
    <cellStyle name="60% - Accent6 96 2" xfId="15217"/>
    <cellStyle name="60% - Accent6 97" xfId="15218"/>
    <cellStyle name="60% - Accent6 97 2" xfId="15219"/>
    <cellStyle name="60% - Accent6 98" xfId="15220"/>
    <cellStyle name="60% - Accent6 98 2" xfId="15221"/>
    <cellStyle name="60% - Accent6 99" xfId="15222"/>
    <cellStyle name="60% - Accent6 99 2" xfId="15223"/>
    <cellStyle name="Accent1 - 20%" xfId="50692"/>
    <cellStyle name="Accent1 - 20% 2" xfId="50693"/>
    <cellStyle name="Accent1 - 40%" xfId="50694"/>
    <cellStyle name="Accent1 - 40% 2" xfId="50695"/>
    <cellStyle name="Accent1 - 60%" xfId="50696"/>
    <cellStyle name="Accent1 10" xfId="15224"/>
    <cellStyle name="Accent1 10 2" xfId="15225"/>
    <cellStyle name="Accent1 10 3" xfId="15226"/>
    <cellStyle name="Accent1 100" xfId="15227"/>
    <cellStyle name="Accent1 100 2" xfId="15228"/>
    <cellStyle name="Accent1 101" xfId="15229"/>
    <cellStyle name="Accent1 101 2" xfId="15230"/>
    <cellStyle name="Accent1 102" xfId="15231"/>
    <cellStyle name="Accent1 102 2" xfId="15232"/>
    <cellStyle name="Accent1 103" xfId="15233"/>
    <cellStyle name="Accent1 103 2" xfId="15234"/>
    <cellStyle name="Accent1 104" xfId="15235"/>
    <cellStyle name="Accent1 104 2" xfId="15236"/>
    <cellStyle name="Accent1 105" xfId="15237"/>
    <cellStyle name="Accent1 105 2" xfId="15238"/>
    <cellStyle name="Accent1 106" xfId="15239"/>
    <cellStyle name="Accent1 106 2" xfId="15240"/>
    <cellStyle name="Accent1 107" xfId="15241"/>
    <cellStyle name="Accent1 107 2" xfId="15242"/>
    <cellStyle name="Accent1 108" xfId="15243"/>
    <cellStyle name="Accent1 108 2" xfId="15244"/>
    <cellStyle name="Accent1 109" xfId="15245"/>
    <cellStyle name="Accent1 109 2" xfId="15246"/>
    <cellStyle name="Accent1 11" xfId="15247"/>
    <cellStyle name="Accent1 11 2" xfId="15248"/>
    <cellStyle name="Accent1 11 3" xfId="15249"/>
    <cellStyle name="Accent1 110" xfId="15250"/>
    <cellStyle name="Accent1 110 2" xfId="15251"/>
    <cellStyle name="Accent1 111" xfId="15252"/>
    <cellStyle name="Accent1 111 2" xfId="15253"/>
    <cellStyle name="Accent1 112" xfId="15254"/>
    <cellStyle name="Accent1 112 2" xfId="15255"/>
    <cellStyle name="Accent1 113" xfId="15256"/>
    <cellStyle name="Accent1 113 2" xfId="15257"/>
    <cellStyle name="Accent1 114" xfId="15258"/>
    <cellStyle name="Accent1 114 2" xfId="15259"/>
    <cellStyle name="Accent1 115" xfId="15260"/>
    <cellStyle name="Accent1 115 2" xfId="15261"/>
    <cellStyle name="Accent1 116" xfId="15262"/>
    <cellStyle name="Accent1 116 2" xfId="15263"/>
    <cellStyle name="Accent1 117" xfId="15264"/>
    <cellStyle name="Accent1 117 2" xfId="15265"/>
    <cellStyle name="Accent1 118" xfId="15266"/>
    <cellStyle name="Accent1 118 2" xfId="15267"/>
    <cellStyle name="Accent1 119" xfId="15268"/>
    <cellStyle name="Accent1 119 2" xfId="15269"/>
    <cellStyle name="Accent1 12" xfId="15270"/>
    <cellStyle name="Accent1 12 2" xfId="15271"/>
    <cellStyle name="Accent1 12 3" xfId="15272"/>
    <cellStyle name="Accent1 120" xfId="15273"/>
    <cellStyle name="Accent1 120 2" xfId="15274"/>
    <cellStyle name="Accent1 121" xfId="15275"/>
    <cellStyle name="Accent1 121 2" xfId="15276"/>
    <cellStyle name="Accent1 122" xfId="15277"/>
    <cellStyle name="Accent1 122 2" xfId="15278"/>
    <cellStyle name="Accent1 123" xfId="15279"/>
    <cellStyle name="Accent1 123 2" xfId="15280"/>
    <cellStyle name="Accent1 124" xfId="15281"/>
    <cellStyle name="Accent1 124 2" xfId="15282"/>
    <cellStyle name="Accent1 125" xfId="15283"/>
    <cellStyle name="Accent1 125 2" xfId="15284"/>
    <cellStyle name="Accent1 126" xfId="15285"/>
    <cellStyle name="Accent1 126 2" xfId="15286"/>
    <cellStyle name="Accent1 127" xfId="15287"/>
    <cellStyle name="Accent1 127 2" xfId="15288"/>
    <cellStyle name="Accent1 128" xfId="15289"/>
    <cellStyle name="Accent1 128 2" xfId="15290"/>
    <cellStyle name="Accent1 129" xfId="15291"/>
    <cellStyle name="Accent1 129 2" xfId="15292"/>
    <cellStyle name="Accent1 13" xfId="15293"/>
    <cellStyle name="Accent1 13 2" xfId="15294"/>
    <cellStyle name="Accent1 13 3" xfId="15295"/>
    <cellStyle name="Accent1 130" xfId="15296"/>
    <cellStyle name="Accent1 130 2" xfId="15297"/>
    <cellStyle name="Accent1 131" xfId="15298"/>
    <cellStyle name="Accent1 131 2" xfId="15299"/>
    <cellStyle name="Accent1 132" xfId="15300"/>
    <cellStyle name="Accent1 132 2" xfId="15301"/>
    <cellStyle name="Accent1 133" xfId="15302"/>
    <cellStyle name="Accent1 133 2" xfId="15303"/>
    <cellStyle name="Accent1 134" xfId="15304"/>
    <cellStyle name="Accent1 134 2" xfId="15305"/>
    <cellStyle name="Accent1 135" xfId="15306"/>
    <cellStyle name="Accent1 135 2" xfId="15307"/>
    <cellStyle name="Accent1 136" xfId="15308"/>
    <cellStyle name="Accent1 136 2" xfId="15309"/>
    <cellStyle name="Accent1 137" xfId="15310"/>
    <cellStyle name="Accent1 137 2" xfId="15311"/>
    <cellStyle name="Accent1 138" xfId="15312"/>
    <cellStyle name="Accent1 138 2" xfId="15313"/>
    <cellStyle name="Accent1 139" xfId="15314"/>
    <cellStyle name="Accent1 139 2" xfId="15315"/>
    <cellStyle name="Accent1 14" xfId="15316"/>
    <cellStyle name="Accent1 14 2" xfId="15317"/>
    <cellStyle name="Accent1 140" xfId="15318"/>
    <cellStyle name="Accent1 140 2" xfId="15319"/>
    <cellStyle name="Accent1 141" xfId="15320"/>
    <cellStyle name="Accent1 141 2" xfId="15321"/>
    <cellStyle name="Accent1 142" xfId="15322"/>
    <cellStyle name="Accent1 142 2" xfId="15323"/>
    <cellStyle name="Accent1 143" xfId="15324"/>
    <cellStyle name="Accent1 143 2" xfId="15325"/>
    <cellStyle name="Accent1 144" xfId="15326"/>
    <cellStyle name="Accent1 144 2" xfId="15327"/>
    <cellStyle name="Accent1 145" xfId="15328"/>
    <cellStyle name="Accent1 145 2" xfId="15329"/>
    <cellStyle name="Accent1 146" xfId="15330"/>
    <cellStyle name="Accent1 146 2" xfId="15331"/>
    <cellStyle name="Accent1 147" xfId="15332"/>
    <cellStyle name="Accent1 147 2" xfId="15333"/>
    <cellStyle name="Accent1 148" xfId="15334"/>
    <cellStyle name="Accent1 148 2" xfId="15335"/>
    <cellStyle name="Accent1 149" xfId="15336"/>
    <cellStyle name="Accent1 149 2" xfId="15337"/>
    <cellStyle name="Accent1 15" xfId="15338"/>
    <cellStyle name="Accent1 15 2" xfId="15339"/>
    <cellStyle name="Accent1 150" xfId="15340"/>
    <cellStyle name="Accent1 150 2" xfId="15341"/>
    <cellStyle name="Accent1 151" xfId="15342"/>
    <cellStyle name="Accent1 151 2" xfId="15343"/>
    <cellStyle name="Accent1 152" xfId="15344"/>
    <cellStyle name="Accent1 152 2" xfId="15345"/>
    <cellStyle name="Accent1 153" xfId="15346"/>
    <cellStyle name="Accent1 153 2" xfId="15347"/>
    <cellStyle name="Accent1 154" xfId="15348"/>
    <cellStyle name="Accent1 154 2" xfId="15349"/>
    <cellStyle name="Accent1 155" xfId="15350"/>
    <cellStyle name="Accent1 155 2" xfId="15351"/>
    <cellStyle name="Accent1 156" xfId="15352"/>
    <cellStyle name="Accent1 156 2" xfId="15353"/>
    <cellStyle name="Accent1 157" xfId="15354"/>
    <cellStyle name="Accent1 157 2" xfId="15355"/>
    <cellStyle name="Accent1 158" xfId="15356"/>
    <cellStyle name="Accent1 158 2" xfId="15357"/>
    <cellStyle name="Accent1 159" xfId="15358"/>
    <cellStyle name="Accent1 159 2" xfId="15359"/>
    <cellStyle name="Accent1 16" xfId="15360"/>
    <cellStyle name="Accent1 16 2" xfId="15361"/>
    <cellStyle name="Accent1 160" xfId="15362"/>
    <cellStyle name="Accent1 160 2" xfId="15363"/>
    <cellStyle name="Accent1 161" xfId="15364"/>
    <cellStyle name="Accent1 161 2" xfId="15365"/>
    <cellStyle name="Accent1 162" xfId="15366"/>
    <cellStyle name="Accent1 162 2" xfId="15367"/>
    <cellStyle name="Accent1 163" xfId="15368"/>
    <cellStyle name="Accent1 163 2" xfId="15369"/>
    <cellStyle name="Accent1 164" xfId="15370"/>
    <cellStyle name="Accent1 164 2" xfId="15371"/>
    <cellStyle name="Accent1 165" xfId="15372"/>
    <cellStyle name="Accent1 165 2" xfId="15373"/>
    <cellStyle name="Accent1 166" xfId="15374"/>
    <cellStyle name="Accent1 166 2" xfId="15375"/>
    <cellStyle name="Accent1 167" xfId="15376"/>
    <cellStyle name="Accent1 167 2" xfId="15377"/>
    <cellStyle name="Accent1 168" xfId="15378"/>
    <cellStyle name="Accent1 168 2" xfId="15379"/>
    <cellStyle name="Accent1 169" xfId="15380"/>
    <cellStyle name="Accent1 169 2" xfId="15381"/>
    <cellStyle name="Accent1 17" xfId="15382"/>
    <cellStyle name="Accent1 17 2" xfId="15383"/>
    <cellStyle name="Accent1 170" xfId="15384"/>
    <cellStyle name="Accent1 170 2" xfId="15385"/>
    <cellStyle name="Accent1 171" xfId="15386"/>
    <cellStyle name="Accent1 171 2" xfId="15387"/>
    <cellStyle name="Accent1 172" xfId="15388"/>
    <cellStyle name="Accent1 172 2" xfId="15389"/>
    <cellStyle name="Accent1 173" xfId="15390"/>
    <cellStyle name="Accent1 173 2" xfId="15391"/>
    <cellStyle name="Accent1 174" xfId="15392"/>
    <cellStyle name="Accent1 174 2" xfId="15393"/>
    <cellStyle name="Accent1 175" xfId="15394"/>
    <cellStyle name="Accent1 175 2" xfId="15395"/>
    <cellStyle name="Accent1 176" xfId="15396"/>
    <cellStyle name="Accent1 176 2" xfId="15397"/>
    <cellStyle name="Accent1 177" xfId="15398"/>
    <cellStyle name="Accent1 177 2" xfId="15399"/>
    <cellStyle name="Accent1 178" xfId="15400"/>
    <cellStyle name="Accent1 178 2" xfId="15401"/>
    <cellStyle name="Accent1 179" xfId="15402"/>
    <cellStyle name="Accent1 179 2" xfId="15403"/>
    <cellStyle name="Accent1 18" xfId="15404"/>
    <cellStyle name="Accent1 18 2" xfId="15405"/>
    <cellStyle name="Accent1 180" xfId="15406"/>
    <cellStyle name="Accent1 180 2" xfId="15407"/>
    <cellStyle name="Accent1 181" xfId="15408"/>
    <cellStyle name="Accent1 181 2" xfId="15409"/>
    <cellStyle name="Accent1 182" xfId="15410"/>
    <cellStyle name="Accent1 182 2" xfId="15411"/>
    <cellStyle name="Accent1 183" xfId="15412"/>
    <cellStyle name="Accent1 183 2" xfId="15413"/>
    <cellStyle name="Accent1 184" xfId="15414"/>
    <cellStyle name="Accent1 184 2" xfId="15415"/>
    <cellStyle name="Accent1 185" xfId="15416"/>
    <cellStyle name="Accent1 185 2" xfId="15417"/>
    <cellStyle name="Accent1 186" xfId="15418"/>
    <cellStyle name="Accent1 186 2" xfId="15419"/>
    <cellStyle name="Accent1 187" xfId="15420"/>
    <cellStyle name="Accent1 187 2" xfId="15421"/>
    <cellStyle name="Accent1 188" xfId="15422"/>
    <cellStyle name="Accent1 188 2" xfId="15423"/>
    <cellStyle name="Accent1 189" xfId="15424"/>
    <cellStyle name="Accent1 189 2" xfId="15425"/>
    <cellStyle name="Accent1 19" xfId="15426"/>
    <cellStyle name="Accent1 19 2" xfId="15427"/>
    <cellStyle name="Accent1 190" xfId="15428"/>
    <cellStyle name="Accent1 190 2" xfId="15429"/>
    <cellStyle name="Accent1 191" xfId="15430"/>
    <cellStyle name="Accent1 191 2" xfId="15431"/>
    <cellStyle name="Accent1 192" xfId="15432"/>
    <cellStyle name="Accent1 192 2" xfId="15433"/>
    <cellStyle name="Accent1 193" xfId="15434"/>
    <cellStyle name="Accent1 194" xfId="15435"/>
    <cellStyle name="Accent1 195" xfId="15436"/>
    <cellStyle name="Accent1 196" xfId="15437"/>
    <cellStyle name="Accent1 197" xfId="15438"/>
    <cellStyle name="Accent1 198" xfId="15439"/>
    <cellStyle name="Accent1 199" xfId="15440"/>
    <cellStyle name="Accent1 2" xfId="15441"/>
    <cellStyle name="Accent1 2 10" xfId="15442"/>
    <cellStyle name="Accent1 2 11" xfId="15443"/>
    <cellStyle name="Accent1 2 12" xfId="15444"/>
    <cellStyle name="Accent1 2 13" xfId="15445"/>
    <cellStyle name="Accent1 2 2" xfId="15446"/>
    <cellStyle name="Accent1 2 2 2" xfId="15447"/>
    <cellStyle name="Accent1 2 2 3" xfId="15448"/>
    <cellStyle name="Accent1 2 3" xfId="15449"/>
    <cellStyle name="Accent1 2 4" xfId="15450"/>
    <cellStyle name="Accent1 2 5" xfId="15451"/>
    <cellStyle name="Accent1 2 6" xfId="15452"/>
    <cellStyle name="Accent1 2 7" xfId="15453"/>
    <cellStyle name="Accent1 2 8" xfId="15454"/>
    <cellStyle name="Accent1 2 9" xfId="15455"/>
    <cellStyle name="Accent1 20" xfId="15456"/>
    <cellStyle name="Accent1 20 2" xfId="15457"/>
    <cellStyle name="Accent1 200" xfId="15458"/>
    <cellStyle name="Accent1 201" xfId="15459"/>
    <cellStyle name="Accent1 202" xfId="15460"/>
    <cellStyle name="Accent1 203" xfId="15461"/>
    <cellStyle name="Accent1 204" xfId="15462"/>
    <cellStyle name="Accent1 205" xfId="15463"/>
    <cellStyle name="Accent1 206" xfId="15464"/>
    <cellStyle name="Accent1 207" xfId="15465"/>
    <cellStyle name="Accent1 208" xfId="15466"/>
    <cellStyle name="Accent1 209" xfId="15467"/>
    <cellStyle name="Accent1 21" xfId="15468"/>
    <cellStyle name="Accent1 21 2" xfId="15469"/>
    <cellStyle name="Accent1 210" xfId="15470"/>
    <cellStyle name="Accent1 211" xfId="15471"/>
    <cellStyle name="Accent1 212" xfId="15472"/>
    <cellStyle name="Accent1 213" xfId="15473"/>
    <cellStyle name="Accent1 214" xfId="15474"/>
    <cellStyle name="Accent1 215" xfId="15475"/>
    <cellStyle name="Accent1 216" xfId="15476"/>
    <cellStyle name="Accent1 217" xfId="15477"/>
    <cellStyle name="Accent1 218" xfId="15478"/>
    <cellStyle name="Accent1 219" xfId="15479"/>
    <cellStyle name="Accent1 22" xfId="15480"/>
    <cellStyle name="Accent1 22 2" xfId="15481"/>
    <cellStyle name="Accent1 220" xfId="15482"/>
    <cellStyle name="Accent1 221" xfId="15483"/>
    <cellStyle name="Accent1 222" xfId="15484"/>
    <cellStyle name="Accent1 223" xfId="15485"/>
    <cellStyle name="Accent1 224" xfId="15486"/>
    <cellStyle name="Accent1 225" xfId="15487"/>
    <cellStyle name="Accent1 226" xfId="15488"/>
    <cellStyle name="Accent1 227" xfId="15489"/>
    <cellStyle name="Accent1 228" xfId="15490"/>
    <cellStyle name="Accent1 229" xfId="15491"/>
    <cellStyle name="Accent1 23" xfId="15492"/>
    <cellStyle name="Accent1 23 2" xfId="15493"/>
    <cellStyle name="Accent1 230" xfId="15494"/>
    <cellStyle name="Accent1 231" xfId="15495"/>
    <cellStyle name="Accent1 232" xfId="15496"/>
    <cellStyle name="Accent1 233" xfId="15497"/>
    <cellStyle name="Accent1 234" xfId="15498"/>
    <cellStyle name="Accent1 235" xfId="15499"/>
    <cellStyle name="Accent1 236" xfId="15500"/>
    <cellStyle name="Accent1 237" xfId="15501"/>
    <cellStyle name="Accent1 238" xfId="15502"/>
    <cellStyle name="Accent1 239" xfId="15503"/>
    <cellStyle name="Accent1 24" xfId="15504"/>
    <cellStyle name="Accent1 24 2" xfId="15505"/>
    <cellStyle name="Accent1 240" xfId="15506"/>
    <cellStyle name="Accent1 241" xfId="15507"/>
    <cellStyle name="Accent1 242" xfId="15508"/>
    <cellStyle name="Accent1 243" xfId="15509"/>
    <cellStyle name="Accent1 244" xfId="15510"/>
    <cellStyle name="Accent1 245" xfId="15511"/>
    <cellStyle name="Accent1 246" xfId="15512"/>
    <cellStyle name="Accent1 247" xfId="15513"/>
    <cellStyle name="Accent1 248" xfId="15514"/>
    <cellStyle name="Accent1 249" xfId="15515"/>
    <cellStyle name="Accent1 25" xfId="15516"/>
    <cellStyle name="Accent1 25 2" xfId="15517"/>
    <cellStyle name="Accent1 250" xfId="15518"/>
    <cellStyle name="Accent1 251" xfId="15519"/>
    <cellStyle name="Accent1 252" xfId="15520"/>
    <cellStyle name="Accent1 253" xfId="15521"/>
    <cellStyle name="Accent1 254" xfId="15522"/>
    <cellStyle name="Accent1 255" xfId="15523"/>
    <cellStyle name="Accent1 256" xfId="15524"/>
    <cellStyle name="Accent1 257" xfId="15525"/>
    <cellStyle name="Accent1 26" xfId="15526"/>
    <cellStyle name="Accent1 26 2" xfId="15527"/>
    <cellStyle name="Accent1 27" xfId="15528"/>
    <cellStyle name="Accent1 27 2" xfId="15529"/>
    <cellStyle name="Accent1 28" xfId="15530"/>
    <cellStyle name="Accent1 28 2" xfId="15531"/>
    <cellStyle name="Accent1 29" xfId="15532"/>
    <cellStyle name="Accent1 29 2" xfId="15533"/>
    <cellStyle name="Accent1 3" xfId="15534"/>
    <cellStyle name="Accent1 3 2" xfId="15535"/>
    <cellStyle name="Accent1 3 2 2" xfId="15536"/>
    <cellStyle name="Accent1 3 3" xfId="15537"/>
    <cellStyle name="Accent1 3 4" xfId="15538"/>
    <cellStyle name="Accent1 30" xfId="15539"/>
    <cellStyle name="Accent1 30 2" xfId="15540"/>
    <cellStyle name="Accent1 31" xfId="15541"/>
    <cellStyle name="Accent1 31 2" xfId="15542"/>
    <cellStyle name="Accent1 32" xfId="15543"/>
    <cellStyle name="Accent1 32 2" xfId="15544"/>
    <cellStyle name="Accent1 33" xfId="15545"/>
    <cellStyle name="Accent1 33 2" xfId="15546"/>
    <cellStyle name="Accent1 34" xfId="15547"/>
    <cellStyle name="Accent1 34 2" xfId="15548"/>
    <cellStyle name="Accent1 35" xfId="15549"/>
    <cellStyle name="Accent1 35 2" xfId="15550"/>
    <cellStyle name="Accent1 36" xfId="15551"/>
    <cellStyle name="Accent1 36 2" xfId="15552"/>
    <cellStyle name="Accent1 37" xfId="15553"/>
    <cellStyle name="Accent1 37 2" xfId="15554"/>
    <cellStyle name="Accent1 38" xfId="15555"/>
    <cellStyle name="Accent1 38 2" xfId="15556"/>
    <cellStyle name="Accent1 39" xfId="15557"/>
    <cellStyle name="Accent1 39 2" xfId="15558"/>
    <cellStyle name="Accent1 4" xfId="15559"/>
    <cellStyle name="Accent1 4 2" xfId="15560"/>
    <cellStyle name="Accent1 4 2 2" xfId="15561"/>
    <cellStyle name="Accent1 4 3" xfId="15562"/>
    <cellStyle name="Accent1 40" xfId="15563"/>
    <cellStyle name="Accent1 40 2" xfId="15564"/>
    <cellStyle name="Accent1 41" xfId="15565"/>
    <cellStyle name="Accent1 41 2" xfId="15566"/>
    <cellStyle name="Accent1 42" xfId="15567"/>
    <cellStyle name="Accent1 42 2" xfId="15568"/>
    <cellStyle name="Accent1 43" xfId="15569"/>
    <cellStyle name="Accent1 43 2" xfId="15570"/>
    <cellStyle name="Accent1 44" xfId="15571"/>
    <cellStyle name="Accent1 44 2" xfId="15572"/>
    <cellStyle name="Accent1 45" xfId="15573"/>
    <cellStyle name="Accent1 45 2" xfId="15574"/>
    <cellStyle name="Accent1 46" xfId="15575"/>
    <cellStyle name="Accent1 46 2" xfId="15576"/>
    <cellStyle name="Accent1 47" xfId="15577"/>
    <cellStyle name="Accent1 47 2" xfId="15578"/>
    <cellStyle name="Accent1 48" xfId="15579"/>
    <cellStyle name="Accent1 48 2" xfId="15580"/>
    <cellStyle name="Accent1 49" xfId="15581"/>
    <cellStyle name="Accent1 49 2" xfId="15582"/>
    <cellStyle name="Accent1 5" xfId="15583"/>
    <cellStyle name="Accent1 5 2" xfId="15584"/>
    <cellStyle name="Accent1 5 3" xfId="15585"/>
    <cellStyle name="Accent1 50" xfId="15586"/>
    <cellStyle name="Accent1 50 2" xfId="15587"/>
    <cellStyle name="Accent1 51" xfId="15588"/>
    <cellStyle name="Accent1 51 2" xfId="15589"/>
    <cellStyle name="Accent1 52" xfId="15590"/>
    <cellStyle name="Accent1 52 2" xfId="15591"/>
    <cellStyle name="Accent1 53" xfId="15592"/>
    <cellStyle name="Accent1 53 2" xfId="15593"/>
    <cellStyle name="Accent1 54" xfId="15594"/>
    <cellStyle name="Accent1 54 2" xfId="15595"/>
    <cellStyle name="Accent1 55" xfId="15596"/>
    <cellStyle name="Accent1 55 2" xfId="15597"/>
    <cellStyle name="Accent1 56" xfId="15598"/>
    <cellStyle name="Accent1 56 2" xfId="15599"/>
    <cellStyle name="Accent1 57" xfId="15600"/>
    <cellStyle name="Accent1 57 2" xfId="15601"/>
    <cellStyle name="Accent1 58" xfId="15602"/>
    <cellStyle name="Accent1 58 2" xfId="15603"/>
    <cellStyle name="Accent1 59" xfId="15604"/>
    <cellStyle name="Accent1 59 2" xfId="15605"/>
    <cellStyle name="Accent1 6" xfId="15606"/>
    <cellStyle name="Accent1 6 2" xfId="15607"/>
    <cellStyle name="Accent1 6 3" xfId="15608"/>
    <cellStyle name="Accent1 60" xfId="15609"/>
    <cellStyle name="Accent1 60 2" xfId="15610"/>
    <cellStyle name="Accent1 61" xfId="15611"/>
    <cellStyle name="Accent1 61 2" xfId="15612"/>
    <cellStyle name="Accent1 62" xfId="15613"/>
    <cellStyle name="Accent1 62 2" xfId="15614"/>
    <cellStyle name="Accent1 63" xfId="15615"/>
    <cellStyle name="Accent1 63 2" xfId="15616"/>
    <cellStyle name="Accent1 64" xfId="15617"/>
    <cellStyle name="Accent1 64 2" xfId="15618"/>
    <cellStyle name="Accent1 65" xfId="15619"/>
    <cellStyle name="Accent1 65 2" xfId="15620"/>
    <cellStyle name="Accent1 66" xfId="15621"/>
    <cellStyle name="Accent1 66 2" xfId="15622"/>
    <cellStyle name="Accent1 67" xfId="15623"/>
    <cellStyle name="Accent1 67 2" xfId="15624"/>
    <cellStyle name="Accent1 68" xfId="15625"/>
    <cellStyle name="Accent1 68 2" xfId="15626"/>
    <cellStyle name="Accent1 69" xfId="15627"/>
    <cellStyle name="Accent1 69 2" xfId="15628"/>
    <cellStyle name="Accent1 7" xfId="15629"/>
    <cellStyle name="Accent1 7 2" xfId="15630"/>
    <cellStyle name="Accent1 7 3" xfId="15631"/>
    <cellStyle name="Accent1 70" xfId="15632"/>
    <cellStyle name="Accent1 70 2" xfId="15633"/>
    <cellStyle name="Accent1 71" xfId="15634"/>
    <cellStyle name="Accent1 71 2" xfId="15635"/>
    <cellStyle name="Accent1 72" xfId="15636"/>
    <cellStyle name="Accent1 72 2" xfId="15637"/>
    <cellStyle name="Accent1 73" xfId="15638"/>
    <cellStyle name="Accent1 73 2" xfId="15639"/>
    <cellStyle name="Accent1 74" xfId="15640"/>
    <cellStyle name="Accent1 74 2" xfId="15641"/>
    <cellStyle name="Accent1 75" xfId="15642"/>
    <cellStyle name="Accent1 75 2" xfId="15643"/>
    <cellStyle name="Accent1 76" xfId="15644"/>
    <cellStyle name="Accent1 76 2" xfId="15645"/>
    <cellStyle name="Accent1 77" xfId="15646"/>
    <cellStyle name="Accent1 77 2" xfId="15647"/>
    <cellStyle name="Accent1 78" xfId="15648"/>
    <cellStyle name="Accent1 78 2" xfId="15649"/>
    <cellStyle name="Accent1 79" xfId="15650"/>
    <cellStyle name="Accent1 79 2" xfId="15651"/>
    <cellStyle name="Accent1 8" xfId="15652"/>
    <cellStyle name="Accent1 8 2" xfId="15653"/>
    <cellStyle name="Accent1 8 3" xfId="15654"/>
    <cellStyle name="Accent1 80" xfId="15655"/>
    <cellStyle name="Accent1 80 2" xfId="15656"/>
    <cellStyle name="Accent1 81" xfId="15657"/>
    <cellStyle name="Accent1 81 2" xfId="15658"/>
    <cellStyle name="Accent1 82" xfId="15659"/>
    <cellStyle name="Accent1 82 2" xfId="15660"/>
    <cellStyle name="Accent1 83" xfId="15661"/>
    <cellStyle name="Accent1 83 2" xfId="15662"/>
    <cellStyle name="Accent1 84" xfId="15663"/>
    <cellStyle name="Accent1 84 2" xfId="15664"/>
    <cellStyle name="Accent1 85" xfId="15665"/>
    <cellStyle name="Accent1 85 2" xfId="15666"/>
    <cellStyle name="Accent1 86" xfId="15667"/>
    <cellStyle name="Accent1 86 2" xfId="15668"/>
    <cellStyle name="Accent1 87" xfId="15669"/>
    <cellStyle name="Accent1 87 2" xfId="15670"/>
    <cellStyle name="Accent1 88" xfId="15671"/>
    <cellStyle name="Accent1 88 2" xfId="15672"/>
    <cellStyle name="Accent1 89" xfId="15673"/>
    <cellStyle name="Accent1 89 2" xfId="15674"/>
    <cellStyle name="Accent1 9" xfId="15675"/>
    <cellStyle name="Accent1 9 2" xfId="15676"/>
    <cellStyle name="Accent1 9 3" xfId="15677"/>
    <cellStyle name="Accent1 90" xfId="15678"/>
    <cellStyle name="Accent1 90 2" xfId="15679"/>
    <cellStyle name="Accent1 91" xfId="15680"/>
    <cellStyle name="Accent1 91 2" xfId="15681"/>
    <cellStyle name="Accent1 92" xfId="15682"/>
    <cellStyle name="Accent1 92 2" xfId="15683"/>
    <cellStyle name="Accent1 93" xfId="15684"/>
    <cellStyle name="Accent1 93 2" xfId="15685"/>
    <cellStyle name="Accent1 94" xfId="15686"/>
    <cellStyle name="Accent1 94 2" xfId="15687"/>
    <cellStyle name="Accent1 95" xfId="15688"/>
    <cellStyle name="Accent1 95 2" xfId="15689"/>
    <cellStyle name="Accent1 96" xfId="15690"/>
    <cellStyle name="Accent1 96 2" xfId="15691"/>
    <cellStyle name="Accent1 97" xfId="15692"/>
    <cellStyle name="Accent1 97 2" xfId="15693"/>
    <cellStyle name="Accent1 98" xfId="15694"/>
    <cellStyle name="Accent1 98 2" xfId="15695"/>
    <cellStyle name="Accent1 99" xfId="15696"/>
    <cellStyle name="Accent1 99 2" xfId="15697"/>
    <cellStyle name="Accent2 - 20%" xfId="50697"/>
    <cellStyle name="Accent2 - 20% 2" xfId="50698"/>
    <cellStyle name="Accent2 - 40%" xfId="50699"/>
    <cellStyle name="Accent2 - 40% 2" xfId="50700"/>
    <cellStyle name="Accent2 - 60%" xfId="50701"/>
    <cellStyle name="Accent2 10" xfId="15698"/>
    <cellStyle name="Accent2 10 2" xfId="15699"/>
    <cellStyle name="Accent2 10 3" xfId="15700"/>
    <cellStyle name="Accent2 100" xfId="15701"/>
    <cellStyle name="Accent2 100 2" xfId="15702"/>
    <cellStyle name="Accent2 101" xfId="15703"/>
    <cellStyle name="Accent2 101 2" xfId="15704"/>
    <cellStyle name="Accent2 102" xfId="15705"/>
    <cellStyle name="Accent2 102 2" xfId="15706"/>
    <cellStyle name="Accent2 103" xfId="15707"/>
    <cellStyle name="Accent2 103 2" xfId="15708"/>
    <cellStyle name="Accent2 104" xfId="15709"/>
    <cellStyle name="Accent2 104 2" xfId="15710"/>
    <cellStyle name="Accent2 105" xfId="15711"/>
    <cellStyle name="Accent2 105 2" xfId="15712"/>
    <cellStyle name="Accent2 106" xfId="15713"/>
    <cellStyle name="Accent2 106 2" xfId="15714"/>
    <cellStyle name="Accent2 107" xfId="15715"/>
    <cellStyle name="Accent2 107 2" xfId="15716"/>
    <cellStyle name="Accent2 108" xfId="15717"/>
    <cellStyle name="Accent2 108 2" xfId="15718"/>
    <cellStyle name="Accent2 109" xfId="15719"/>
    <cellStyle name="Accent2 109 2" xfId="15720"/>
    <cellStyle name="Accent2 11" xfId="15721"/>
    <cellStyle name="Accent2 11 2" xfId="15722"/>
    <cellStyle name="Accent2 11 3" xfId="15723"/>
    <cellStyle name="Accent2 110" xfId="15724"/>
    <cellStyle name="Accent2 110 2" xfId="15725"/>
    <cellStyle name="Accent2 111" xfId="15726"/>
    <cellStyle name="Accent2 111 2" xfId="15727"/>
    <cellStyle name="Accent2 112" xfId="15728"/>
    <cellStyle name="Accent2 112 2" xfId="15729"/>
    <cellStyle name="Accent2 113" xfId="15730"/>
    <cellStyle name="Accent2 113 2" xfId="15731"/>
    <cellStyle name="Accent2 114" xfId="15732"/>
    <cellStyle name="Accent2 114 2" xfId="15733"/>
    <cellStyle name="Accent2 115" xfId="15734"/>
    <cellStyle name="Accent2 115 2" xfId="15735"/>
    <cellStyle name="Accent2 116" xfId="15736"/>
    <cellStyle name="Accent2 116 2" xfId="15737"/>
    <cellStyle name="Accent2 117" xfId="15738"/>
    <cellStyle name="Accent2 117 2" xfId="15739"/>
    <cellStyle name="Accent2 118" xfId="15740"/>
    <cellStyle name="Accent2 118 2" xfId="15741"/>
    <cellStyle name="Accent2 119" xfId="15742"/>
    <cellStyle name="Accent2 119 2" xfId="15743"/>
    <cellStyle name="Accent2 12" xfId="15744"/>
    <cellStyle name="Accent2 12 2" xfId="15745"/>
    <cellStyle name="Accent2 12 3" xfId="15746"/>
    <cellStyle name="Accent2 120" xfId="15747"/>
    <cellStyle name="Accent2 120 2" xfId="15748"/>
    <cellStyle name="Accent2 121" xfId="15749"/>
    <cellStyle name="Accent2 121 2" xfId="15750"/>
    <cellStyle name="Accent2 122" xfId="15751"/>
    <cellStyle name="Accent2 122 2" xfId="15752"/>
    <cellStyle name="Accent2 123" xfId="15753"/>
    <cellStyle name="Accent2 123 2" xfId="15754"/>
    <cellStyle name="Accent2 124" xfId="15755"/>
    <cellStyle name="Accent2 124 2" xfId="15756"/>
    <cellStyle name="Accent2 125" xfId="15757"/>
    <cellStyle name="Accent2 125 2" xfId="15758"/>
    <cellStyle name="Accent2 126" xfId="15759"/>
    <cellStyle name="Accent2 126 2" xfId="15760"/>
    <cellStyle name="Accent2 127" xfId="15761"/>
    <cellStyle name="Accent2 127 2" xfId="15762"/>
    <cellStyle name="Accent2 128" xfId="15763"/>
    <cellStyle name="Accent2 128 2" xfId="15764"/>
    <cellStyle name="Accent2 129" xfId="15765"/>
    <cellStyle name="Accent2 129 2" xfId="15766"/>
    <cellStyle name="Accent2 13" xfId="15767"/>
    <cellStyle name="Accent2 13 2" xfId="15768"/>
    <cellStyle name="Accent2 13 3" xfId="15769"/>
    <cellStyle name="Accent2 130" xfId="15770"/>
    <cellStyle name="Accent2 130 2" xfId="15771"/>
    <cellStyle name="Accent2 131" xfId="15772"/>
    <cellStyle name="Accent2 131 2" xfId="15773"/>
    <cellStyle name="Accent2 132" xfId="15774"/>
    <cellStyle name="Accent2 132 2" xfId="15775"/>
    <cellStyle name="Accent2 133" xfId="15776"/>
    <cellStyle name="Accent2 133 2" xfId="15777"/>
    <cellStyle name="Accent2 134" xfId="15778"/>
    <cellStyle name="Accent2 134 2" xfId="15779"/>
    <cellStyle name="Accent2 135" xfId="15780"/>
    <cellStyle name="Accent2 135 2" xfId="15781"/>
    <cellStyle name="Accent2 136" xfId="15782"/>
    <cellStyle name="Accent2 136 2" xfId="15783"/>
    <cellStyle name="Accent2 137" xfId="15784"/>
    <cellStyle name="Accent2 137 2" xfId="15785"/>
    <cellStyle name="Accent2 138" xfId="15786"/>
    <cellStyle name="Accent2 138 2" xfId="15787"/>
    <cellStyle name="Accent2 139" xfId="15788"/>
    <cellStyle name="Accent2 139 2" xfId="15789"/>
    <cellStyle name="Accent2 14" xfId="15790"/>
    <cellStyle name="Accent2 14 2" xfId="15791"/>
    <cellStyle name="Accent2 140" xfId="15792"/>
    <cellStyle name="Accent2 140 2" xfId="15793"/>
    <cellStyle name="Accent2 141" xfId="15794"/>
    <cellStyle name="Accent2 141 2" xfId="15795"/>
    <cellStyle name="Accent2 142" xfId="15796"/>
    <cellStyle name="Accent2 142 2" xfId="15797"/>
    <cellStyle name="Accent2 143" xfId="15798"/>
    <cellStyle name="Accent2 143 2" xfId="15799"/>
    <cellStyle name="Accent2 144" xfId="15800"/>
    <cellStyle name="Accent2 144 2" xfId="15801"/>
    <cellStyle name="Accent2 145" xfId="15802"/>
    <cellStyle name="Accent2 145 2" xfId="15803"/>
    <cellStyle name="Accent2 146" xfId="15804"/>
    <cellStyle name="Accent2 146 2" xfId="15805"/>
    <cellStyle name="Accent2 147" xfId="15806"/>
    <cellStyle name="Accent2 147 2" xfId="15807"/>
    <cellStyle name="Accent2 148" xfId="15808"/>
    <cellStyle name="Accent2 148 2" xfId="15809"/>
    <cellStyle name="Accent2 149" xfId="15810"/>
    <cellStyle name="Accent2 149 2" xfId="15811"/>
    <cellStyle name="Accent2 15" xfId="15812"/>
    <cellStyle name="Accent2 15 2" xfId="15813"/>
    <cellStyle name="Accent2 150" xfId="15814"/>
    <cellStyle name="Accent2 150 2" xfId="15815"/>
    <cellStyle name="Accent2 151" xfId="15816"/>
    <cellStyle name="Accent2 151 2" xfId="15817"/>
    <cellStyle name="Accent2 152" xfId="15818"/>
    <cellStyle name="Accent2 152 2" xfId="15819"/>
    <cellStyle name="Accent2 153" xfId="15820"/>
    <cellStyle name="Accent2 153 2" xfId="15821"/>
    <cellStyle name="Accent2 154" xfId="15822"/>
    <cellStyle name="Accent2 154 2" xfId="15823"/>
    <cellStyle name="Accent2 155" xfId="15824"/>
    <cellStyle name="Accent2 155 2" xfId="15825"/>
    <cellStyle name="Accent2 156" xfId="15826"/>
    <cellStyle name="Accent2 156 2" xfId="15827"/>
    <cellStyle name="Accent2 157" xfId="15828"/>
    <cellStyle name="Accent2 157 2" xfId="15829"/>
    <cellStyle name="Accent2 158" xfId="15830"/>
    <cellStyle name="Accent2 158 2" xfId="15831"/>
    <cellStyle name="Accent2 159" xfId="15832"/>
    <cellStyle name="Accent2 159 2" xfId="15833"/>
    <cellStyle name="Accent2 16" xfId="15834"/>
    <cellStyle name="Accent2 16 2" xfId="15835"/>
    <cellStyle name="Accent2 160" xfId="15836"/>
    <cellStyle name="Accent2 160 2" xfId="15837"/>
    <cellStyle name="Accent2 161" xfId="15838"/>
    <cellStyle name="Accent2 161 2" xfId="15839"/>
    <cellStyle name="Accent2 162" xfId="15840"/>
    <cellStyle name="Accent2 162 2" xfId="15841"/>
    <cellStyle name="Accent2 163" xfId="15842"/>
    <cellStyle name="Accent2 163 2" xfId="15843"/>
    <cellStyle name="Accent2 164" xfId="15844"/>
    <cellStyle name="Accent2 164 2" xfId="15845"/>
    <cellStyle name="Accent2 165" xfId="15846"/>
    <cellStyle name="Accent2 165 2" xfId="15847"/>
    <cellStyle name="Accent2 166" xfId="15848"/>
    <cellStyle name="Accent2 166 2" xfId="15849"/>
    <cellStyle name="Accent2 167" xfId="15850"/>
    <cellStyle name="Accent2 167 2" xfId="15851"/>
    <cellStyle name="Accent2 168" xfId="15852"/>
    <cellStyle name="Accent2 168 2" xfId="15853"/>
    <cellStyle name="Accent2 169" xfId="15854"/>
    <cellStyle name="Accent2 169 2" xfId="15855"/>
    <cellStyle name="Accent2 17" xfId="15856"/>
    <cellStyle name="Accent2 17 2" xfId="15857"/>
    <cellStyle name="Accent2 170" xfId="15858"/>
    <cellStyle name="Accent2 170 2" xfId="15859"/>
    <cellStyle name="Accent2 171" xfId="15860"/>
    <cellStyle name="Accent2 171 2" xfId="15861"/>
    <cellStyle name="Accent2 172" xfId="15862"/>
    <cellStyle name="Accent2 172 2" xfId="15863"/>
    <cellStyle name="Accent2 173" xfId="15864"/>
    <cellStyle name="Accent2 173 2" xfId="15865"/>
    <cellStyle name="Accent2 174" xfId="15866"/>
    <cellStyle name="Accent2 174 2" xfId="15867"/>
    <cellStyle name="Accent2 175" xfId="15868"/>
    <cellStyle name="Accent2 175 2" xfId="15869"/>
    <cellStyle name="Accent2 176" xfId="15870"/>
    <cellStyle name="Accent2 176 2" xfId="15871"/>
    <cellStyle name="Accent2 177" xfId="15872"/>
    <cellStyle name="Accent2 177 2" xfId="15873"/>
    <cellStyle name="Accent2 178" xfId="15874"/>
    <cellStyle name="Accent2 178 2" xfId="15875"/>
    <cellStyle name="Accent2 179" xfId="15876"/>
    <cellStyle name="Accent2 179 2" xfId="15877"/>
    <cellStyle name="Accent2 18" xfId="15878"/>
    <cellStyle name="Accent2 18 2" xfId="15879"/>
    <cellStyle name="Accent2 180" xfId="15880"/>
    <cellStyle name="Accent2 180 2" xfId="15881"/>
    <cellStyle name="Accent2 181" xfId="15882"/>
    <cellStyle name="Accent2 181 2" xfId="15883"/>
    <cellStyle name="Accent2 182" xfId="15884"/>
    <cellStyle name="Accent2 182 2" xfId="15885"/>
    <cellStyle name="Accent2 183" xfId="15886"/>
    <cellStyle name="Accent2 183 2" xfId="15887"/>
    <cellStyle name="Accent2 184" xfId="15888"/>
    <cellStyle name="Accent2 184 2" xfId="15889"/>
    <cellStyle name="Accent2 185" xfId="15890"/>
    <cellStyle name="Accent2 185 2" xfId="15891"/>
    <cellStyle name="Accent2 186" xfId="15892"/>
    <cellStyle name="Accent2 186 2" xfId="15893"/>
    <cellStyle name="Accent2 187" xfId="15894"/>
    <cellStyle name="Accent2 187 2" xfId="15895"/>
    <cellStyle name="Accent2 188" xfId="15896"/>
    <cellStyle name="Accent2 188 2" xfId="15897"/>
    <cellStyle name="Accent2 189" xfId="15898"/>
    <cellStyle name="Accent2 189 2" xfId="15899"/>
    <cellStyle name="Accent2 19" xfId="15900"/>
    <cellStyle name="Accent2 19 2" xfId="15901"/>
    <cellStyle name="Accent2 190" xfId="15902"/>
    <cellStyle name="Accent2 190 2" xfId="15903"/>
    <cellStyle name="Accent2 191" xfId="15904"/>
    <cellStyle name="Accent2 191 2" xfId="15905"/>
    <cellStyle name="Accent2 192" xfId="15906"/>
    <cellStyle name="Accent2 192 2" xfId="15907"/>
    <cellStyle name="Accent2 193" xfId="15908"/>
    <cellStyle name="Accent2 194" xfId="15909"/>
    <cellStyle name="Accent2 195" xfId="15910"/>
    <cellStyle name="Accent2 196" xfId="15911"/>
    <cellStyle name="Accent2 197" xfId="15912"/>
    <cellStyle name="Accent2 198" xfId="15913"/>
    <cellStyle name="Accent2 199" xfId="15914"/>
    <cellStyle name="Accent2 2" xfId="15915"/>
    <cellStyle name="Accent2 2 10" xfId="15916"/>
    <cellStyle name="Accent2 2 11" xfId="15917"/>
    <cellStyle name="Accent2 2 12" xfId="15918"/>
    <cellStyle name="Accent2 2 13" xfId="15919"/>
    <cellStyle name="Accent2 2 2" xfId="15920"/>
    <cellStyle name="Accent2 2 2 2" xfId="15921"/>
    <cellStyle name="Accent2 2 2 3" xfId="15922"/>
    <cellStyle name="Accent2 2 3" xfId="15923"/>
    <cellStyle name="Accent2 2 4" xfId="15924"/>
    <cellStyle name="Accent2 2 5" xfId="15925"/>
    <cellStyle name="Accent2 2 6" xfId="15926"/>
    <cellStyle name="Accent2 2 7" xfId="15927"/>
    <cellStyle name="Accent2 2 8" xfId="15928"/>
    <cellStyle name="Accent2 2 9" xfId="15929"/>
    <cellStyle name="Accent2 20" xfId="15930"/>
    <cellStyle name="Accent2 20 2" xfId="15931"/>
    <cellStyle name="Accent2 200" xfId="15932"/>
    <cellStyle name="Accent2 201" xfId="15933"/>
    <cellStyle name="Accent2 202" xfId="15934"/>
    <cellStyle name="Accent2 203" xfId="15935"/>
    <cellStyle name="Accent2 204" xfId="15936"/>
    <cellStyle name="Accent2 205" xfId="15937"/>
    <cellStyle name="Accent2 206" xfId="15938"/>
    <cellStyle name="Accent2 207" xfId="15939"/>
    <cellStyle name="Accent2 208" xfId="15940"/>
    <cellStyle name="Accent2 209" xfId="15941"/>
    <cellStyle name="Accent2 21" xfId="15942"/>
    <cellStyle name="Accent2 21 2" xfId="15943"/>
    <cellStyle name="Accent2 210" xfId="15944"/>
    <cellStyle name="Accent2 211" xfId="15945"/>
    <cellStyle name="Accent2 212" xfId="15946"/>
    <cellStyle name="Accent2 213" xfId="15947"/>
    <cellStyle name="Accent2 214" xfId="15948"/>
    <cellStyle name="Accent2 215" xfId="15949"/>
    <cellStyle name="Accent2 216" xfId="15950"/>
    <cellStyle name="Accent2 217" xfId="15951"/>
    <cellStyle name="Accent2 218" xfId="15952"/>
    <cellStyle name="Accent2 219" xfId="15953"/>
    <cellStyle name="Accent2 22" xfId="15954"/>
    <cellStyle name="Accent2 22 2" xfId="15955"/>
    <cellStyle name="Accent2 220" xfId="15956"/>
    <cellStyle name="Accent2 221" xfId="15957"/>
    <cellStyle name="Accent2 222" xfId="15958"/>
    <cellStyle name="Accent2 223" xfId="15959"/>
    <cellStyle name="Accent2 224" xfId="15960"/>
    <cellStyle name="Accent2 225" xfId="15961"/>
    <cellStyle name="Accent2 226" xfId="15962"/>
    <cellStyle name="Accent2 227" xfId="15963"/>
    <cellStyle name="Accent2 228" xfId="15964"/>
    <cellStyle name="Accent2 229" xfId="15965"/>
    <cellStyle name="Accent2 23" xfId="15966"/>
    <cellStyle name="Accent2 23 2" xfId="15967"/>
    <cellStyle name="Accent2 230" xfId="15968"/>
    <cellStyle name="Accent2 231" xfId="15969"/>
    <cellStyle name="Accent2 232" xfId="15970"/>
    <cellStyle name="Accent2 233" xfId="15971"/>
    <cellStyle name="Accent2 234" xfId="15972"/>
    <cellStyle name="Accent2 235" xfId="15973"/>
    <cellStyle name="Accent2 236" xfId="15974"/>
    <cellStyle name="Accent2 237" xfId="15975"/>
    <cellStyle name="Accent2 238" xfId="15976"/>
    <cellStyle name="Accent2 239" xfId="15977"/>
    <cellStyle name="Accent2 24" xfId="15978"/>
    <cellStyle name="Accent2 24 2" xfId="15979"/>
    <cellStyle name="Accent2 240" xfId="15980"/>
    <cellStyle name="Accent2 241" xfId="15981"/>
    <cellStyle name="Accent2 242" xfId="15982"/>
    <cellStyle name="Accent2 243" xfId="15983"/>
    <cellStyle name="Accent2 244" xfId="15984"/>
    <cellStyle name="Accent2 245" xfId="15985"/>
    <cellStyle name="Accent2 246" xfId="15986"/>
    <cellStyle name="Accent2 247" xfId="15987"/>
    <cellStyle name="Accent2 248" xfId="15988"/>
    <cellStyle name="Accent2 249" xfId="15989"/>
    <cellStyle name="Accent2 25" xfId="15990"/>
    <cellStyle name="Accent2 25 2" xfId="15991"/>
    <cellStyle name="Accent2 250" xfId="15992"/>
    <cellStyle name="Accent2 251" xfId="15993"/>
    <cellStyle name="Accent2 252" xfId="15994"/>
    <cellStyle name="Accent2 253" xfId="15995"/>
    <cellStyle name="Accent2 254" xfId="15996"/>
    <cellStyle name="Accent2 255" xfId="15997"/>
    <cellStyle name="Accent2 256" xfId="15998"/>
    <cellStyle name="Accent2 257" xfId="15999"/>
    <cellStyle name="Accent2 26" xfId="16000"/>
    <cellStyle name="Accent2 26 2" xfId="16001"/>
    <cellStyle name="Accent2 27" xfId="16002"/>
    <cellStyle name="Accent2 27 2" xfId="16003"/>
    <cellStyle name="Accent2 28" xfId="16004"/>
    <cellStyle name="Accent2 28 2" xfId="16005"/>
    <cellStyle name="Accent2 29" xfId="16006"/>
    <cellStyle name="Accent2 29 2" xfId="16007"/>
    <cellStyle name="Accent2 3" xfId="16008"/>
    <cellStyle name="Accent2 3 2" xfId="16009"/>
    <cellStyle name="Accent2 3 2 2" xfId="16010"/>
    <cellStyle name="Accent2 3 3" xfId="16011"/>
    <cellStyle name="Accent2 3 4" xfId="16012"/>
    <cellStyle name="Accent2 30" xfId="16013"/>
    <cellStyle name="Accent2 30 2" xfId="16014"/>
    <cellStyle name="Accent2 31" xfId="16015"/>
    <cellStyle name="Accent2 31 2" xfId="16016"/>
    <cellStyle name="Accent2 32" xfId="16017"/>
    <cellStyle name="Accent2 32 2" xfId="16018"/>
    <cellStyle name="Accent2 33" xfId="16019"/>
    <cellStyle name="Accent2 33 2" xfId="16020"/>
    <cellStyle name="Accent2 34" xfId="16021"/>
    <cellStyle name="Accent2 34 2" xfId="16022"/>
    <cellStyle name="Accent2 35" xfId="16023"/>
    <cellStyle name="Accent2 35 2" xfId="16024"/>
    <cellStyle name="Accent2 36" xfId="16025"/>
    <cellStyle name="Accent2 36 2" xfId="16026"/>
    <cellStyle name="Accent2 37" xfId="16027"/>
    <cellStyle name="Accent2 37 2" xfId="16028"/>
    <cellStyle name="Accent2 38" xfId="16029"/>
    <cellStyle name="Accent2 38 2" xfId="16030"/>
    <cellStyle name="Accent2 39" xfId="16031"/>
    <cellStyle name="Accent2 39 2" xfId="16032"/>
    <cellStyle name="Accent2 4" xfId="16033"/>
    <cellStyle name="Accent2 4 2" xfId="16034"/>
    <cellStyle name="Accent2 4 2 2" xfId="16035"/>
    <cellStyle name="Accent2 4 3" xfId="16036"/>
    <cellStyle name="Accent2 40" xfId="16037"/>
    <cellStyle name="Accent2 40 2" xfId="16038"/>
    <cellStyle name="Accent2 41" xfId="16039"/>
    <cellStyle name="Accent2 41 2" xfId="16040"/>
    <cellStyle name="Accent2 42" xfId="16041"/>
    <cellStyle name="Accent2 42 2" xfId="16042"/>
    <cellStyle name="Accent2 43" xfId="16043"/>
    <cellStyle name="Accent2 43 2" xfId="16044"/>
    <cellStyle name="Accent2 44" xfId="16045"/>
    <cellStyle name="Accent2 44 2" xfId="16046"/>
    <cellStyle name="Accent2 45" xfId="16047"/>
    <cellStyle name="Accent2 45 2" xfId="16048"/>
    <cellStyle name="Accent2 46" xfId="16049"/>
    <cellStyle name="Accent2 46 2" xfId="16050"/>
    <cellStyle name="Accent2 47" xfId="16051"/>
    <cellStyle name="Accent2 47 2" xfId="16052"/>
    <cellStyle name="Accent2 48" xfId="16053"/>
    <cellStyle name="Accent2 48 2" xfId="16054"/>
    <cellStyle name="Accent2 49" xfId="16055"/>
    <cellStyle name="Accent2 49 2" xfId="16056"/>
    <cellStyle name="Accent2 5" xfId="16057"/>
    <cellStyle name="Accent2 5 2" xfId="16058"/>
    <cellStyle name="Accent2 5 3" xfId="16059"/>
    <cellStyle name="Accent2 50" xfId="16060"/>
    <cellStyle name="Accent2 50 2" xfId="16061"/>
    <cellStyle name="Accent2 51" xfId="16062"/>
    <cellStyle name="Accent2 51 2" xfId="16063"/>
    <cellStyle name="Accent2 52" xfId="16064"/>
    <cellStyle name="Accent2 52 2" xfId="16065"/>
    <cellStyle name="Accent2 53" xfId="16066"/>
    <cellStyle name="Accent2 53 2" xfId="16067"/>
    <cellStyle name="Accent2 54" xfId="16068"/>
    <cellStyle name="Accent2 54 2" xfId="16069"/>
    <cellStyle name="Accent2 55" xfId="16070"/>
    <cellStyle name="Accent2 55 2" xfId="16071"/>
    <cellStyle name="Accent2 56" xfId="16072"/>
    <cellStyle name="Accent2 56 2" xfId="16073"/>
    <cellStyle name="Accent2 57" xfId="16074"/>
    <cellStyle name="Accent2 57 2" xfId="16075"/>
    <cellStyle name="Accent2 58" xfId="16076"/>
    <cellStyle name="Accent2 58 2" xfId="16077"/>
    <cellStyle name="Accent2 59" xfId="16078"/>
    <cellStyle name="Accent2 59 2" xfId="16079"/>
    <cellStyle name="Accent2 6" xfId="16080"/>
    <cellStyle name="Accent2 6 2" xfId="16081"/>
    <cellStyle name="Accent2 6 3" xfId="16082"/>
    <cellStyle name="Accent2 60" xfId="16083"/>
    <cellStyle name="Accent2 60 2" xfId="16084"/>
    <cellStyle name="Accent2 61" xfId="16085"/>
    <cellStyle name="Accent2 61 2" xfId="16086"/>
    <cellStyle name="Accent2 62" xfId="16087"/>
    <cellStyle name="Accent2 62 2" xfId="16088"/>
    <cellStyle name="Accent2 63" xfId="16089"/>
    <cellStyle name="Accent2 63 2" xfId="16090"/>
    <cellStyle name="Accent2 64" xfId="16091"/>
    <cellStyle name="Accent2 64 2" xfId="16092"/>
    <cellStyle name="Accent2 65" xfId="16093"/>
    <cellStyle name="Accent2 65 2" xfId="16094"/>
    <cellStyle name="Accent2 66" xfId="16095"/>
    <cellStyle name="Accent2 66 2" xfId="16096"/>
    <cellStyle name="Accent2 67" xfId="16097"/>
    <cellStyle name="Accent2 67 2" xfId="16098"/>
    <cellStyle name="Accent2 68" xfId="16099"/>
    <cellStyle name="Accent2 68 2" xfId="16100"/>
    <cellStyle name="Accent2 69" xfId="16101"/>
    <cellStyle name="Accent2 69 2" xfId="16102"/>
    <cellStyle name="Accent2 7" xfId="16103"/>
    <cellStyle name="Accent2 7 2" xfId="16104"/>
    <cellStyle name="Accent2 7 3" xfId="16105"/>
    <cellStyle name="Accent2 70" xfId="16106"/>
    <cellStyle name="Accent2 70 2" xfId="16107"/>
    <cellStyle name="Accent2 71" xfId="16108"/>
    <cellStyle name="Accent2 71 2" xfId="16109"/>
    <cellStyle name="Accent2 72" xfId="16110"/>
    <cellStyle name="Accent2 72 2" xfId="16111"/>
    <cellStyle name="Accent2 73" xfId="16112"/>
    <cellStyle name="Accent2 73 2" xfId="16113"/>
    <cellStyle name="Accent2 74" xfId="16114"/>
    <cellStyle name="Accent2 74 2" xfId="16115"/>
    <cellStyle name="Accent2 75" xfId="16116"/>
    <cellStyle name="Accent2 75 2" xfId="16117"/>
    <cellStyle name="Accent2 76" xfId="16118"/>
    <cellStyle name="Accent2 76 2" xfId="16119"/>
    <cellStyle name="Accent2 77" xfId="16120"/>
    <cellStyle name="Accent2 77 2" xfId="16121"/>
    <cellStyle name="Accent2 78" xfId="16122"/>
    <cellStyle name="Accent2 78 2" xfId="16123"/>
    <cellStyle name="Accent2 79" xfId="16124"/>
    <cellStyle name="Accent2 79 2" xfId="16125"/>
    <cellStyle name="Accent2 8" xfId="16126"/>
    <cellStyle name="Accent2 8 2" xfId="16127"/>
    <cellStyle name="Accent2 8 3" xfId="16128"/>
    <cellStyle name="Accent2 80" xfId="16129"/>
    <cellStyle name="Accent2 80 2" xfId="16130"/>
    <cellStyle name="Accent2 81" xfId="16131"/>
    <cellStyle name="Accent2 81 2" xfId="16132"/>
    <cellStyle name="Accent2 82" xfId="16133"/>
    <cellStyle name="Accent2 82 2" xfId="16134"/>
    <cellStyle name="Accent2 83" xfId="16135"/>
    <cellStyle name="Accent2 83 2" xfId="16136"/>
    <cellStyle name="Accent2 84" xfId="16137"/>
    <cellStyle name="Accent2 84 2" xfId="16138"/>
    <cellStyle name="Accent2 85" xfId="16139"/>
    <cellStyle name="Accent2 85 2" xfId="16140"/>
    <cellStyle name="Accent2 86" xfId="16141"/>
    <cellStyle name="Accent2 86 2" xfId="16142"/>
    <cellStyle name="Accent2 87" xfId="16143"/>
    <cellStyle name="Accent2 87 2" xfId="16144"/>
    <cellStyle name="Accent2 88" xfId="16145"/>
    <cellStyle name="Accent2 88 2" xfId="16146"/>
    <cellStyle name="Accent2 89" xfId="16147"/>
    <cellStyle name="Accent2 89 2" xfId="16148"/>
    <cellStyle name="Accent2 9" xfId="16149"/>
    <cellStyle name="Accent2 9 2" xfId="16150"/>
    <cellStyle name="Accent2 9 3" xfId="16151"/>
    <cellStyle name="Accent2 90" xfId="16152"/>
    <cellStyle name="Accent2 90 2" xfId="16153"/>
    <cellStyle name="Accent2 91" xfId="16154"/>
    <cellStyle name="Accent2 91 2" xfId="16155"/>
    <cellStyle name="Accent2 92" xfId="16156"/>
    <cellStyle name="Accent2 92 2" xfId="16157"/>
    <cellStyle name="Accent2 93" xfId="16158"/>
    <cellStyle name="Accent2 93 2" xfId="16159"/>
    <cellStyle name="Accent2 94" xfId="16160"/>
    <cellStyle name="Accent2 94 2" xfId="16161"/>
    <cellStyle name="Accent2 95" xfId="16162"/>
    <cellStyle name="Accent2 95 2" xfId="16163"/>
    <cellStyle name="Accent2 96" xfId="16164"/>
    <cellStyle name="Accent2 96 2" xfId="16165"/>
    <cellStyle name="Accent2 97" xfId="16166"/>
    <cellStyle name="Accent2 97 2" xfId="16167"/>
    <cellStyle name="Accent2 98" xfId="16168"/>
    <cellStyle name="Accent2 98 2" xfId="16169"/>
    <cellStyle name="Accent2 99" xfId="16170"/>
    <cellStyle name="Accent2 99 2" xfId="16171"/>
    <cellStyle name="Accent3 - 20%" xfId="50702"/>
    <cellStyle name="Accent3 - 20% 2" xfId="50703"/>
    <cellStyle name="Accent3 - 40%" xfId="50704"/>
    <cellStyle name="Accent3 - 40% 2" xfId="50705"/>
    <cellStyle name="Accent3 - 60%" xfId="50706"/>
    <cellStyle name="Accent3 10" xfId="16172"/>
    <cellStyle name="Accent3 10 2" xfId="16173"/>
    <cellStyle name="Accent3 10 3" xfId="16174"/>
    <cellStyle name="Accent3 100" xfId="16175"/>
    <cellStyle name="Accent3 100 2" xfId="16176"/>
    <cellStyle name="Accent3 101" xfId="16177"/>
    <cellStyle name="Accent3 101 2" xfId="16178"/>
    <cellStyle name="Accent3 102" xfId="16179"/>
    <cellStyle name="Accent3 102 2" xfId="16180"/>
    <cellStyle name="Accent3 103" xfId="16181"/>
    <cellStyle name="Accent3 103 2" xfId="16182"/>
    <cellStyle name="Accent3 104" xfId="16183"/>
    <cellStyle name="Accent3 104 2" xfId="16184"/>
    <cellStyle name="Accent3 105" xfId="16185"/>
    <cellStyle name="Accent3 105 2" xfId="16186"/>
    <cellStyle name="Accent3 106" xfId="16187"/>
    <cellStyle name="Accent3 106 2" xfId="16188"/>
    <cellStyle name="Accent3 107" xfId="16189"/>
    <cellStyle name="Accent3 107 2" xfId="16190"/>
    <cellStyle name="Accent3 108" xfId="16191"/>
    <cellStyle name="Accent3 108 2" xfId="16192"/>
    <cellStyle name="Accent3 109" xfId="16193"/>
    <cellStyle name="Accent3 109 2" xfId="16194"/>
    <cellStyle name="Accent3 11" xfId="16195"/>
    <cellStyle name="Accent3 11 2" xfId="16196"/>
    <cellStyle name="Accent3 11 3" xfId="16197"/>
    <cellStyle name="Accent3 110" xfId="16198"/>
    <cellStyle name="Accent3 110 2" xfId="16199"/>
    <cellStyle name="Accent3 111" xfId="16200"/>
    <cellStyle name="Accent3 111 2" xfId="16201"/>
    <cellStyle name="Accent3 112" xfId="16202"/>
    <cellStyle name="Accent3 112 2" xfId="16203"/>
    <cellStyle name="Accent3 113" xfId="16204"/>
    <cellStyle name="Accent3 113 2" xfId="16205"/>
    <cellStyle name="Accent3 114" xfId="16206"/>
    <cellStyle name="Accent3 114 2" xfId="16207"/>
    <cellStyle name="Accent3 115" xfId="16208"/>
    <cellStyle name="Accent3 115 2" xfId="16209"/>
    <cellStyle name="Accent3 116" xfId="16210"/>
    <cellStyle name="Accent3 116 2" xfId="16211"/>
    <cellStyle name="Accent3 117" xfId="16212"/>
    <cellStyle name="Accent3 117 2" xfId="16213"/>
    <cellStyle name="Accent3 118" xfId="16214"/>
    <cellStyle name="Accent3 118 2" xfId="16215"/>
    <cellStyle name="Accent3 119" xfId="16216"/>
    <cellStyle name="Accent3 119 2" xfId="16217"/>
    <cellStyle name="Accent3 12" xfId="16218"/>
    <cellStyle name="Accent3 12 2" xfId="16219"/>
    <cellStyle name="Accent3 12 3" xfId="16220"/>
    <cellStyle name="Accent3 120" xfId="16221"/>
    <cellStyle name="Accent3 120 2" xfId="16222"/>
    <cellStyle name="Accent3 121" xfId="16223"/>
    <cellStyle name="Accent3 121 2" xfId="16224"/>
    <cellStyle name="Accent3 122" xfId="16225"/>
    <cellStyle name="Accent3 122 2" xfId="16226"/>
    <cellStyle name="Accent3 123" xfId="16227"/>
    <cellStyle name="Accent3 123 2" xfId="16228"/>
    <cellStyle name="Accent3 124" xfId="16229"/>
    <cellStyle name="Accent3 124 2" xfId="16230"/>
    <cellStyle name="Accent3 125" xfId="16231"/>
    <cellStyle name="Accent3 125 2" xfId="16232"/>
    <cellStyle name="Accent3 126" xfId="16233"/>
    <cellStyle name="Accent3 126 2" xfId="16234"/>
    <cellStyle name="Accent3 127" xfId="16235"/>
    <cellStyle name="Accent3 127 2" xfId="16236"/>
    <cellStyle name="Accent3 128" xfId="16237"/>
    <cellStyle name="Accent3 128 2" xfId="16238"/>
    <cellStyle name="Accent3 129" xfId="16239"/>
    <cellStyle name="Accent3 129 2" xfId="16240"/>
    <cellStyle name="Accent3 13" xfId="16241"/>
    <cellStyle name="Accent3 13 2" xfId="16242"/>
    <cellStyle name="Accent3 13 3" xfId="16243"/>
    <cellStyle name="Accent3 130" xfId="16244"/>
    <cellStyle name="Accent3 130 2" xfId="16245"/>
    <cellStyle name="Accent3 131" xfId="16246"/>
    <cellStyle name="Accent3 131 2" xfId="16247"/>
    <cellStyle name="Accent3 132" xfId="16248"/>
    <cellStyle name="Accent3 132 2" xfId="16249"/>
    <cellStyle name="Accent3 133" xfId="16250"/>
    <cellStyle name="Accent3 133 2" xfId="16251"/>
    <cellStyle name="Accent3 134" xfId="16252"/>
    <cellStyle name="Accent3 134 2" xfId="16253"/>
    <cellStyle name="Accent3 135" xfId="16254"/>
    <cellStyle name="Accent3 135 2" xfId="16255"/>
    <cellStyle name="Accent3 136" xfId="16256"/>
    <cellStyle name="Accent3 136 2" xfId="16257"/>
    <cellStyle name="Accent3 137" xfId="16258"/>
    <cellStyle name="Accent3 137 2" xfId="16259"/>
    <cellStyle name="Accent3 138" xfId="16260"/>
    <cellStyle name="Accent3 138 2" xfId="16261"/>
    <cellStyle name="Accent3 139" xfId="16262"/>
    <cellStyle name="Accent3 139 2" xfId="16263"/>
    <cellStyle name="Accent3 14" xfId="16264"/>
    <cellStyle name="Accent3 14 2" xfId="16265"/>
    <cellStyle name="Accent3 140" xfId="16266"/>
    <cellStyle name="Accent3 140 2" xfId="16267"/>
    <cellStyle name="Accent3 141" xfId="16268"/>
    <cellStyle name="Accent3 141 2" xfId="16269"/>
    <cellStyle name="Accent3 142" xfId="16270"/>
    <cellStyle name="Accent3 142 2" xfId="16271"/>
    <cellStyle name="Accent3 143" xfId="16272"/>
    <cellStyle name="Accent3 143 2" xfId="16273"/>
    <cellStyle name="Accent3 144" xfId="16274"/>
    <cellStyle name="Accent3 144 2" xfId="16275"/>
    <cellStyle name="Accent3 145" xfId="16276"/>
    <cellStyle name="Accent3 145 2" xfId="16277"/>
    <cellStyle name="Accent3 146" xfId="16278"/>
    <cellStyle name="Accent3 146 2" xfId="16279"/>
    <cellStyle name="Accent3 147" xfId="16280"/>
    <cellStyle name="Accent3 147 2" xfId="16281"/>
    <cellStyle name="Accent3 148" xfId="16282"/>
    <cellStyle name="Accent3 148 2" xfId="16283"/>
    <cellStyle name="Accent3 149" xfId="16284"/>
    <cellStyle name="Accent3 149 2" xfId="16285"/>
    <cellStyle name="Accent3 15" xfId="16286"/>
    <cellStyle name="Accent3 15 2" xfId="16287"/>
    <cellStyle name="Accent3 150" xfId="16288"/>
    <cellStyle name="Accent3 150 2" xfId="16289"/>
    <cellStyle name="Accent3 151" xfId="16290"/>
    <cellStyle name="Accent3 151 2" xfId="16291"/>
    <cellStyle name="Accent3 152" xfId="16292"/>
    <cellStyle name="Accent3 152 2" xfId="16293"/>
    <cellStyle name="Accent3 153" xfId="16294"/>
    <cellStyle name="Accent3 153 2" xfId="16295"/>
    <cellStyle name="Accent3 154" xfId="16296"/>
    <cellStyle name="Accent3 154 2" xfId="16297"/>
    <cellStyle name="Accent3 155" xfId="16298"/>
    <cellStyle name="Accent3 155 2" xfId="16299"/>
    <cellStyle name="Accent3 156" xfId="16300"/>
    <cellStyle name="Accent3 156 2" xfId="16301"/>
    <cellStyle name="Accent3 157" xfId="16302"/>
    <cellStyle name="Accent3 157 2" xfId="16303"/>
    <cellStyle name="Accent3 158" xfId="16304"/>
    <cellStyle name="Accent3 158 2" xfId="16305"/>
    <cellStyle name="Accent3 159" xfId="16306"/>
    <cellStyle name="Accent3 159 2" xfId="16307"/>
    <cellStyle name="Accent3 16" xfId="16308"/>
    <cellStyle name="Accent3 16 2" xfId="16309"/>
    <cellStyle name="Accent3 160" xfId="16310"/>
    <cellStyle name="Accent3 160 2" xfId="16311"/>
    <cellStyle name="Accent3 161" xfId="16312"/>
    <cellStyle name="Accent3 161 2" xfId="16313"/>
    <cellStyle name="Accent3 162" xfId="16314"/>
    <cellStyle name="Accent3 162 2" xfId="16315"/>
    <cellStyle name="Accent3 163" xfId="16316"/>
    <cellStyle name="Accent3 163 2" xfId="16317"/>
    <cellStyle name="Accent3 164" xfId="16318"/>
    <cellStyle name="Accent3 164 2" xfId="16319"/>
    <cellStyle name="Accent3 165" xfId="16320"/>
    <cellStyle name="Accent3 165 2" xfId="16321"/>
    <cellStyle name="Accent3 166" xfId="16322"/>
    <cellStyle name="Accent3 166 2" xfId="16323"/>
    <cellStyle name="Accent3 167" xfId="16324"/>
    <cellStyle name="Accent3 167 2" xfId="16325"/>
    <cellStyle name="Accent3 168" xfId="16326"/>
    <cellStyle name="Accent3 168 2" xfId="16327"/>
    <cellStyle name="Accent3 169" xfId="16328"/>
    <cellStyle name="Accent3 169 2" xfId="16329"/>
    <cellStyle name="Accent3 17" xfId="16330"/>
    <cellStyle name="Accent3 17 2" xfId="16331"/>
    <cellStyle name="Accent3 170" xfId="16332"/>
    <cellStyle name="Accent3 170 2" xfId="16333"/>
    <cellStyle name="Accent3 171" xfId="16334"/>
    <cellStyle name="Accent3 171 2" xfId="16335"/>
    <cellStyle name="Accent3 172" xfId="16336"/>
    <cellStyle name="Accent3 172 2" xfId="16337"/>
    <cellStyle name="Accent3 173" xfId="16338"/>
    <cellStyle name="Accent3 173 2" xfId="16339"/>
    <cellStyle name="Accent3 174" xfId="16340"/>
    <cellStyle name="Accent3 174 2" xfId="16341"/>
    <cellStyle name="Accent3 175" xfId="16342"/>
    <cellStyle name="Accent3 175 2" xfId="16343"/>
    <cellStyle name="Accent3 176" xfId="16344"/>
    <cellStyle name="Accent3 176 2" xfId="16345"/>
    <cellStyle name="Accent3 177" xfId="16346"/>
    <cellStyle name="Accent3 177 2" xfId="16347"/>
    <cellStyle name="Accent3 178" xfId="16348"/>
    <cellStyle name="Accent3 178 2" xfId="16349"/>
    <cellStyle name="Accent3 179" xfId="16350"/>
    <cellStyle name="Accent3 179 2" xfId="16351"/>
    <cellStyle name="Accent3 18" xfId="16352"/>
    <cellStyle name="Accent3 18 2" xfId="16353"/>
    <cellStyle name="Accent3 180" xfId="16354"/>
    <cellStyle name="Accent3 180 2" xfId="16355"/>
    <cellStyle name="Accent3 181" xfId="16356"/>
    <cellStyle name="Accent3 181 2" xfId="16357"/>
    <cellStyle name="Accent3 182" xfId="16358"/>
    <cellStyle name="Accent3 182 2" xfId="16359"/>
    <cellStyle name="Accent3 183" xfId="16360"/>
    <cellStyle name="Accent3 183 2" xfId="16361"/>
    <cellStyle name="Accent3 184" xfId="16362"/>
    <cellStyle name="Accent3 184 2" xfId="16363"/>
    <cellStyle name="Accent3 185" xfId="16364"/>
    <cellStyle name="Accent3 185 2" xfId="16365"/>
    <cellStyle name="Accent3 186" xfId="16366"/>
    <cellStyle name="Accent3 186 2" xfId="16367"/>
    <cellStyle name="Accent3 187" xfId="16368"/>
    <cellStyle name="Accent3 187 2" xfId="16369"/>
    <cellStyle name="Accent3 188" xfId="16370"/>
    <cellStyle name="Accent3 188 2" xfId="16371"/>
    <cellStyle name="Accent3 189" xfId="16372"/>
    <cellStyle name="Accent3 189 2" xfId="16373"/>
    <cellStyle name="Accent3 19" xfId="16374"/>
    <cellStyle name="Accent3 19 2" xfId="16375"/>
    <cellStyle name="Accent3 190" xfId="16376"/>
    <cellStyle name="Accent3 190 2" xfId="16377"/>
    <cellStyle name="Accent3 191" xfId="16378"/>
    <cellStyle name="Accent3 191 2" xfId="16379"/>
    <cellStyle name="Accent3 192" xfId="16380"/>
    <cellStyle name="Accent3 192 2" xfId="16381"/>
    <cellStyle name="Accent3 193" xfId="16382"/>
    <cellStyle name="Accent3 194" xfId="16383"/>
    <cellStyle name="Accent3 195" xfId="16384"/>
    <cellStyle name="Accent3 196" xfId="16385"/>
    <cellStyle name="Accent3 197" xfId="16386"/>
    <cellStyle name="Accent3 198" xfId="16387"/>
    <cellStyle name="Accent3 199" xfId="16388"/>
    <cellStyle name="Accent3 2" xfId="16389"/>
    <cellStyle name="Accent3 2 10" xfId="16390"/>
    <cellStyle name="Accent3 2 11" xfId="16391"/>
    <cellStyle name="Accent3 2 12" xfId="16392"/>
    <cellStyle name="Accent3 2 13" xfId="16393"/>
    <cellStyle name="Accent3 2 2" xfId="16394"/>
    <cellStyle name="Accent3 2 2 2" xfId="16395"/>
    <cellStyle name="Accent3 2 2 3" xfId="16396"/>
    <cellStyle name="Accent3 2 3" xfId="16397"/>
    <cellStyle name="Accent3 2 4" xfId="16398"/>
    <cellStyle name="Accent3 2 5" xfId="16399"/>
    <cellStyle name="Accent3 2 6" xfId="16400"/>
    <cellStyle name="Accent3 2 7" xfId="16401"/>
    <cellStyle name="Accent3 2 8" xfId="16402"/>
    <cellStyle name="Accent3 2 9" xfId="16403"/>
    <cellStyle name="Accent3 20" xfId="16404"/>
    <cellStyle name="Accent3 20 2" xfId="16405"/>
    <cellStyle name="Accent3 200" xfId="16406"/>
    <cellStyle name="Accent3 201" xfId="16407"/>
    <cellStyle name="Accent3 202" xfId="16408"/>
    <cellStyle name="Accent3 203" xfId="16409"/>
    <cellStyle name="Accent3 204" xfId="16410"/>
    <cellStyle name="Accent3 205" xfId="16411"/>
    <cellStyle name="Accent3 206" xfId="16412"/>
    <cellStyle name="Accent3 207" xfId="16413"/>
    <cellStyle name="Accent3 208" xfId="16414"/>
    <cellStyle name="Accent3 209" xfId="16415"/>
    <cellStyle name="Accent3 21" xfId="16416"/>
    <cellStyle name="Accent3 21 2" xfId="16417"/>
    <cellStyle name="Accent3 210" xfId="16418"/>
    <cellStyle name="Accent3 211" xfId="16419"/>
    <cellStyle name="Accent3 212" xfId="16420"/>
    <cellStyle name="Accent3 213" xfId="16421"/>
    <cellStyle name="Accent3 214" xfId="16422"/>
    <cellStyle name="Accent3 215" xfId="16423"/>
    <cellStyle name="Accent3 216" xfId="16424"/>
    <cellStyle name="Accent3 217" xfId="16425"/>
    <cellStyle name="Accent3 218" xfId="16426"/>
    <cellStyle name="Accent3 219" xfId="16427"/>
    <cellStyle name="Accent3 22" xfId="16428"/>
    <cellStyle name="Accent3 22 2" xfId="16429"/>
    <cellStyle name="Accent3 220" xfId="16430"/>
    <cellStyle name="Accent3 221" xfId="16431"/>
    <cellStyle name="Accent3 222" xfId="16432"/>
    <cellStyle name="Accent3 223" xfId="16433"/>
    <cellStyle name="Accent3 224" xfId="16434"/>
    <cellStyle name="Accent3 225" xfId="16435"/>
    <cellStyle name="Accent3 226" xfId="16436"/>
    <cellStyle name="Accent3 227" xfId="16437"/>
    <cellStyle name="Accent3 228" xfId="16438"/>
    <cellStyle name="Accent3 229" xfId="16439"/>
    <cellStyle name="Accent3 23" xfId="16440"/>
    <cellStyle name="Accent3 23 2" xfId="16441"/>
    <cellStyle name="Accent3 230" xfId="16442"/>
    <cellStyle name="Accent3 231" xfId="16443"/>
    <cellStyle name="Accent3 232" xfId="16444"/>
    <cellStyle name="Accent3 233" xfId="16445"/>
    <cellStyle name="Accent3 234" xfId="16446"/>
    <cellStyle name="Accent3 235" xfId="16447"/>
    <cellStyle name="Accent3 236" xfId="16448"/>
    <cellStyle name="Accent3 237" xfId="16449"/>
    <cellStyle name="Accent3 238" xfId="16450"/>
    <cellStyle name="Accent3 239" xfId="16451"/>
    <cellStyle name="Accent3 24" xfId="16452"/>
    <cellStyle name="Accent3 24 2" xfId="16453"/>
    <cellStyle name="Accent3 240" xfId="16454"/>
    <cellStyle name="Accent3 241" xfId="16455"/>
    <cellStyle name="Accent3 242" xfId="16456"/>
    <cellStyle name="Accent3 243" xfId="16457"/>
    <cellStyle name="Accent3 244" xfId="16458"/>
    <cellStyle name="Accent3 245" xfId="16459"/>
    <cellStyle name="Accent3 246" xfId="16460"/>
    <cellStyle name="Accent3 247" xfId="16461"/>
    <cellStyle name="Accent3 248" xfId="16462"/>
    <cellStyle name="Accent3 249" xfId="16463"/>
    <cellStyle name="Accent3 25" xfId="16464"/>
    <cellStyle name="Accent3 25 2" xfId="16465"/>
    <cellStyle name="Accent3 250" xfId="16466"/>
    <cellStyle name="Accent3 251" xfId="16467"/>
    <cellStyle name="Accent3 252" xfId="16468"/>
    <cellStyle name="Accent3 253" xfId="16469"/>
    <cellStyle name="Accent3 254" xfId="16470"/>
    <cellStyle name="Accent3 255" xfId="16471"/>
    <cellStyle name="Accent3 256" xfId="16472"/>
    <cellStyle name="Accent3 257" xfId="16473"/>
    <cellStyle name="Accent3 26" xfId="16474"/>
    <cellStyle name="Accent3 26 2" xfId="16475"/>
    <cellStyle name="Accent3 27" xfId="16476"/>
    <cellStyle name="Accent3 27 2" xfId="16477"/>
    <cellStyle name="Accent3 28" xfId="16478"/>
    <cellStyle name="Accent3 28 2" xfId="16479"/>
    <cellStyle name="Accent3 29" xfId="16480"/>
    <cellStyle name="Accent3 29 2" xfId="16481"/>
    <cellStyle name="Accent3 3" xfId="16482"/>
    <cellStyle name="Accent3 3 2" xfId="16483"/>
    <cellStyle name="Accent3 3 2 2" xfId="16484"/>
    <cellStyle name="Accent3 3 3" xfId="16485"/>
    <cellStyle name="Accent3 3 4" xfId="16486"/>
    <cellStyle name="Accent3 30" xfId="16487"/>
    <cellStyle name="Accent3 30 2" xfId="16488"/>
    <cellStyle name="Accent3 31" xfId="16489"/>
    <cellStyle name="Accent3 31 2" xfId="16490"/>
    <cellStyle name="Accent3 32" xfId="16491"/>
    <cellStyle name="Accent3 32 2" xfId="16492"/>
    <cellStyle name="Accent3 33" xfId="16493"/>
    <cellStyle name="Accent3 33 2" xfId="16494"/>
    <cellStyle name="Accent3 34" xfId="16495"/>
    <cellStyle name="Accent3 34 2" xfId="16496"/>
    <cellStyle name="Accent3 35" xfId="16497"/>
    <cellStyle name="Accent3 35 2" xfId="16498"/>
    <cellStyle name="Accent3 36" xfId="16499"/>
    <cellStyle name="Accent3 36 2" xfId="16500"/>
    <cellStyle name="Accent3 37" xfId="16501"/>
    <cellStyle name="Accent3 37 2" xfId="16502"/>
    <cellStyle name="Accent3 38" xfId="16503"/>
    <cellStyle name="Accent3 38 2" xfId="16504"/>
    <cellStyle name="Accent3 39" xfId="16505"/>
    <cellStyle name="Accent3 39 2" xfId="16506"/>
    <cellStyle name="Accent3 4" xfId="16507"/>
    <cellStyle name="Accent3 4 2" xfId="16508"/>
    <cellStyle name="Accent3 4 2 2" xfId="16509"/>
    <cellStyle name="Accent3 4 3" xfId="16510"/>
    <cellStyle name="Accent3 40" xfId="16511"/>
    <cellStyle name="Accent3 40 2" xfId="16512"/>
    <cellStyle name="Accent3 41" xfId="16513"/>
    <cellStyle name="Accent3 41 2" xfId="16514"/>
    <cellStyle name="Accent3 42" xfId="16515"/>
    <cellStyle name="Accent3 42 2" xfId="16516"/>
    <cellStyle name="Accent3 43" xfId="16517"/>
    <cellStyle name="Accent3 43 2" xfId="16518"/>
    <cellStyle name="Accent3 44" xfId="16519"/>
    <cellStyle name="Accent3 44 2" xfId="16520"/>
    <cellStyle name="Accent3 45" xfId="16521"/>
    <cellStyle name="Accent3 45 2" xfId="16522"/>
    <cellStyle name="Accent3 46" xfId="16523"/>
    <cellStyle name="Accent3 46 2" xfId="16524"/>
    <cellStyle name="Accent3 47" xfId="16525"/>
    <cellStyle name="Accent3 47 2" xfId="16526"/>
    <cellStyle name="Accent3 48" xfId="16527"/>
    <cellStyle name="Accent3 48 2" xfId="16528"/>
    <cellStyle name="Accent3 49" xfId="16529"/>
    <cellStyle name="Accent3 49 2" xfId="16530"/>
    <cellStyle name="Accent3 5" xfId="16531"/>
    <cellStyle name="Accent3 5 2" xfId="16532"/>
    <cellStyle name="Accent3 5 3" xfId="16533"/>
    <cellStyle name="Accent3 50" xfId="16534"/>
    <cellStyle name="Accent3 50 2" xfId="16535"/>
    <cellStyle name="Accent3 51" xfId="16536"/>
    <cellStyle name="Accent3 51 2" xfId="16537"/>
    <cellStyle name="Accent3 52" xfId="16538"/>
    <cellStyle name="Accent3 52 2" xfId="16539"/>
    <cellStyle name="Accent3 53" xfId="16540"/>
    <cellStyle name="Accent3 53 2" xfId="16541"/>
    <cellStyle name="Accent3 54" xfId="16542"/>
    <cellStyle name="Accent3 54 2" xfId="16543"/>
    <cellStyle name="Accent3 55" xfId="16544"/>
    <cellStyle name="Accent3 55 2" xfId="16545"/>
    <cellStyle name="Accent3 56" xfId="16546"/>
    <cellStyle name="Accent3 56 2" xfId="16547"/>
    <cellStyle name="Accent3 57" xfId="16548"/>
    <cellStyle name="Accent3 57 2" xfId="16549"/>
    <cellStyle name="Accent3 58" xfId="16550"/>
    <cellStyle name="Accent3 58 2" xfId="16551"/>
    <cellStyle name="Accent3 59" xfId="16552"/>
    <cellStyle name="Accent3 59 2" xfId="16553"/>
    <cellStyle name="Accent3 6" xfId="16554"/>
    <cellStyle name="Accent3 6 2" xfId="16555"/>
    <cellStyle name="Accent3 6 3" xfId="16556"/>
    <cellStyle name="Accent3 60" xfId="16557"/>
    <cellStyle name="Accent3 60 2" xfId="16558"/>
    <cellStyle name="Accent3 61" xfId="16559"/>
    <cellStyle name="Accent3 61 2" xfId="16560"/>
    <cellStyle name="Accent3 62" xfId="16561"/>
    <cellStyle name="Accent3 62 2" xfId="16562"/>
    <cellStyle name="Accent3 63" xfId="16563"/>
    <cellStyle name="Accent3 63 2" xfId="16564"/>
    <cellStyle name="Accent3 64" xfId="16565"/>
    <cellStyle name="Accent3 64 2" xfId="16566"/>
    <cellStyle name="Accent3 65" xfId="16567"/>
    <cellStyle name="Accent3 65 2" xfId="16568"/>
    <cellStyle name="Accent3 66" xfId="16569"/>
    <cellStyle name="Accent3 66 2" xfId="16570"/>
    <cellStyle name="Accent3 67" xfId="16571"/>
    <cellStyle name="Accent3 67 2" xfId="16572"/>
    <cellStyle name="Accent3 68" xfId="16573"/>
    <cellStyle name="Accent3 68 2" xfId="16574"/>
    <cellStyle name="Accent3 69" xfId="16575"/>
    <cellStyle name="Accent3 69 2" xfId="16576"/>
    <cellStyle name="Accent3 7" xfId="16577"/>
    <cellStyle name="Accent3 7 2" xfId="16578"/>
    <cellStyle name="Accent3 7 3" xfId="16579"/>
    <cellStyle name="Accent3 70" xfId="16580"/>
    <cellStyle name="Accent3 70 2" xfId="16581"/>
    <cellStyle name="Accent3 71" xfId="16582"/>
    <cellStyle name="Accent3 71 2" xfId="16583"/>
    <cellStyle name="Accent3 72" xfId="16584"/>
    <cellStyle name="Accent3 72 2" xfId="16585"/>
    <cellStyle name="Accent3 73" xfId="16586"/>
    <cellStyle name="Accent3 73 2" xfId="16587"/>
    <cellStyle name="Accent3 74" xfId="16588"/>
    <cellStyle name="Accent3 74 2" xfId="16589"/>
    <cellStyle name="Accent3 75" xfId="16590"/>
    <cellStyle name="Accent3 75 2" xfId="16591"/>
    <cellStyle name="Accent3 76" xfId="16592"/>
    <cellStyle name="Accent3 76 2" xfId="16593"/>
    <cellStyle name="Accent3 77" xfId="16594"/>
    <cellStyle name="Accent3 77 2" xfId="16595"/>
    <cellStyle name="Accent3 78" xfId="16596"/>
    <cellStyle name="Accent3 78 2" xfId="16597"/>
    <cellStyle name="Accent3 79" xfId="16598"/>
    <cellStyle name="Accent3 79 2" xfId="16599"/>
    <cellStyle name="Accent3 8" xfId="16600"/>
    <cellStyle name="Accent3 8 2" xfId="16601"/>
    <cellStyle name="Accent3 8 3" xfId="16602"/>
    <cellStyle name="Accent3 80" xfId="16603"/>
    <cellStyle name="Accent3 80 2" xfId="16604"/>
    <cellStyle name="Accent3 81" xfId="16605"/>
    <cellStyle name="Accent3 81 2" xfId="16606"/>
    <cellStyle name="Accent3 82" xfId="16607"/>
    <cellStyle name="Accent3 82 2" xfId="16608"/>
    <cellStyle name="Accent3 83" xfId="16609"/>
    <cellStyle name="Accent3 83 2" xfId="16610"/>
    <cellStyle name="Accent3 84" xfId="16611"/>
    <cellStyle name="Accent3 84 2" xfId="16612"/>
    <cellStyle name="Accent3 85" xfId="16613"/>
    <cellStyle name="Accent3 85 2" xfId="16614"/>
    <cellStyle name="Accent3 86" xfId="16615"/>
    <cellStyle name="Accent3 86 2" xfId="16616"/>
    <cellStyle name="Accent3 87" xfId="16617"/>
    <cellStyle name="Accent3 87 2" xfId="16618"/>
    <cellStyle name="Accent3 88" xfId="16619"/>
    <cellStyle name="Accent3 88 2" xfId="16620"/>
    <cellStyle name="Accent3 89" xfId="16621"/>
    <cellStyle name="Accent3 89 2" xfId="16622"/>
    <cellStyle name="Accent3 9" xfId="16623"/>
    <cellStyle name="Accent3 9 2" xfId="16624"/>
    <cellStyle name="Accent3 9 3" xfId="16625"/>
    <cellStyle name="Accent3 90" xfId="16626"/>
    <cellStyle name="Accent3 90 2" xfId="16627"/>
    <cellStyle name="Accent3 91" xfId="16628"/>
    <cellStyle name="Accent3 91 2" xfId="16629"/>
    <cellStyle name="Accent3 92" xfId="16630"/>
    <cellStyle name="Accent3 92 2" xfId="16631"/>
    <cellStyle name="Accent3 93" xfId="16632"/>
    <cellStyle name="Accent3 93 2" xfId="16633"/>
    <cellStyle name="Accent3 94" xfId="16634"/>
    <cellStyle name="Accent3 94 2" xfId="16635"/>
    <cellStyle name="Accent3 95" xfId="16636"/>
    <cellStyle name="Accent3 95 2" xfId="16637"/>
    <cellStyle name="Accent3 96" xfId="16638"/>
    <cellStyle name="Accent3 96 2" xfId="16639"/>
    <cellStyle name="Accent3 97" xfId="16640"/>
    <cellStyle name="Accent3 97 2" xfId="16641"/>
    <cellStyle name="Accent3 98" xfId="16642"/>
    <cellStyle name="Accent3 98 2" xfId="16643"/>
    <cellStyle name="Accent3 99" xfId="16644"/>
    <cellStyle name="Accent3 99 2" xfId="16645"/>
    <cellStyle name="Accent4 - 20%" xfId="50707"/>
    <cellStyle name="Accent4 - 20% 2" xfId="50708"/>
    <cellStyle name="Accent4 - 40%" xfId="50709"/>
    <cellStyle name="Accent4 - 40% 2" xfId="50710"/>
    <cellStyle name="Accent4 - 60%" xfId="50711"/>
    <cellStyle name="Accent4 10" xfId="16646"/>
    <cellStyle name="Accent4 10 2" xfId="16647"/>
    <cellStyle name="Accent4 10 3" xfId="16648"/>
    <cellStyle name="Accent4 100" xfId="16649"/>
    <cellStyle name="Accent4 100 2" xfId="16650"/>
    <cellStyle name="Accent4 101" xfId="16651"/>
    <cellStyle name="Accent4 101 2" xfId="16652"/>
    <cellStyle name="Accent4 102" xfId="16653"/>
    <cellStyle name="Accent4 102 2" xfId="16654"/>
    <cellStyle name="Accent4 103" xfId="16655"/>
    <cellStyle name="Accent4 103 2" xfId="16656"/>
    <cellStyle name="Accent4 104" xfId="16657"/>
    <cellStyle name="Accent4 104 2" xfId="16658"/>
    <cellStyle name="Accent4 105" xfId="16659"/>
    <cellStyle name="Accent4 105 2" xfId="16660"/>
    <cellStyle name="Accent4 106" xfId="16661"/>
    <cellStyle name="Accent4 106 2" xfId="16662"/>
    <cellStyle name="Accent4 107" xfId="16663"/>
    <cellStyle name="Accent4 107 2" xfId="16664"/>
    <cellStyle name="Accent4 108" xfId="16665"/>
    <cellStyle name="Accent4 108 2" xfId="16666"/>
    <cellStyle name="Accent4 109" xfId="16667"/>
    <cellStyle name="Accent4 109 2" xfId="16668"/>
    <cellStyle name="Accent4 11" xfId="16669"/>
    <cellStyle name="Accent4 11 2" xfId="16670"/>
    <cellStyle name="Accent4 11 3" xfId="16671"/>
    <cellStyle name="Accent4 110" xfId="16672"/>
    <cellStyle name="Accent4 110 2" xfId="16673"/>
    <cellStyle name="Accent4 111" xfId="16674"/>
    <cellStyle name="Accent4 111 2" xfId="16675"/>
    <cellStyle name="Accent4 112" xfId="16676"/>
    <cellStyle name="Accent4 112 2" xfId="16677"/>
    <cellStyle name="Accent4 113" xfId="16678"/>
    <cellStyle name="Accent4 113 2" xfId="16679"/>
    <cellStyle name="Accent4 114" xfId="16680"/>
    <cellStyle name="Accent4 114 2" xfId="16681"/>
    <cellStyle name="Accent4 115" xfId="16682"/>
    <cellStyle name="Accent4 115 2" xfId="16683"/>
    <cellStyle name="Accent4 116" xfId="16684"/>
    <cellStyle name="Accent4 116 2" xfId="16685"/>
    <cellStyle name="Accent4 117" xfId="16686"/>
    <cellStyle name="Accent4 117 2" xfId="16687"/>
    <cellStyle name="Accent4 118" xfId="16688"/>
    <cellStyle name="Accent4 118 2" xfId="16689"/>
    <cellStyle name="Accent4 119" xfId="16690"/>
    <cellStyle name="Accent4 119 2" xfId="16691"/>
    <cellStyle name="Accent4 12" xfId="16692"/>
    <cellStyle name="Accent4 12 2" xfId="16693"/>
    <cellStyle name="Accent4 12 3" xfId="16694"/>
    <cellStyle name="Accent4 120" xfId="16695"/>
    <cellStyle name="Accent4 120 2" xfId="16696"/>
    <cellStyle name="Accent4 121" xfId="16697"/>
    <cellStyle name="Accent4 121 2" xfId="16698"/>
    <cellStyle name="Accent4 122" xfId="16699"/>
    <cellStyle name="Accent4 122 2" xfId="16700"/>
    <cellStyle name="Accent4 123" xfId="16701"/>
    <cellStyle name="Accent4 123 2" xfId="16702"/>
    <cellStyle name="Accent4 124" xfId="16703"/>
    <cellStyle name="Accent4 124 2" xfId="16704"/>
    <cellStyle name="Accent4 125" xfId="16705"/>
    <cellStyle name="Accent4 125 2" xfId="16706"/>
    <cellStyle name="Accent4 126" xfId="16707"/>
    <cellStyle name="Accent4 126 2" xfId="16708"/>
    <cellStyle name="Accent4 127" xfId="16709"/>
    <cellStyle name="Accent4 127 2" xfId="16710"/>
    <cellStyle name="Accent4 128" xfId="16711"/>
    <cellStyle name="Accent4 128 2" xfId="16712"/>
    <cellStyle name="Accent4 129" xfId="16713"/>
    <cellStyle name="Accent4 129 2" xfId="16714"/>
    <cellStyle name="Accent4 13" xfId="16715"/>
    <cellStyle name="Accent4 13 2" xfId="16716"/>
    <cellStyle name="Accent4 13 3" xfId="16717"/>
    <cellStyle name="Accent4 130" xfId="16718"/>
    <cellStyle name="Accent4 130 2" xfId="16719"/>
    <cellStyle name="Accent4 131" xfId="16720"/>
    <cellStyle name="Accent4 131 2" xfId="16721"/>
    <cellStyle name="Accent4 132" xfId="16722"/>
    <cellStyle name="Accent4 132 2" xfId="16723"/>
    <cellStyle name="Accent4 133" xfId="16724"/>
    <cellStyle name="Accent4 133 2" xfId="16725"/>
    <cellStyle name="Accent4 134" xfId="16726"/>
    <cellStyle name="Accent4 134 2" xfId="16727"/>
    <cellStyle name="Accent4 135" xfId="16728"/>
    <cellStyle name="Accent4 135 2" xfId="16729"/>
    <cellStyle name="Accent4 136" xfId="16730"/>
    <cellStyle name="Accent4 136 2" xfId="16731"/>
    <cellStyle name="Accent4 137" xfId="16732"/>
    <cellStyle name="Accent4 137 2" xfId="16733"/>
    <cellStyle name="Accent4 138" xfId="16734"/>
    <cellStyle name="Accent4 138 2" xfId="16735"/>
    <cellStyle name="Accent4 139" xfId="16736"/>
    <cellStyle name="Accent4 139 2" xfId="16737"/>
    <cellStyle name="Accent4 14" xfId="16738"/>
    <cellStyle name="Accent4 14 2" xfId="16739"/>
    <cellStyle name="Accent4 140" xfId="16740"/>
    <cellStyle name="Accent4 140 2" xfId="16741"/>
    <cellStyle name="Accent4 141" xfId="16742"/>
    <cellStyle name="Accent4 141 2" xfId="16743"/>
    <cellStyle name="Accent4 142" xfId="16744"/>
    <cellStyle name="Accent4 142 2" xfId="16745"/>
    <cellStyle name="Accent4 143" xfId="16746"/>
    <cellStyle name="Accent4 143 2" xfId="16747"/>
    <cellStyle name="Accent4 144" xfId="16748"/>
    <cellStyle name="Accent4 144 2" xfId="16749"/>
    <cellStyle name="Accent4 145" xfId="16750"/>
    <cellStyle name="Accent4 145 2" xfId="16751"/>
    <cellStyle name="Accent4 146" xfId="16752"/>
    <cellStyle name="Accent4 146 2" xfId="16753"/>
    <cellStyle name="Accent4 147" xfId="16754"/>
    <cellStyle name="Accent4 147 2" xfId="16755"/>
    <cellStyle name="Accent4 148" xfId="16756"/>
    <cellStyle name="Accent4 148 2" xfId="16757"/>
    <cellStyle name="Accent4 149" xfId="16758"/>
    <cellStyle name="Accent4 149 2" xfId="16759"/>
    <cellStyle name="Accent4 15" xfId="16760"/>
    <cellStyle name="Accent4 15 2" xfId="16761"/>
    <cellStyle name="Accent4 150" xfId="16762"/>
    <cellStyle name="Accent4 150 2" xfId="16763"/>
    <cellStyle name="Accent4 151" xfId="16764"/>
    <cellStyle name="Accent4 151 2" xfId="16765"/>
    <cellStyle name="Accent4 152" xfId="16766"/>
    <cellStyle name="Accent4 152 2" xfId="16767"/>
    <cellStyle name="Accent4 153" xfId="16768"/>
    <cellStyle name="Accent4 153 2" xfId="16769"/>
    <cellStyle name="Accent4 154" xfId="16770"/>
    <cellStyle name="Accent4 154 2" xfId="16771"/>
    <cellStyle name="Accent4 155" xfId="16772"/>
    <cellStyle name="Accent4 155 2" xfId="16773"/>
    <cellStyle name="Accent4 156" xfId="16774"/>
    <cellStyle name="Accent4 156 2" xfId="16775"/>
    <cellStyle name="Accent4 157" xfId="16776"/>
    <cellStyle name="Accent4 157 2" xfId="16777"/>
    <cellStyle name="Accent4 158" xfId="16778"/>
    <cellStyle name="Accent4 158 2" xfId="16779"/>
    <cellStyle name="Accent4 159" xfId="16780"/>
    <cellStyle name="Accent4 159 2" xfId="16781"/>
    <cellStyle name="Accent4 16" xfId="16782"/>
    <cellStyle name="Accent4 16 2" xfId="16783"/>
    <cellStyle name="Accent4 160" xfId="16784"/>
    <cellStyle name="Accent4 160 2" xfId="16785"/>
    <cellStyle name="Accent4 161" xfId="16786"/>
    <cellStyle name="Accent4 161 2" xfId="16787"/>
    <cellStyle name="Accent4 162" xfId="16788"/>
    <cellStyle name="Accent4 162 2" xfId="16789"/>
    <cellStyle name="Accent4 163" xfId="16790"/>
    <cellStyle name="Accent4 163 2" xfId="16791"/>
    <cellStyle name="Accent4 164" xfId="16792"/>
    <cellStyle name="Accent4 164 2" xfId="16793"/>
    <cellStyle name="Accent4 165" xfId="16794"/>
    <cellStyle name="Accent4 165 2" xfId="16795"/>
    <cellStyle name="Accent4 166" xfId="16796"/>
    <cellStyle name="Accent4 166 2" xfId="16797"/>
    <cellStyle name="Accent4 167" xfId="16798"/>
    <cellStyle name="Accent4 167 2" xfId="16799"/>
    <cellStyle name="Accent4 168" xfId="16800"/>
    <cellStyle name="Accent4 168 2" xfId="16801"/>
    <cellStyle name="Accent4 169" xfId="16802"/>
    <cellStyle name="Accent4 169 2" xfId="16803"/>
    <cellStyle name="Accent4 17" xfId="16804"/>
    <cellStyle name="Accent4 17 2" xfId="16805"/>
    <cellStyle name="Accent4 170" xfId="16806"/>
    <cellStyle name="Accent4 170 2" xfId="16807"/>
    <cellStyle name="Accent4 171" xfId="16808"/>
    <cellStyle name="Accent4 171 2" xfId="16809"/>
    <cellStyle name="Accent4 172" xfId="16810"/>
    <cellStyle name="Accent4 172 2" xfId="16811"/>
    <cellStyle name="Accent4 173" xfId="16812"/>
    <cellStyle name="Accent4 173 2" xfId="16813"/>
    <cellStyle name="Accent4 174" xfId="16814"/>
    <cellStyle name="Accent4 174 2" xfId="16815"/>
    <cellStyle name="Accent4 175" xfId="16816"/>
    <cellStyle name="Accent4 175 2" xfId="16817"/>
    <cellStyle name="Accent4 176" xfId="16818"/>
    <cellStyle name="Accent4 176 2" xfId="16819"/>
    <cellStyle name="Accent4 177" xfId="16820"/>
    <cellStyle name="Accent4 177 2" xfId="16821"/>
    <cellStyle name="Accent4 178" xfId="16822"/>
    <cellStyle name="Accent4 178 2" xfId="16823"/>
    <cellStyle name="Accent4 179" xfId="16824"/>
    <cellStyle name="Accent4 179 2" xfId="16825"/>
    <cellStyle name="Accent4 18" xfId="16826"/>
    <cellStyle name="Accent4 18 2" xfId="16827"/>
    <cellStyle name="Accent4 180" xfId="16828"/>
    <cellStyle name="Accent4 180 2" xfId="16829"/>
    <cellStyle name="Accent4 181" xfId="16830"/>
    <cellStyle name="Accent4 181 2" xfId="16831"/>
    <cellStyle name="Accent4 182" xfId="16832"/>
    <cellStyle name="Accent4 182 2" xfId="16833"/>
    <cellStyle name="Accent4 183" xfId="16834"/>
    <cellStyle name="Accent4 183 2" xfId="16835"/>
    <cellStyle name="Accent4 184" xfId="16836"/>
    <cellStyle name="Accent4 184 2" xfId="16837"/>
    <cellStyle name="Accent4 185" xfId="16838"/>
    <cellStyle name="Accent4 185 2" xfId="16839"/>
    <cellStyle name="Accent4 186" xfId="16840"/>
    <cellStyle name="Accent4 186 2" xfId="16841"/>
    <cellStyle name="Accent4 187" xfId="16842"/>
    <cellStyle name="Accent4 187 2" xfId="16843"/>
    <cellStyle name="Accent4 188" xfId="16844"/>
    <cellStyle name="Accent4 188 2" xfId="16845"/>
    <cellStyle name="Accent4 189" xfId="16846"/>
    <cellStyle name="Accent4 189 2" xfId="16847"/>
    <cellStyle name="Accent4 19" xfId="16848"/>
    <cellStyle name="Accent4 19 2" xfId="16849"/>
    <cellStyle name="Accent4 190" xfId="16850"/>
    <cellStyle name="Accent4 190 2" xfId="16851"/>
    <cellStyle name="Accent4 191" xfId="16852"/>
    <cellStyle name="Accent4 191 2" xfId="16853"/>
    <cellStyle name="Accent4 192" xfId="16854"/>
    <cellStyle name="Accent4 192 2" xfId="16855"/>
    <cellStyle name="Accent4 193" xfId="16856"/>
    <cellStyle name="Accent4 194" xfId="16857"/>
    <cellStyle name="Accent4 195" xfId="16858"/>
    <cellStyle name="Accent4 196" xfId="16859"/>
    <cellStyle name="Accent4 197" xfId="16860"/>
    <cellStyle name="Accent4 198" xfId="16861"/>
    <cellStyle name="Accent4 199" xfId="16862"/>
    <cellStyle name="Accent4 2" xfId="16863"/>
    <cellStyle name="Accent4 2 10" xfId="16864"/>
    <cellStyle name="Accent4 2 11" xfId="16865"/>
    <cellStyle name="Accent4 2 12" xfId="16866"/>
    <cellStyle name="Accent4 2 13" xfId="16867"/>
    <cellStyle name="Accent4 2 2" xfId="16868"/>
    <cellStyle name="Accent4 2 2 2" xfId="16869"/>
    <cellStyle name="Accent4 2 2 3" xfId="16870"/>
    <cellStyle name="Accent4 2 3" xfId="16871"/>
    <cellStyle name="Accent4 2 4" xfId="16872"/>
    <cellStyle name="Accent4 2 5" xfId="16873"/>
    <cellStyle name="Accent4 2 6" xfId="16874"/>
    <cellStyle name="Accent4 2 7" xfId="16875"/>
    <cellStyle name="Accent4 2 8" xfId="16876"/>
    <cellStyle name="Accent4 2 9" xfId="16877"/>
    <cellStyle name="Accent4 20" xfId="16878"/>
    <cellStyle name="Accent4 20 2" xfId="16879"/>
    <cellStyle name="Accent4 200" xfId="16880"/>
    <cellStyle name="Accent4 201" xfId="16881"/>
    <cellStyle name="Accent4 202" xfId="16882"/>
    <cellStyle name="Accent4 203" xfId="16883"/>
    <cellStyle name="Accent4 204" xfId="16884"/>
    <cellStyle name="Accent4 205" xfId="16885"/>
    <cellStyle name="Accent4 206" xfId="16886"/>
    <cellStyle name="Accent4 207" xfId="16887"/>
    <cellStyle name="Accent4 208" xfId="16888"/>
    <cellStyle name="Accent4 209" xfId="16889"/>
    <cellStyle name="Accent4 21" xfId="16890"/>
    <cellStyle name="Accent4 21 2" xfId="16891"/>
    <cellStyle name="Accent4 210" xfId="16892"/>
    <cellStyle name="Accent4 211" xfId="16893"/>
    <cellStyle name="Accent4 212" xfId="16894"/>
    <cellStyle name="Accent4 213" xfId="16895"/>
    <cellStyle name="Accent4 214" xfId="16896"/>
    <cellStyle name="Accent4 215" xfId="16897"/>
    <cellStyle name="Accent4 216" xfId="16898"/>
    <cellStyle name="Accent4 217" xfId="16899"/>
    <cellStyle name="Accent4 218" xfId="16900"/>
    <cellStyle name="Accent4 219" xfId="16901"/>
    <cellStyle name="Accent4 22" xfId="16902"/>
    <cellStyle name="Accent4 22 2" xfId="16903"/>
    <cellStyle name="Accent4 220" xfId="16904"/>
    <cellStyle name="Accent4 221" xfId="16905"/>
    <cellStyle name="Accent4 222" xfId="16906"/>
    <cellStyle name="Accent4 223" xfId="16907"/>
    <cellStyle name="Accent4 224" xfId="16908"/>
    <cellStyle name="Accent4 225" xfId="16909"/>
    <cellStyle name="Accent4 226" xfId="16910"/>
    <cellStyle name="Accent4 227" xfId="16911"/>
    <cellStyle name="Accent4 228" xfId="16912"/>
    <cellStyle name="Accent4 229" xfId="16913"/>
    <cellStyle name="Accent4 23" xfId="16914"/>
    <cellStyle name="Accent4 23 2" xfId="16915"/>
    <cellStyle name="Accent4 230" xfId="16916"/>
    <cellStyle name="Accent4 231" xfId="16917"/>
    <cellStyle name="Accent4 232" xfId="16918"/>
    <cellStyle name="Accent4 233" xfId="16919"/>
    <cellStyle name="Accent4 234" xfId="16920"/>
    <cellStyle name="Accent4 235" xfId="16921"/>
    <cellStyle name="Accent4 236" xfId="16922"/>
    <cellStyle name="Accent4 237" xfId="16923"/>
    <cellStyle name="Accent4 238" xfId="16924"/>
    <cellStyle name="Accent4 239" xfId="16925"/>
    <cellStyle name="Accent4 24" xfId="16926"/>
    <cellStyle name="Accent4 24 2" xfId="16927"/>
    <cellStyle name="Accent4 240" xfId="16928"/>
    <cellStyle name="Accent4 241" xfId="16929"/>
    <cellStyle name="Accent4 242" xfId="16930"/>
    <cellStyle name="Accent4 243" xfId="16931"/>
    <cellStyle name="Accent4 244" xfId="16932"/>
    <cellStyle name="Accent4 245" xfId="16933"/>
    <cellStyle name="Accent4 246" xfId="16934"/>
    <cellStyle name="Accent4 247" xfId="16935"/>
    <cellStyle name="Accent4 248" xfId="16936"/>
    <cellStyle name="Accent4 249" xfId="16937"/>
    <cellStyle name="Accent4 25" xfId="16938"/>
    <cellStyle name="Accent4 25 2" xfId="16939"/>
    <cellStyle name="Accent4 250" xfId="16940"/>
    <cellStyle name="Accent4 251" xfId="16941"/>
    <cellStyle name="Accent4 252" xfId="16942"/>
    <cellStyle name="Accent4 253" xfId="16943"/>
    <cellStyle name="Accent4 254" xfId="16944"/>
    <cellStyle name="Accent4 255" xfId="16945"/>
    <cellStyle name="Accent4 256" xfId="16946"/>
    <cellStyle name="Accent4 257" xfId="16947"/>
    <cellStyle name="Accent4 26" xfId="16948"/>
    <cellStyle name="Accent4 26 2" xfId="16949"/>
    <cellStyle name="Accent4 27" xfId="16950"/>
    <cellStyle name="Accent4 27 2" xfId="16951"/>
    <cellStyle name="Accent4 28" xfId="16952"/>
    <cellStyle name="Accent4 28 2" xfId="16953"/>
    <cellStyle name="Accent4 29" xfId="16954"/>
    <cellStyle name="Accent4 29 2" xfId="16955"/>
    <cellStyle name="Accent4 3" xfId="16956"/>
    <cellStyle name="Accent4 3 2" xfId="16957"/>
    <cellStyle name="Accent4 3 2 2" xfId="16958"/>
    <cellStyle name="Accent4 3 3" xfId="16959"/>
    <cellStyle name="Accent4 3 4" xfId="16960"/>
    <cellStyle name="Accent4 30" xfId="16961"/>
    <cellStyle name="Accent4 30 2" xfId="16962"/>
    <cellStyle name="Accent4 31" xfId="16963"/>
    <cellStyle name="Accent4 31 2" xfId="16964"/>
    <cellStyle name="Accent4 32" xfId="16965"/>
    <cellStyle name="Accent4 32 2" xfId="16966"/>
    <cellStyle name="Accent4 33" xfId="16967"/>
    <cellStyle name="Accent4 33 2" xfId="16968"/>
    <cellStyle name="Accent4 34" xfId="16969"/>
    <cellStyle name="Accent4 34 2" xfId="16970"/>
    <cellStyle name="Accent4 35" xfId="16971"/>
    <cellStyle name="Accent4 35 2" xfId="16972"/>
    <cellStyle name="Accent4 36" xfId="16973"/>
    <cellStyle name="Accent4 36 2" xfId="16974"/>
    <cellStyle name="Accent4 37" xfId="16975"/>
    <cellStyle name="Accent4 37 2" xfId="16976"/>
    <cellStyle name="Accent4 38" xfId="16977"/>
    <cellStyle name="Accent4 38 2" xfId="16978"/>
    <cellStyle name="Accent4 39" xfId="16979"/>
    <cellStyle name="Accent4 39 2" xfId="16980"/>
    <cellStyle name="Accent4 4" xfId="16981"/>
    <cellStyle name="Accent4 4 2" xfId="16982"/>
    <cellStyle name="Accent4 4 2 2" xfId="16983"/>
    <cellStyle name="Accent4 4 3" xfId="16984"/>
    <cellStyle name="Accent4 40" xfId="16985"/>
    <cellStyle name="Accent4 40 2" xfId="16986"/>
    <cellStyle name="Accent4 41" xfId="16987"/>
    <cellStyle name="Accent4 41 2" xfId="16988"/>
    <cellStyle name="Accent4 42" xfId="16989"/>
    <cellStyle name="Accent4 42 2" xfId="16990"/>
    <cellStyle name="Accent4 43" xfId="16991"/>
    <cellStyle name="Accent4 43 2" xfId="16992"/>
    <cellStyle name="Accent4 44" xfId="16993"/>
    <cellStyle name="Accent4 44 2" xfId="16994"/>
    <cellStyle name="Accent4 45" xfId="16995"/>
    <cellStyle name="Accent4 45 2" xfId="16996"/>
    <cellStyle name="Accent4 46" xfId="16997"/>
    <cellStyle name="Accent4 46 2" xfId="16998"/>
    <cellStyle name="Accent4 47" xfId="16999"/>
    <cellStyle name="Accent4 47 2" xfId="17000"/>
    <cellStyle name="Accent4 48" xfId="17001"/>
    <cellStyle name="Accent4 48 2" xfId="17002"/>
    <cellStyle name="Accent4 49" xfId="17003"/>
    <cellStyle name="Accent4 49 2" xfId="17004"/>
    <cellStyle name="Accent4 5" xfId="17005"/>
    <cellStyle name="Accent4 5 2" xfId="17006"/>
    <cellStyle name="Accent4 5 3" xfId="17007"/>
    <cellStyle name="Accent4 50" xfId="17008"/>
    <cellStyle name="Accent4 50 2" xfId="17009"/>
    <cellStyle name="Accent4 51" xfId="17010"/>
    <cellStyle name="Accent4 51 2" xfId="17011"/>
    <cellStyle name="Accent4 52" xfId="17012"/>
    <cellStyle name="Accent4 52 2" xfId="17013"/>
    <cellStyle name="Accent4 53" xfId="17014"/>
    <cellStyle name="Accent4 53 2" xfId="17015"/>
    <cellStyle name="Accent4 54" xfId="17016"/>
    <cellStyle name="Accent4 54 2" xfId="17017"/>
    <cellStyle name="Accent4 55" xfId="17018"/>
    <cellStyle name="Accent4 55 2" xfId="17019"/>
    <cellStyle name="Accent4 56" xfId="17020"/>
    <cellStyle name="Accent4 56 2" xfId="17021"/>
    <cellStyle name="Accent4 57" xfId="17022"/>
    <cellStyle name="Accent4 57 2" xfId="17023"/>
    <cellStyle name="Accent4 58" xfId="17024"/>
    <cellStyle name="Accent4 58 2" xfId="17025"/>
    <cellStyle name="Accent4 59" xfId="17026"/>
    <cellStyle name="Accent4 59 2" xfId="17027"/>
    <cellStyle name="Accent4 6" xfId="17028"/>
    <cellStyle name="Accent4 6 2" xfId="17029"/>
    <cellStyle name="Accent4 6 3" xfId="17030"/>
    <cellStyle name="Accent4 60" xfId="17031"/>
    <cellStyle name="Accent4 60 2" xfId="17032"/>
    <cellStyle name="Accent4 61" xfId="17033"/>
    <cellStyle name="Accent4 61 2" xfId="17034"/>
    <cellStyle name="Accent4 62" xfId="17035"/>
    <cellStyle name="Accent4 62 2" xfId="17036"/>
    <cellStyle name="Accent4 63" xfId="17037"/>
    <cellStyle name="Accent4 63 2" xfId="17038"/>
    <cellStyle name="Accent4 64" xfId="17039"/>
    <cellStyle name="Accent4 64 2" xfId="17040"/>
    <cellStyle name="Accent4 65" xfId="17041"/>
    <cellStyle name="Accent4 65 2" xfId="17042"/>
    <cellStyle name="Accent4 66" xfId="17043"/>
    <cellStyle name="Accent4 66 2" xfId="17044"/>
    <cellStyle name="Accent4 67" xfId="17045"/>
    <cellStyle name="Accent4 67 2" xfId="17046"/>
    <cellStyle name="Accent4 68" xfId="17047"/>
    <cellStyle name="Accent4 68 2" xfId="17048"/>
    <cellStyle name="Accent4 69" xfId="17049"/>
    <cellStyle name="Accent4 69 2" xfId="17050"/>
    <cellStyle name="Accent4 7" xfId="17051"/>
    <cellStyle name="Accent4 7 2" xfId="17052"/>
    <cellStyle name="Accent4 7 3" xfId="17053"/>
    <cellStyle name="Accent4 70" xfId="17054"/>
    <cellStyle name="Accent4 70 2" xfId="17055"/>
    <cellStyle name="Accent4 71" xfId="17056"/>
    <cellStyle name="Accent4 71 2" xfId="17057"/>
    <cellStyle name="Accent4 72" xfId="17058"/>
    <cellStyle name="Accent4 72 2" xfId="17059"/>
    <cellStyle name="Accent4 73" xfId="17060"/>
    <cellStyle name="Accent4 73 2" xfId="17061"/>
    <cellStyle name="Accent4 74" xfId="17062"/>
    <cellStyle name="Accent4 74 2" xfId="17063"/>
    <cellStyle name="Accent4 75" xfId="17064"/>
    <cellStyle name="Accent4 75 2" xfId="17065"/>
    <cellStyle name="Accent4 76" xfId="17066"/>
    <cellStyle name="Accent4 76 2" xfId="17067"/>
    <cellStyle name="Accent4 77" xfId="17068"/>
    <cellStyle name="Accent4 77 2" xfId="17069"/>
    <cellStyle name="Accent4 78" xfId="17070"/>
    <cellStyle name="Accent4 78 2" xfId="17071"/>
    <cellStyle name="Accent4 79" xfId="17072"/>
    <cellStyle name="Accent4 79 2" xfId="17073"/>
    <cellStyle name="Accent4 8" xfId="17074"/>
    <cellStyle name="Accent4 8 2" xfId="17075"/>
    <cellStyle name="Accent4 8 3" xfId="17076"/>
    <cellStyle name="Accent4 80" xfId="17077"/>
    <cellStyle name="Accent4 80 2" xfId="17078"/>
    <cellStyle name="Accent4 81" xfId="17079"/>
    <cellStyle name="Accent4 81 2" xfId="17080"/>
    <cellStyle name="Accent4 82" xfId="17081"/>
    <cellStyle name="Accent4 82 2" xfId="17082"/>
    <cellStyle name="Accent4 83" xfId="17083"/>
    <cellStyle name="Accent4 83 2" xfId="17084"/>
    <cellStyle name="Accent4 84" xfId="17085"/>
    <cellStyle name="Accent4 84 2" xfId="17086"/>
    <cellStyle name="Accent4 85" xfId="17087"/>
    <cellStyle name="Accent4 85 2" xfId="17088"/>
    <cellStyle name="Accent4 86" xfId="17089"/>
    <cellStyle name="Accent4 86 2" xfId="17090"/>
    <cellStyle name="Accent4 87" xfId="17091"/>
    <cellStyle name="Accent4 87 2" xfId="17092"/>
    <cellStyle name="Accent4 88" xfId="17093"/>
    <cellStyle name="Accent4 88 2" xfId="17094"/>
    <cellStyle name="Accent4 89" xfId="17095"/>
    <cellStyle name="Accent4 89 2" xfId="17096"/>
    <cellStyle name="Accent4 9" xfId="17097"/>
    <cellStyle name="Accent4 9 2" xfId="17098"/>
    <cellStyle name="Accent4 9 3" xfId="17099"/>
    <cellStyle name="Accent4 90" xfId="17100"/>
    <cellStyle name="Accent4 90 2" xfId="17101"/>
    <cellStyle name="Accent4 91" xfId="17102"/>
    <cellStyle name="Accent4 91 2" xfId="17103"/>
    <cellStyle name="Accent4 92" xfId="17104"/>
    <cellStyle name="Accent4 92 2" xfId="17105"/>
    <cellStyle name="Accent4 93" xfId="17106"/>
    <cellStyle name="Accent4 93 2" xfId="17107"/>
    <cellStyle name="Accent4 94" xfId="17108"/>
    <cellStyle name="Accent4 94 2" xfId="17109"/>
    <cellStyle name="Accent4 95" xfId="17110"/>
    <cellStyle name="Accent4 95 2" xfId="17111"/>
    <cellStyle name="Accent4 96" xfId="17112"/>
    <cellStyle name="Accent4 96 2" xfId="17113"/>
    <cellStyle name="Accent4 97" xfId="17114"/>
    <cellStyle name="Accent4 97 2" xfId="17115"/>
    <cellStyle name="Accent4 98" xfId="17116"/>
    <cellStyle name="Accent4 98 2" xfId="17117"/>
    <cellStyle name="Accent4 99" xfId="17118"/>
    <cellStyle name="Accent4 99 2" xfId="17119"/>
    <cellStyle name="Accent5 - 20%" xfId="50712"/>
    <cellStyle name="Accent5 - 20% 2" xfId="50713"/>
    <cellStyle name="Accent5 - 40%" xfId="50714"/>
    <cellStyle name="Accent5 - 40% 2" xfId="50715"/>
    <cellStyle name="Accent5 - 60%" xfId="50716"/>
    <cellStyle name="Accent5 10" xfId="17120"/>
    <cellStyle name="Accent5 10 2" xfId="17121"/>
    <cellStyle name="Accent5 10 3" xfId="17122"/>
    <cellStyle name="Accent5 100" xfId="17123"/>
    <cellStyle name="Accent5 100 2" xfId="17124"/>
    <cellStyle name="Accent5 101" xfId="17125"/>
    <cellStyle name="Accent5 101 2" xfId="17126"/>
    <cellStyle name="Accent5 102" xfId="17127"/>
    <cellStyle name="Accent5 102 2" xfId="17128"/>
    <cellStyle name="Accent5 103" xfId="17129"/>
    <cellStyle name="Accent5 103 2" xfId="17130"/>
    <cellStyle name="Accent5 104" xfId="17131"/>
    <cellStyle name="Accent5 104 2" xfId="17132"/>
    <cellStyle name="Accent5 105" xfId="17133"/>
    <cellStyle name="Accent5 105 2" xfId="17134"/>
    <cellStyle name="Accent5 106" xfId="17135"/>
    <cellStyle name="Accent5 106 2" xfId="17136"/>
    <cellStyle name="Accent5 107" xfId="17137"/>
    <cellStyle name="Accent5 107 2" xfId="17138"/>
    <cellStyle name="Accent5 108" xfId="17139"/>
    <cellStyle name="Accent5 108 2" xfId="17140"/>
    <cellStyle name="Accent5 109" xfId="17141"/>
    <cellStyle name="Accent5 109 2" xfId="17142"/>
    <cellStyle name="Accent5 11" xfId="17143"/>
    <cellStyle name="Accent5 11 2" xfId="17144"/>
    <cellStyle name="Accent5 11 3" xfId="17145"/>
    <cellStyle name="Accent5 110" xfId="17146"/>
    <cellStyle name="Accent5 110 2" xfId="17147"/>
    <cellStyle name="Accent5 111" xfId="17148"/>
    <cellStyle name="Accent5 111 2" xfId="17149"/>
    <cellStyle name="Accent5 112" xfId="17150"/>
    <cellStyle name="Accent5 112 2" xfId="17151"/>
    <cellStyle name="Accent5 113" xfId="17152"/>
    <cellStyle name="Accent5 113 2" xfId="17153"/>
    <cellStyle name="Accent5 114" xfId="17154"/>
    <cellStyle name="Accent5 114 2" xfId="17155"/>
    <cellStyle name="Accent5 115" xfId="17156"/>
    <cellStyle name="Accent5 115 2" xfId="17157"/>
    <cellStyle name="Accent5 116" xfId="17158"/>
    <cellStyle name="Accent5 116 2" xfId="17159"/>
    <cellStyle name="Accent5 117" xfId="17160"/>
    <cellStyle name="Accent5 117 2" xfId="17161"/>
    <cellStyle name="Accent5 118" xfId="17162"/>
    <cellStyle name="Accent5 118 2" xfId="17163"/>
    <cellStyle name="Accent5 119" xfId="17164"/>
    <cellStyle name="Accent5 119 2" xfId="17165"/>
    <cellStyle name="Accent5 12" xfId="17166"/>
    <cellStyle name="Accent5 12 2" xfId="17167"/>
    <cellStyle name="Accent5 12 3" xfId="17168"/>
    <cellStyle name="Accent5 120" xfId="17169"/>
    <cellStyle name="Accent5 120 2" xfId="17170"/>
    <cellStyle name="Accent5 121" xfId="17171"/>
    <cellStyle name="Accent5 121 2" xfId="17172"/>
    <cellStyle name="Accent5 122" xfId="17173"/>
    <cellStyle name="Accent5 122 2" xfId="17174"/>
    <cellStyle name="Accent5 123" xfId="17175"/>
    <cellStyle name="Accent5 123 2" xfId="17176"/>
    <cellStyle name="Accent5 124" xfId="17177"/>
    <cellStyle name="Accent5 124 2" xfId="17178"/>
    <cellStyle name="Accent5 125" xfId="17179"/>
    <cellStyle name="Accent5 125 2" xfId="17180"/>
    <cellStyle name="Accent5 126" xfId="17181"/>
    <cellStyle name="Accent5 126 2" xfId="17182"/>
    <cellStyle name="Accent5 127" xfId="17183"/>
    <cellStyle name="Accent5 127 2" xfId="17184"/>
    <cellStyle name="Accent5 128" xfId="17185"/>
    <cellStyle name="Accent5 128 2" xfId="17186"/>
    <cellStyle name="Accent5 129" xfId="17187"/>
    <cellStyle name="Accent5 129 2" xfId="17188"/>
    <cellStyle name="Accent5 13" xfId="17189"/>
    <cellStyle name="Accent5 13 2" xfId="17190"/>
    <cellStyle name="Accent5 13 3" xfId="17191"/>
    <cellStyle name="Accent5 130" xfId="17192"/>
    <cellStyle name="Accent5 130 2" xfId="17193"/>
    <cellStyle name="Accent5 131" xfId="17194"/>
    <cellStyle name="Accent5 131 2" xfId="17195"/>
    <cellStyle name="Accent5 132" xfId="17196"/>
    <cellStyle name="Accent5 132 2" xfId="17197"/>
    <cellStyle name="Accent5 133" xfId="17198"/>
    <cellStyle name="Accent5 133 2" xfId="17199"/>
    <cellStyle name="Accent5 134" xfId="17200"/>
    <cellStyle name="Accent5 134 2" xfId="17201"/>
    <cellStyle name="Accent5 135" xfId="17202"/>
    <cellStyle name="Accent5 135 2" xfId="17203"/>
    <cellStyle name="Accent5 136" xfId="17204"/>
    <cellStyle name="Accent5 136 2" xfId="17205"/>
    <cellStyle name="Accent5 137" xfId="17206"/>
    <cellStyle name="Accent5 137 2" xfId="17207"/>
    <cellStyle name="Accent5 138" xfId="17208"/>
    <cellStyle name="Accent5 138 2" xfId="17209"/>
    <cellStyle name="Accent5 139" xfId="17210"/>
    <cellStyle name="Accent5 139 2" xfId="17211"/>
    <cellStyle name="Accent5 14" xfId="17212"/>
    <cellStyle name="Accent5 14 2" xfId="17213"/>
    <cellStyle name="Accent5 140" xfId="17214"/>
    <cellStyle name="Accent5 140 2" xfId="17215"/>
    <cellStyle name="Accent5 141" xfId="17216"/>
    <cellStyle name="Accent5 141 2" xfId="17217"/>
    <cellStyle name="Accent5 142" xfId="17218"/>
    <cellStyle name="Accent5 142 2" xfId="17219"/>
    <cellStyle name="Accent5 143" xfId="17220"/>
    <cellStyle name="Accent5 143 2" xfId="17221"/>
    <cellStyle name="Accent5 144" xfId="17222"/>
    <cellStyle name="Accent5 144 2" xfId="17223"/>
    <cellStyle name="Accent5 145" xfId="17224"/>
    <cellStyle name="Accent5 145 2" xfId="17225"/>
    <cellStyle name="Accent5 146" xfId="17226"/>
    <cellStyle name="Accent5 146 2" xfId="17227"/>
    <cellStyle name="Accent5 147" xfId="17228"/>
    <cellStyle name="Accent5 147 2" xfId="17229"/>
    <cellStyle name="Accent5 148" xfId="17230"/>
    <cellStyle name="Accent5 148 2" xfId="17231"/>
    <cellStyle name="Accent5 149" xfId="17232"/>
    <cellStyle name="Accent5 149 2" xfId="17233"/>
    <cellStyle name="Accent5 15" xfId="17234"/>
    <cellStyle name="Accent5 15 2" xfId="17235"/>
    <cellStyle name="Accent5 150" xfId="17236"/>
    <cellStyle name="Accent5 150 2" xfId="17237"/>
    <cellStyle name="Accent5 151" xfId="17238"/>
    <cellStyle name="Accent5 151 2" xfId="17239"/>
    <cellStyle name="Accent5 152" xfId="17240"/>
    <cellStyle name="Accent5 152 2" xfId="17241"/>
    <cellStyle name="Accent5 153" xfId="17242"/>
    <cellStyle name="Accent5 153 2" xfId="17243"/>
    <cellStyle name="Accent5 154" xfId="17244"/>
    <cellStyle name="Accent5 154 2" xfId="17245"/>
    <cellStyle name="Accent5 155" xfId="17246"/>
    <cellStyle name="Accent5 155 2" xfId="17247"/>
    <cellStyle name="Accent5 156" xfId="17248"/>
    <cellStyle name="Accent5 156 2" xfId="17249"/>
    <cellStyle name="Accent5 157" xfId="17250"/>
    <cellStyle name="Accent5 157 2" xfId="17251"/>
    <cellStyle name="Accent5 158" xfId="17252"/>
    <cellStyle name="Accent5 158 2" xfId="17253"/>
    <cellStyle name="Accent5 159" xfId="17254"/>
    <cellStyle name="Accent5 159 2" xfId="17255"/>
    <cellStyle name="Accent5 16" xfId="17256"/>
    <cellStyle name="Accent5 16 2" xfId="17257"/>
    <cellStyle name="Accent5 160" xfId="17258"/>
    <cellStyle name="Accent5 160 2" xfId="17259"/>
    <cellStyle name="Accent5 161" xfId="17260"/>
    <cellStyle name="Accent5 161 2" xfId="17261"/>
    <cellStyle name="Accent5 162" xfId="17262"/>
    <cellStyle name="Accent5 162 2" xfId="17263"/>
    <cellStyle name="Accent5 163" xfId="17264"/>
    <cellStyle name="Accent5 163 2" xfId="17265"/>
    <cellStyle name="Accent5 164" xfId="17266"/>
    <cellStyle name="Accent5 164 2" xfId="17267"/>
    <cellStyle name="Accent5 165" xfId="17268"/>
    <cellStyle name="Accent5 165 2" xfId="17269"/>
    <cellStyle name="Accent5 166" xfId="17270"/>
    <cellStyle name="Accent5 166 2" xfId="17271"/>
    <cellStyle name="Accent5 167" xfId="17272"/>
    <cellStyle name="Accent5 167 2" xfId="17273"/>
    <cellStyle name="Accent5 168" xfId="17274"/>
    <cellStyle name="Accent5 168 2" xfId="17275"/>
    <cellStyle name="Accent5 169" xfId="17276"/>
    <cellStyle name="Accent5 169 2" xfId="17277"/>
    <cellStyle name="Accent5 17" xfId="17278"/>
    <cellStyle name="Accent5 17 2" xfId="17279"/>
    <cellStyle name="Accent5 170" xfId="17280"/>
    <cellStyle name="Accent5 170 2" xfId="17281"/>
    <cellStyle name="Accent5 171" xfId="17282"/>
    <cellStyle name="Accent5 171 2" xfId="17283"/>
    <cellStyle name="Accent5 172" xfId="17284"/>
    <cellStyle name="Accent5 172 2" xfId="17285"/>
    <cellStyle name="Accent5 173" xfId="17286"/>
    <cellStyle name="Accent5 173 2" xfId="17287"/>
    <cellStyle name="Accent5 174" xfId="17288"/>
    <cellStyle name="Accent5 174 2" xfId="17289"/>
    <cellStyle name="Accent5 175" xfId="17290"/>
    <cellStyle name="Accent5 175 2" xfId="17291"/>
    <cellStyle name="Accent5 176" xfId="17292"/>
    <cellStyle name="Accent5 176 2" xfId="17293"/>
    <cellStyle name="Accent5 177" xfId="17294"/>
    <cellStyle name="Accent5 177 2" xfId="17295"/>
    <cellStyle name="Accent5 178" xfId="17296"/>
    <cellStyle name="Accent5 178 2" xfId="17297"/>
    <cellStyle name="Accent5 179" xfId="17298"/>
    <cellStyle name="Accent5 179 2" xfId="17299"/>
    <cellStyle name="Accent5 18" xfId="17300"/>
    <cellStyle name="Accent5 18 2" xfId="17301"/>
    <cellStyle name="Accent5 180" xfId="17302"/>
    <cellStyle name="Accent5 180 2" xfId="17303"/>
    <cellStyle name="Accent5 181" xfId="17304"/>
    <cellStyle name="Accent5 181 2" xfId="17305"/>
    <cellStyle name="Accent5 182" xfId="17306"/>
    <cellStyle name="Accent5 182 2" xfId="17307"/>
    <cellStyle name="Accent5 183" xfId="17308"/>
    <cellStyle name="Accent5 183 2" xfId="17309"/>
    <cellStyle name="Accent5 184" xfId="17310"/>
    <cellStyle name="Accent5 184 2" xfId="17311"/>
    <cellStyle name="Accent5 185" xfId="17312"/>
    <cellStyle name="Accent5 185 2" xfId="17313"/>
    <cellStyle name="Accent5 186" xfId="17314"/>
    <cellStyle name="Accent5 186 2" xfId="17315"/>
    <cellStyle name="Accent5 187" xfId="17316"/>
    <cellStyle name="Accent5 187 2" xfId="17317"/>
    <cellStyle name="Accent5 188" xfId="17318"/>
    <cellStyle name="Accent5 188 2" xfId="17319"/>
    <cellStyle name="Accent5 189" xfId="17320"/>
    <cellStyle name="Accent5 189 2" xfId="17321"/>
    <cellStyle name="Accent5 19" xfId="17322"/>
    <cellStyle name="Accent5 19 2" xfId="17323"/>
    <cellStyle name="Accent5 190" xfId="17324"/>
    <cellStyle name="Accent5 190 2" xfId="17325"/>
    <cellStyle name="Accent5 191" xfId="17326"/>
    <cellStyle name="Accent5 191 2" xfId="17327"/>
    <cellStyle name="Accent5 192" xfId="17328"/>
    <cellStyle name="Accent5 192 2" xfId="17329"/>
    <cellStyle name="Accent5 193" xfId="17330"/>
    <cellStyle name="Accent5 194" xfId="17331"/>
    <cellStyle name="Accent5 195" xfId="17332"/>
    <cellStyle name="Accent5 196" xfId="17333"/>
    <cellStyle name="Accent5 197" xfId="17334"/>
    <cellStyle name="Accent5 198" xfId="17335"/>
    <cellStyle name="Accent5 199" xfId="17336"/>
    <cellStyle name="Accent5 2" xfId="17337"/>
    <cellStyle name="Accent5 2 10" xfId="17338"/>
    <cellStyle name="Accent5 2 11" xfId="17339"/>
    <cellStyle name="Accent5 2 12" xfId="17340"/>
    <cellStyle name="Accent5 2 13" xfId="17341"/>
    <cellStyle name="Accent5 2 2" xfId="17342"/>
    <cellStyle name="Accent5 2 2 2" xfId="17343"/>
    <cellStyle name="Accent5 2 3" xfId="17344"/>
    <cellStyle name="Accent5 2 4" xfId="17345"/>
    <cellStyle name="Accent5 2 5" xfId="17346"/>
    <cellStyle name="Accent5 2 6" xfId="17347"/>
    <cellStyle name="Accent5 2 7" xfId="17348"/>
    <cellStyle name="Accent5 2 8" xfId="17349"/>
    <cellStyle name="Accent5 2 9" xfId="17350"/>
    <cellStyle name="Accent5 20" xfId="17351"/>
    <cellStyle name="Accent5 20 2" xfId="17352"/>
    <cellStyle name="Accent5 200" xfId="17353"/>
    <cellStyle name="Accent5 201" xfId="17354"/>
    <cellStyle name="Accent5 202" xfId="17355"/>
    <cellStyle name="Accent5 203" xfId="17356"/>
    <cellStyle name="Accent5 204" xfId="17357"/>
    <cellStyle name="Accent5 205" xfId="17358"/>
    <cellStyle name="Accent5 206" xfId="17359"/>
    <cellStyle name="Accent5 207" xfId="17360"/>
    <cellStyle name="Accent5 208" xfId="17361"/>
    <cellStyle name="Accent5 209" xfId="17362"/>
    <cellStyle name="Accent5 21" xfId="17363"/>
    <cellStyle name="Accent5 21 2" xfId="17364"/>
    <cellStyle name="Accent5 210" xfId="17365"/>
    <cellStyle name="Accent5 211" xfId="17366"/>
    <cellStyle name="Accent5 212" xfId="17367"/>
    <cellStyle name="Accent5 213" xfId="17368"/>
    <cellStyle name="Accent5 214" xfId="17369"/>
    <cellStyle name="Accent5 215" xfId="17370"/>
    <cellStyle name="Accent5 216" xfId="17371"/>
    <cellStyle name="Accent5 217" xfId="17372"/>
    <cellStyle name="Accent5 218" xfId="17373"/>
    <cellStyle name="Accent5 219" xfId="17374"/>
    <cellStyle name="Accent5 22" xfId="17375"/>
    <cellStyle name="Accent5 22 2" xfId="17376"/>
    <cellStyle name="Accent5 220" xfId="17377"/>
    <cellStyle name="Accent5 221" xfId="17378"/>
    <cellStyle name="Accent5 222" xfId="17379"/>
    <cellStyle name="Accent5 223" xfId="17380"/>
    <cellStyle name="Accent5 224" xfId="17381"/>
    <cellStyle name="Accent5 225" xfId="17382"/>
    <cellStyle name="Accent5 226" xfId="17383"/>
    <cellStyle name="Accent5 227" xfId="17384"/>
    <cellStyle name="Accent5 228" xfId="17385"/>
    <cellStyle name="Accent5 229" xfId="17386"/>
    <cellStyle name="Accent5 23" xfId="17387"/>
    <cellStyle name="Accent5 23 2" xfId="17388"/>
    <cellStyle name="Accent5 230" xfId="17389"/>
    <cellStyle name="Accent5 231" xfId="17390"/>
    <cellStyle name="Accent5 232" xfId="17391"/>
    <cellStyle name="Accent5 233" xfId="17392"/>
    <cellStyle name="Accent5 234" xfId="17393"/>
    <cellStyle name="Accent5 235" xfId="17394"/>
    <cellStyle name="Accent5 236" xfId="17395"/>
    <cellStyle name="Accent5 237" xfId="17396"/>
    <cellStyle name="Accent5 238" xfId="17397"/>
    <cellStyle name="Accent5 239" xfId="17398"/>
    <cellStyle name="Accent5 24" xfId="17399"/>
    <cellStyle name="Accent5 24 2" xfId="17400"/>
    <cellStyle name="Accent5 240" xfId="17401"/>
    <cellStyle name="Accent5 241" xfId="17402"/>
    <cellStyle name="Accent5 242" xfId="17403"/>
    <cellStyle name="Accent5 243" xfId="17404"/>
    <cellStyle name="Accent5 244" xfId="17405"/>
    <cellStyle name="Accent5 245" xfId="17406"/>
    <cellStyle name="Accent5 246" xfId="17407"/>
    <cellStyle name="Accent5 247" xfId="17408"/>
    <cellStyle name="Accent5 248" xfId="17409"/>
    <cellStyle name="Accent5 249" xfId="17410"/>
    <cellStyle name="Accent5 25" xfId="17411"/>
    <cellStyle name="Accent5 25 2" xfId="17412"/>
    <cellStyle name="Accent5 250" xfId="17413"/>
    <cellStyle name="Accent5 251" xfId="17414"/>
    <cellStyle name="Accent5 252" xfId="17415"/>
    <cellStyle name="Accent5 253" xfId="17416"/>
    <cellStyle name="Accent5 254" xfId="17417"/>
    <cellStyle name="Accent5 255" xfId="17418"/>
    <cellStyle name="Accent5 256" xfId="17419"/>
    <cellStyle name="Accent5 257" xfId="17420"/>
    <cellStyle name="Accent5 26" xfId="17421"/>
    <cellStyle name="Accent5 26 2" xfId="17422"/>
    <cellStyle name="Accent5 27" xfId="17423"/>
    <cellStyle name="Accent5 27 2" xfId="17424"/>
    <cellStyle name="Accent5 28" xfId="17425"/>
    <cellStyle name="Accent5 28 2" xfId="17426"/>
    <cellStyle name="Accent5 29" xfId="17427"/>
    <cellStyle name="Accent5 29 2" xfId="17428"/>
    <cellStyle name="Accent5 3" xfId="17429"/>
    <cellStyle name="Accent5 3 2" xfId="17430"/>
    <cellStyle name="Accent5 3 3" xfId="17431"/>
    <cellStyle name="Accent5 30" xfId="17432"/>
    <cellStyle name="Accent5 30 2" xfId="17433"/>
    <cellStyle name="Accent5 31" xfId="17434"/>
    <cellStyle name="Accent5 31 2" xfId="17435"/>
    <cellStyle name="Accent5 32" xfId="17436"/>
    <cellStyle name="Accent5 32 2" xfId="17437"/>
    <cellStyle name="Accent5 33" xfId="17438"/>
    <cellStyle name="Accent5 33 2" xfId="17439"/>
    <cellStyle name="Accent5 34" xfId="17440"/>
    <cellStyle name="Accent5 34 2" xfId="17441"/>
    <cellStyle name="Accent5 35" xfId="17442"/>
    <cellStyle name="Accent5 35 2" xfId="17443"/>
    <cellStyle name="Accent5 36" xfId="17444"/>
    <cellStyle name="Accent5 36 2" xfId="17445"/>
    <cellStyle name="Accent5 37" xfId="17446"/>
    <cellStyle name="Accent5 37 2" xfId="17447"/>
    <cellStyle name="Accent5 38" xfId="17448"/>
    <cellStyle name="Accent5 38 2" xfId="17449"/>
    <cellStyle name="Accent5 39" xfId="17450"/>
    <cellStyle name="Accent5 39 2" xfId="17451"/>
    <cellStyle name="Accent5 4" xfId="17452"/>
    <cellStyle name="Accent5 4 2" xfId="17453"/>
    <cellStyle name="Accent5 4 2 2" xfId="17454"/>
    <cellStyle name="Accent5 4 3" xfId="17455"/>
    <cellStyle name="Accent5 40" xfId="17456"/>
    <cellStyle name="Accent5 40 2" xfId="17457"/>
    <cellStyle name="Accent5 41" xfId="17458"/>
    <cellStyle name="Accent5 41 2" xfId="17459"/>
    <cellStyle name="Accent5 42" xfId="17460"/>
    <cellStyle name="Accent5 42 2" xfId="17461"/>
    <cellStyle name="Accent5 43" xfId="17462"/>
    <cellStyle name="Accent5 43 2" xfId="17463"/>
    <cellStyle name="Accent5 44" xfId="17464"/>
    <cellStyle name="Accent5 44 2" xfId="17465"/>
    <cellStyle name="Accent5 45" xfId="17466"/>
    <cellStyle name="Accent5 45 2" xfId="17467"/>
    <cellStyle name="Accent5 46" xfId="17468"/>
    <cellStyle name="Accent5 46 2" xfId="17469"/>
    <cellStyle name="Accent5 47" xfId="17470"/>
    <cellStyle name="Accent5 47 2" xfId="17471"/>
    <cellStyle name="Accent5 48" xfId="17472"/>
    <cellStyle name="Accent5 48 2" xfId="17473"/>
    <cellStyle name="Accent5 49" xfId="17474"/>
    <cellStyle name="Accent5 49 2" xfId="17475"/>
    <cellStyle name="Accent5 5" xfId="17476"/>
    <cellStyle name="Accent5 5 2" xfId="17477"/>
    <cellStyle name="Accent5 5 3" xfId="17478"/>
    <cellStyle name="Accent5 50" xfId="17479"/>
    <cellStyle name="Accent5 50 2" xfId="17480"/>
    <cellStyle name="Accent5 51" xfId="17481"/>
    <cellStyle name="Accent5 51 2" xfId="17482"/>
    <cellStyle name="Accent5 52" xfId="17483"/>
    <cellStyle name="Accent5 52 2" xfId="17484"/>
    <cellStyle name="Accent5 53" xfId="17485"/>
    <cellStyle name="Accent5 53 2" xfId="17486"/>
    <cellStyle name="Accent5 54" xfId="17487"/>
    <cellStyle name="Accent5 54 2" xfId="17488"/>
    <cellStyle name="Accent5 55" xfId="17489"/>
    <cellStyle name="Accent5 55 2" xfId="17490"/>
    <cellStyle name="Accent5 56" xfId="17491"/>
    <cellStyle name="Accent5 56 2" xfId="17492"/>
    <cellStyle name="Accent5 57" xfId="17493"/>
    <cellStyle name="Accent5 57 2" xfId="17494"/>
    <cellStyle name="Accent5 58" xfId="17495"/>
    <cellStyle name="Accent5 58 2" xfId="17496"/>
    <cellStyle name="Accent5 59" xfId="17497"/>
    <cellStyle name="Accent5 59 2" xfId="17498"/>
    <cellStyle name="Accent5 6" xfId="17499"/>
    <cellStyle name="Accent5 6 2" xfId="17500"/>
    <cellStyle name="Accent5 6 3" xfId="17501"/>
    <cellStyle name="Accent5 60" xfId="17502"/>
    <cellStyle name="Accent5 60 2" xfId="17503"/>
    <cellStyle name="Accent5 61" xfId="17504"/>
    <cellStyle name="Accent5 61 2" xfId="17505"/>
    <cellStyle name="Accent5 62" xfId="17506"/>
    <cellStyle name="Accent5 62 2" xfId="17507"/>
    <cellStyle name="Accent5 63" xfId="17508"/>
    <cellStyle name="Accent5 63 2" xfId="17509"/>
    <cellStyle name="Accent5 64" xfId="17510"/>
    <cellStyle name="Accent5 64 2" xfId="17511"/>
    <cellStyle name="Accent5 65" xfId="17512"/>
    <cellStyle name="Accent5 65 2" xfId="17513"/>
    <cellStyle name="Accent5 66" xfId="17514"/>
    <cellStyle name="Accent5 66 2" xfId="17515"/>
    <cellStyle name="Accent5 67" xfId="17516"/>
    <cellStyle name="Accent5 67 2" xfId="17517"/>
    <cellStyle name="Accent5 68" xfId="17518"/>
    <cellStyle name="Accent5 68 2" xfId="17519"/>
    <cellStyle name="Accent5 69" xfId="17520"/>
    <cellStyle name="Accent5 69 2" xfId="17521"/>
    <cellStyle name="Accent5 7" xfId="17522"/>
    <cellStyle name="Accent5 7 2" xfId="17523"/>
    <cellStyle name="Accent5 7 3" xfId="17524"/>
    <cellStyle name="Accent5 70" xfId="17525"/>
    <cellStyle name="Accent5 70 2" xfId="17526"/>
    <cellStyle name="Accent5 71" xfId="17527"/>
    <cellStyle name="Accent5 71 2" xfId="17528"/>
    <cellStyle name="Accent5 72" xfId="17529"/>
    <cellStyle name="Accent5 72 2" xfId="17530"/>
    <cellStyle name="Accent5 73" xfId="17531"/>
    <cellStyle name="Accent5 73 2" xfId="17532"/>
    <cellStyle name="Accent5 74" xfId="17533"/>
    <cellStyle name="Accent5 74 2" xfId="17534"/>
    <cellStyle name="Accent5 75" xfId="17535"/>
    <cellStyle name="Accent5 75 2" xfId="17536"/>
    <cellStyle name="Accent5 76" xfId="17537"/>
    <cellStyle name="Accent5 76 2" xfId="17538"/>
    <cellStyle name="Accent5 77" xfId="17539"/>
    <cellStyle name="Accent5 77 2" xfId="17540"/>
    <cellStyle name="Accent5 78" xfId="17541"/>
    <cellStyle name="Accent5 78 2" xfId="17542"/>
    <cellStyle name="Accent5 79" xfId="17543"/>
    <cellStyle name="Accent5 79 2" xfId="17544"/>
    <cellStyle name="Accent5 8" xfId="17545"/>
    <cellStyle name="Accent5 8 2" xfId="17546"/>
    <cellStyle name="Accent5 8 3" xfId="17547"/>
    <cellStyle name="Accent5 80" xfId="17548"/>
    <cellStyle name="Accent5 80 2" xfId="17549"/>
    <cellStyle name="Accent5 81" xfId="17550"/>
    <cellStyle name="Accent5 81 2" xfId="17551"/>
    <cellStyle name="Accent5 82" xfId="17552"/>
    <cellStyle name="Accent5 82 2" xfId="17553"/>
    <cellStyle name="Accent5 83" xfId="17554"/>
    <cellStyle name="Accent5 83 2" xfId="17555"/>
    <cellStyle name="Accent5 84" xfId="17556"/>
    <cellStyle name="Accent5 84 2" xfId="17557"/>
    <cellStyle name="Accent5 85" xfId="17558"/>
    <cellStyle name="Accent5 85 2" xfId="17559"/>
    <cellStyle name="Accent5 86" xfId="17560"/>
    <cellStyle name="Accent5 86 2" xfId="17561"/>
    <cellStyle name="Accent5 87" xfId="17562"/>
    <cellStyle name="Accent5 87 2" xfId="17563"/>
    <cellStyle name="Accent5 88" xfId="17564"/>
    <cellStyle name="Accent5 88 2" xfId="17565"/>
    <cellStyle name="Accent5 89" xfId="17566"/>
    <cellStyle name="Accent5 89 2" xfId="17567"/>
    <cellStyle name="Accent5 9" xfId="17568"/>
    <cellStyle name="Accent5 9 2" xfId="17569"/>
    <cellStyle name="Accent5 9 3" xfId="17570"/>
    <cellStyle name="Accent5 90" xfId="17571"/>
    <cellStyle name="Accent5 90 2" xfId="17572"/>
    <cellStyle name="Accent5 91" xfId="17573"/>
    <cellStyle name="Accent5 91 2" xfId="17574"/>
    <cellStyle name="Accent5 92" xfId="17575"/>
    <cellStyle name="Accent5 92 2" xfId="17576"/>
    <cellStyle name="Accent5 93" xfId="17577"/>
    <cellStyle name="Accent5 93 2" xfId="17578"/>
    <cellStyle name="Accent5 94" xfId="17579"/>
    <cellStyle name="Accent5 94 2" xfId="17580"/>
    <cellStyle name="Accent5 95" xfId="17581"/>
    <cellStyle name="Accent5 95 2" xfId="17582"/>
    <cellStyle name="Accent5 96" xfId="17583"/>
    <cellStyle name="Accent5 96 2" xfId="17584"/>
    <cellStyle name="Accent5 97" xfId="17585"/>
    <cellStyle name="Accent5 97 2" xfId="17586"/>
    <cellStyle name="Accent5 98" xfId="17587"/>
    <cellStyle name="Accent5 98 2" xfId="17588"/>
    <cellStyle name="Accent5 99" xfId="17589"/>
    <cellStyle name="Accent5 99 2" xfId="17590"/>
    <cellStyle name="Accent6 - 20%" xfId="50717"/>
    <cellStyle name="Accent6 - 20% 2" xfId="50718"/>
    <cellStyle name="Accent6 - 40%" xfId="50719"/>
    <cellStyle name="Accent6 - 40% 2" xfId="50720"/>
    <cellStyle name="Accent6 - 60%" xfId="50721"/>
    <cellStyle name="Accent6 10" xfId="17591"/>
    <cellStyle name="Accent6 10 2" xfId="17592"/>
    <cellStyle name="Accent6 10 3" xfId="17593"/>
    <cellStyle name="Accent6 100" xfId="17594"/>
    <cellStyle name="Accent6 100 2" xfId="17595"/>
    <cellStyle name="Accent6 101" xfId="17596"/>
    <cellStyle name="Accent6 101 2" xfId="17597"/>
    <cellStyle name="Accent6 102" xfId="17598"/>
    <cellStyle name="Accent6 102 2" xfId="17599"/>
    <cellStyle name="Accent6 103" xfId="17600"/>
    <cellStyle name="Accent6 103 2" xfId="17601"/>
    <cellStyle name="Accent6 104" xfId="17602"/>
    <cellStyle name="Accent6 104 2" xfId="17603"/>
    <cellStyle name="Accent6 105" xfId="17604"/>
    <cellStyle name="Accent6 105 2" xfId="17605"/>
    <cellStyle name="Accent6 106" xfId="17606"/>
    <cellStyle name="Accent6 106 2" xfId="17607"/>
    <cellStyle name="Accent6 107" xfId="17608"/>
    <cellStyle name="Accent6 107 2" xfId="17609"/>
    <cellStyle name="Accent6 108" xfId="17610"/>
    <cellStyle name="Accent6 108 2" xfId="17611"/>
    <cellStyle name="Accent6 109" xfId="17612"/>
    <cellStyle name="Accent6 109 2" xfId="17613"/>
    <cellStyle name="Accent6 11" xfId="17614"/>
    <cellStyle name="Accent6 11 2" xfId="17615"/>
    <cellStyle name="Accent6 11 3" xfId="17616"/>
    <cellStyle name="Accent6 110" xfId="17617"/>
    <cellStyle name="Accent6 110 2" xfId="17618"/>
    <cellStyle name="Accent6 111" xfId="17619"/>
    <cellStyle name="Accent6 111 2" xfId="17620"/>
    <cellStyle name="Accent6 112" xfId="17621"/>
    <cellStyle name="Accent6 112 2" xfId="17622"/>
    <cellStyle name="Accent6 113" xfId="17623"/>
    <cellStyle name="Accent6 113 2" xfId="17624"/>
    <cellStyle name="Accent6 114" xfId="17625"/>
    <cellStyle name="Accent6 114 2" xfId="17626"/>
    <cellStyle name="Accent6 115" xfId="17627"/>
    <cellStyle name="Accent6 115 2" xfId="17628"/>
    <cellStyle name="Accent6 116" xfId="17629"/>
    <cellStyle name="Accent6 116 2" xfId="17630"/>
    <cellStyle name="Accent6 117" xfId="17631"/>
    <cellStyle name="Accent6 117 2" xfId="17632"/>
    <cellStyle name="Accent6 118" xfId="17633"/>
    <cellStyle name="Accent6 118 2" xfId="17634"/>
    <cellStyle name="Accent6 119" xfId="17635"/>
    <cellStyle name="Accent6 119 2" xfId="17636"/>
    <cellStyle name="Accent6 12" xfId="17637"/>
    <cellStyle name="Accent6 12 2" xfId="17638"/>
    <cellStyle name="Accent6 12 3" xfId="17639"/>
    <cellStyle name="Accent6 120" xfId="17640"/>
    <cellStyle name="Accent6 120 2" xfId="17641"/>
    <cellStyle name="Accent6 121" xfId="17642"/>
    <cellStyle name="Accent6 121 2" xfId="17643"/>
    <cellStyle name="Accent6 122" xfId="17644"/>
    <cellStyle name="Accent6 122 2" xfId="17645"/>
    <cellStyle name="Accent6 123" xfId="17646"/>
    <cellStyle name="Accent6 123 2" xfId="17647"/>
    <cellStyle name="Accent6 124" xfId="17648"/>
    <cellStyle name="Accent6 124 2" xfId="17649"/>
    <cellStyle name="Accent6 125" xfId="17650"/>
    <cellStyle name="Accent6 125 2" xfId="17651"/>
    <cellStyle name="Accent6 126" xfId="17652"/>
    <cellStyle name="Accent6 126 2" xfId="17653"/>
    <cellStyle name="Accent6 127" xfId="17654"/>
    <cellStyle name="Accent6 127 2" xfId="17655"/>
    <cellStyle name="Accent6 128" xfId="17656"/>
    <cellStyle name="Accent6 128 2" xfId="17657"/>
    <cellStyle name="Accent6 129" xfId="17658"/>
    <cellStyle name="Accent6 129 2" xfId="17659"/>
    <cellStyle name="Accent6 13" xfId="17660"/>
    <cellStyle name="Accent6 13 2" xfId="17661"/>
    <cellStyle name="Accent6 13 3" xfId="17662"/>
    <cellStyle name="Accent6 130" xfId="17663"/>
    <cellStyle name="Accent6 130 2" xfId="17664"/>
    <cellStyle name="Accent6 131" xfId="17665"/>
    <cellStyle name="Accent6 131 2" xfId="17666"/>
    <cellStyle name="Accent6 132" xfId="17667"/>
    <cellStyle name="Accent6 132 2" xfId="17668"/>
    <cellStyle name="Accent6 133" xfId="17669"/>
    <cellStyle name="Accent6 133 2" xfId="17670"/>
    <cellStyle name="Accent6 134" xfId="17671"/>
    <cellStyle name="Accent6 134 2" xfId="17672"/>
    <cellStyle name="Accent6 135" xfId="17673"/>
    <cellStyle name="Accent6 135 2" xfId="17674"/>
    <cellStyle name="Accent6 136" xfId="17675"/>
    <cellStyle name="Accent6 136 2" xfId="17676"/>
    <cellStyle name="Accent6 137" xfId="17677"/>
    <cellStyle name="Accent6 137 2" xfId="17678"/>
    <cellStyle name="Accent6 138" xfId="17679"/>
    <cellStyle name="Accent6 138 2" xfId="17680"/>
    <cellStyle name="Accent6 139" xfId="17681"/>
    <cellStyle name="Accent6 139 2" xfId="17682"/>
    <cellStyle name="Accent6 14" xfId="17683"/>
    <cellStyle name="Accent6 14 2" xfId="17684"/>
    <cellStyle name="Accent6 140" xfId="17685"/>
    <cellStyle name="Accent6 140 2" xfId="17686"/>
    <cellStyle name="Accent6 141" xfId="17687"/>
    <cellStyle name="Accent6 141 2" xfId="17688"/>
    <cellStyle name="Accent6 142" xfId="17689"/>
    <cellStyle name="Accent6 142 2" xfId="17690"/>
    <cellStyle name="Accent6 143" xfId="17691"/>
    <cellStyle name="Accent6 143 2" xfId="17692"/>
    <cellStyle name="Accent6 144" xfId="17693"/>
    <cellStyle name="Accent6 144 2" xfId="17694"/>
    <cellStyle name="Accent6 145" xfId="17695"/>
    <cellStyle name="Accent6 145 2" xfId="17696"/>
    <cellStyle name="Accent6 146" xfId="17697"/>
    <cellStyle name="Accent6 146 2" xfId="17698"/>
    <cellStyle name="Accent6 147" xfId="17699"/>
    <cellStyle name="Accent6 147 2" xfId="17700"/>
    <cellStyle name="Accent6 148" xfId="17701"/>
    <cellStyle name="Accent6 148 2" xfId="17702"/>
    <cellStyle name="Accent6 149" xfId="17703"/>
    <cellStyle name="Accent6 149 2" xfId="17704"/>
    <cellStyle name="Accent6 15" xfId="17705"/>
    <cellStyle name="Accent6 15 2" xfId="17706"/>
    <cellStyle name="Accent6 150" xfId="17707"/>
    <cellStyle name="Accent6 150 2" xfId="17708"/>
    <cellStyle name="Accent6 151" xfId="17709"/>
    <cellStyle name="Accent6 151 2" xfId="17710"/>
    <cellStyle name="Accent6 152" xfId="17711"/>
    <cellStyle name="Accent6 152 2" xfId="17712"/>
    <cellStyle name="Accent6 153" xfId="17713"/>
    <cellStyle name="Accent6 153 2" xfId="17714"/>
    <cellStyle name="Accent6 154" xfId="17715"/>
    <cellStyle name="Accent6 154 2" xfId="17716"/>
    <cellStyle name="Accent6 155" xfId="17717"/>
    <cellStyle name="Accent6 155 2" xfId="17718"/>
    <cellStyle name="Accent6 156" xfId="17719"/>
    <cellStyle name="Accent6 156 2" xfId="17720"/>
    <cellStyle name="Accent6 157" xfId="17721"/>
    <cellStyle name="Accent6 157 2" xfId="17722"/>
    <cellStyle name="Accent6 158" xfId="17723"/>
    <cellStyle name="Accent6 158 2" xfId="17724"/>
    <cellStyle name="Accent6 159" xfId="17725"/>
    <cellStyle name="Accent6 159 2" xfId="17726"/>
    <cellStyle name="Accent6 16" xfId="17727"/>
    <cellStyle name="Accent6 16 2" xfId="17728"/>
    <cellStyle name="Accent6 160" xfId="17729"/>
    <cellStyle name="Accent6 160 2" xfId="17730"/>
    <cellStyle name="Accent6 161" xfId="17731"/>
    <cellStyle name="Accent6 161 2" xfId="17732"/>
    <cellStyle name="Accent6 162" xfId="17733"/>
    <cellStyle name="Accent6 162 2" xfId="17734"/>
    <cellStyle name="Accent6 163" xfId="17735"/>
    <cellStyle name="Accent6 163 2" xfId="17736"/>
    <cellStyle name="Accent6 164" xfId="17737"/>
    <cellStyle name="Accent6 164 2" xfId="17738"/>
    <cellStyle name="Accent6 165" xfId="17739"/>
    <cellStyle name="Accent6 165 2" xfId="17740"/>
    <cellStyle name="Accent6 166" xfId="17741"/>
    <cellStyle name="Accent6 166 2" xfId="17742"/>
    <cellStyle name="Accent6 167" xfId="17743"/>
    <cellStyle name="Accent6 167 2" xfId="17744"/>
    <cellStyle name="Accent6 168" xfId="17745"/>
    <cellStyle name="Accent6 168 2" xfId="17746"/>
    <cellStyle name="Accent6 169" xfId="17747"/>
    <cellStyle name="Accent6 169 2" xfId="17748"/>
    <cellStyle name="Accent6 17" xfId="17749"/>
    <cellStyle name="Accent6 17 2" xfId="17750"/>
    <cellStyle name="Accent6 170" xfId="17751"/>
    <cellStyle name="Accent6 170 2" xfId="17752"/>
    <cellStyle name="Accent6 171" xfId="17753"/>
    <cellStyle name="Accent6 171 2" xfId="17754"/>
    <cellStyle name="Accent6 172" xfId="17755"/>
    <cellStyle name="Accent6 172 2" xfId="17756"/>
    <cellStyle name="Accent6 173" xfId="17757"/>
    <cellStyle name="Accent6 173 2" xfId="17758"/>
    <cellStyle name="Accent6 174" xfId="17759"/>
    <cellStyle name="Accent6 174 2" xfId="17760"/>
    <cellStyle name="Accent6 175" xfId="17761"/>
    <cellStyle name="Accent6 175 2" xfId="17762"/>
    <cellStyle name="Accent6 176" xfId="17763"/>
    <cellStyle name="Accent6 176 2" xfId="17764"/>
    <cellStyle name="Accent6 177" xfId="17765"/>
    <cellStyle name="Accent6 177 2" xfId="17766"/>
    <cellStyle name="Accent6 178" xfId="17767"/>
    <cellStyle name="Accent6 178 2" xfId="17768"/>
    <cellStyle name="Accent6 179" xfId="17769"/>
    <cellStyle name="Accent6 179 2" xfId="17770"/>
    <cellStyle name="Accent6 18" xfId="17771"/>
    <cellStyle name="Accent6 18 2" xfId="17772"/>
    <cellStyle name="Accent6 180" xfId="17773"/>
    <cellStyle name="Accent6 180 2" xfId="17774"/>
    <cellStyle name="Accent6 181" xfId="17775"/>
    <cellStyle name="Accent6 181 2" xfId="17776"/>
    <cellStyle name="Accent6 182" xfId="17777"/>
    <cellStyle name="Accent6 182 2" xfId="17778"/>
    <cellStyle name="Accent6 183" xfId="17779"/>
    <cellStyle name="Accent6 183 2" xfId="17780"/>
    <cellStyle name="Accent6 184" xfId="17781"/>
    <cellStyle name="Accent6 184 2" xfId="17782"/>
    <cellStyle name="Accent6 185" xfId="17783"/>
    <cellStyle name="Accent6 185 2" xfId="17784"/>
    <cellStyle name="Accent6 186" xfId="17785"/>
    <cellStyle name="Accent6 186 2" xfId="17786"/>
    <cellStyle name="Accent6 187" xfId="17787"/>
    <cellStyle name="Accent6 187 2" xfId="17788"/>
    <cellStyle name="Accent6 188" xfId="17789"/>
    <cellStyle name="Accent6 188 2" xfId="17790"/>
    <cellStyle name="Accent6 189" xfId="17791"/>
    <cellStyle name="Accent6 189 2" xfId="17792"/>
    <cellStyle name="Accent6 19" xfId="17793"/>
    <cellStyle name="Accent6 19 2" xfId="17794"/>
    <cellStyle name="Accent6 190" xfId="17795"/>
    <cellStyle name="Accent6 190 2" xfId="17796"/>
    <cellStyle name="Accent6 191" xfId="17797"/>
    <cellStyle name="Accent6 191 2" xfId="17798"/>
    <cellStyle name="Accent6 192" xfId="17799"/>
    <cellStyle name="Accent6 192 2" xfId="17800"/>
    <cellStyle name="Accent6 193" xfId="17801"/>
    <cellStyle name="Accent6 194" xfId="17802"/>
    <cellStyle name="Accent6 195" xfId="17803"/>
    <cellStyle name="Accent6 196" xfId="17804"/>
    <cellStyle name="Accent6 197" xfId="17805"/>
    <cellStyle name="Accent6 198" xfId="17806"/>
    <cellStyle name="Accent6 199" xfId="17807"/>
    <cellStyle name="Accent6 2" xfId="17808"/>
    <cellStyle name="Accent6 2 10" xfId="17809"/>
    <cellStyle name="Accent6 2 11" xfId="17810"/>
    <cellStyle name="Accent6 2 12" xfId="17811"/>
    <cellStyle name="Accent6 2 13" xfId="17812"/>
    <cellStyle name="Accent6 2 2" xfId="17813"/>
    <cellStyle name="Accent6 2 2 2" xfId="17814"/>
    <cellStyle name="Accent6 2 2 3" xfId="17815"/>
    <cellStyle name="Accent6 2 3" xfId="17816"/>
    <cellStyle name="Accent6 2 4" xfId="17817"/>
    <cellStyle name="Accent6 2 5" xfId="17818"/>
    <cellStyle name="Accent6 2 6" xfId="17819"/>
    <cellStyle name="Accent6 2 7" xfId="17820"/>
    <cellStyle name="Accent6 2 8" xfId="17821"/>
    <cellStyle name="Accent6 2 9" xfId="17822"/>
    <cellStyle name="Accent6 20" xfId="17823"/>
    <cellStyle name="Accent6 20 2" xfId="17824"/>
    <cellStyle name="Accent6 200" xfId="17825"/>
    <cellStyle name="Accent6 201" xfId="17826"/>
    <cellStyle name="Accent6 202" xfId="17827"/>
    <cellStyle name="Accent6 203" xfId="17828"/>
    <cellStyle name="Accent6 204" xfId="17829"/>
    <cellStyle name="Accent6 205" xfId="17830"/>
    <cellStyle name="Accent6 206" xfId="17831"/>
    <cellStyle name="Accent6 207" xfId="17832"/>
    <cellStyle name="Accent6 208" xfId="17833"/>
    <cellStyle name="Accent6 209" xfId="17834"/>
    <cellStyle name="Accent6 21" xfId="17835"/>
    <cellStyle name="Accent6 21 2" xfId="17836"/>
    <cellStyle name="Accent6 210" xfId="17837"/>
    <cellStyle name="Accent6 211" xfId="17838"/>
    <cellStyle name="Accent6 212" xfId="17839"/>
    <cellStyle name="Accent6 213" xfId="17840"/>
    <cellStyle name="Accent6 214" xfId="17841"/>
    <cellStyle name="Accent6 215" xfId="17842"/>
    <cellStyle name="Accent6 216" xfId="17843"/>
    <cellStyle name="Accent6 217" xfId="17844"/>
    <cellStyle name="Accent6 218" xfId="17845"/>
    <cellStyle name="Accent6 219" xfId="17846"/>
    <cellStyle name="Accent6 22" xfId="17847"/>
    <cellStyle name="Accent6 22 2" xfId="17848"/>
    <cellStyle name="Accent6 220" xfId="17849"/>
    <cellStyle name="Accent6 221" xfId="17850"/>
    <cellStyle name="Accent6 222" xfId="17851"/>
    <cellStyle name="Accent6 223" xfId="17852"/>
    <cellStyle name="Accent6 224" xfId="17853"/>
    <cellStyle name="Accent6 225" xfId="17854"/>
    <cellStyle name="Accent6 226" xfId="17855"/>
    <cellStyle name="Accent6 227" xfId="17856"/>
    <cellStyle name="Accent6 228" xfId="17857"/>
    <cellStyle name="Accent6 229" xfId="17858"/>
    <cellStyle name="Accent6 23" xfId="17859"/>
    <cellStyle name="Accent6 23 2" xfId="17860"/>
    <cellStyle name="Accent6 230" xfId="17861"/>
    <cellStyle name="Accent6 231" xfId="17862"/>
    <cellStyle name="Accent6 232" xfId="17863"/>
    <cellStyle name="Accent6 233" xfId="17864"/>
    <cellStyle name="Accent6 234" xfId="17865"/>
    <cellStyle name="Accent6 235" xfId="17866"/>
    <cellStyle name="Accent6 236" xfId="17867"/>
    <cellStyle name="Accent6 237" xfId="17868"/>
    <cellStyle name="Accent6 238" xfId="17869"/>
    <cellStyle name="Accent6 239" xfId="17870"/>
    <cellStyle name="Accent6 24" xfId="17871"/>
    <cellStyle name="Accent6 24 2" xfId="17872"/>
    <cellStyle name="Accent6 240" xfId="17873"/>
    <cellStyle name="Accent6 241" xfId="17874"/>
    <cellStyle name="Accent6 242" xfId="17875"/>
    <cellStyle name="Accent6 243" xfId="17876"/>
    <cellStyle name="Accent6 244" xfId="17877"/>
    <cellStyle name="Accent6 245" xfId="17878"/>
    <cellStyle name="Accent6 246" xfId="17879"/>
    <cellStyle name="Accent6 247" xfId="17880"/>
    <cellStyle name="Accent6 248" xfId="17881"/>
    <cellStyle name="Accent6 249" xfId="17882"/>
    <cellStyle name="Accent6 25" xfId="17883"/>
    <cellStyle name="Accent6 25 2" xfId="17884"/>
    <cellStyle name="Accent6 250" xfId="17885"/>
    <cellStyle name="Accent6 251" xfId="17886"/>
    <cellStyle name="Accent6 252" xfId="17887"/>
    <cellStyle name="Accent6 253" xfId="17888"/>
    <cellStyle name="Accent6 254" xfId="17889"/>
    <cellStyle name="Accent6 255" xfId="17890"/>
    <cellStyle name="Accent6 256" xfId="17891"/>
    <cellStyle name="Accent6 257" xfId="17892"/>
    <cellStyle name="Accent6 26" xfId="17893"/>
    <cellStyle name="Accent6 26 2" xfId="17894"/>
    <cellStyle name="Accent6 27" xfId="17895"/>
    <cellStyle name="Accent6 27 2" xfId="17896"/>
    <cellStyle name="Accent6 28" xfId="17897"/>
    <cellStyle name="Accent6 28 2" xfId="17898"/>
    <cellStyle name="Accent6 29" xfId="17899"/>
    <cellStyle name="Accent6 29 2" xfId="17900"/>
    <cellStyle name="Accent6 3" xfId="17901"/>
    <cellStyle name="Accent6 3 2" xfId="17902"/>
    <cellStyle name="Accent6 3 2 2" xfId="17903"/>
    <cellStyle name="Accent6 3 3" xfId="17904"/>
    <cellStyle name="Accent6 3 4" xfId="17905"/>
    <cellStyle name="Accent6 30" xfId="17906"/>
    <cellStyle name="Accent6 30 2" xfId="17907"/>
    <cellStyle name="Accent6 31" xfId="17908"/>
    <cellStyle name="Accent6 31 2" xfId="17909"/>
    <cellStyle name="Accent6 32" xfId="17910"/>
    <cellStyle name="Accent6 32 2" xfId="17911"/>
    <cellStyle name="Accent6 33" xfId="17912"/>
    <cellStyle name="Accent6 33 2" xfId="17913"/>
    <cellStyle name="Accent6 34" xfId="17914"/>
    <cellStyle name="Accent6 34 2" xfId="17915"/>
    <cellStyle name="Accent6 35" xfId="17916"/>
    <cellStyle name="Accent6 35 2" xfId="17917"/>
    <cellStyle name="Accent6 36" xfId="17918"/>
    <cellStyle name="Accent6 36 2" xfId="17919"/>
    <cellStyle name="Accent6 37" xfId="17920"/>
    <cellStyle name="Accent6 37 2" xfId="17921"/>
    <cellStyle name="Accent6 38" xfId="17922"/>
    <cellStyle name="Accent6 38 2" xfId="17923"/>
    <cellStyle name="Accent6 39" xfId="17924"/>
    <cellStyle name="Accent6 39 2" xfId="17925"/>
    <cellStyle name="Accent6 4" xfId="17926"/>
    <cellStyle name="Accent6 4 2" xfId="17927"/>
    <cellStyle name="Accent6 4 2 2" xfId="17928"/>
    <cellStyle name="Accent6 4 3" xfId="17929"/>
    <cellStyle name="Accent6 40" xfId="17930"/>
    <cellStyle name="Accent6 40 2" xfId="17931"/>
    <cellStyle name="Accent6 41" xfId="17932"/>
    <cellStyle name="Accent6 41 2" xfId="17933"/>
    <cellStyle name="Accent6 42" xfId="17934"/>
    <cellStyle name="Accent6 42 2" xfId="17935"/>
    <cellStyle name="Accent6 43" xfId="17936"/>
    <cellStyle name="Accent6 43 2" xfId="17937"/>
    <cellStyle name="Accent6 44" xfId="17938"/>
    <cellStyle name="Accent6 44 2" xfId="17939"/>
    <cellStyle name="Accent6 45" xfId="17940"/>
    <cellStyle name="Accent6 45 2" xfId="17941"/>
    <cellStyle name="Accent6 46" xfId="17942"/>
    <cellStyle name="Accent6 46 2" xfId="17943"/>
    <cellStyle name="Accent6 47" xfId="17944"/>
    <cellStyle name="Accent6 47 2" xfId="17945"/>
    <cellStyle name="Accent6 48" xfId="17946"/>
    <cellStyle name="Accent6 48 2" xfId="17947"/>
    <cellStyle name="Accent6 49" xfId="17948"/>
    <cellStyle name="Accent6 49 2" xfId="17949"/>
    <cellStyle name="Accent6 5" xfId="17950"/>
    <cellStyle name="Accent6 5 2" xfId="17951"/>
    <cellStyle name="Accent6 5 3" xfId="17952"/>
    <cellStyle name="Accent6 50" xfId="17953"/>
    <cellStyle name="Accent6 50 2" xfId="17954"/>
    <cellStyle name="Accent6 51" xfId="17955"/>
    <cellStyle name="Accent6 51 2" xfId="17956"/>
    <cellStyle name="Accent6 52" xfId="17957"/>
    <cellStyle name="Accent6 52 2" xfId="17958"/>
    <cellStyle name="Accent6 53" xfId="17959"/>
    <cellStyle name="Accent6 53 2" xfId="17960"/>
    <cellStyle name="Accent6 54" xfId="17961"/>
    <cellStyle name="Accent6 54 2" xfId="17962"/>
    <cellStyle name="Accent6 55" xfId="17963"/>
    <cellStyle name="Accent6 55 2" xfId="17964"/>
    <cellStyle name="Accent6 56" xfId="17965"/>
    <cellStyle name="Accent6 56 2" xfId="17966"/>
    <cellStyle name="Accent6 57" xfId="17967"/>
    <cellStyle name="Accent6 57 2" xfId="17968"/>
    <cellStyle name="Accent6 58" xfId="17969"/>
    <cellStyle name="Accent6 58 2" xfId="17970"/>
    <cellStyle name="Accent6 59" xfId="17971"/>
    <cellStyle name="Accent6 59 2" xfId="17972"/>
    <cellStyle name="Accent6 6" xfId="17973"/>
    <cellStyle name="Accent6 6 2" xfId="17974"/>
    <cellStyle name="Accent6 6 3" xfId="17975"/>
    <cellStyle name="Accent6 60" xfId="17976"/>
    <cellStyle name="Accent6 60 2" xfId="17977"/>
    <cellStyle name="Accent6 61" xfId="17978"/>
    <cellStyle name="Accent6 61 2" xfId="17979"/>
    <cellStyle name="Accent6 62" xfId="17980"/>
    <cellStyle name="Accent6 62 2" xfId="17981"/>
    <cellStyle name="Accent6 63" xfId="17982"/>
    <cellStyle name="Accent6 63 2" xfId="17983"/>
    <cellStyle name="Accent6 64" xfId="17984"/>
    <cellStyle name="Accent6 64 2" xfId="17985"/>
    <cellStyle name="Accent6 65" xfId="17986"/>
    <cellStyle name="Accent6 65 2" xfId="17987"/>
    <cellStyle name="Accent6 66" xfId="17988"/>
    <cellStyle name="Accent6 66 2" xfId="17989"/>
    <cellStyle name="Accent6 67" xfId="17990"/>
    <cellStyle name="Accent6 67 2" xfId="17991"/>
    <cellStyle name="Accent6 68" xfId="17992"/>
    <cellStyle name="Accent6 68 2" xfId="17993"/>
    <cellStyle name="Accent6 69" xfId="17994"/>
    <cellStyle name="Accent6 69 2" xfId="17995"/>
    <cellStyle name="Accent6 7" xfId="17996"/>
    <cellStyle name="Accent6 7 2" xfId="17997"/>
    <cellStyle name="Accent6 7 3" xfId="17998"/>
    <cellStyle name="Accent6 70" xfId="17999"/>
    <cellStyle name="Accent6 70 2" xfId="18000"/>
    <cellStyle name="Accent6 71" xfId="18001"/>
    <cellStyle name="Accent6 71 2" xfId="18002"/>
    <cellStyle name="Accent6 72" xfId="18003"/>
    <cellStyle name="Accent6 72 2" xfId="18004"/>
    <cellStyle name="Accent6 73" xfId="18005"/>
    <cellStyle name="Accent6 73 2" xfId="18006"/>
    <cellStyle name="Accent6 74" xfId="18007"/>
    <cellStyle name="Accent6 74 2" xfId="18008"/>
    <cellStyle name="Accent6 75" xfId="18009"/>
    <cellStyle name="Accent6 75 2" xfId="18010"/>
    <cellStyle name="Accent6 76" xfId="18011"/>
    <cellStyle name="Accent6 76 2" xfId="18012"/>
    <cellStyle name="Accent6 77" xfId="18013"/>
    <cellStyle name="Accent6 77 2" xfId="18014"/>
    <cellStyle name="Accent6 78" xfId="18015"/>
    <cellStyle name="Accent6 78 2" xfId="18016"/>
    <cellStyle name="Accent6 79" xfId="18017"/>
    <cellStyle name="Accent6 79 2" xfId="18018"/>
    <cellStyle name="Accent6 8" xfId="18019"/>
    <cellStyle name="Accent6 8 2" xfId="18020"/>
    <cellStyle name="Accent6 8 3" xfId="18021"/>
    <cellStyle name="Accent6 80" xfId="18022"/>
    <cellStyle name="Accent6 80 2" xfId="18023"/>
    <cellStyle name="Accent6 81" xfId="18024"/>
    <cellStyle name="Accent6 81 2" xfId="18025"/>
    <cellStyle name="Accent6 82" xfId="18026"/>
    <cellStyle name="Accent6 82 2" xfId="18027"/>
    <cellStyle name="Accent6 83" xfId="18028"/>
    <cellStyle name="Accent6 83 2" xfId="18029"/>
    <cellStyle name="Accent6 84" xfId="18030"/>
    <cellStyle name="Accent6 84 2" xfId="18031"/>
    <cellStyle name="Accent6 85" xfId="18032"/>
    <cellStyle name="Accent6 85 2" xfId="18033"/>
    <cellStyle name="Accent6 86" xfId="18034"/>
    <cellStyle name="Accent6 86 2" xfId="18035"/>
    <cellStyle name="Accent6 87" xfId="18036"/>
    <cellStyle name="Accent6 87 2" xfId="18037"/>
    <cellStyle name="Accent6 88" xfId="18038"/>
    <cellStyle name="Accent6 88 2" xfId="18039"/>
    <cellStyle name="Accent6 89" xfId="18040"/>
    <cellStyle name="Accent6 89 2" xfId="18041"/>
    <cellStyle name="Accent6 9" xfId="18042"/>
    <cellStyle name="Accent6 9 2" xfId="18043"/>
    <cellStyle name="Accent6 9 3" xfId="18044"/>
    <cellStyle name="Accent6 90" xfId="18045"/>
    <cellStyle name="Accent6 90 2" xfId="18046"/>
    <cellStyle name="Accent6 91" xfId="18047"/>
    <cellStyle name="Accent6 91 2" xfId="18048"/>
    <cellStyle name="Accent6 92" xfId="18049"/>
    <cellStyle name="Accent6 92 2" xfId="18050"/>
    <cellStyle name="Accent6 93" xfId="18051"/>
    <cellStyle name="Accent6 93 2" xfId="18052"/>
    <cellStyle name="Accent6 94" xfId="18053"/>
    <cellStyle name="Accent6 94 2" xfId="18054"/>
    <cellStyle name="Accent6 95" xfId="18055"/>
    <cellStyle name="Accent6 95 2" xfId="18056"/>
    <cellStyle name="Accent6 96" xfId="18057"/>
    <cellStyle name="Accent6 96 2" xfId="18058"/>
    <cellStyle name="Accent6 97" xfId="18059"/>
    <cellStyle name="Accent6 97 2" xfId="18060"/>
    <cellStyle name="Accent6 98" xfId="18061"/>
    <cellStyle name="Accent6 98 2" xfId="18062"/>
    <cellStyle name="Accent6 99" xfId="18063"/>
    <cellStyle name="Accent6 99 2" xfId="18064"/>
    <cellStyle name="args.style" xfId="18065"/>
    <cellStyle name="ArrayHeading" xfId="18066"/>
    <cellStyle name="ArrayHeading 2" xfId="18067"/>
    <cellStyle name="ArrayHeading 3" xfId="18068"/>
    <cellStyle name="Bad 10" xfId="18069"/>
    <cellStyle name="Bad 10 2" xfId="18070"/>
    <cellStyle name="Bad 10 3" xfId="18071"/>
    <cellStyle name="Bad 100" xfId="18072"/>
    <cellStyle name="Bad 100 2" xfId="18073"/>
    <cellStyle name="Bad 101" xfId="18074"/>
    <cellStyle name="Bad 101 2" xfId="18075"/>
    <cellStyle name="Bad 102" xfId="18076"/>
    <cellStyle name="Bad 102 2" xfId="18077"/>
    <cellStyle name="Bad 103" xfId="18078"/>
    <cellStyle name="Bad 103 2" xfId="18079"/>
    <cellStyle name="Bad 104" xfId="18080"/>
    <cellStyle name="Bad 104 2" xfId="18081"/>
    <cellStyle name="Bad 105" xfId="18082"/>
    <cellStyle name="Bad 105 2" xfId="18083"/>
    <cellStyle name="Bad 106" xfId="18084"/>
    <cellStyle name="Bad 106 2" xfId="18085"/>
    <cellStyle name="Bad 107" xfId="18086"/>
    <cellStyle name="Bad 107 2" xfId="18087"/>
    <cellStyle name="Bad 108" xfId="18088"/>
    <cellStyle name="Bad 108 2" xfId="18089"/>
    <cellStyle name="Bad 109" xfId="18090"/>
    <cellStyle name="Bad 109 2" xfId="18091"/>
    <cellStyle name="Bad 11" xfId="18092"/>
    <cellStyle name="Bad 11 2" xfId="18093"/>
    <cellStyle name="Bad 11 3" xfId="18094"/>
    <cellStyle name="Bad 110" xfId="18095"/>
    <cellStyle name="Bad 110 2" xfId="18096"/>
    <cellStyle name="Bad 111" xfId="18097"/>
    <cellStyle name="Bad 111 2" xfId="18098"/>
    <cellStyle name="Bad 112" xfId="18099"/>
    <cellStyle name="Bad 112 2" xfId="18100"/>
    <cellStyle name="Bad 113" xfId="18101"/>
    <cellStyle name="Bad 113 2" xfId="18102"/>
    <cellStyle name="Bad 114" xfId="18103"/>
    <cellStyle name="Bad 114 2" xfId="18104"/>
    <cellStyle name="Bad 115" xfId="18105"/>
    <cellStyle name="Bad 115 2" xfId="18106"/>
    <cellStyle name="Bad 116" xfId="18107"/>
    <cellStyle name="Bad 116 2" xfId="18108"/>
    <cellStyle name="Bad 117" xfId="18109"/>
    <cellStyle name="Bad 117 2" xfId="18110"/>
    <cellStyle name="Bad 118" xfId="18111"/>
    <cellStyle name="Bad 118 2" xfId="18112"/>
    <cellStyle name="Bad 119" xfId="18113"/>
    <cellStyle name="Bad 119 2" xfId="18114"/>
    <cellStyle name="Bad 12" xfId="18115"/>
    <cellStyle name="Bad 12 2" xfId="18116"/>
    <cellStyle name="Bad 12 3" xfId="18117"/>
    <cellStyle name="Bad 120" xfId="18118"/>
    <cellStyle name="Bad 120 2" xfId="18119"/>
    <cellStyle name="Bad 121" xfId="18120"/>
    <cellStyle name="Bad 121 2" xfId="18121"/>
    <cellStyle name="Bad 122" xfId="18122"/>
    <cellStyle name="Bad 122 2" xfId="18123"/>
    <cellStyle name="Bad 123" xfId="18124"/>
    <cellStyle name="Bad 123 2" xfId="18125"/>
    <cellStyle name="Bad 124" xfId="18126"/>
    <cellStyle name="Bad 124 2" xfId="18127"/>
    <cellStyle name="Bad 125" xfId="18128"/>
    <cellStyle name="Bad 125 2" xfId="18129"/>
    <cellStyle name="Bad 126" xfId="18130"/>
    <cellStyle name="Bad 126 2" xfId="18131"/>
    <cellStyle name="Bad 127" xfId="18132"/>
    <cellStyle name="Bad 127 2" xfId="18133"/>
    <cellStyle name="Bad 128" xfId="18134"/>
    <cellStyle name="Bad 128 2" xfId="18135"/>
    <cellStyle name="Bad 129" xfId="18136"/>
    <cellStyle name="Bad 129 2" xfId="18137"/>
    <cellStyle name="Bad 13" xfId="18138"/>
    <cellStyle name="Bad 13 2" xfId="18139"/>
    <cellStyle name="Bad 13 3" xfId="18140"/>
    <cellStyle name="Bad 130" xfId="18141"/>
    <cellStyle name="Bad 130 2" xfId="18142"/>
    <cellStyle name="Bad 131" xfId="18143"/>
    <cellStyle name="Bad 131 2" xfId="18144"/>
    <cellStyle name="Bad 132" xfId="18145"/>
    <cellStyle name="Bad 132 2" xfId="18146"/>
    <cellStyle name="Bad 133" xfId="18147"/>
    <cellStyle name="Bad 133 2" xfId="18148"/>
    <cellStyle name="Bad 134" xfId="18149"/>
    <cellStyle name="Bad 134 2" xfId="18150"/>
    <cellStyle name="Bad 135" xfId="18151"/>
    <cellStyle name="Bad 135 2" xfId="18152"/>
    <cellStyle name="Bad 136" xfId="18153"/>
    <cellStyle name="Bad 136 2" xfId="18154"/>
    <cellStyle name="Bad 137" xfId="18155"/>
    <cellStyle name="Bad 137 2" xfId="18156"/>
    <cellStyle name="Bad 138" xfId="18157"/>
    <cellStyle name="Bad 138 2" xfId="18158"/>
    <cellStyle name="Bad 139" xfId="18159"/>
    <cellStyle name="Bad 139 2" xfId="18160"/>
    <cellStyle name="Bad 14" xfId="18161"/>
    <cellStyle name="Bad 14 2" xfId="18162"/>
    <cellStyle name="Bad 140" xfId="18163"/>
    <cellStyle name="Bad 140 2" xfId="18164"/>
    <cellStyle name="Bad 141" xfId="18165"/>
    <cellStyle name="Bad 141 2" xfId="18166"/>
    <cellStyle name="Bad 142" xfId="18167"/>
    <cellStyle name="Bad 142 2" xfId="18168"/>
    <cellStyle name="Bad 143" xfId="18169"/>
    <cellStyle name="Bad 143 2" xfId="18170"/>
    <cellStyle name="Bad 144" xfId="18171"/>
    <cellStyle name="Bad 144 2" xfId="18172"/>
    <cellStyle name="Bad 145" xfId="18173"/>
    <cellStyle name="Bad 145 2" xfId="18174"/>
    <cellStyle name="Bad 146" xfId="18175"/>
    <cellStyle name="Bad 146 2" xfId="18176"/>
    <cellStyle name="Bad 147" xfId="18177"/>
    <cellStyle name="Bad 147 2" xfId="18178"/>
    <cellStyle name="Bad 148" xfId="18179"/>
    <cellStyle name="Bad 148 2" xfId="18180"/>
    <cellStyle name="Bad 149" xfId="18181"/>
    <cellStyle name="Bad 149 2" xfId="18182"/>
    <cellStyle name="Bad 15" xfId="18183"/>
    <cellStyle name="Bad 15 2" xfId="18184"/>
    <cellStyle name="Bad 150" xfId="18185"/>
    <cellStyle name="Bad 150 2" xfId="18186"/>
    <cellStyle name="Bad 151" xfId="18187"/>
    <cellStyle name="Bad 151 2" xfId="18188"/>
    <cellStyle name="Bad 152" xfId="18189"/>
    <cellStyle name="Bad 152 2" xfId="18190"/>
    <cellStyle name="Bad 153" xfId="18191"/>
    <cellStyle name="Bad 153 2" xfId="18192"/>
    <cellStyle name="Bad 154" xfId="18193"/>
    <cellStyle name="Bad 154 2" xfId="18194"/>
    <cellStyle name="Bad 155" xfId="18195"/>
    <cellStyle name="Bad 155 2" xfId="18196"/>
    <cellStyle name="Bad 156" xfId="18197"/>
    <cellStyle name="Bad 156 2" xfId="18198"/>
    <cellStyle name="Bad 157" xfId="18199"/>
    <cellStyle name="Bad 157 2" xfId="18200"/>
    <cellStyle name="Bad 158" xfId="18201"/>
    <cellStyle name="Bad 158 2" xfId="18202"/>
    <cellStyle name="Bad 159" xfId="18203"/>
    <cellStyle name="Bad 159 2" xfId="18204"/>
    <cellStyle name="Bad 16" xfId="18205"/>
    <cellStyle name="Bad 16 2" xfId="18206"/>
    <cellStyle name="Bad 160" xfId="18207"/>
    <cellStyle name="Bad 160 2" xfId="18208"/>
    <cellStyle name="Bad 161" xfId="18209"/>
    <cellStyle name="Bad 161 2" xfId="18210"/>
    <cellStyle name="Bad 162" xfId="18211"/>
    <cellStyle name="Bad 162 2" xfId="18212"/>
    <cellStyle name="Bad 163" xfId="18213"/>
    <cellStyle name="Bad 163 2" xfId="18214"/>
    <cellStyle name="Bad 164" xfId="18215"/>
    <cellStyle name="Bad 164 2" xfId="18216"/>
    <cellStyle name="Bad 165" xfId="18217"/>
    <cellStyle name="Bad 165 2" xfId="18218"/>
    <cellStyle name="Bad 166" xfId="18219"/>
    <cellStyle name="Bad 166 2" xfId="18220"/>
    <cellStyle name="Bad 167" xfId="18221"/>
    <cellStyle name="Bad 167 2" xfId="18222"/>
    <cellStyle name="Bad 168" xfId="18223"/>
    <cellStyle name="Bad 168 2" xfId="18224"/>
    <cellStyle name="Bad 169" xfId="18225"/>
    <cellStyle name="Bad 169 2" xfId="18226"/>
    <cellStyle name="Bad 17" xfId="18227"/>
    <cellStyle name="Bad 17 2" xfId="18228"/>
    <cellStyle name="Bad 170" xfId="18229"/>
    <cellStyle name="Bad 170 2" xfId="18230"/>
    <cellStyle name="Bad 171" xfId="18231"/>
    <cellStyle name="Bad 171 2" xfId="18232"/>
    <cellStyle name="Bad 172" xfId="18233"/>
    <cellStyle name="Bad 172 2" xfId="18234"/>
    <cellStyle name="Bad 173" xfId="18235"/>
    <cellStyle name="Bad 173 2" xfId="18236"/>
    <cellStyle name="Bad 174" xfId="18237"/>
    <cellStyle name="Bad 174 2" xfId="18238"/>
    <cellStyle name="Bad 175" xfId="18239"/>
    <cellStyle name="Bad 175 2" xfId="18240"/>
    <cellStyle name="Bad 176" xfId="18241"/>
    <cellStyle name="Bad 176 2" xfId="18242"/>
    <cellStyle name="Bad 177" xfId="18243"/>
    <cellStyle name="Bad 177 2" xfId="18244"/>
    <cellStyle name="Bad 178" xfId="18245"/>
    <cellStyle name="Bad 178 2" xfId="18246"/>
    <cellStyle name="Bad 179" xfId="18247"/>
    <cellStyle name="Bad 179 2" xfId="18248"/>
    <cellStyle name="Bad 18" xfId="18249"/>
    <cellStyle name="Bad 18 2" xfId="18250"/>
    <cellStyle name="Bad 180" xfId="18251"/>
    <cellStyle name="Bad 180 2" xfId="18252"/>
    <cellStyle name="Bad 181" xfId="18253"/>
    <cellStyle name="Bad 181 2" xfId="18254"/>
    <cellStyle name="Bad 182" xfId="18255"/>
    <cellStyle name="Bad 182 2" xfId="18256"/>
    <cellStyle name="Bad 183" xfId="18257"/>
    <cellStyle name="Bad 183 2" xfId="18258"/>
    <cellStyle name="Bad 184" xfId="18259"/>
    <cellStyle name="Bad 184 2" xfId="18260"/>
    <cellStyle name="Bad 185" xfId="18261"/>
    <cellStyle name="Bad 185 2" xfId="18262"/>
    <cellStyle name="Bad 186" xfId="18263"/>
    <cellStyle name="Bad 186 2" xfId="18264"/>
    <cellStyle name="Bad 187" xfId="18265"/>
    <cellStyle name="Bad 187 2" xfId="18266"/>
    <cellStyle name="Bad 188" xfId="18267"/>
    <cellStyle name="Bad 188 2" xfId="18268"/>
    <cellStyle name="Bad 189" xfId="18269"/>
    <cellStyle name="Bad 189 2" xfId="18270"/>
    <cellStyle name="Bad 19" xfId="18271"/>
    <cellStyle name="Bad 19 2" xfId="18272"/>
    <cellStyle name="Bad 190" xfId="18273"/>
    <cellStyle name="Bad 190 2" xfId="18274"/>
    <cellStyle name="Bad 191" xfId="18275"/>
    <cellStyle name="Bad 191 2" xfId="18276"/>
    <cellStyle name="Bad 192" xfId="18277"/>
    <cellStyle name="Bad 192 2" xfId="18278"/>
    <cellStyle name="Bad 193" xfId="18279"/>
    <cellStyle name="Bad 194" xfId="18280"/>
    <cellStyle name="Bad 195" xfId="18281"/>
    <cellStyle name="Bad 196" xfId="18282"/>
    <cellStyle name="Bad 197" xfId="18283"/>
    <cellStyle name="Bad 198" xfId="18284"/>
    <cellStyle name="Bad 199" xfId="18285"/>
    <cellStyle name="Bad 2" xfId="18286"/>
    <cellStyle name="Bad 2 10" xfId="18287"/>
    <cellStyle name="Bad 2 11" xfId="18288"/>
    <cellStyle name="Bad 2 12" xfId="18289"/>
    <cellStyle name="Bad 2 13" xfId="18290"/>
    <cellStyle name="Bad 2 2" xfId="18291"/>
    <cellStyle name="Bad 2 2 2" xfId="18292"/>
    <cellStyle name="Bad 2 2 3" xfId="18293"/>
    <cellStyle name="Bad 2 3" xfId="18294"/>
    <cellStyle name="Bad 2 4" xfId="18295"/>
    <cellStyle name="Bad 2 5" xfId="18296"/>
    <cellStyle name="Bad 2 6" xfId="18297"/>
    <cellStyle name="Bad 2 7" xfId="18298"/>
    <cellStyle name="Bad 2 8" xfId="18299"/>
    <cellStyle name="Bad 2 9" xfId="18300"/>
    <cellStyle name="Bad 20" xfId="18301"/>
    <cellStyle name="Bad 20 2" xfId="18302"/>
    <cellStyle name="Bad 200" xfId="18303"/>
    <cellStyle name="Bad 201" xfId="18304"/>
    <cellStyle name="Bad 202" xfId="18305"/>
    <cellStyle name="Bad 203" xfId="18306"/>
    <cellStyle name="Bad 204" xfId="18307"/>
    <cellStyle name="Bad 205" xfId="18308"/>
    <cellStyle name="Bad 206" xfId="18309"/>
    <cellStyle name="Bad 207" xfId="18310"/>
    <cellStyle name="Bad 208" xfId="18311"/>
    <cellStyle name="Bad 209" xfId="18312"/>
    <cellStyle name="Bad 21" xfId="18313"/>
    <cellStyle name="Bad 21 2" xfId="18314"/>
    <cellStyle name="Bad 210" xfId="18315"/>
    <cellStyle name="Bad 211" xfId="18316"/>
    <cellStyle name="Bad 212" xfId="18317"/>
    <cellStyle name="Bad 213" xfId="18318"/>
    <cellStyle name="Bad 214" xfId="18319"/>
    <cellStyle name="Bad 215" xfId="18320"/>
    <cellStyle name="Bad 216" xfId="18321"/>
    <cellStyle name="Bad 217" xfId="18322"/>
    <cellStyle name="Bad 218" xfId="18323"/>
    <cellStyle name="Bad 219" xfId="18324"/>
    <cellStyle name="Bad 22" xfId="18325"/>
    <cellStyle name="Bad 22 2" xfId="18326"/>
    <cellStyle name="Bad 220" xfId="18327"/>
    <cellStyle name="Bad 221" xfId="18328"/>
    <cellStyle name="Bad 222" xfId="18329"/>
    <cellStyle name="Bad 223" xfId="18330"/>
    <cellStyle name="Bad 224" xfId="18331"/>
    <cellStyle name="Bad 225" xfId="18332"/>
    <cellStyle name="Bad 226" xfId="18333"/>
    <cellStyle name="Bad 227" xfId="18334"/>
    <cellStyle name="Bad 228" xfId="18335"/>
    <cellStyle name="Bad 229" xfId="18336"/>
    <cellStyle name="Bad 23" xfId="18337"/>
    <cellStyle name="Bad 23 2" xfId="18338"/>
    <cellStyle name="Bad 230" xfId="18339"/>
    <cellStyle name="Bad 231" xfId="18340"/>
    <cellStyle name="Bad 232" xfId="18341"/>
    <cellStyle name="Bad 233" xfId="18342"/>
    <cellStyle name="Bad 234" xfId="18343"/>
    <cellStyle name="Bad 235" xfId="18344"/>
    <cellStyle name="Bad 236" xfId="18345"/>
    <cellStyle name="Bad 237" xfId="18346"/>
    <cellStyle name="Bad 238" xfId="18347"/>
    <cellStyle name="Bad 239" xfId="18348"/>
    <cellStyle name="Bad 24" xfId="18349"/>
    <cellStyle name="Bad 24 2" xfId="18350"/>
    <cellStyle name="Bad 240" xfId="18351"/>
    <cellStyle name="Bad 241" xfId="18352"/>
    <cellStyle name="Bad 242" xfId="18353"/>
    <cellStyle name="Bad 243" xfId="18354"/>
    <cellStyle name="Bad 244" xfId="18355"/>
    <cellStyle name="Bad 245" xfId="18356"/>
    <cellStyle name="Bad 246" xfId="18357"/>
    <cellStyle name="Bad 247" xfId="18358"/>
    <cellStyle name="Bad 248" xfId="18359"/>
    <cellStyle name="Bad 249" xfId="18360"/>
    <cellStyle name="Bad 25" xfId="18361"/>
    <cellStyle name="Bad 25 2" xfId="18362"/>
    <cellStyle name="Bad 250" xfId="18363"/>
    <cellStyle name="Bad 251" xfId="18364"/>
    <cellStyle name="Bad 252" xfId="18365"/>
    <cellStyle name="Bad 253" xfId="18366"/>
    <cellStyle name="Bad 254" xfId="18367"/>
    <cellStyle name="Bad 255" xfId="18368"/>
    <cellStyle name="Bad 256" xfId="18369"/>
    <cellStyle name="Bad 257" xfId="18370"/>
    <cellStyle name="Bad 26" xfId="18371"/>
    <cellStyle name="Bad 26 2" xfId="18372"/>
    <cellStyle name="Bad 27" xfId="18373"/>
    <cellStyle name="Bad 27 2" xfId="18374"/>
    <cellStyle name="Bad 28" xfId="18375"/>
    <cellStyle name="Bad 28 2" xfId="18376"/>
    <cellStyle name="Bad 29" xfId="18377"/>
    <cellStyle name="Bad 29 2" xfId="18378"/>
    <cellStyle name="Bad 3" xfId="18379"/>
    <cellStyle name="Bad 3 2" xfId="18380"/>
    <cellStyle name="Bad 3 2 2" xfId="18381"/>
    <cellStyle name="Bad 3 3" xfId="18382"/>
    <cellStyle name="Bad 3 4" xfId="18383"/>
    <cellStyle name="Bad 30" xfId="18384"/>
    <cellStyle name="Bad 30 2" xfId="18385"/>
    <cellStyle name="Bad 31" xfId="18386"/>
    <cellStyle name="Bad 31 2" xfId="18387"/>
    <cellStyle name="Bad 32" xfId="18388"/>
    <cellStyle name="Bad 32 2" xfId="18389"/>
    <cellStyle name="Bad 33" xfId="18390"/>
    <cellStyle name="Bad 33 2" xfId="18391"/>
    <cellStyle name="Bad 34" xfId="18392"/>
    <cellStyle name="Bad 34 2" xfId="18393"/>
    <cellStyle name="Bad 35" xfId="18394"/>
    <cellStyle name="Bad 35 2" xfId="18395"/>
    <cellStyle name="Bad 36" xfId="18396"/>
    <cellStyle name="Bad 36 2" xfId="18397"/>
    <cellStyle name="Bad 37" xfId="18398"/>
    <cellStyle name="Bad 37 2" xfId="18399"/>
    <cellStyle name="Bad 38" xfId="18400"/>
    <cellStyle name="Bad 38 2" xfId="18401"/>
    <cellStyle name="Bad 39" xfId="18402"/>
    <cellStyle name="Bad 39 2" xfId="18403"/>
    <cellStyle name="Bad 4" xfId="18404"/>
    <cellStyle name="Bad 4 2" xfId="18405"/>
    <cellStyle name="Bad 4 2 2" xfId="18406"/>
    <cellStyle name="Bad 4 3" xfId="18407"/>
    <cellStyle name="Bad 40" xfId="18408"/>
    <cellStyle name="Bad 40 2" xfId="18409"/>
    <cellStyle name="Bad 41" xfId="18410"/>
    <cellStyle name="Bad 41 2" xfId="18411"/>
    <cellStyle name="Bad 42" xfId="18412"/>
    <cellStyle name="Bad 42 2" xfId="18413"/>
    <cellStyle name="Bad 43" xfId="18414"/>
    <cellStyle name="Bad 43 2" xfId="18415"/>
    <cellStyle name="Bad 44" xfId="18416"/>
    <cellStyle name="Bad 44 2" xfId="18417"/>
    <cellStyle name="Bad 45" xfId="18418"/>
    <cellStyle name="Bad 45 2" xfId="18419"/>
    <cellStyle name="Bad 46" xfId="18420"/>
    <cellStyle name="Bad 46 2" xfId="18421"/>
    <cellStyle name="Bad 47" xfId="18422"/>
    <cellStyle name="Bad 47 2" xfId="18423"/>
    <cellStyle name="Bad 48" xfId="18424"/>
    <cellStyle name="Bad 48 2" xfId="18425"/>
    <cellStyle name="Bad 49" xfId="18426"/>
    <cellStyle name="Bad 49 2" xfId="18427"/>
    <cellStyle name="Bad 5" xfId="18428"/>
    <cellStyle name="Bad 5 2" xfId="18429"/>
    <cellStyle name="Bad 5 3" xfId="18430"/>
    <cellStyle name="Bad 50" xfId="18431"/>
    <cellStyle name="Bad 50 2" xfId="18432"/>
    <cellStyle name="Bad 51" xfId="18433"/>
    <cellStyle name="Bad 51 2" xfId="18434"/>
    <cellStyle name="Bad 52" xfId="18435"/>
    <cellStyle name="Bad 52 2" xfId="18436"/>
    <cellStyle name="Bad 53" xfId="18437"/>
    <cellStyle name="Bad 53 2" xfId="18438"/>
    <cellStyle name="Bad 54" xfId="18439"/>
    <cellStyle name="Bad 54 2" xfId="18440"/>
    <cellStyle name="Bad 55" xfId="18441"/>
    <cellStyle name="Bad 55 2" xfId="18442"/>
    <cellStyle name="Bad 56" xfId="18443"/>
    <cellStyle name="Bad 56 2" xfId="18444"/>
    <cellStyle name="Bad 57" xfId="18445"/>
    <cellStyle name="Bad 57 2" xfId="18446"/>
    <cellStyle name="Bad 58" xfId="18447"/>
    <cellStyle name="Bad 58 2" xfId="18448"/>
    <cellStyle name="Bad 59" xfId="18449"/>
    <cellStyle name="Bad 59 2" xfId="18450"/>
    <cellStyle name="Bad 6" xfId="18451"/>
    <cellStyle name="Bad 6 2" xfId="18452"/>
    <cellStyle name="Bad 6 3" xfId="18453"/>
    <cellStyle name="Bad 60" xfId="18454"/>
    <cellStyle name="Bad 60 2" xfId="18455"/>
    <cellStyle name="Bad 61" xfId="18456"/>
    <cellStyle name="Bad 61 2" xfId="18457"/>
    <cellStyle name="Bad 62" xfId="18458"/>
    <cellStyle name="Bad 62 2" xfId="18459"/>
    <cellStyle name="Bad 63" xfId="18460"/>
    <cellStyle name="Bad 63 2" xfId="18461"/>
    <cellStyle name="Bad 64" xfId="18462"/>
    <cellStyle name="Bad 64 2" xfId="18463"/>
    <cellStyle name="Bad 65" xfId="18464"/>
    <cellStyle name="Bad 65 2" xfId="18465"/>
    <cellStyle name="Bad 66" xfId="18466"/>
    <cellStyle name="Bad 66 2" xfId="18467"/>
    <cellStyle name="Bad 67" xfId="18468"/>
    <cellStyle name="Bad 67 2" xfId="18469"/>
    <cellStyle name="Bad 68" xfId="18470"/>
    <cellStyle name="Bad 68 2" xfId="18471"/>
    <cellStyle name="Bad 69" xfId="18472"/>
    <cellStyle name="Bad 69 2" xfId="18473"/>
    <cellStyle name="Bad 7" xfId="18474"/>
    <cellStyle name="Bad 7 2" xfId="18475"/>
    <cellStyle name="Bad 7 3" xfId="18476"/>
    <cellStyle name="Bad 70" xfId="18477"/>
    <cellStyle name="Bad 70 2" xfId="18478"/>
    <cellStyle name="Bad 71" xfId="18479"/>
    <cellStyle name="Bad 71 2" xfId="18480"/>
    <cellStyle name="Bad 72" xfId="18481"/>
    <cellStyle name="Bad 72 2" xfId="18482"/>
    <cellStyle name="Bad 73" xfId="18483"/>
    <cellStyle name="Bad 73 2" xfId="18484"/>
    <cellStyle name="Bad 74" xfId="18485"/>
    <cellStyle name="Bad 74 2" xfId="18486"/>
    <cellStyle name="Bad 75" xfId="18487"/>
    <cellStyle name="Bad 75 2" xfId="18488"/>
    <cellStyle name="Bad 76" xfId="18489"/>
    <cellStyle name="Bad 76 2" xfId="18490"/>
    <cellStyle name="Bad 77" xfId="18491"/>
    <cellStyle name="Bad 77 2" xfId="18492"/>
    <cellStyle name="Bad 78" xfId="18493"/>
    <cellStyle name="Bad 78 2" xfId="18494"/>
    <cellStyle name="Bad 79" xfId="18495"/>
    <cellStyle name="Bad 79 2" xfId="18496"/>
    <cellStyle name="Bad 8" xfId="18497"/>
    <cellStyle name="Bad 8 2" xfId="18498"/>
    <cellStyle name="Bad 8 3" xfId="18499"/>
    <cellStyle name="Bad 80" xfId="18500"/>
    <cellStyle name="Bad 80 2" xfId="18501"/>
    <cellStyle name="Bad 81" xfId="18502"/>
    <cellStyle name="Bad 81 2" xfId="18503"/>
    <cellStyle name="Bad 82" xfId="18504"/>
    <cellStyle name="Bad 82 2" xfId="18505"/>
    <cellStyle name="Bad 83" xfId="18506"/>
    <cellStyle name="Bad 83 2" xfId="18507"/>
    <cellStyle name="Bad 84" xfId="18508"/>
    <cellStyle name="Bad 84 2" xfId="18509"/>
    <cellStyle name="Bad 85" xfId="18510"/>
    <cellStyle name="Bad 85 2" xfId="18511"/>
    <cellStyle name="Bad 86" xfId="18512"/>
    <cellStyle name="Bad 86 2" xfId="18513"/>
    <cellStyle name="Bad 87" xfId="18514"/>
    <cellStyle name="Bad 87 2" xfId="18515"/>
    <cellStyle name="Bad 88" xfId="18516"/>
    <cellStyle name="Bad 88 2" xfId="18517"/>
    <cellStyle name="Bad 89" xfId="18518"/>
    <cellStyle name="Bad 89 2" xfId="18519"/>
    <cellStyle name="Bad 9" xfId="18520"/>
    <cellStyle name="Bad 9 2" xfId="18521"/>
    <cellStyle name="Bad 9 3" xfId="18522"/>
    <cellStyle name="Bad 90" xfId="18523"/>
    <cellStyle name="Bad 90 2" xfId="18524"/>
    <cellStyle name="Bad 91" xfId="18525"/>
    <cellStyle name="Bad 91 2" xfId="18526"/>
    <cellStyle name="Bad 92" xfId="18527"/>
    <cellStyle name="Bad 92 2" xfId="18528"/>
    <cellStyle name="Bad 93" xfId="18529"/>
    <cellStyle name="Bad 93 2" xfId="18530"/>
    <cellStyle name="Bad 94" xfId="18531"/>
    <cellStyle name="Bad 94 2" xfId="18532"/>
    <cellStyle name="Bad 95" xfId="18533"/>
    <cellStyle name="Bad 95 2" xfId="18534"/>
    <cellStyle name="Bad 96" xfId="18535"/>
    <cellStyle name="Bad 96 2" xfId="18536"/>
    <cellStyle name="Bad 97" xfId="18537"/>
    <cellStyle name="Bad 97 2" xfId="18538"/>
    <cellStyle name="Bad 98" xfId="18539"/>
    <cellStyle name="Bad 98 2" xfId="18540"/>
    <cellStyle name="Bad 99" xfId="18541"/>
    <cellStyle name="Bad 99 2" xfId="18542"/>
    <cellStyle name="BetweenMacros" xfId="18543"/>
    <cellStyle name="BetweenMacros 2" xfId="18544"/>
    <cellStyle name="BlackStrike" xfId="18545"/>
    <cellStyle name="BlackText" xfId="18546"/>
    <cellStyle name="blank" xfId="50722"/>
    <cellStyle name="bld-li - Style4" xfId="50723"/>
    <cellStyle name="Blue" xfId="18547"/>
    <cellStyle name="BoldText" xfId="18548"/>
    <cellStyle name="Border Heavy" xfId="18549"/>
    <cellStyle name="Border Thin" xfId="18550"/>
    <cellStyle name="Calc Currency (0)" xfId="18551"/>
    <cellStyle name="Calc Currency (0) 10" xfId="18552"/>
    <cellStyle name="Calc Currency (0) 11" xfId="18553"/>
    <cellStyle name="Calc Currency (0) 12" xfId="18554"/>
    <cellStyle name="Calc Currency (0) 13" xfId="18555"/>
    <cellStyle name="Calc Currency (0) 14" xfId="18556"/>
    <cellStyle name="Calc Currency (0) 15" xfId="18557"/>
    <cellStyle name="Calc Currency (0) 2" xfId="18558"/>
    <cellStyle name="Calc Currency (0) 2 2" xfId="18559"/>
    <cellStyle name="Calc Currency (0) 3" xfId="18560"/>
    <cellStyle name="Calc Currency (0) 4" xfId="18561"/>
    <cellStyle name="Calc Currency (0) 5" xfId="18562"/>
    <cellStyle name="Calc Currency (0) 6" xfId="18563"/>
    <cellStyle name="Calc Currency (0) 7" xfId="18564"/>
    <cellStyle name="Calc Currency (0) 8" xfId="18565"/>
    <cellStyle name="Calc Currency (0) 9" xfId="18566"/>
    <cellStyle name="Calculation 10" xfId="18567"/>
    <cellStyle name="Calculation 10 2" xfId="18568"/>
    <cellStyle name="Calculation 10 2 2" xfId="18569"/>
    <cellStyle name="Calculation 10 2 3" xfId="18570"/>
    <cellStyle name="Calculation 10 3" xfId="18571"/>
    <cellStyle name="Calculation 10 4" xfId="18572"/>
    <cellStyle name="Calculation 100" xfId="18573"/>
    <cellStyle name="Calculation 100 2" xfId="18574"/>
    <cellStyle name="Calculation 101" xfId="18575"/>
    <cellStyle name="Calculation 101 2" xfId="18576"/>
    <cellStyle name="Calculation 102" xfId="18577"/>
    <cellStyle name="Calculation 102 2" xfId="18578"/>
    <cellStyle name="Calculation 103" xfId="18579"/>
    <cellStyle name="Calculation 103 2" xfId="18580"/>
    <cellStyle name="Calculation 104" xfId="18581"/>
    <cellStyle name="Calculation 104 2" xfId="18582"/>
    <cellStyle name="Calculation 105" xfId="18583"/>
    <cellStyle name="Calculation 105 2" xfId="18584"/>
    <cellStyle name="Calculation 106" xfId="18585"/>
    <cellStyle name="Calculation 106 2" xfId="18586"/>
    <cellStyle name="Calculation 107" xfId="18587"/>
    <cellStyle name="Calculation 107 2" xfId="18588"/>
    <cellStyle name="Calculation 108" xfId="18589"/>
    <cellStyle name="Calculation 108 2" xfId="18590"/>
    <cellStyle name="Calculation 109" xfId="18591"/>
    <cellStyle name="Calculation 109 2" xfId="18592"/>
    <cellStyle name="Calculation 11" xfId="18593"/>
    <cellStyle name="Calculation 11 2" xfId="18594"/>
    <cellStyle name="Calculation 11 2 2" xfId="18595"/>
    <cellStyle name="Calculation 11 2 3" xfId="18596"/>
    <cellStyle name="Calculation 11 3" xfId="18597"/>
    <cellStyle name="Calculation 11 4" xfId="18598"/>
    <cellStyle name="Calculation 110" xfId="18599"/>
    <cellStyle name="Calculation 110 2" xfId="18600"/>
    <cellStyle name="Calculation 111" xfId="18601"/>
    <cellStyle name="Calculation 111 2" xfId="18602"/>
    <cellStyle name="Calculation 112" xfId="18603"/>
    <cellStyle name="Calculation 112 2" xfId="18604"/>
    <cellStyle name="Calculation 113" xfId="18605"/>
    <cellStyle name="Calculation 113 2" xfId="18606"/>
    <cellStyle name="Calculation 114" xfId="18607"/>
    <cellStyle name="Calculation 114 2" xfId="18608"/>
    <cellStyle name="Calculation 115" xfId="18609"/>
    <cellStyle name="Calculation 115 2" xfId="18610"/>
    <cellStyle name="Calculation 116" xfId="18611"/>
    <cellStyle name="Calculation 116 2" xfId="18612"/>
    <cellStyle name="Calculation 117" xfId="18613"/>
    <cellStyle name="Calculation 117 2" xfId="18614"/>
    <cellStyle name="Calculation 118" xfId="18615"/>
    <cellStyle name="Calculation 118 2" xfId="18616"/>
    <cellStyle name="Calculation 119" xfId="18617"/>
    <cellStyle name="Calculation 119 2" xfId="18618"/>
    <cellStyle name="Calculation 12" xfId="18619"/>
    <cellStyle name="Calculation 12 2" xfId="18620"/>
    <cellStyle name="Calculation 12 2 2" xfId="18621"/>
    <cellStyle name="Calculation 12 2 3" xfId="18622"/>
    <cellStyle name="Calculation 12 3" xfId="18623"/>
    <cellStyle name="Calculation 12 4" xfId="18624"/>
    <cellStyle name="Calculation 120" xfId="18625"/>
    <cellStyle name="Calculation 120 2" xfId="18626"/>
    <cellStyle name="Calculation 121" xfId="18627"/>
    <cellStyle name="Calculation 121 2" xfId="18628"/>
    <cellStyle name="Calculation 122" xfId="18629"/>
    <cellStyle name="Calculation 122 2" xfId="18630"/>
    <cellStyle name="Calculation 123" xfId="18631"/>
    <cellStyle name="Calculation 123 2" xfId="18632"/>
    <cellStyle name="Calculation 124" xfId="18633"/>
    <cellStyle name="Calculation 124 2" xfId="18634"/>
    <cellStyle name="Calculation 125" xfId="18635"/>
    <cellStyle name="Calculation 125 2" xfId="18636"/>
    <cellStyle name="Calculation 126" xfId="18637"/>
    <cellStyle name="Calculation 126 2" xfId="18638"/>
    <cellStyle name="Calculation 127" xfId="18639"/>
    <cellStyle name="Calculation 127 2" xfId="18640"/>
    <cellStyle name="Calculation 128" xfId="18641"/>
    <cellStyle name="Calculation 128 2" xfId="18642"/>
    <cellStyle name="Calculation 129" xfId="18643"/>
    <cellStyle name="Calculation 129 2" xfId="18644"/>
    <cellStyle name="Calculation 13" xfId="18645"/>
    <cellStyle name="Calculation 13 2" xfId="18646"/>
    <cellStyle name="Calculation 13 2 2" xfId="18647"/>
    <cellStyle name="Calculation 13 2 3" xfId="18648"/>
    <cellStyle name="Calculation 13 3" xfId="18649"/>
    <cellStyle name="Calculation 13 4" xfId="18650"/>
    <cellStyle name="Calculation 130" xfId="18651"/>
    <cellStyle name="Calculation 130 2" xfId="18652"/>
    <cellStyle name="Calculation 131" xfId="18653"/>
    <cellStyle name="Calculation 131 2" xfId="18654"/>
    <cellStyle name="Calculation 132" xfId="18655"/>
    <cellStyle name="Calculation 132 2" xfId="18656"/>
    <cellStyle name="Calculation 133" xfId="18657"/>
    <cellStyle name="Calculation 133 2" xfId="18658"/>
    <cellStyle name="Calculation 134" xfId="18659"/>
    <cellStyle name="Calculation 134 2" xfId="18660"/>
    <cellStyle name="Calculation 135" xfId="18661"/>
    <cellStyle name="Calculation 135 2" xfId="18662"/>
    <cellStyle name="Calculation 136" xfId="18663"/>
    <cellStyle name="Calculation 136 2" xfId="18664"/>
    <cellStyle name="Calculation 137" xfId="18665"/>
    <cellStyle name="Calculation 137 2" xfId="18666"/>
    <cellStyle name="Calculation 138" xfId="18667"/>
    <cellStyle name="Calculation 138 2" xfId="18668"/>
    <cellStyle name="Calculation 139" xfId="18669"/>
    <cellStyle name="Calculation 139 2" xfId="18670"/>
    <cellStyle name="Calculation 14" xfId="18671"/>
    <cellStyle name="Calculation 14 2" xfId="18672"/>
    <cellStyle name="Calculation 140" xfId="18673"/>
    <cellStyle name="Calculation 140 2" xfId="18674"/>
    <cellStyle name="Calculation 141" xfId="18675"/>
    <cellStyle name="Calculation 141 2" xfId="18676"/>
    <cellStyle name="Calculation 142" xfId="18677"/>
    <cellStyle name="Calculation 142 2" xfId="18678"/>
    <cellStyle name="Calculation 143" xfId="18679"/>
    <cellStyle name="Calculation 143 2" xfId="18680"/>
    <cellStyle name="Calculation 144" xfId="18681"/>
    <cellStyle name="Calculation 144 2" xfId="18682"/>
    <cellStyle name="Calculation 145" xfId="18683"/>
    <cellStyle name="Calculation 145 2" xfId="18684"/>
    <cellStyle name="Calculation 146" xfId="18685"/>
    <cellStyle name="Calculation 146 2" xfId="18686"/>
    <cellStyle name="Calculation 147" xfId="18687"/>
    <cellStyle name="Calculation 147 2" xfId="18688"/>
    <cellStyle name="Calculation 148" xfId="18689"/>
    <cellStyle name="Calculation 148 2" xfId="18690"/>
    <cellStyle name="Calculation 149" xfId="18691"/>
    <cellStyle name="Calculation 149 2" xfId="18692"/>
    <cellStyle name="Calculation 15" xfId="18693"/>
    <cellStyle name="Calculation 15 2" xfId="18694"/>
    <cellStyle name="Calculation 150" xfId="18695"/>
    <cellStyle name="Calculation 150 2" xfId="18696"/>
    <cellStyle name="Calculation 151" xfId="18697"/>
    <cellStyle name="Calculation 151 2" xfId="18698"/>
    <cellStyle name="Calculation 152" xfId="18699"/>
    <cellStyle name="Calculation 152 2" xfId="18700"/>
    <cellStyle name="Calculation 153" xfId="18701"/>
    <cellStyle name="Calculation 153 2" xfId="18702"/>
    <cellStyle name="Calculation 154" xfId="18703"/>
    <cellStyle name="Calculation 154 2" xfId="18704"/>
    <cellStyle name="Calculation 155" xfId="18705"/>
    <cellStyle name="Calculation 155 2" xfId="18706"/>
    <cellStyle name="Calculation 156" xfId="18707"/>
    <cellStyle name="Calculation 156 2" xfId="18708"/>
    <cellStyle name="Calculation 157" xfId="18709"/>
    <cellStyle name="Calculation 157 2" xfId="18710"/>
    <cellStyle name="Calculation 158" xfId="18711"/>
    <cellStyle name="Calculation 158 2" xfId="18712"/>
    <cellStyle name="Calculation 159" xfId="18713"/>
    <cellStyle name="Calculation 159 2" xfId="18714"/>
    <cellStyle name="Calculation 16" xfId="18715"/>
    <cellStyle name="Calculation 16 2" xfId="18716"/>
    <cellStyle name="Calculation 160" xfId="18717"/>
    <cellStyle name="Calculation 160 2" xfId="18718"/>
    <cellStyle name="Calculation 161" xfId="18719"/>
    <cellStyle name="Calculation 161 2" xfId="18720"/>
    <cellStyle name="Calculation 162" xfId="18721"/>
    <cellStyle name="Calculation 162 2" xfId="18722"/>
    <cellStyle name="Calculation 163" xfId="18723"/>
    <cellStyle name="Calculation 163 2" xfId="18724"/>
    <cellStyle name="Calculation 164" xfId="18725"/>
    <cellStyle name="Calculation 164 2" xfId="18726"/>
    <cellStyle name="Calculation 165" xfId="18727"/>
    <cellStyle name="Calculation 165 2" xfId="18728"/>
    <cellStyle name="Calculation 166" xfId="18729"/>
    <cellStyle name="Calculation 166 2" xfId="18730"/>
    <cellStyle name="Calculation 167" xfId="18731"/>
    <cellStyle name="Calculation 167 2" xfId="18732"/>
    <cellStyle name="Calculation 168" xfId="18733"/>
    <cellStyle name="Calculation 168 2" xfId="18734"/>
    <cellStyle name="Calculation 169" xfId="18735"/>
    <cellStyle name="Calculation 169 2" xfId="18736"/>
    <cellStyle name="Calculation 17" xfId="18737"/>
    <cellStyle name="Calculation 17 2" xfId="18738"/>
    <cellStyle name="Calculation 170" xfId="18739"/>
    <cellStyle name="Calculation 170 2" xfId="18740"/>
    <cellStyle name="Calculation 171" xfId="18741"/>
    <cellStyle name="Calculation 171 2" xfId="18742"/>
    <cellStyle name="Calculation 172" xfId="18743"/>
    <cellStyle name="Calculation 172 2" xfId="18744"/>
    <cellStyle name="Calculation 173" xfId="18745"/>
    <cellStyle name="Calculation 173 2" xfId="18746"/>
    <cellStyle name="Calculation 174" xfId="18747"/>
    <cellStyle name="Calculation 174 2" xfId="18748"/>
    <cellStyle name="Calculation 175" xfId="18749"/>
    <cellStyle name="Calculation 175 2" xfId="18750"/>
    <cellStyle name="Calculation 176" xfId="18751"/>
    <cellStyle name="Calculation 176 2" xfId="18752"/>
    <cellStyle name="Calculation 177" xfId="18753"/>
    <cellStyle name="Calculation 177 2" xfId="18754"/>
    <cellStyle name="Calculation 178" xfId="18755"/>
    <cellStyle name="Calculation 178 2" xfId="18756"/>
    <cellStyle name="Calculation 179" xfId="18757"/>
    <cellStyle name="Calculation 179 2" xfId="18758"/>
    <cellStyle name="Calculation 18" xfId="18759"/>
    <cellStyle name="Calculation 18 2" xfId="18760"/>
    <cellStyle name="Calculation 180" xfId="18761"/>
    <cellStyle name="Calculation 180 2" xfId="18762"/>
    <cellStyle name="Calculation 181" xfId="18763"/>
    <cellStyle name="Calculation 181 2" xfId="18764"/>
    <cellStyle name="Calculation 182" xfId="18765"/>
    <cellStyle name="Calculation 182 2" xfId="18766"/>
    <cellStyle name="Calculation 183" xfId="18767"/>
    <cellStyle name="Calculation 183 2" xfId="18768"/>
    <cellStyle name="Calculation 184" xfId="18769"/>
    <cellStyle name="Calculation 184 2" xfId="18770"/>
    <cellStyle name="Calculation 185" xfId="18771"/>
    <cellStyle name="Calculation 185 2" xfId="18772"/>
    <cellStyle name="Calculation 186" xfId="18773"/>
    <cellStyle name="Calculation 186 2" xfId="18774"/>
    <cellStyle name="Calculation 187" xfId="18775"/>
    <cellStyle name="Calculation 187 2" xfId="18776"/>
    <cellStyle name="Calculation 188" xfId="18777"/>
    <cellStyle name="Calculation 188 2" xfId="18778"/>
    <cellStyle name="Calculation 189" xfId="18779"/>
    <cellStyle name="Calculation 189 2" xfId="18780"/>
    <cellStyle name="Calculation 19" xfId="18781"/>
    <cellStyle name="Calculation 19 2" xfId="18782"/>
    <cellStyle name="Calculation 190" xfId="18783"/>
    <cellStyle name="Calculation 190 2" xfId="18784"/>
    <cellStyle name="Calculation 191" xfId="18785"/>
    <cellStyle name="Calculation 191 2" xfId="18786"/>
    <cellStyle name="Calculation 192" xfId="18787"/>
    <cellStyle name="Calculation 192 2" xfId="18788"/>
    <cellStyle name="Calculation 193" xfId="18789"/>
    <cellStyle name="Calculation 194" xfId="18790"/>
    <cellStyle name="Calculation 195" xfId="18791"/>
    <cellStyle name="Calculation 196" xfId="18792"/>
    <cellStyle name="Calculation 197" xfId="18793"/>
    <cellStyle name="Calculation 198" xfId="18794"/>
    <cellStyle name="Calculation 199" xfId="18795"/>
    <cellStyle name="Calculation 2" xfId="18796"/>
    <cellStyle name="Calculation 2 10" xfId="18797"/>
    <cellStyle name="Calculation 2 11" xfId="18798"/>
    <cellStyle name="Calculation 2 12" xfId="18799"/>
    <cellStyle name="Calculation 2 13" xfId="18800"/>
    <cellStyle name="Calculation 2 13 2" xfId="18801"/>
    <cellStyle name="Calculation 2 14" xfId="18802"/>
    <cellStyle name="Calculation 2 14 2" xfId="18803"/>
    <cellStyle name="Calculation 2 15" xfId="18804"/>
    <cellStyle name="Calculation 2 16" xfId="18805"/>
    <cellStyle name="Calculation 2 2" xfId="18806"/>
    <cellStyle name="Calculation 2 2 2" xfId="18807"/>
    <cellStyle name="Calculation 2 2 2 2" xfId="50724"/>
    <cellStyle name="Calculation 2 2 2 3" xfId="50725"/>
    <cellStyle name="Calculation 2 2 2 4" xfId="50726"/>
    <cellStyle name="Calculation 2 2 2 5" xfId="50727"/>
    <cellStyle name="Calculation 2 2 3" xfId="18808"/>
    <cellStyle name="Calculation 2 3" xfId="18809"/>
    <cellStyle name="Calculation 2 3 2" xfId="50728"/>
    <cellStyle name="Calculation 2 3 3" xfId="50729"/>
    <cellStyle name="Calculation 2 3 4" xfId="50730"/>
    <cellStyle name="Calculation 2 4" xfId="18810"/>
    <cellStyle name="Calculation 2 4 2" xfId="50731"/>
    <cellStyle name="Calculation 2 5" xfId="18811"/>
    <cellStyle name="Calculation 2 6" xfId="18812"/>
    <cellStyle name="Calculation 2 7" xfId="18813"/>
    <cellStyle name="Calculation 2 8" xfId="18814"/>
    <cellStyle name="Calculation 2 9" xfId="18815"/>
    <cellStyle name="Calculation 20" xfId="18816"/>
    <cellStyle name="Calculation 20 2" xfId="18817"/>
    <cellStyle name="Calculation 200" xfId="18818"/>
    <cellStyle name="Calculation 201" xfId="18819"/>
    <cellStyle name="Calculation 202" xfId="18820"/>
    <cellStyle name="Calculation 203" xfId="18821"/>
    <cellStyle name="Calculation 204" xfId="18822"/>
    <cellStyle name="Calculation 205" xfId="18823"/>
    <cellStyle name="Calculation 206" xfId="18824"/>
    <cellStyle name="Calculation 207" xfId="18825"/>
    <cellStyle name="Calculation 208" xfId="18826"/>
    <cellStyle name="Calculation 209" xfId="18827"/>
    <cellStyle name="Calculation 21" xfId="18828"/>
    <cellStyle name="Calculation 21 2" xfId="18829"/>
    <cellStyle name="Calculation 210" xfId="18830"/>
    <cellStyle name="Calculation 211" xfId="18831"/>
    <cellStyle name="Calculation 212" xfId="18832"/>
    <cellStyle name="Calculation 213" xfId="18833"/>
    <cellStyle name="Calculation 214" xfId="18834"/>
    <cellStyle name="Calculation 215" xfId="18835"/>
    <cellStyle name="Calculation 216" xfId="18836"/>
    <cellStyle name="Calculation 217" xfId="18837"/>
    <cellStyle name="Calculation 218" xfId="18838"/>
    <cellStyle name="Calculation 219" xfId="18839"/>
    <cellStyle name="Calculation 22" xfId="18840"/>
    <cellStyle name="Calculation 22 2" xfId="18841"/>
    <cellStyle name="Calculation 220" xfId="18842"/>
    <cellStyle name="Calculation 221" xfId="18843"/>
    <cellStyle name="Calculation 222" xfId="18844"/>
    <cellStyle name="Calculation 223" xfId="18845"/>
    <cellStyle name="Calculation 224" xfId="18846"/>
    <cellStyle name="Calculation 225" xfId="18847"/>
    <cellStyle name="Calculation 226" xfId="18848"/>
    <cellStyle name="Calculation 227" xfId="18849"/>
    <cellStyle name="Calculation 228" xfId="18850"/>
    <cellStyle name="Calculation 229" xfId="18851"/>
    <cellStyle name="Calculation 23" xfId="18852"/>
    <cellStyle name="Calculation 23 2" xfId="18853"/>
    <cellStyle name="Calculation 230" xfId="18854"/>
    <cellStyle name="Calculation 231" xfId="18855"/>
    <cellStyle name="Calculation 232" xfId="18856"/>
    <cellStyle name="Calculation 233" xfId="18857"/>
    <cellStyle name="Calculation 234" xfId="18858"/>
    <cellStyle name="Calculation 235" xfId="18859"/>
    <cellStyle name="Calculation 236" xfId="18860"/>
    <cellStyle name="Calculation 237" xfId="18861"/>
    <cellStyle name="Calculation 238" xfId="18862"/>
    <cellStyle name="Calculation 239" xfId="18863"/>
    <cellStyle name="Calculation 24" xfId="18864"/>
    <cellStyle name="Calculation 24 2" xfId="18865"/>
    <cellStyle name="Calculation 240" xfId="18866"/>
    <cellStyle name="Calculation 241" xfId="18867"/>
    <cellStyle name="Calculation 242" xfId="18868"/>
    <cellStyle name="Calculation 243" xfId="18869"/>
    <cellStyle name="Calculation 244" xfId="18870"/>
    <cellStyle name="Calculation 245" xfId="18871"/>
    <cellStyle name="Calculation 246" xfId="18872"/>
    <cellStyle name="Calculation 247" xfId="18873"/>
    <cellStyle name="Calculation 248" xfId="18874"/>
    <cellStyle name="Calculation 249" xfId="18875"/>
    <cellStyle name="Calculation 25" xfId="18876"/>
    <cellStyle name="Calculation 25 2" xfId="18877"/>
    <cellStyle name="Calculation 250" xfId="18878"/>
    <cellStyle name="Calculation 251" xfId="18879"/>
    <cellStyle name="Calculation 252" xfId="18880"/>
    <cellStyle name="Calculation 253" xfId="18881"/>
    <cellStyle name="Calculation 254" xfId="18882"/>
    <cellStyle name="Calculation 255" xfId="18883"/>
    <cellStyle name="Calculation 256" xfId="18884"/>
    <cellStyle name="Calculation 257" xfId="18885"/>
    <cellStyle name="Calculation 26" xfId="18886"/>
    <cellStyle name="Calculation 26 2" xfId="18887"/>
    <cellStyle name="Calculation 27" xfId="18888"/>
    <cellStyle name="Calculation 27 2" xfId="18889"/>
    <cellStyle name="Calculation 28" xfId="18890"/>
    <cellStyle name="Calculation 28 2" xfId="18891"/>
    <cellStyle name="Calculation 29" xfId="18892"/>
    <cellStyle name="Calculation 29 2" xfId="18893"/>
    <cellStyle name="Calculation 3" xfId="18894"/>
    <cellStyle name="Calculation 3 2" xfId="18895"/>
    <cellStyle name="Calculation 3 2 2" xfId="18896"/>
    <cellStyle name="Calculation 3 3" xfId="18897"/>
    <cellStyle name="Calculation 3 4" xfId="18898"/>
    <cellStyle name="Calculation 30" xfId="18899"/>
    <cellStyle name="Calculation 30 2" xfId="18900"/>
    <cellStyle name="Calculation 31" xfId="18901"/>
    <cellStyle name="Calculation 31 2" xfId="18902"/>
    <cellStyle name="Calculation 32" xfId="18903"/>
    <cellStyle name="Calculation 32 2" xfId="18904"/>
    <cellStyle name="Calculation 33" xfId="18905"/>
    <cellStyle name="Calculation 33 2" xfId="18906"/>
    <cellStyle name="Calculation 34" xfId="18907"/>
    <cellStyle name="Calculation 34 2" xfId="18908"/>
    <cellStyle name="Calculation 35" xfId="18909"/>
    <cellStyle name="Calculation 35 2" xfId="18910"/>
    <cellStyle name="Calculation 36" xfId="18911"/>
    <cellStyle name="Calculation 36 2" xfId="18912"/>
    <cellStyle name="Calculation 37" xfId="18913"/>
    <cellStyle name="Calculation 37 2" xfId="18914"/>
    <cellStyle name="Calculation 38" xfId="18915"/>
    <cellStyle name="Calculation 38 2" xfId="18916"/>
    <cellStyle name="Calculation 39" xfId="18917"/>
    <cellStyle name="Calculation 39 2" xfId="18918"/>
    <cellStyle name="Calculation 4" xfId="18919"/>
    <cellStyle name="Calculation 4 2" xfId="18920"/>
    <cellStyle name="Calculation 4 2 2" xfId="18921"/>
    <cellStyle name="Calculation 4 2 3" xfId="18922"/>
    <cellStyle name="Calculation 4 3" xfId="18923"/>
    <cellStyle name="Calculation 4 3 2" xfId="18924"/>
    <cellStyle name="Calculation 4 4" xfId="18925"/>
    <cellStyle name="Calculation 4 4 2" xfId="50732"/>
    <cellStyle name="Calculation 4 5" xfId="18926"/>
    <cellStyle name="Calculation 40" xfId="18927"/>
    <cellStyle name="Calculation 40 2" xfId="18928"/>
    <cellStyle name="Calculation 41" xfId="18929"/>
    <cellStyle name="Calculation 41 2" xfId="18930"/>
    <cellStyle name="Calculation 42" xfId="18931"/>
    <cellStyle name="Calculation 42 2" xfId="18932"/>
    <cellStyle name="Calculation 43" xfId="18933"/>
    <cellStyle name="Calculation 43 2" xfId="18934"/>
    <cellStyle name="Calculation 44" xfId="18935"/>
    <cellStyle name="Calculation 44 2" xfId="18936"/>
    <cellStyle name="Calculation 45" xfId="18937"/>
    <cellStyle name="Calculation 45 2" xfId="18938"/>
    <cellStyle name="Calculation 46" xfId="18939"/>
    <cellStyle name="Calculation 46 2" xfId="18940"/>
    <cellStyle name="Calculation 47" xfId="18941"/>
    <cellStyle name="Calculation 47 2" xfId="18942"/>
    <cellStyle name="Calculation 48" xfId="18943"/>
    <cellStyle name="Calculation 48 2" xfId="18944"/>
    <cellStyle name="Calculation 49" xfId="18945"/>
    <cellStyle name="Calculation 49 2" xfId="18946"/>
    <cellStyle name="Calculation 5" xfId="18947"/>
    <cellStyle name="Calculation 5 2" xfId="18948"/>
    <cellStyle name="Calculation 5 2 2" xfId="18949"/>
    <cellStyle name="Calculation 5 2 3" xfId="18950"/>
    <cellStyle name="Calculation 5 3" xfId="18951"/>
    <cellStyle name="Calculation 5 4" xfId="18952"/>
    <cellStyle name="Calculation 50" xfId="18953"/>
    <cellStyle name="Calculation 50 2" xfId="18954"/>
    <cellStyle name="Calculation 51" xfId="18955"/>
    <cellStyle name="Calculation 51 2" xfId="18956"/>
    <cellStyle name="Calculation 52" xfId="18957"/>
    <cellStyle name="Calculation 52 2" xfId="18958"/>
    <cellStyle name="Calculation 53" xfId="18959"/>
    <cellStyle name="Calculation 53 2" xfId="18960"/>
    <cellStyle name="Calculation 54" xfId="18961"/>
    <cellStyle name="Calculation 54 2" xfId="18962"/>
    <cellStyle name="Calculation 55" xfId="18963"/>
    <cellStyle name="Calculation 55 2" xfId="18964"/>
    <cellStyle name="Calculation 56" xfId="18965"/>
    <cellStyle name="Calculation 56 2" xfId="18966"/>
    <cellStyle name="Calculation 57" xfId="18967"/>
    <cellStyle name="Calculation 57 2" xfId="18968"/>
    <cellStyle name="Calculation 58" xfId="18969"/>
    <cellStyle name="Calculation 58 2" xfId="18970"/>
    <cellStyle name="Calculation 59" xfId="18971"/>
    <cellStyle name="Calculation 59 2" xfId="18972"/>
    <cellStyle name="Calculation 6" xfId="18973"/>
    <cellStyle name="Calculation 6 2" xfId="18974"/>
    <cellStyle name="Calculation 6 2 2" xfId="18975"/>
    <cellStyle name="Calculation 6 2 3" xfId="18976"/>
    <cellStyle name="Calculation 6 3" xfId="18977"/>
    <cellStyle name="Calculation 6 4" xfId="18978"/>
    <cellStyle name="Calculation 60" xfId="18979"/>
    <cellStyle name="Calculation 60 2" xfId="18980"/>
    <cellStyle name="Calculation 61" xfId="18981"/>
    <cellStyle name="Calculation 61 2" xfId="18982"/>
    <cellStyle name="Calculation 62" xfId="18983"/>
    <cellStyle name="Calculation 62 2" xfId="18984"/>
    <cellStyle name="Calculation 63" xfId="18985"/>
    <cellStyle name="Calculation 63 2" xfId="18986"/>
    <cellStyle name="Calculation 64" xfId="18987"/>
    <cellStyle name="Calculation 64 2" xfId="18988"/>
    <cellStyle name="Calculation 65" xfId="18989"/>
    <cellStyle name="Calculation 65 2" xfId="18990"/>
    <cellStyle name="Calculation 66" xfId="18991"/>
    <cellStyle name="Calculation 66 2" xfId="18992"/>
    <cellStyle name="Calculation 67" xfId="18993"/>
    <cellStyle name="Calculation 67 2" xfId="18994"/>
    <cellStyle name="Calculation 68" xfId="18995"/>
    <cellStyle name="Calculation 68 2" xfId="18996"/>
    <cellStyle name="Calculation 69" xfId="18997"/>
    <cellStyle name="Calculation 69 2" xfId="18998"/>
    <cellStyle name="Calculation 7" xfId="18999"/>
    <cellStyle name="Calculation 7 2" xfId="19000"/>
    <cellStyle name="Calculation 7 2 2" xfId="19001"/>
    <cellStyle name="Calculation 7 2 3" xfId="19002"/>
    <cellStyle name="Calculation 7 3" xfId="19003"/>
    <cellStyle name="Calculation 7 4" xfId="19004"/>
    <cellStyle name="Calculation 70" xfId="19005"/>
    <cellStyle name="Calculation 70 2" xfId="19006"/>
    <cellStyle name="Calculation 71" xfId="19007"/>
    <cellStyle name="Calculation 71 2" xfId="19008"/>
    <cellStyle name="Calculation 72" xfId="19009"/>
    <cellStyle name="Calculation 72 2" xfId="19010"/>
    <cellStyle name="Calculation 73" xfId="19011"/>
    <cellStyle name="Calculation 73 2" xfId="19012"/>
    <cellStyle name="Calculation 74" xfId="19013"/>
    <cellStyle name="Calculation 74 2" xfId="19014"/>
    <cellStyle name="Calculation 75" xfId="19015"/>
    <cellStyle name="Calculation 75 2" xfId="19016"/>
    <cellStyle name="Calculation 76" xfId="19017"/>
    <cellStyle name="Calculation 76 2" xfId="19018"/>
    <cellStyle name="Calculation 77" xfId="19019"/>
    <cellStyle name="Calculation 77 2" xfId="19020"/>
    <cellStyle name="Calculation 78" xfId="19021"/>
    <cellStyle name="Calculation 78 2" xfId="19022"/>
    <cellStyle name="Calculation 79" xfId="19023"/>
    <cellStyle name="Calculation 79 2" xfId="19024"/>
    <cellStyle name="Calculation 8" xfId="19025"/>
    <cellStyle name="Calculation 8 2" xfId="19026"/>
    <cellStyle name="Calculation 8 2 2" xfId="19027"/>
    <cellStyle name="Calculation 8 2 3" xfId="19028"/>
    <cellStyle name="Calculation 8 3" xfId="19029"/>
    <cellStyle name="Calculation 8 4" xfId="19030"/>
    <cellStyle name="Calculation 80" xfId="19031"/>
    <cellStyle name="Calculation 80 2" xfId="19032"/>
    <cellStyle name="Calculation 81" xfId="19033"/>
    <cellStyle name="Calculation 81 2" xfId="19034"/>
    <cellStyle name="Calculation 82" xfId="19035"/>
    <cellStyle name="Calculation 82 2" xfId="19036"/>
    <cellStyle name="Calculation 83" xfId="19037"/>
    <cellStyle name="Calculation 83 2" xfId="19038"/>
    <cellStyle name="Calculation 84" xfId="19039"/>
    <cellStyle name="Calculation 84 2" xfId="19040"/>
    <cellStyle name="Calculation 85" xfId="19041"/>
    <cellStyle name="Calculation 85 2" xfId="19042"/>
    <cellStyle name="Calculation 86" xfId="19043"/>
    <cellStyle name="Calculation 86 2" xfId="19044"/>
    <cellStyle name="Calculation 87" xfId="19045"/>
    <cellStyle name="Calculation 87 2" xfId="19046"/>
    <cellStyle name="Calculation 88" xfId="19047"/>
    <cellStyle name="Calculation 88 2" xfId="19048"/>
    <cellStyle name="Calculation 89" xfId="19049"/>
    <cellStyle name="Calculation 89 2" xfId="19050"/>
    <cellStyle name="Calculation 9" xfId="19051"/>
    <cellStyle name="Calculation 9 2" xfId="19052"/>
    <cellStyle name="Calculation 9 2 2" xfId="19053"/>
    <cellStyle name="Calculation 9 2 3" xfId="19054"/>
    <cellStyle name="Calculation 9 3" xfId="19055"/>
    <cellStyle name="Calculation 9 4" xfId="19056"/>
    <cellStyle name="Calculation 90" xfId="19057"/>
    <cellStyle name="Calculation 90 2" xfId="19058"/>
    <cellStyle name="Calculation 91" xfId="19059"/>
    <cellStyle name="Calculation 91 2" xfId="19060"/>
    <cellStyle name="Calculation 92" xfId="19061"/>
    <cellStyle name="Calculation 92 2" xfId="19062"/>
    <cellStyle name="Calculation 93" xfId="19063"/>
    <cellStyle name="Calculation 93 2" xfId="19064"/>
    <cellStyle name="Calculation 94" xfId="19065"/>
    <cellStyle name="Calculation 94 2" xfId="19066"/>
    <cellStyle name="Calculation 95" xfId="19067"/>
    <cellStyle name="Calculation 95 2" xfId="19068"/>
    <cellStyle name="Calculation 96" xfId="19069"/>
    <cellStyle name="Calculation 96 2" xfId="19070"/>
    <cellStyle name="Calculation 97" xfId="19071"/>
    <cellStyle name="Calculation 97 2" xfId="19072"/>
    <cellStyle name="Calculation 98" xfId="19073"/>
    <cellStyle name="Calculation 98 2" xfId="19074"/>
    <cellStyle name="Calculation 99" xfId="19075"/>
    <cellStyle name="Calculation 99 2" xfId="19076"/>
    <cellStyle name="Cancel" xfId="19077"/>
    <cellStyle name="Check Cell 10" xfId="19078"/>
    <cellStyle name="Check Cell 10 2" xfId="19079"/>
    <cellStyle name="Check Cell 10 3" xfId="19080"/>
    <cellStyle name="Check Cell 100" xfId="19081"/>
    <cellStyle name="Check Cell 100 2" xfId="19082"/>
    <cellStyle name="Check Cell 101" xfId="19083"/>
    <cellStyle name="Check Cell 101 2" xfId="19084"/>
    <cellStyle name="Check Cell 102" xfId="19085"/>
    <cellStyle name="Check Cell 102 2" xfId="19086"/>
    <cellStyle name="Check Cell 103" xfId="19087"/>
    <cellStyle name="Check Cell 103 2" xfId="19088"/>
    <cellStyle name="Check Cell 104" xfId="19089"/>
    <cellStyle name="Check Cell 104 2" xfId="19090"/>
    <cellStyle name="Check Cell 105" xfId="19091"/>
    <cellStyle name="Check Cell 105 2" xfId="19092"/>
    <cellStyle name="Check Cell 106" xfId="19093"/>
    <cellStyle name="Check Cell 106 2" xfId="19094"/>
    <cellStyle name="Check Cell 107" xfId="19095"/>
    <cellStyle name="Check Cell 107 2" xfId="19096"/>
    <cellStyle name="Check Cell 108" xfId="19097"/>
    <cellStyle name="Check Cell 108 2" xfId="19098"/>
    <cellStyle name="Check Cell 109" xfId="19099"/>
    <cellStyle name="Check Cell 109 2" xfId="19100"/>
    <cellStyle name="Check Cell 11" xfId="19101"/>
    <cellStyle name="Check Cell 11 2" xfId="19102"/>
    <cellStyle name="Check Cell 11 3" xfId="19103"/>
    <cellStyle name="Check Cell 110" xfId="19104"/>
    <cellStyle name="Check Cell 110 2" xfId="19105"/>
    <cellStyle name="Check Cell 111" xfId="19106"/>
    <cellStyle name="Check Cell 111 2" xfId="19107"/>
    <cellStyle name="Check Cell 112" xfId="19108"/>
    <cellStyle name="Check Cell 112 2" xfId="19109"/>
    <cellStyle name="Check Cell 113" xfId="19110"/>
    <cellStyle name="Check Cell 113 2" xfId="19111"/>
    <cellStyle name="Check Cell 114" xfId="19112"/>
    <cellStyle name="Check Cell 114 2" xfId="19113"/>
    <cellStyle name="Check Cell 115" xfId="19114"/>
    <cellStyle name="Check Cell 115 2" xfId="19115"/>
    <cellStyle name="Check Cell 116" xfId="19116"/>
    <cellStyle name="Check Cell 116 2" xfId="19117"/>
    <cellStyle name="Check Cell 117" xfId="19118"/>
    <cellStyle name="Check Cell 117 2" xfId="19119"/>
    <cellStyle name="Check Cell 118" xfId="19120"/>
    <cellStyle name="Check Cell 118 2" xfId="19121"/>
    <cellStyle name="Check Cell 119" xfId="19122"/>
    <cellStyle name="Check Cell 119 2" xfId="19123"/>
    <cellStyle name="Check Cell 12" xfId="19124"/>
    <cellStyle name="Check Cell 12 2" xfId="19125"/>
    <cellStyle name="Check Cell 12 3" xfId="19126"/>
    <cellStyle name="Check Cell 120" xfId="19127"/>
    <cellStyle name="Check Cell 120 2" xfId="19128"/>
    <cellStyle name="Check Cell 121" xfId="19129"/>
    <cellStyle name="Check Cell 121 2" xfId="19130"/>
    <cellStyle name="Check Cell 122" xfId="19131"/>
    <cellStyle name="Check Cell 122 2" xfId="19132"/>
    <cellStyle name="Check Cell 123" xfId="19133"/>
    <cellStyle name="Check Cell 123 2" xfId="19134"/>
    <cellStyle name="Check Cell 124" xfId="19135"/>
    <cellStyle name="Check Cell 124 2" xfId="19136"/>
    <cellStyle name="Check Cell 125" xfId="19137"/>
    <cellStyle name="Check Cell 125 2" xfId="19138"/>
    <cellStyle name="Check Cell 126" xfId="19139"/>
    <cellStyle name="Check Cell 126 2" xfId="19140"/>
    <cellStyle name="Check Cell 127" xfId="19141"/>
    <cellStyle name="Check Cell 127 2" xfId="19142"/>
    <cellStyle name="Check Cell 128" xfId="19143"/>
    <cellStyle name="Check Cell 128 2" xfId="19144"/>
    <cellStyle name="Check Cell 129" xfId="19145"/>
    <cellStyle name="Check Cell 129 2" xfId="19146"/>
    <cellStyle name="Check Cell 13" xfId="19147"/>
    <cellStyle name="Check Cell 13 2" xfId="19148"/>
    <cellStyle name="Check Cell 13 3" xfId="19149"/>
    <cellStyle name="Check Cell 130" xfId="19150"/>
    <cellStyle name="Check Cell 130 2" xfId="19151"/>
    <cellStyle name="Check Cell 131" xfId="19152"/>
    <cellStyle name="Check Cell 131 2" xfId="19153"/>
    <cellStyle name="Check Cell 132" xfId="19154"/>
    <cellStyle name="Check Cell 132 2" xfId="19155"/>
    <cellStyle name="Check Cell 133" xfId="19156"/>
    <cellStyle name="Check Cell 133 2" xfId="19157"/>
    <cellStyle name="Check Cell 134" xfId="19158"/>
    <cellStyle name="Check Cell 134 2" xfId="19159"/>
    <cellStyle name="Check Cell 135" xfId="19160"/>
    <cellStyle name="Check Cell 135 2" xfId="19161"/>
    <cellStyle name="Check Cell 136" xfId="19162"/>
    <cellStyle name="Check Cell 136 2" xfId="19163"/>
    <cellStyle name="Check Cell 137" xfId="19164"/>
    <cellStyle name="Check Cell 137 2" xfId="19165"/>
    <cellStyle name="Check Cell 138" xfId="19166"/>
    <cellStyle name="Check Cell 138 2" xfId="19167"/>
    <cellStyle name="Check Cell 139" xfId="19168"/>
    <cellStyle name="Check Cell 139 2" xfId="19169"/>
    <cellStyle name="Check Cell 14" xfId="19170"/>
    <cellStyle name="Check Cell 14 2" xfId="19171"/>
    <cellStyle name="Check Cell 140" xfId="19172"/>
    <cellStyle name="Check Cell 140 2" xfId="19173"/>
    <cellStyle name="Check Cell 141" xfId="19174"/>
    <cellStyle name="Check Cell 141 2" xfId="19175"/>
    <cellStyle name="Check Cell 142" xfId="19176"/>
    <cellStyle name="Check Cell 142 2" xfId="19177"/>
    <cellStyle name="Check Cell 143" xfId="19178"/>
    <cellStyle name="Check Cell 143 2" xfId="19179"/>
    <cellStyle name="Check Cell 144" xfId="19180"/>
    <cellStyle name="Check Cell 144 2" xfId="19181"/>
    <cellStyle name="Check Cell 145" xfId="19182"/>
    <cellStyle name="Check Cell 145 2" xfId="19183"/>
    <cellStyle name="Check Cell 146" xfId="19184"/>
    <cellStyle name="Check Cell 146 2" xfId="19185"/>
    <cellStyle name="Check Cell 147" xfId="19186"/>
    <cellStyle name="Check Cell 147 2" xfId="19187"/>
    <cellStyle name="Check Cell 148" xfId="19188"/>
    <cellStyle name="Check Cell 148 2" xfId="19189"/>
    <cellStyle name="Check Cell 149" xfId="19190"/>
    <cellStyle name="Check Cell 149 2" xfId="19191"/>
    <cellStyle name="Check Cell 15" xfId="19192"/>
    <cellStyle name="Check Cell 15 2" xfId="19193"/>
    <cellStyle name="Check Cell 150" xfId="19194"/>
    <cellStyle name="Check Cell 150 2" xfId="19195"/>
    <cellStyle name="Check Cell 151" xfId="19196"/>
    <cellStyle name="Check Cell 151 2" xfId="19197"/>
    <cellStyle name="Check Cell 152" xfId="19198"/>
    <cellStyle name="Check Cell 152 2" xfId="19199"/>
    <cellStyle name="Check Cell 153" xfId="19200"/>
    <cellStyle name="Check Cell 153 2" xfId="19201"/>
    <cellStyle name="Check Cell 154" xfId="19202"/>
    <cellStyle name="Check Cell 154 2" xfId="19203"/>
    <cellStyle name="Check Cell 155" xfId="19204"/>
    <cellStyle name="Check Cell 155 2" xfId="19205"/>
    <cellStyle name="Check Cell 156" xfId="19206"/>
    <cellStyle name="Check Cell 156 2" xfId="19207"/>
    <cellStyle name="Check Cell 157" xfId="19208"/>
    <cellStyle name="Check Cell 157 2" xfId="19209"/>
    <cellStyle name="Check Cell 158" xfId="19210"/>
    <cellStyle name="Check Cell 158 2" xfId="19211"/>
    <cellStyle name="Check Cell 159" xfId="19212"/>
    <cellStyle name="Check Cell 159 2" xfId="19213"/>
    <cellStyle name="Check Cell 16" xfId="19214"/>
    <cellStyle name="Check Cell 16 2" xfId="19215"/>
    <cellStyle name="Check Cell 160" xfId="19216"/>
    <cellStyle name="Check Cell 160 2" xfId="19217"/>
    <cellStyle name="Check Cell 161" xfId="19218"/>
    <cellStyle name="Check Cell 161 2" xfId="19219"/>
    <cellStyle name="Check Cell 162" xfId="19220"/>
    <cellStyle name="Check Cell 162 2" xfId="19221"/>
    <cellStyle name="Check Cell 163" xfId="19222"/>
    <cellStyle name="Check Cell 163 2" xfId="19223"/>
    <cellStyle name="Check Cell 164" xfId="19224"/>
    <cellStyle name="Check Cell 164 2" xfId="19225"/>
    <cellStyle name="Check Cell 165" xfId="19226"/>
    <cellStyle name="Check Cell 165 2" xfId="19227"/>
    <cellStyle name="Check Cell 166" xfId="19228"/>
    <cellStyle name="Check Cell 166 2" xfId="19229"/>
    <cellStyle name="Check Cell 167" xfId="19230"/>
    <cellStyle name="Check Cell 167 2" xfId="19231"/>
    <cellStyle name="Check Cell 168" xfId="19232"/>
    <cellStyle name="Check Cell 168 2" xfId="19233"/>
    <cellStyle name="Check Cell 169" xfId="19234"/>
    <cellStyle name="Check Cell 169 2" xfId="19235"/>
    <cellStyle name="Check Cell 17" xfId="19236"/>
    <cellStyle name="Check Cell 17 2" xfId="19237"/>
    <cellStyle name="Check Cell 170" xfId="19238"/>
    <cellStyle name="Check Cell 170 2" xfId="19239"/>
    <cellStyle name="Check Cell 171" xfId="19240"/>
    <cellStyle name="Check Cell 171 2" xfId="19241"/>
    <cellStyle name="Check Cell 172" xfId="19242"/>
    <cellStyle name="Check Cell 172 2" xfId="19243"/>
    <cellStyle name="Check Cell 173" xfId="19244"/>
    <cellStyle name="Check Cell 173 2" xfId="19245"/>
    <cellStyle name="Check Cell 174" xfId="19246"/>
    <cellStyle name="Check Cell 174 2" xfId="19247"/>
    <cellStyle name="Check Cell 175" xfId="19248"/>
    <cellStyle name="Check Cell 175 2" xfId="19249"/>
    <cellStyle name="Check Cell 176" xfId="19250"/>
    <cellStyle name="Check Cell 176 2" xfId="19251"/>
    <cellStyle name="Check Cell 177" xfId="19252"/>
    <cellStyle name="Check Cell 177 2" xfId="19253"/>
    <cellStyle name="Check Cell 178" xfId="19254"/>
    <cellStyle name="Check Cell 178 2" xfId="19255"/>
    <cellStyle name="Check Cell 179" xfId="19256"/>
    <cellStyle name="Check Cell 179 2" xfId="19257"/>
    <cellStyle name="Check Cell 18" xfId="19258"/>
    <cellStyle name="Check Cell 18 2" xfId="19259"/>
    <cellStyle name="Check Cell 180" xfId="19260"/>
    <cellStyle name="Check Cell 180 2" xfId="19261"/>
    <cellStyle name="Check Cell 181" xfId="19262"/>
    <cellStyle name="Check Cell 181 2" xfId="19263"/>
    <cellStyle name="Check Cell 182" xfId="19264"/>
    <cellStyle name="Check Cell 182 2" xfId="19265"/>
    <cellStyle name="Check Cell 183" xfId="19266"/>
    <cellStyle name="Check Cell 183 2" xfId="19267"/>
    <cellStyle name="Check Cell 184" xfId="19268"/>
    <cellStyle name="Check Cell 184 2" xfId="19269"/>
    <cellStyle name="Check Cell 185" xfId="19270"/>
    <cellStyle name="Check Cell 185 2" xfId="19271"/>
    <cellStyle name="Check Cell 186" xfId="19272"/>
    <cellStyle name="Check Cell 186 2" xfId="19273"/>
    <cellStyle name="Check Cell 187" xfId="19274"/>
    <cellStyle name="Check Cell 187 2" xfId="19275"/>
    <cellStyle name="Check Cell 188" xfId="19276"/>
    <cellStyle name="Check Cell 188 2" xfId="19277"/>
    <cellStyle name="Check Cell 189" xfId="19278"/>
    <cellStyle name="Check Cell 189 2" xfId="19279"/>
    <cellStyle name="Check Cell 19" xfId="19280"/>
    <cellStyle name="Check Cell 19 2" xfId="19281"/>
    <cellStyle name="Check Cell 190" xfId="19282"/>
    <cellStyle name="Check Cell 190 2" xfId="19283"/>
    <cellStyle name="Check Cell 191" xfId="19284"/>
    <cellStyle name="Check Cell 191 2" xfId="19285"/>
    <cellStyle name="Check Cell 192" xfId="19286"/>
    <cellStyle name="Check Cell 192 2" xfId="19287"/>
    <cellStyle name="Check Cell 193" xfId="19288"/>
    <cellStyle name="Check Cell 194" xfId="19289"/>
    <cellStyle name="Check Cell 195" xfId="19290"/>
    <cellStyle name="Check Cell 196" xfId="19291"/>
    <cellStyle name="Check Cell 197" xfId="19292"/>
    <cellStyle name="Check Cell 198" xfId="19293"/>
    <cellStyle name="Check Cell 199" xfId="19294"/>
    <cellStyle name="Check Cell 2" xfId="19295"/>
    <cellStyle name="Check Cell 2 10" xfId="19296"/>
    <cellStyle name="Check Cell 2 11" xfId="19297"/>
    <cellStyle name="Check Cell 2 12" xfId="19298"/>
    <cellStyle name="Check Cell 2 13" xfId="19299"/>
    <cellStyle name="Check Cell 2 2" xfId="19300"/>
    <cellStyle name="Check Cell 2 2 2" xfId="19301"/>
    <cellStyle name="Check Cell 2 2 2 2" xfId="50733"/>
    <cellStyle name="Check Cell 2 2 2 3" xfId="50734"/>
    <cellStyle name="Check Cell 2 2 2 4" xfId="50735"/>
    <cellStyle name="Check Cell 2 2 2 5" xfId="50736"/>
    <cellStyle name="Check Cell 2 2 2 6" xfId="50737"/>
    <cellStyle name="Check Cell 2 2 2 7" xfId="50738"/>
    <cellStyle name="Check Cell 2 2 3" xfId="50739"/>
    <cellStyle name="Check Cell 2 3" xfId="19302"/>
    <cellStyle name="Check Cell 2 4" xfId="19303"/>
    <cellStyle name="Check Cell 2 5" xfId="19304"/>
    <cellStyle name="Check Cell 2 6" xfId="19305"/>
    <cellStyle name="Check Cell 2 7" xfId="19306"/>
    <cellStyle name="Check Cell 2 8" xfId="19307"/>
    <cellStyle name="Check Cell 2 9" xfId="19308"/>
    <cellStyle name="Check Cell 20" xfId="19309"/>
    <cellStyle name="Check Cell 20 2" xfId="19310"/>
    <cellStyle name="Check Cell 200" xfId="19311"/>
    <cellStyle name="Check Cell 201" xfId="19312"/>
    <cellStyle name="Check Cell 202" xfId="19313"/>
    <cellStyle name="Check Cell 203" xfId="19314"/>
    <cellStyle name="Check Cell 204" xfId="19315"/>
    <cellStyle name="Check Cell 205" xfId="19316"/>
    <cellStyle name="Check Cell 206" xfId="19317"/>
    <cellStyle name="Check Cell 207" xfId="19318"/>
    <cellStyle name="Check Cell 208" xfId="19319"/>
    <cellStyle name="Check Cell 209" xfId="19320"/>
    <cellStyle name="Check Cell 21" xfId="19321"/>
    <cellStyle name="Check Cell 21 2" xfId="19322"/>
    <cellStyle name="Check Cell 210" xfId="19323"/>
    <cellStyle name="Check Cell 211" xfId="19324"/>
    <cellStyle name="Check Cell 212" xfId="19325"/>
    <cellStyle name="Check Cell 213" xfId="19326"/>
    <cellStyle name="Check Cell 214" xfId="19327"/>
    <cellStyle name="Check Cell 215" xfId="19328"/>
    <cellStyle name="Check Cell 216" xfId="19329"/>
    <cellStyle name="Check Cell 217" xfId="19330"/>
    <cellStyle name="Check Cell 218" xfId="19331"/>
    <cellStyle name="Check Cell 219" xfId="19332"/>
    <cellStyle name="Check Cell 22" xfId="19333"/>
    <cellStyle name="Check Cell 22 2" xfId="19334"/>
    <cellStyle name="Check Cell 220" xfId="19335"/>
    <cellStyle name="Check Cell 221" xfId="19336"/>
    <cellStyle name="Check Cell 222" xfId="19337"/>
    <cellStyle name="Check Cell 223" xfId="19338"/>
    <cellStyle name="Check Cell 224" xfId="19339"/>
    <cellStyle name="Check Cell 225" xfId="19340"/>
    <cellStyle name="Check Cell 226" xfId="19341"/>
    <cellStyle name="Check Cell 227" xfId="19342"/>
    <cellStyle name="Check Cell 228" xfId="19343"/>
    <cellStyle name="Check Cell 229" xfId="19344"/>
    <cellStyle name="Check Cell 23" xfId="19345"/>
    <cellStyle name="Check Cell 23 2" xfId="19346"/>
    <cellStyle name="Check Cell 230" xfId="19347"/>
    <cellStyle name="Check Cell 231" xfId="19348"/>
    <cellStyle name="Check Cell 232" xfId="19349"/>
    <cellStyle name="Check Cell 233" xfId="19350"/>
    <cellStyle name="Check Cell 234" xfId="19351"/>
    <cellStyle name="Check Cell 235" xfId="19352"/>
    <cellStyle name="Check Cell 236" xfId="19353"/>
    <cellStyle name="Check Cell 237" xfId="19354"/>
    <cellStyle name="Check Cell 238" xfId="19355"/>
    <cellStyle name="Check Cell 239" xfId="19356"/>
    <cellStyle name="Check Cell 24" xfId="19357"/>
    <cellStyle name="Check Cell 24 2" xfId="19358"/>
    <cellStyle name="Check Cell 240" xfId="19359"/>
    <cellStyle name="Check Cell 241" xfId="19360"/>
    <cellStyle name="Check Cell 242" xfId="19361"/>
    <cellStyle name="Check Cell 243" xfId="19362"/>
    <cellStyle name="Check Cell 244" xfId="19363"/>
    <cellStyle name="Check Cell 245" xfId="19364"/>
    <cellStyle name="Check Cell 246" xfId="19365"/>
    <cellStyle name="Check Cell 247" xfId="19366"/>
    <cellStyle name="Check Cell 248" xfId="19367"/>
    <cellStyle name="Check Cell 249" xfId="19368"/>
    <cellStyle name="Check Cell 25" xfId="19369"/>
    <cellStyle name="Check Cell 25 2" xfId="19370"/>
    <cellStyle name="Check Cell 250" xfId="19371"/>
    <cellStyle name="Check Cell 251" xfId="19372"/>
    <cellStyle name="Check Cell 252" xfId="19373"/>
    <cellStyle name="Check Cell 253" xfId="19374"/>
    <cellStyle name="Check Cell 254" xfId="19375"/>
    <cellStyle name="Check Cell 255" xfId="19376"/>
    <cellStyle name="Check Cell 256" xfId="19377"/>
    <cellStyle name="Check Cell 257" xfId="19378"/>
    <cellStyle name="Check Cell 26" xfId="19379"/>
    <cellStyle name="Check Cell 26 2" xfId="19380"/>
    <cellStyle name="Check Cell 27" xfId="19381"/>
    <cellStyle name="Check Cell 27 2" xfId="19382"/>
    <cellStyle name="Check Cell 28" xfId="19383"/>
    <cellStyle name="Check Cell 28 2" xfId="19384"/>
    <cellStyle name="Check Cell 29" xfId="19385"/>
    <cellStyle name="Check Cell 29 2" xfId="19386"/>
    <cellStyle name="Check Cell 3" xfId="19387"/>
    <cellStyle name="Check Cell 3 2" xfId="19388"/>
    <cellStyle name="Check Cell 3 3" xfId="19389"/>
    <cellStyle name="Check Cell 3 4" xfId="50740"/>
    <cellStyle name="Check Cell 3 5" xfId="50741"/>
    <cellStyle name="Check Cell 3 6" xfId="50742"/>
    <cellStyle name="Check Cell 30" xfId="19390"/>
    <cellStyle name="Check Cell 30 2" xfId="19391"/>
    <cellStyle name="Check Cell 31" xfId="19392"/>
    <cellStyle name="Check Cell 31 2" xfId="19393"/>
    <cellStyle name="Check Cell 32" xfId="19394"/>
    <cellStyle name="Check Cell 32 2" xfId="19395"/>
    <cellStyle name="Check Cell 33" xfId="19396"/>
    <cellStyle name="Check Cell 33 2" xfId="19397"/>
    <cellStyle name="Check Cell 34" xfId="19398"/>
    <cellStyle name="Check Cell 34 2" xfId="19399"/>
    <cellStyle name="Check Cell 35" xfId="19400"/>
    <cellStyle name="Check Cell 35 2" xfId="19401"/>
    <cellStyle name="Check Cell 36" xfId="19402"/>
    <cellStyle name="Check Cell 36 2" xfId="19403"/>
    <cellStyle name="Check Cell 37" xfId="19404"/>
    <cellStyle name="Check Cell 37 2" xfId="19405"/>
    <cellStyle name="Check Cell 38" xfId="19406"/>
    <cellStyle name="Check Cell 38 2" xfId="19407"/>
    <cellStyle name="Check Cell 39" xfId="19408"/>
    <cellStyle name="Check Cell 39 2" xfId="19409"/>
    <cellStyle name="Check Cell 4" xfId="19410"/>
    <cellStyle name="Check Cell 4 2" xfId="19411"/>
    <cellStyle name="Check Cell 4 2 2" xfId="19412"/>
    <cellStyle name="Check Cell 4 3" xfId="19413"/>
    <cellStyle name="Check Cell 40" xfId="19414"/>
    <cellStyle name="Check Cell 40 2" xfId="19415"/>
    <cellStyle name="Check Cell 41" xfId="19416"/>
    <cellStyle name="Check Cell 41 2" xfId="19417"/>
    <cellStyle name="Check Cell 42" xfId="19418"/>
    <cellStyle name="Check Cell 42 2" xfId="19419"/>
    <cellStyle name="Check Cell 43" xfId="19420"/>
    <cellStyle name="Check Cell 43 2" xfId="19421"/>
    <cellStyle name="Check Cell 44" xfId="19422"/>
    <cellStyle name="Check Cell 44 2" xfId="19423"/>
    <cellStyle name="Check Cell 45" xfId="19424"/>
    <cellStyle name="Check Cell 45 2" xfId="19425"/>
    <cellStyle name="Check Cell 46" xfId="19426"/>
    <cellStyle name="Check Cell 46 2" xfId="19427"/>
    <cellStyle name="Check Cell 47" xfId="19428"/>
    <cellStyle name="Check Cell 47 2" xfId="19429"/>
    <cellStyle name="Check Cell 48" xfId="19430"/>
    <cellStyle name="Check Cell 48 2" xfId="19431"/>
    <cellStyle name="Check Cell 49" xfId="19432"/>
    <cellStyle name="Check Cell 49 2" xfId="19433"/>
    <cellStyle name="Check Cell 5" xfId="19434"/>
    <cellStyle name="Check Cell 5 2" xfId="19435"/>
    <cellStyle name="Check Cell 5 3" xfId="19436"/>
    <cellStyle name="Check Cell 50" xfId="19437"/>
    <cellStyle name="Check Cell 50 2" xfId="19438"/>
    <cellStyle name="Check Cell 51" xfId="19439"/>
    <cellStyle name="Check Cell 51 2" xfId="19440"/>
    <cellStyle name="Check Cell 52" xfId="19441"/>
    <cellStyle name="Check Cell 52 2" xfId="19442"/>
    <cellStyle name="Check Cell 53" xfId="19443"/>
    <cellStyle name="Check Cell 53 2" xfId="19444"/>
    <cellStyle name="Check Cell 54" xfId="19445"/>
    <cellStyle name="Check Cell 54 2" xfId="19446"/>
    <cellStyle name="Check Cell 55" xfId="19447"/>
    <cellStyle name="Check Cell 55 2" xfId="19448"/>
    <cellStyle name="Check Cell 56" xfId="19449"/>
    <cellStyle name="Check Cell 56 2" xfId="19450"/>
    <cellStyle name="Check Cell 57" xfId="19451"/>
    <cellStyle name="Check Cell 57 2" xfId="19452"/>
    <cellStyle name="Check Cell 58" xfId="19453"/>
    <cellStyle name="Check Cell 58 2" xfId="19454"/>
    <cellStyle name="Check Cell 59" xfId="19455"/>
    <cellStyle name="Check Cell 59 2" xfId="19456"/>
    <cellStyle name="Check Cell 6" xfId="19457"/>
    <cellStyle name="Check Cell 6 2" xfId="19458"/>
    <cellStyle name="Check Cell 6 3" xfId="19459"/>
    <cellStyle name="Check Cell 60" xfId="19460"/>
    <cellStyle name="Check Cell 60 2" xfId="19461"/>
    <cellStyle name="Check Cell 61" xfId="19462"/>
    <cellStyle name="Check Cell 61 2" xfId="19463"/>
    <cellStyle name="Check Cell 62" xfId="19464"/>
    <cellStyle name="Check Cell 62 2" xfId="19465"/>
    <cellStyle name="Check Cell 63" xfId="19466"/>
    <cellStyle name="Check Cell 63 2" xfId="19467"/>
    <cellStyle name="Check Cell 64" xfId="19468"/>
    <cellStyle name="Check Cell 64 2" xfId="19469"/>
    <cellStyle name="Check Cell 65" xfId="19470"/>
    <cellStyle name="Check Cell 65 2" xfId="19471"/>
    <cellStyle name="Check Cell 66" xfId="19472"/>
    <cellStyle name="Check Cell 66 2" xfId="19473"/>
    <cellStyle name="Check Cell 67" xfId="19474"/>
    <cellStyle name="Check Cell 67 2" xfId="19475"/>
    <cellStyle name="Check Cell 68" xfId="19476"/>
    <cellStyle name="Check Cell 68 2" xfId="19477"/>
    <cellStyle name="Check Cell 69" xfId="19478"/>
    <cellStyle name="Check Cell 69 2" xfId="19479"/>
    <cellStyle name="Check Cell 7" xfId="19480"/>
    <cellStyle name="Check Cell 7 2" xfId="19481"/>
    <cellStyle name="Check Cell 7 3" xfId="19482"/>
    <cellStyle name="Check Cell 70" xfId="19483"/>
    <cellStyle name="Check Cell 70 2" xfId="19484"/>
    <cellStyle name="Check Cell 71" xfId="19485"/>
    <cellStyle name="Check Cell 71 2" xfId="19486"/>
    <cellStyle name="Check Cell 72" xfId="19487"/>
    <cellStyle name="Check Cell 72 2" xfId="19488"/>
    <cellStyle name="Check Cell 73" xfId="19489"/>
    <cellStyle name="Check Cell 73 2" xfId="19490"/>
    <cellStyle name="Check Cell 74" xfId="19491"/>
    <cellStyle name="Check Cell 74 2" xfId="19492"/>
    <cellStyle name="Check Cell 75" xfId="19493"/>
    <cellStyle name="Check Cell 75 2" xfId="19494"/>
    <cellStyle name="Check Cell 76" xfId="19495"/>
    <cellStyle name="Check Cell 76 2" xfId="19496"/>
    <cellStyle name="Check Cell 77" xfId="19497"/>
    <cellStyle name="Check Cell 77 2" xfId="19498"/>
    <cellStyle name="Check Cell 78" xfId="19499"/>
    <cellStyle name="Check Cell 78 2" xfId="19500"/>
    <cellStyle name="Check Cell 79" xfId="19501"/>
    <cellStyle name="Check Cell 79 2" xfId="19502"/>
    <cellStyle name="Check Cell 8" xfId="19503"/>
    <cellStyle name="Check Cell 8 2" xfId="19504"/>
    <cellStyle name="Check Cell 8 3" xfId="19505"/>
    <cellStyle name="Check Cell 80" xfId="19506"/>
    <cellStyle name="Check Cell 80 2" xfId="19507"/>
    <cellStyle name="Check Cell 81" xfId="19508"/>
    <cellStyle name="Check Cell 81 2" xfId="19509"/>
    <cellStyle name="Check Cell 82" xfId="19510"/>
    <cellStyle name="Check Cell 82 2" xfId="19511"/>
    <cellStyle name="Check Cell 83" xfId="19512"/>
    <cellStyle name="Check Cell 83 2" xfId="19513"/>
    <cellStyle name="Check Cell 84" xfId="19514"/>
    <cellStyle name="Check Cell 84 2" xfId="19515"/>
    <cellStyle name="Check Cell 85" xfId="19516"/>
    <cellStyle name="Check Cell 85 2" xfId="19517"/>
    <cellStyle name="Check Cell 86" xfId="19518"/>
    <cellStyle name="Check Cell 86 2" xfId="19519"/>
    <cellStyle name="Check Cell 87" xfId="19520"/>
    <cellStyle name="Check Cell 87 2" xfId="19521"/>
    <cellStyle name="Check Cell 88" xfId="19522"/>
    <cellStyle name="Check Cell 88 2" xfId="19523"/>
    <cellStyle name="Check Cell 89" xfId="19524"/>
    <cellStyle name="Check Cell 89 2" xfId="19525"/>
    <cellStyle name="Check Cell 9" xfId="19526"/>
    <cellStyle name="Check Cell 9 2" xfId="19527"/>
    <cellStyle name="Check Cell 9 3" xfId="19528"/>
    <cellStyle name="Check Cell 90" xfId="19529"/>
    <cellStyle name="Check Cell 90 2" xfId="19530"/>
    <cellStyle name="Check Cell 91" xfId="19531"/>
    <cellStyle name="Check Cell 91 2" xfId="19532"/>
    <cellStyle name="Check Cell 92" xfId="19533"/>
    <cellStyle name="Check Cell 92 2" xfId="19534"/>
    <cellStyle name="Check Cell 93" xfId="19535"/>
    <cellStyle name="Check Cell 93 2" xfId="19536"/>
    <cellStyle name="Check Cell 94" xfId="19537"/>
    <cellStyle name="Check Cell 94 2" xfId="19538"/>
    <cellStyle name="Check Cell 95" xfId="19539"/>
    <cellStyle name="Check Cell 95 2" xfId="19540"/>
    <cellStyle name="Check Cell 96" xfId="19541"/>
    <cellStyle name="Check Cell 96 2" xfId="19542"/>
    <cellStyle name="Check Cell 97" xfId="19543"/>
    <cellStyle name="Check Cell 97 2" xfId="19544"/>
    <cellStyle name="Check Cell 98" xfId="19545"/>
    <cellStyle name="Check Cell 98 2" xfId="19546"/>
    <cellStyle name="Check Cell 99" xfId="19547"/>
    <cellStyle name="Check Cell 99 2" xfId="19548"/>
    <cellStyle name="CheckCell" xfId="19549"/>
    <cellStyle name="CheckCell 2" xfId="50743"/>
    <cellStyle name="CheckCell 2 2" xfId="50744"/>
    <cellStyle name="CheckCell 3" xfId="50745"/>
    <cellStyle name="CheckCell 4" xfId="50746"/>
    <cellStyle name="CheckCell_Electric Rev Req Model (2009 GRC) Rebuttal" xfId="50747"/>
    <cellStyle name="Co. Names" xfId="19550"/>
    <cellStyle name="Column total in dollars" xfId="19551"/>
    <cellStyle name="Column total in dollars 2" xfId="19552"/>
    <cellStyle name="Column total in dollars 2 10" xfId="19553"/>
    <cellStyle name="Column total in dollars 2 11" xfId="19554"/>
    <cellStyle name="Column total in dollars 2 12" xfId="19555"/>
    <cellStyle name="Column total in dollars 2 13" xfId="19556"/>
    <cellStyle name="Column total in dollars 2 2" xfId="19557"/>
    <cellStyle name="Column total in dollars 2 3" xfId="19558"/>
    <cellStyle name="Column total in dollars 2 4" xfId="19559"/>
    <cellStyle name="Column total in dollars 2 5" xfId="19560"/>
    <cellStyle name="Column total in dollars 2 6" xfId="19561"/>
    <cellStyle name="Column total in dollars 2 7" xfId="19562"/>
    <cellStyle name="Column total in dollars 2 8" xfId="19563"/>
    <cellStyle name="Column total in dollars 2 9" xfId="19564"/>
    <cellStyle name="Column total in dollars 3" xfId="19565"/>
    <cellStyle name="Comma  - Style1" xfId="19566"/>
    <cellStyle name="Comma  - Style1 2" xfId="19567"/>
    <cellStyle name="Comma  - Style1 2 2" xfId="19568"/>
    <cellStyle name="Comma  - Style1 3" xfId="19569"/>
    <cellStyle name="Comma  - Style1 3 2" xfId="19570"/>
    <cellStyle name="Comma  - Style1 4" xfId="19571"/>
    <cellStyle name="Comma  - Style1 4 2" xfId="19572"/>
    <cellStyle name="Comma  - Style1 4 3" xfId="19573"/>
    <cellStyle name="Comma  - Style1 5" xfId="19574"/>
    <cellStyle name="Comma  - Style1 5 2" xfId="19575"/>
    <cellStyle name="Comma  - Style1 6" xfId="19576"/>
    <cellStyle name="Comma  - Style2" xfId="19577"/>
    <cellStyle name="Comma  - Style2 2" xfId="19578"/>
    <cellStyle name="Comma  - Style2 2 2" xfId="19579"/>
    <cellStyle name="Comma  - Style2 3" xfId="19580"/>
    <cellStyle name="Comma  - Style2 3 2" xfId="19581"/>
    <cellStyle name="Comma  - Style2 4" xfId="19582"/>
    <cellStyle name="Comma  - Style2 4 2" xfId="19583"/>
    <cellStyle name="Comma  - Style2 4 3" xfId="19584"/>
    <cellStyle name="Comma  - Style2 5" xfId="19585"/>
    <cellStyle name="Comma  - Style2 5 2" xfId="19586"/>
    <cellStyle name="Comma  - Style2 6" xfId="19587"/>
    <cellStyle name="Comma  - Style3" xfId="19588"/>
    <cellStyle name="Comma  - Style3 2" xfId="19589"/>
    <cellStyle name="Comma  - Style3 2 2" xfId="19590"/>
    <cellStyle name="Comma  - Style3 3" xfId="19591"/>
    <cellStyle name="Comma  - Style3 3 2" xfId="19592"/>
    <cellStyle name="Comma  - Style3 4" xfId="19593"/>
    <cellStyle name="Comma  - Style3 4 2" xfId="19594"/>
    <cellStyle name="Comma  - Style3 4 3" xfId="19595"/>
    <cellStyle name="Comma  - Style3 5" xfId="19596"/>
    <cellStyle name="Comma  - Style3 5 2" xfId="19597"/>
    <cellStyle name="Comma  - Style3 6" xfId="19598"/>
    <cellStyle name="Comma  - Style4" xfId="19599"/>
    <cellStyle name="Comma  - Style4 2" xfId="19600"/>
    <cellStyle name="Comma  - Style4 2 2" xfId="19601"/>
    <cellStyle name="Comma  - Style4 3" xfId="19602"/>
    <cellStyle name="Comma  - Style4 3 2" xfId="19603"/>
    <cellStyle name="Comma  - Style4 4" xfId="19604"/>
    <cellStyle name="Comma  - Style4 4 2" xfId="19605"/>
    <cellStyle name="Comma  - Style4 4 3" xfId="19606"/>
    <cellStyle name="Comma  - Style4 5" xfId="19607"/>
    <cellStyle name="Comma  - Style4 5 2" xfId="19608"/>
    <cellStyle name="Comma  - Style4 6" xfId="19609"/>
    <cellStyle name="Comma  - Style5" xfId="19610"/>
    <cellStyle name="Comma  - Style5 2" xfId="19611"/>
    <cellStyle name="Comma  - Style5 2 2" xfId="19612"/>
    <cellStyle name="Comma  - Style5 3" xfId="19613"/>
    <cellStyle name="Comma  - Style5 3 2" xfId="19614"/>
    <cellStyle name="Comma  - Style5 4" xfId="19615"/>
    <cellStyle name="Comma  - Style5 4 2" xfId="19616"/>
    <cellStyle name="Comma  - Style5 4 3" xfId="19617"/>
    <cellStyle name="Comma  - Style5 5" xfId="19618"/>
    <cellStyle name="Comma  - Style5 5 2" xfId="19619"/>
    <cellStyle name="Comma  - Style5 6" xfId="19620"/>
    <cellStyle name="Comma  - Style6" xfId="19621"/>
    <cellStyle name="Comma  - Style6 2" xfId="19622"/>
    <cellStyle name="Comma  - Style6 2 2" xfId="19623"/>
    <cellStyle name="Comma  - Style6 3" xfId="19624"/>
    <cellStyle name="Comma  - Style6 3 2" xfId="19625"/>
    <cellStyle name="Comma  - Style6 4" xfId="19626"/>
    <cellStyle name="Comma  - Style6 4 2" xfId="19627"/>
    <cellStyle name="Comma  - Style6 4 3" xfId="19628"/>
    <cellStyle name="Comma  - Style6 5" xfId="19629"/>
    <cellStyle name="Comma  - Style6 5 2" xfId="19630"/>
    <cellStyle name="Comma  - Style6 6" xfId="19631"/>
    <cellStyle name="Comma  - Style7" xfId="19632"/>
    <cellStyle name="Comma  - Style7 2" xfId="19633"/>
    <cellStyle name="Comma  - Style7 2 2" xfId="19634"/>
    <cellStyle name="Comma  - Style7 3" xfId="19635"/>
    <cellStyle name="Comma  - Style7 3 2" xfId="19636"/>
    <cellStyle name="Comma  - Style7 4" xfId="19637"/>
    <cellStyle name="Comma  - Style7 4 2" xfId="19638"/>
    <cellStyle name="Comma  - Style7 4 3" xfId="19639"/>
    <cellStyle name="Comma  - Style7 5" xfId="19640"/>
    <cellStyle name="Comma  - Style7 5 2" xfId="19641"/>
    <cellStyle name="Comma  - Style7 6" xfId="19642"/>
    <cellStyle name="Comma  - Style8" xfId="19643"/>
    <cellStyle name="Comma  - Style8 2" xfId="19644"/>
    <cellStyle name="Comma  - Style8 2 2" xfId="19645"/>
    <cellStyle name="Comma  - Style8 3" xfId="19646"/>
    <cellStyle name="Comma  - Style8 3 2" xfId="19647"/>
    <cellStyle name="Comma  - Style8 4" xfId="19648"/>
    <cellStyle name="Comma  - Style8 4 2" xfId="19649"/>
    <cellStyle name="Comma  - Style8 4 3" xfId="19650"/>
    <cellStyle name="Comma  - Style8 5" xfId="19651"/>
    <cellStyle name="Comma  - Style8 5 2" xfId="19652"/>
    <cellStyle name="Comma  - Style8 6" xfId="19653"/>
    <cellStyle name="Comma (0)" xfId="19654"/>
    <cellStyle name="Comma [0] 2" xfId="8"/>
    <cellStyle name="Comma [0] 2 2" xfId="19655"/>
    <cellStyle name="Comma [0] 2 2 2" xfId="19656"/>
    <cellStyle name="Comma [0] 2 3" xfId="19657"/>
    <cellStyle name="Comma [0] 3" xfId="19658"/>
    <cellStyle name="Comma [0] 3 2" xfId="19659"/>
    <cellStyle name="Comma [0] 4" xfId="19660"/>
    <cellStyle name="Comma [1]" xfId="19661"/>
    <cellStyle name="Comma [2]" xfId="19662"/>
    <cellStyle name="Comma [3]" xfId="19663"/>
    <cellStyle name="Comma 10" xfId="19664"/>
    <cellStyle name="Comma 10 2" xfId="19665"/>
    <cellStyle name="Comma 10 2 2" xfId="19666"/>
    <cellStyle name="Comma 10 2 3" xfId="50748"/>
    <cellStyle name="Comma 10 3" xfId="19667"/>
    <cellStyle name="Comma 10 3 2" xfId="19668"/>
    <cellStyle name="Comma 10 4" xfId="19669"/>
    <cellStyle name="Comma 10 5" xfId="19670"/>
    <cellStyle name="Comma 100" xfId="19671"/>
    <cellStyle name="Comma 101" xfId="19672"/>
    <cellStyle name="Comma 102" xfId="19673"/>
    <cellStyle name="Comma 103" xfId="19674"/>
    <cellStyle name="Comma 104" xfId="19675"/>
    <cellStyle name="Comma 105" xfId="19676"/>
    <cellStyle name="Comma 106" xfId="19677"/>
    <cellStyle name="Comma 107" xfId="19678"/>
    <cellStyle name="Comma 108" xfId="19679"/>
    <cellStyle name="Comma 109" xfId="19680"/>
    <cellStyle name="Comma 11" xfId="19681"/>
    <cellStyle name="Comma 11 2" xfId="19682"/>
    <cellStyle name="Comma 11 2 2" xfId="19683"/>
    <cellStyle name="Comma 11 2 3" xfId="42977"/>
    <cellStyle name="Comma 11 3" xfId="19684"/>
    <cellStyle name="Comma 11 3 2" xfId="19685"/>
    <cellStyle name="Comma 11 4" xfId="19686"/>
    <cellStyle name="Comma 11 5" xfId="19687"/>
    <cellStyle name="Comma 110" xfId="19688"/>
    <cellStyle name="Comma 111" xfId="19689"/>
    <cellStyle name="Comma 112" xfId="19690"/>
    <cellStyle name="Comma 113" xfId="19691"/>
    <cellStyle name="Comma 114" xfId="19692"/>
    <cellStyle name="Comma 115" xfId="19693"/>
    <cellStyle name="Comma 116" xfId="19694"/>
    <cellStyle name="Comma 117" xfId="19695"/>
    <cellStyle name="Comma 118" xfId="19696"/>
    <cellStyle name="Comma 119" xfId="19697"/>
    <cellStyle name="Comma 12" xfId="19698"/>
    <cellStyle name="Comma 12 2" xfId="19699"/>
    <cellStyle name="Comma 12 2 2" xfId="19700"/>
    <cellStyle name="Comma 12 3" xfId="19701"/>
    <cellStyle name="Comma 12 4" xfId="19702"/>
    <cellStyle name="Comma 120" xfId="19703"/>
    <cellStyle name="Comma 121" xfId="19704"/>
    <cellStyle name="Comma 122" xfId="19705"/>
    <cellStyle name="Comma 123" xfId="19706"/>
    <cellStyle name="Comma 124" xfId="19707"/>
    <cellStyle name="Comma 125" xfId="19708"/>
    <cellStyle name="Comma 126" xfId="19709"/>
    <cellStyle name="Comma 127" xfId="19710"/>
    <cellStyle name="Comma 128" xfId="19711"/>
    <cellStyle name="Comma 129" xfId="19712"/>
    <cellStyle name="Comma 13" xfId="19713"/>
    <cellStyle name="Comma 13 2" xfId="19714"/>
    <cellStyle name="Comma 13 2 2" xfId="50749"/>
    <cellStyle name="Comma 13 3" xfId="19715"/>
    <cellStyle name="Comma 13 4" xfId="19716"/>
    <cellStyle name="Comma 130" xfId="19717"/>
    <cellStyle name="Comma 131" xfId="19718"/>
    <cellStyle name="Comma 132" xfId="19719"/>
    <cellStyle name="Comma 133" xfId="19720"/>
    <cellStyle name="Comma 134" xfId="19721"/>
    <cellStyle name="Comma 135" xfId="19722"/>
    <cellStyle name="Comma 14" xfId="19723"/>
    <cellStyle name="Comma 14 2" xfId="19724"/>
    <cellStyle name="Comma 14 2 2" xfId="50750"/>
    <cellStyle name="Comma 14 3" xfId="19725"/>
    <cellStyle name="Comma 14 4" xfId="50751"/>
    <cellStyle name="Comma 15" xfId="19726"/>
    <cellStyle name="Comma 15 2" xfId="19727"/>
    <cellStyle name="Comma 15 2 2" xfId="50752"/>
    <cellStyle name="Comma 15 3" xfId="19728"/>
    <cellStyle name="Comma 15 4" xfId="19729"/>
    <cellStyle name="Comma 16" xfId="19730"/>
    <cellStyle name="Comma 16 2" xfId="19731"/>
    <cellStyle name="Comma 16 3" xfId="19732"/>
    <cellStyle name="Comma 16 4" xfId="19733"/>
    <cellStyle name="Comma 16 5" xfId="19734"/>
    <cellStyle name="Comma 17" xfId="19735"/>
    <cellStyle name="Comma 17 2" xfId="19736"/>
    <cellStyle name="Comma 17 2 2" xfId="19737"/>
    <cellStyle name="Comma 17 3" xfId="19738"/>
    <cellStyle name="Comma 17 3 2" xfId="50753"/>
    <cellStyle name="Comma 17 4" xfId="50754"/>
    <cellStyle name="Comma 17 4 2" xfId="50755"/>
    <cellStyle name="Comma 17 5" xfId="50756"/>
    <cellStyle name="Comma 18" xfId="19739"/>
    <cellStyle name="Comma 18 2" xfId="19740"/>
    <cellStyle name="Comma 18 3" xfId="19741"/>
    <cellStyle name="Comma 18 4" xfId="50757"/>
    <cellStyle name="Comma 18 5" xfId="50758"/>
    <cellStyle name="Comma 19" xfId="19742"/>
    <cellStyle name="Comma 19 2" xfId="19743"/>
    <cellStyle name="Comma 19 3" xfId="50759"/>
    <cellStyle name="Comma 2" xfId="9"/>
    <cellStyle name="Comma 2 10" xfId="19744"/>
    <cellStyle name="Comma 2 10 2" xfId="19745"/>
    <cellStyle name="Comma 2 10 2 2" xfId="19746"/>
    <cellStyle name="Comma 2 10 3" xfId="19747"/>
    <cellStyle name="Comma 2 11" xfId="19748"/>
    <cellStyle name="Comma 2 11 2" xfId="19749"/>
    <cellStyle name="Comma 2 11 2 2" xfId="19750"/>
    <cellStyle name="Comma 2 11 3" xfId="19751"/>
    <cellStyle name="Comma 2 11 4" xfId="19752"/>
    <cellStyle name="Comma 2 12" xfId="19753"/>
    <cellStyle name="Comma 2 12 2" xfId="19754"/>
    <cellStyle name="Comma 2 12 2 2" xfId="19755"/>
    <cellStyle name="Comma 2 12 3" xfId="19756"/>
    <cellStyle name="Comma 2 12 4" xfId="19757"/>
    <cellStyle name="Comma 2 13" xfId="19758"/>
    <cellStyle name="Comma 2 13 2" xfId="19759"/>
    <cellStyle name="Comma 2 13 3" xfId="19760"/>
    <cellStyle name="Comma 2 13 4" xfId="19761"/>
    <cellStyle name="Comma 2 14" xfId="19762"/>
    <cellStyle name="Comma 2 14 2" xfId="19763"/>
    <cellStyle name="Comma 2 14 3" xfId="19764"/>
    <cellStyle name="Comma 2 14 4" xfId="19765"/>
    <cellStyle name="Comma 2 15" xfId="19766"/>
    <cellStyle name="Comma 2 15 2" xfId="19767"/>
    <cellStyle name="Comma 2 15 3" xfId="19768"/>
    <cellStyle name="Comma 2 15 4" xfId="19769"/>
    <cellStyle name="Comma 2 16" xfId="19770"/>
    <cellStyle name="Comma 2 16 2" xfId="19771"/>
    <cellStyle name="Comma 2 16 3" xfId="19772"/>
    <cellStyle name="Comma 2 16 4" xfId="19773"/>
    <cellStyle name="Comma 2 17" xfId="19774"/>
    <cellStyle name="Comma 2 17 2" xfId="19775"/>
    <cellStyle name="Comma 2 17 3" xfId="19776"/>
    <cellStyle name="Comma 2 17 4" xfId="19777"/>
    <cellStyle name="Comma 2 18" xfId="19778"/>
    <cellStyle name="Comma 2 18 2" xfId="19779"/>
    <cellStyle name="Comma 2 18 3" xfId="19780"/>
    <cellStyle name="Comma 2 18 4" xfId="19781"/>
    <cellStyle name="Comma 2 18 5" xfId="19782"/>
    <cellStyle name="Comma 2 19" xfId="19783"/>
    <cellStyle name="Comma 2 19 2" xfId="19784"/>
    <cellStyle name="Comma 2 19 3" xfId="19785"/>
    <cellStyle name="Comma 2 19 4" xfId="19786"/>
    <cellStyle name="Comma 2 2" xfId="10"/>
    <cellStyle name="Comma 2 2 10" xfId="19787"/>
    <cellStyle name="Comma 2 2 11" xfId="19788"/>
    <cellStyle name="Comma 2 2 12" xfId="19789"/>
    <cellStyle name="Comma 2 2 13" xfId="19790"/>
    <cellStyle name="Comma 2 2 14" xfId="19791"/>
    <cellStyle name="Comma 2 2 15" xfId="19792"/>
    <cellStyle name="Comma 2 2 16" xfId="19793"/>
    <cellStyle name="Comma 2 2 17" xfId="19794"/>
    <cellStyle name="Comma 2 2 2" xfId="19795"/>
    <cellStyle name="Comma 2 2 2 2" xfId="19796"/>
    <cellStyle name="Comma 2 2 2 2 2" xfId="19797"/>
    <cellStyle name="Comma 2 2 2 3" xfId="19798"/>
    <cellStyle name="Comma 2 2 2 4" xfId="19799"/>
    <cellStyle name="Comma 2 2 2 5" xfId="19800"/>
    <cellStyle name="Comma 2 2 2 6" xfId="19801"/>
    <cellStyle name="Comma 2 2 2 7" xfId="19802"/>
    <cellStyle name="Comma 2 2 2 8" xfId="19803"/>
    <cellStyle name="Comma 2 2 2 9" xfId="19804"/>
    <cellStyle name="Comma 2 2 3" xfId="19805"/>
    <cellStyle name="Comma 2 2 3 2" xfId="19806"/>
    <cellStyle name="Comma 2 2 3 3" xfId="19807"/>
    <cellStyle name="Comma 2 2 3 4" xfId="19808"/>
    <cellStyle name="Comma 2 2 3 5" xfId="19809"/>
    <cellStyle name="Comma 2 2 3 6" xfId="19810"/>
    <cellStyle name="Comma 2 2 3 7" xfId="19811"/>
    <cellStyle name="Comma 2 2 3 8" xfId="19812"/>
    <cellStyle name="Comma 2 2 4" xfId="19813"/>
    <cellStyle name="Comma 2 2 4 2" xfId="19814"/>
    <cellStyle name="Comma 2 2 4 3" xfId="19815"/>
    <cellStyle name="Comma 2 2 4 4" xfId="19816"/>
    <cellStyle name="Comma 2 2 4 5" xfId="19817"/>
    <cellStyle name="Comma 2 2 4 6" xfId="19818"/>
    <cellStyle name="Comma 2 2 4 7" xfId="19819"/>
    <cellStyle name="Comma 2 2 4 8" xfId="19820"/>
    <cellStyle name="Comma 2 2 5" xfId="19821"/>
    <cellStyle name="Comma 2 2 5 2" xfId="19822"/>
    <cellStyle name="Comma 2 2 6" xfId="19823"/>
    <cellStyle name="Comma 2 2 6 2" xfId="19824"/>
    <cellStyle name="Comma 2 2 7" xfId="19825"/>
    <cellStyle name="Comma 2 2 8" xfId="19826"/>
    <cellStyle name="Comma 2 2 9" xfId="19827"/>
    <cellStyle name="Comma 2 2_DEM-WP(C) Chelan Power Costs" xfId="50760"/>
    <cellStyle name="Comma 2 20" xfId="19828"/>
    <cellStyle name="Comma 2 20 2" xfId="19829"/>
    <cellStyle name="Comma 2 20 3" xfId="19830"/>
    <cellStyle name="Comma 2 20 4" xfId="19831"/>
    <cellStyle name="Comma 2 21" xfId="19832"/>
    <cellStyle name="Comma 2 21 2" xfId="19833"/>
    <cellStyle name="Comma 2 21 3" xfId="19834"/>
    <cellStyle name="Comma 2 21 4" xfId="19835"/>
    <cellStyle name="Comma 2 22" xfId="19836"/>
    <cellStyle name="Comma 2 22 2" xfId="19837"/>
    <cellStyle name="Comma 2 22 3" xfId="19838"/>
    <cellStyle name="Comma 2 22 4" xfId="19839"/>
    <cellStyle name="Comma 2 23" xfId="19840"/>
    <cellStyle name="Comma 2 23 2" xfId="19841"/>
    <cellStyle name="Comma 2 23 3" xfId="19842"/>
    <cellStyle name="Comma 2 23 4" xfId="19843"/>
    <cellStyle name="Comma 2 24" xfId="19844"/>
    <cellStyle name="Comma 2 24 2" xfId="19845"/>
    <cellStyle name="Comma 2 24 3" xfId="19846"/>
    <cellStyle name="Comma 2 24 4" xfId="19847"/>
    <cellStyle name="Comma 2 25" xfId="19848"/>
    <cellStyle name="Comma 2 25 2" xfId="19849"/>
    <cellStyle name="Comma 2 25 3" xfId="19850"/>
    <cellStyle name="Comma 2 25 4" xfId="19851"/>
    <cellStyle name="Comma 2 26" xfId="19852"/>
    <cellStyle name="Comma 2 26 2" xfId="19853"/>
    <cellStyle name="Comma 2 26 3" xfId="19854"/>
    <cellStyle name="Comma 2 26 4" xfId="19855"/>
    <cellStyle name="Comma 2 27" xfId="19856"/>
    <cellStyle name="Comma 2 27 2" xfId="19857"/>
    <cellStyle name="Comma 2 27 3" xfId="19858"/>
    <cellStyle name="Comma 2 27 4" xfId="19859"/>
    <cellStyle name="Comma 2 28" xfId="19860"/>
    <cellStyle name="Comma 2 28 2" xfId="19861"/>
    <cellStyle name="Comma 2 28 3" xfId="19862"/>
    <cellStyle name="Comma 2 28 4" xfId="19863"/>
    <cellStyle name="Comma 2 29" xfId="19864"/>
    <cellStyle name="Comma 2 29 2" xfId="19865"/>
    <cellStyle name="Comma 2 29 3" xfId="19866"/>
    <cellStyle name="Comma 2 29 4" xfId="19867"/>
    <cellStyle name="Comma 2 3" xfId="19868"/>
    <cellStyle name="Comma 2 3 10" xfId="19869"/>
    <cellStyle name="Comma 2 3 10 2" xfId="19870"/>
    <cellStyle name="Comma 2 3 10 3" xfId="19871"/>
    <cellStyle name="Comma 2 3 11" xfId="19872"/>
    <cellStyle name="Comma 2 3 11 2" xfId="19873"/>
    <cellStyle name="Comma 2 3 11 3" xfId="19874"/>
    <cellStyle name="Comma 2 3 12" xfId="19875"/>
    <cellStyle name="Comma 2 3 12 2" xfId="19876"/>
    <cellStyle name="Comma 2 3 12 3" xfId="19877"/>
    <cellStyle name="Comma 2 3 13" xfId="19878"/>
    <cellStyle name="Comma 2 3 13 2" xfId="19879"/>
    <cellStyle name="Comma 2 3 13 3" xfId="19880"/>
    <cellStyle name="Comma 2 3 14" xfId="19881"/>
    <cellStyle name="Comma 2 3 14 2" xfId="19882"/>
    <cellStyle name="Comma 2 3 14 3" xfId="19883"/>
    <cellStyle name="Comma 2 3 15" xfId="19884"/>
    <cellStyle name="Comma 2 3 15 2" xfId="19885"/>
    <cellStyle name="Comma 2 3 15 3" xfId="19886"/>
    <cellStyle name="Comma 2 3 16" xfId="19887"/>
    <cellStyle name="Comma 2 3 16 2" xfId="19888"/>
    <cellStyle name="Comma 2 3 16 3" xfId="19889"/>
    <cellStyle name="Comma 2 3 17" xfId="19890"/>
    <cellStyle name="Comma 2 3 17 2" xfId="19891"/>
    <cellStyle name="Comma 2 3 17 3" xfId="19892"/>
    <cellStyle name="Comma 2 3 18" xfId="19893"/>
    <cellStyle name="Comma 2 3 18 2" xfId="19894"/>
    <cellStyle name="Comma 2 3 18 3" xfId="19895"/>
    <cellStyle name="Comma 2 3 19" xfId="19896"/>
    <cellStyle name="Comma 2 3 19 2" xfId="19897"/>
    <cellStyle name="Comma 2 3 19 3" xfId="19898"/>
    <cellStyle name="Comma 2 3 2" xfId="19899"/>
    <cellStyle name="Comma 2 3 2 10" xfId="19900"/>
    <cellStyle name="Comma 2 3 2 2" xfId="19901"/>
    <cellStyle name="Comma 2 3 2 2 2" xfId="19902"/>
    <cellStyle name="Comma 2 3 2 3" xfId="19903"/>
    <cellStyle name="Comma 2 3 2 3 2" xfId="19904"/>
    <cellStyle name="Comma 2 3 2 4" xfId="19905"/>
    <cellStyle name="Comma 2 3 2 5" xfId="19906"/>
    <cellStyle name="Comma 2 3 2 6" xfId="19907"/>
    <cellStyle name="Comma 2 3 2 7" xfId="19908"/>
    <cellStyle name="Comma 2 3 2 8" xfId="19909"/>
    <cellStyle name="Comma 2 3 2 9" xfId="19910"/>
    <cellStyle name="Comma 2 3 20" xfId="19911"/>
    <cellStyle name="Comma 2 3 20 2" xfId="19912"/>
    <cellStyle name="Comma 2 3 20 3" xfId="19913"/>
    <cellStyle name="Comma 2 3 21" xfId="19914"/>
    <cellStyle name="Comma 2 3 21 2" xfId="19915"/>
    <cellStyle name="Comma 2 3 21 3" xfId="19916"/>
    <cellStyle name="Comma 2 3 22" xfId="19917"/>
    <cellStyle name="Comma 2 3 22 2" xfId="19918"/>
    <cellStyle name="Comma 2 3 22 3" xfId="19919"/>
    <cellStyle name="Comma 2 3 23" xfId="19920"/>
    <cellStyle name="Comma 2 3 23 2" xfId="19921"/>
    <cellStyle name="Comma 2 3 23 3" xfId="19922"/>
    <cellStyle name="Comma 2 3 24" xfId="19923"/>
    <cellStyle name="Comma 2 3 24 2" xfId="19924"/>
    <cellStyle name="Comma 2 3 24 3" xfId="19925"/>
    <cellStyle name="Comma 2 3 25" xfId="19926"/>
    <cellStyle name="Comma 2 3 25 2" xfId="19927"/>
    <cellStyle name="Comma 2 3 25 3" xfId="19928"/>
    <cellStyle name="Comma 2 3 26" xfId="19929"/>
    <cellStyle name="Comma 2 3 26 2" xfId="19930"/>
    <cellStyle name="Comma 2 3 26 3" xfId="19931"/>
    <cellStyle name="Comma 2 3 27" xfId="19932"/>
    <cellStyle name="Comma 2 3 27 2" xfId="19933"/>
    <cellStyle name="Comma 2 3 27 3" xfId="19934"/>
    <cellStyle name="Comma 2 3 28" xfId="19935"/>
    <cellStyle name="Comma 2 3 28 2" xfId="19936"/>
    <cellStyle name="Comma 2 3 28 3" xfId="19937"/>
    <cellStyle name="Comma 2 3 29" xfId="19938"/>
    <cellStyle name="Comma 2 3 29 2" xfId="19939"/>
    <cellStyle name="Comma 2 3 29 3" xfId="19940"/>
    <cellStyle name="Comma 2 3 3" xfId="19941"/>
    <cellStyle name="Comma 2 3 3 2" xfId="19942"/>
    <cellStyle name="Comma 2 3 3 2 2" xfId="19943"/>
    <cellStyle name="Comma 2 3 3 3" xfId="19944"/>
    <cellStyle name="Comma 2 3 3 3 2" xfId="19945"/>
    <cellStyle name="Comma 2 3 3 4" xfId="19946"/>
    <cellStyle name="Comma 2 3 3 5" xfId="19947"/>
    <cellStyle name="Comma 2 3 3 6" xfId="19948"/>
    <cellStyle name="Comma 2 3 3 7" xfId="19949"/>
    <cellStyle name="Comma 2 3 3 8" xfId="19950"/>
    <cellStyle name="Comma 2 3 3 9" xfId="19951"/>
    <cellStyle name="Comma 2 3 30" xfId="19952"/>
    <cellStyle name="Comma 2 3 30 2" xfId="19953"/>
    <cellStyle name="Comma 2 3 30 3" xfId="19954"/>
    <cellStyle name="Comma 2 3 31" xfId="19955"/>
    <cellStyle name="Comma 2 3 31 2" xfId="19956"/>
    <cellStyle name="Comma 2 3 31 3" xfId="19957"/>
    <cellStyle name="Comma 2 3 32" xfId="19958"/>
    <cellStyle name="Comma 2 3 32 2" xfId="19959"/>
    <cellStyle name="Comma 2 3 32 3" xfId="19960"/>
    <cellStyle name="Comma 2 3 33" xfId="19961"/>
    <cellStyle name="Comma 2 3 33 2" xfId="19962"/>
    <cellStyle name="Comma 2 3 33 3" xfId="19963"/>
    <cellStyle name="Comma 2 3 34" xfId="19964"/>
    <cellStyle name="Comma 2 3 34 2" xfId="19965"/>
    <cellStyle name="Comma 2 3 34 3" xfId="19966"/>
    <cellStyle name="Comma 2 3 35" xfId="19967"/>
    <cellStyle name="Comma 2 3 36" xfId="19968"/>
    <cellStyle name="Comma 2 3 4" xfId="19969"/>
    <cellStyle name="Comma 2 3 4 2" xfId="19970"/>
    <cellStyle name="Comma 2 3 4 2 2" xfId="19971"/>
    <cellStyle name="Comma 2 3 4 3" xfId="19972"/>
    <cellStyle name="Comma 2 3 4 3 2" xfId="19973"/>
    <cellStyle name="Comma 2 3 4 4" xfId="19974"/>
    <cellStyle name="Comma 2 3 4 5" xfId="19975"/>
    <cellStyle name="Comma 2 3 4 6" xfId="19976"/>
    <cellStyle name="Comma 2 3 4 7" xfId="19977"/>
    <cellStyle name="Comma 2 3 4 8" xfId="19978"/>
    <cellStyle name="Comma 2 3 4 9" xfId="19979"/>
    <cellStyle name="Comma 2 3 5" xfId="19980"/>
    <cellStyle name="Comma 2 3 5 2" xfId="19981"/>
    <cellStyle name="Comma 2 3 5 3" xfId="19982"/>
    <cellStyle name="Comma 2 3 5 4" xfId="19983"/>
    <cellStyle name="Comma 2 3 6" xfId="19984"/>
    <cellStyle name="Comma 2 3 6 2" xfId="19985"/>
    <cellStyle name="Comma 2 3 6 3" xfId="19986"/>
    <cellStyle name="Comma 2 3 6 4" xfId="19987"/>
    <cellStyle name="Comma 2 3 7" xfId="19988"/>
    <cellStyle name="Comma 2 3 7 2" xfId="19989"/>
    <cellStyle name="Comma 2 3 7 3" xfId="19990"/>
    <cellStyle name="Comma 2 3 8" xfId="19991"/>
    <cellStyle name="Comma 2 3 8 2" xfId="19992"/>
    <cellStyle name="Comma 2 3 8 3" xfId="19993"/>
    <cellStyle name="Comma 2 3 9" xfId="19994"/>
    <cellStyle name="Comma 2 3 9 2" xfId="19995"/>
    <cellStyle name="Comma 2 3 9 3" xfId="19996"/>
    <cellStyle name="Comma 2 30" xfId="19997"/>
    <cellStyle name="Comma 2 30 2" xfId="19998"/>
    <cellStyle name="Comma 2 30 3" xfId="19999"/>
    <cellStyle name="Comma 2 30 4" xfId="20000"/>
    <cellStyle name="Comma 2 31" xfId="20001"/>
    <cellStyle name="Comma 2 31 2" xfId="20002"/>
    <cellStyle name="Comma 2 31 3" xfId="20003"/>
    <cellStyle name="Comma 2 32" xfId="20004"/>
    <cellStyle name="Comma 2 32 2" xfId="20005"/>
    <cellStyle name="Comma 2 32 3" xfId="20006"/>
    <cellStyle name="Comma 2 33" xfId="20007"/>
    <cellStyle name="Comma 2 33 2" xfId="20008"/>
    <cellStyle name="Comma 2 33 3" xfId="20009"/>
    <cellStyle name="Comma 2 34" xfId="20010"/>
    <cellStyle name="Comma 2 34 2" xfId="20011"/>
    <cellStyle name="Comma 2 34 3" xfId="20012"/>
    <cellStyle name="Comma 2 35" xfId="20013"/>
    <cellStyle name="Comma 2 35 2" xfId="20014"/>
    <cellStyle name="Comma 2 35 3" xfId="20015"/>
    <cellStyle name="Comma 2 36" xfId="20016"/>
    <cellStyle name="Comma 2 36 2" xfId="20017"/>
    <cellStyle name="Comma 2 36 3" xfId="20018"/>
    <cellStyle name="Comma 2 37" xfId="20019"/>
    <cellStyle name="Comma 2 37 2" xfId="20020"/>
    <cellStyle name="Comma 2 37 3" xfId="20021"/>
    <cellStyle name="Comma 2 38" xfId="20022"/>
    <cellStyle name="Comma 2 38 2" xfId="20023"/>
    <cellStyle name="Comma 2 38 3" xfId="20024"/>
    <cellStyle name="Comma 2 39" xfId="20025"/>
    <cellStyle name="Comma 2 39 2" xfId="20026"/>
    <cellStyle name="Comma 2 39 3" xfId="20027"/>
    <cellStyle name="Comma 2 4" xfId="20028"/>
    <cellStyle name="Comma 2 4 10" xfId="20029"/>
    <cellStyle name="Comma 2 4 10 2" xfId="20030"/>
    <cellStyle name="Comma 2 4 10 3" xfId="20031"/>
    <cellStyle name="Comma 2 4 11" xfId="20032"/>
    <cellStyle name="Comma 2 4 11 2" xfId="20033"/>
    <cellStyle name="Comma 2 4 11 3" xfId="20034"/>
    <cellStyle name="Comma 2 4 12" xfId="20035"/>
    <cellStyle name="Comma 2 4 12 2" xfId="20036"/>
    <cellStyle name="Comma 2 4 12 3" xfId="20037"/>
    <cellStyle name="Comma 2 4 13" xfId="20038"/>
    <cellStyle name="Comma 2 4 13 2" xfId="20039"/>
    <cellStyle name="Comma 2 4 13 3" xfId="20040"/>
    <cellStyle name="Comma 2 4 14" xfId="20041"/>
    <cellStyle name="Comma 2 4 14 2" xfId="20042"/>
    <cellStyle name="Comma 2 4 14 3" xfId="20043"/>
    <cellStyle name="Comma 2 4 15" xfId="20044"/>
    <cellStyle name="Comma 2 4 15 2" xfId="20045"/>
    <cellStyle name="Comma 2 4 15 3" xfId="20046"/>
    <cellStyle name="Comma 2 4 16" xfId="20047"/>
    <cellStyle name="Comma 2 4 16 2" xfId="20048"/>
    <cellStyle name="Comma 2 4 16 3" xfId="20049"/>
    <cellStyle name="Comma 2 4 17" xfId="20050"/>
    <cellStyle name="Comma 2 4 17 2" xfId="20051"/>
    <cellStyle name="Comma 2 4 17 3" xfId="20052"/>
    <cellStyle name="Comma 2 4 18" xfId="20053"/>
    <cellStyle name="Comma 2 4 18 2" xfId="20054"/>
    <cellStyle name="Comma 2 4 18 3" xfId="20055"/>
    <cellStyle name="Comma 2 4 19" xfId="20056"/>
    <cellStyle name="Comma 2 4 19 2" xfId="20057"/>
    <cellStyle name="Comma 2 4 19 3" xfId="20058"/>
    <cellStyle name="Comma 2 4 2" xfId="20059"/>
    <cellStyle name="Comma 2 4 2 2" xfId="20060"/>
    <cellStyle name="Comma 2 4 2 2 2" xfId="20061"/>
    <cellStyle name="Comma 2 4 2 3" xfId="20062"/>
    <cellStyle name="Comma 2 4 2 3 2" xfId="20063"/>
    <cellStyle name="Comma 2 4 2 4" xfId="20064"/>
    <cellStyle name="Comma 2 4 2 5" xfId="20065"/>
    <cellStyle name="Comma 2 4 2 6" xfId="20066"/>
    <cellStyle name="Comma 2 4 2 7" xfId="20067"/>
    <cellStyle name="Comma 2 4 2 8" xfId="20068"/>
    <cellStyle name="Comma 2 4 20" xfId="20069"/>
    <cellStyle name="Comma 2 4 20 2" xfId="20070"/>
    <cellStyle name="Comma 2 4 20 3" xfId="20071"/>
    <cellStyle name="Comma 2 4 21" xfId="20072"/>
    <cellStyle name="Comma 2 4 21 2" xfId="20073"/>
    <cellStyle name="Comma 2 4 21 3" xfId="20074"/>
    <cellStyle name="Comma 2 4 22" xfId="20075"/>
    <cellStyle name="Comma 2 4 22 2" xfId="20076"/>
    <cellStyle name="Comma 2 4 22 3" xfId="20077"/>
    <cellStyle name="Comma 2 4 23" xfId="20078"/>
    <cellStyle name="Comma 2 4 23 2" xfId="20079"/>
    <cellStyle name="Comma 2 4 23 3" xfId="20080"/>
    <cellStyle name="Comma 2 4 24" xfId="20081"/>
    <cellStyle name="Comma 2 4 24 2" xfId="20082"/>
    <cellStyle name="Comma 2 4 24 3" xfId="20083"/>
    <cellStyle name="Comma 2 4 25" xfId="20084"/>
    <cellStyle name="Comma 2 4 25 2" xfId="20085"/>
    <cellStyle name="Comma 2 4 25 3" xfId="20086"/>
    <cellStyle name="Comma 2 4 26" xfId="20087"/>
    <cellStyle name="Comma 2 4 26 2" xfId="20088"/>
    <cellStyle name="Comma 2 4 26 3" xfId="20089"/>
    <cellStyle name="Comma 2 4 27" xfId="20090"/>
    <cellStyle name="Comma 2 4 27 2" xfId="20091"/>
    <cellStyle name="Comma 2 4 27 3" xfId="20092"/>
    <cellStyle name="Comma 2 4 28" xfId="20093"/>
    <cellStyle name="Comma 2 4 28 2" xfId="20094"/>
    <cellStyle name="Comma 2 4 28 3" xfId="20095"/>
    <cellStyle name="Comma 2 4 29" xfId="20096"/>
    <cellStyle name="Comma 2 4 29 2" xfId="20097"/>
    <cellStyle name="Comma 2 4 29 3" xfId="20098"/>
    <cellStyle name="Comma 2 4 3" xfId="20099"/>
    <cellStyle name="Comma 2 4 3 2" xfId="20100"/>
    <cellStyle name="Comma 2 4 3 2 2" xfId="20101"/>
    <cellStyle name="Comma 2 4 3 3" xfId="20102"/>
    <cellStyle name="Comma 2 4 3 3 2" xfId="20103"/>
    <cellStyle name="Comma 2 4 3 4" xfId="20104"/>
    <cellStyle name="Comma 2 4 3 5" xfId="20105"/>
    <cellStyle name="Comma 2 4 3 6" xfId="20106"/>
    <cellStyle name="Comma 2 4 3 7" xfId="20107"/>
    <cellStyle name="Comma 2 4 3 8" xfId="20108"/>
    <cellStyle name="Comma 2 4 30" xfId="20109"/>
    <cellStyle name="Comma 2 4 30 2" xfId="20110"/>
    <cellStyle name="Comma 2 4 30 3" xfId="20111"/>
    <cellStyle name="Comma 2 4 31" xfId="20112"/>
    <cellStyle name="Comma 2 4 31 2" xfId="20113"/>
    <cellStyle name="Comma 2 4 31 3" xfId="20114"/>
    <cellStyle name="Comma 2 4 32" xfId="20115"/>
    <cellStyle name="Comma 2 4 32 2" xfId="20116"/>
    <cellStyle name="Comma 2 4 32 3" xfId="20117"/>
    <cellStyle name="Comma 2 4 33" xfId="20118"/>
    <cellStyle name="Comma 2 4 33 2" xfId="20119"/>
    <cellStyle name="Comma 2 4 33 3" xfId="20120"/>
    <cellStyle name="Comma 2 4 34" xfId="20121"/>
    <cellStyle name="Comma 2 4 34 2" xfId="20122"/>
    <cellStyle name="Comma 2 4 34 3" xfId="20123"/>
    <cellStyle name="Comma 2 4 35" xfId="20124"/>
    <cellStyle name="Comma 2 4 36" xfId="20125"/>
    <cellStyle name="Comma 2 4 37" xfId="20126"/>
    <cellStyle name="Comma 2 4 4" xfId="20127"/>
    <cellStyle name="Comma 2 4 4 2" xfId="20128"/>
    <cellStyle name="Comma 2 4 4 2 2" xfId="20129"/>
    <cellStyle name="Comma 2 4 4 3" xfId="20130"/>
    <cellStyle name="Comma 2 4 4 3 2" xfId="20131"/>
    <cellStyle name="Comma 2 4 4 4" xfId="20132"/>
    <cellStyle name="Comma 2 4 4 5" xfId="20133"/>
    <cellStyle name="Comma 2 4 4 6" xfId="20134"/>
    <cellStyle name="Comma 2 4 4 7" xfId="20135"/>
    <cellStyle name="Comma 2 4 4 8" xfId="20136"/>
    <cellStyle name="Comma 2 4 5" xfId="20137"/>
    <cellStyle name="Comma 2 4 5 2" xfId="20138"/>
    <cellStyle name="Comma 2 4 5 3" xfId="20139"/>
    <cellStyle name="Comma 2 4 5 4" xfId="20140"/>
    <cellStyle name="Comma 2 4 6" xfId="20141"/>
    <cellStyle name="Comma 2 4 6 2" xfId="20142"/>
    <cellStyle name="Comma 2 4 6 3" xfId="20143"/>
    <cellStyle name="Comma 2 4 6 4" xfId="20144"/>
    <cellStyle name="Comma 2 4 7" xfId="20145"/>
    <cellStyle name="Comma 2 4 7 2" xfId="20146"/>
    <cellStyle name="Comma 2 4 7 3" xfId="20147"/>
    <cellStyle name="Comma 2 4 8" xfId="20148"/>
    <cellStyle name="Comma 2 4 8 2" xfId="20149"/>
    <cellStyle name="Comma 2 4 8 3" xfId="20150"/>
    <cellStyle name="Comma 2 4 9" xfId="20151"/>
    <cellStyle name="Comma 2 4 9 2" xfId="20152"/>
    <cellStyle name="Comma 2 4 9 3" xfId="20153"/>
    <cellStyle name="Comma 2 40" xfId="20154"/>
    <cellStyle name="Comma 2 40 2" xfId="20155"/>
    <cellStyle name="Comma 2 40 3" xfId="20156"/>
    <cellStyle name="Comma 2 41" xfId="20157"/>
    <cellStyle name="Comma 2 42" xfId="20158"/>
    <cellStyle name="Comma 2 43" xfId="20159"/>
    <cellStyle name="Comma 2 5" xfId="20160"/>
    <cellStyle name="Comma 2 5 10" xfId="20161"/>
    <cellStyle name="Comma 2 5 10 2" xfId="20162"/>
    <cellStyle name="Comma 2 5 10 3" xfId="20163"/>
    <cellStyle name="Comma 2 5 11" xfId="20164"/>
    <cellStyle name="Comma 2 5 11 2" xfId="20165"/>
    <cellStyle name="Comma 2 5 11 3" xfId="20166"/>
    <cellStyle name="Comma 2 5 12" xfId="20167"/>
    <cellStyle name="Comma 2 5 12 2" xfId="20168"/>
    <cellStyle name="Comma 2 5 12 3" xfId="20169"/>
    <cellStyle name="Comma 2 5 13" xfId="20170"/>
    <cellStyle name="Comma 2 5 13 2" xfId="20171"/>
    <cellStyle name="Comma 2 5 13 3" xfId="20172"/>
    <cellStyle name="Comma 2 5 14" xfId="20173"/>
    <cellStyle name="Comma 2 5 14 2" xfId="20174"/>
    <cellStyle name="Comma 2 5 14 3" xfId="20175"/>
    <cellStyle name="Comma 2 5 15" xfId="20176"/>
    <cellStyle name="Comma 2 5 15 2" xfId="20177"/>
    <cellStyle name="Comma 2 5 15 3" xfId="20178"/>
    <cellStyle name="Comma 2 5 16" xfId="20179"/>
    <cellStyle name="Comma 2 5 16 2" xfId="20180"/>
    <cellStyle name="Comma 2 5 16 3" xfId="20181"/>
    <cellStyle name="Comma 2 5 17" xfId="20182"/>
    <cellStyle name="Comma 2 5 17 2" xfId="20183"/>
    <cellStyle name="Comma 2 5 17 3" xfId="20184"/>
    <cellStyle name="Comma 2 5 18" xfId="20185"/>
    <cellStyle name="Comma 2 5 18 2" xfId="20186"/>
    <cellStyle name="Comma 2 5 18 3" xfId="20187"/>
    <cellStyle name="Comma 2 5 19" xfId="20188"/>
    <cellStyle name="Comma 2 5 19 2" xfId="20189"/>
    <cellStyle name="Comma 2 5 19 3" xfId="20190"/>
    <cellStyle name="Comma 2 5 2" xfId="20191"/>
    <cellStyle name="Comma 2 5 2 2" xfId="20192"/>
    <cellStyle name="Comma 2 5 2 3" xfId="20193"/>
    <cellStyle name="Comma 2 5 2 4" xfId="20194"/>
    <cellStyle name="Comma 2 5 20" xfId="20195"/>
    <cellStyle name="Comma 2 5 20 2" xfId="20196"/>
    <cellStyle name="Comma 2 5 20 3" xfId="20197"/>
    <cellStyle name="Comma 2 5 21" xfId="20198"/>
    <cellStyle name="Comma 2 5 21 2" xfId="20199"/>
    <cellStyle name="Comma 2 5 21 3" xfId="20200"/>
    <cellStyle name="Comma 2 5 22" xfId="20201"/>
    <cellStyle name="Comma 2 5 22 2" xfId="20202"/>
    <cellStyle name="Comma 2 5 22 3" xfId="20203"/>
    <cellStyle name="Comma 2 5 23" xfId="20204"/>
    <cellStyle name="Comma 2 5 23 2" xfId="20205"/>
    <cellStyle name="Comma 2 5 23 3" xfId="20206"/>
    <cellStyle name="Comma 2 5 24" xfId="20207"/>
    <cellStyle name="Comma 2 5 24 2" xfId="20208"/>
    <cellStyle name="Comma 2 5 24 3" xfId="20209"/>
    <cellStyle name="Comma 2 5 25" xfId="20210"/>
    <cellStyle name="Comma 2 5 25 2" xfId="20211"/>
    <cellStyle name="Comma 2 5 25 3" xfId="20212"/>
    <cellStyle name="Comma 2 5 26" xfId="20213"/>
    <cellStyle name="Comma 2 5 26 2" xfId="20214"/>
    <cellStyle name="Comma 2 5 26 3" xfId="20215"/>
    <cellStyle name="Comma 2 5 27" xfId="20216"/>
    <cellStyle name="Comma 2 5 27 2" xfId="20217"/>
    <cellStyle name="Comma 2 5 27 3" xfId="20218"/>
    <cellStyle name="Comma 2 5 28" xfId="20219"/>
    <cellStyle name="Comma 2 5 28 2" xfId="20220"/>
    <cellStyle name="Comma 2 5 28 3" xfId="20221"/>
    <cellStyle name="Comma 2 5 29" xfId="20222"/>
    <cellStyle name="Comma 2 5 29 2" xfId="20223"/>
    <cellStyle name="Comma 2 5 29 3" xfId="20224"/>
    <cellStyle name="Comma 2 5 3" xfId="20225"/>
    <cellStyle name="Comma 2 5 3 2" xfId="20226"/>
    <cellStyle name="Comma 2 5 3 3" xfId="20227"/>
    <cellStyle name="Comma 2 5 3 4" xfId="20228"/>
    <cellStyle name="Comma 2 5 30" xfId="20229"/>
    <cellStyle name="Comma 2 5 30 2" xfId="20230"/>
    <cellStyle name="Comma 2 5 30 3" xfId="20231"/>
    <cellStyle name="Comma 2 5 31" xfId="20232"/>
    <cellStyle name="Comma 2 5 31 2" xfId="20233"/>
    <cellStyle name="Comma 2 5 31 3" xfId="20234"/>
    <cellStyle name="Comma 2 5 32" xfId="20235"/>
    <cellStyle name="Comma 2 5 32 2" xfId="20236"/>
    <cellStyle name="Comma 2 5 32 3" xfId="20237"/>
    <cellStyle name="Comma 2 5 33" xfId="20238"/>
    <cellStyle name="Comma 2 5 33 2" xfId="20239"/>
    <cellStyle name="Comma 2 5 33 3" xfId="20240"/>
    <cellStyle name="Comma 2 5 34" xfId="20241"/>
    <cellStyle name="Comma 2 5 34 2" xfId="20242"/>
    <cellStyle name="Comma 2 5 34 3" xfId="20243"/>
    <cellStyle name="Comma 2 5 35" xfId="20244"/>
    <cellStyle name="Comma 2 5 36" xfId="20245"/>
    <cellStyle name="Comma 2 5 37" xfId="20246"/>
    <cellStyle name="Comma 2 5 4" xfId="20247"/>
    <cellStyle name="Comma 2 5 4 2" xfId="20248"/>
    <cellStyle name="Comma 2 5 4 3" xfId="20249"/>
    <cellStyle name="Comma 2 5 5" xfId="20250"/>
    <cellStyle name="Comma 2 5 5 2" xfId="20251"/>
    <cellStyle name="Comma 2 5 5 3" xfId="20252"/>
    <cellStyle name="Comma 2 5 6" xfId="20253"/>
    <cellStyle name="Comma 2 5 6 2" xfId="20254"/>
    <cellStyle name="Comma 2 5 6 3" xfId="20255"/>
    <cellStyle name="Comma 2 5 7" xfId="20256"/>
    <cellStyle name="Comma 2 5 7 2" xfId="20257"/>
    <cellStyle name="Comma 2 5 7 3" xfId="20258"/>
    <cellStyle name="Comma 2 5 8" xfId="20259"/>
    <cellStyle name="Comma 2 5 8 2" xfId="20260"/>
    <cellStyle name="Comma 2 5 8 3" xfId="20261"/>
    <cellStyle name="Comma 2 5 9" xfId="20262"/>
    <cellStyle name="Comma 2 5 9 2" xfId="20263"/>
    <cellStyle name="Comma 2 5 9 3" xfId="20264"/>
    <cellStyle name="Comma 2 6" xfId="20265"/>
    <cellStyle name="Comma 2 6 10" xfId="20266"/>
    <cellStyle name="Comma 2 6 10 2" xfId="20267"/>
    <cellStyle name="Comma 2 6 10 3" xfId="20268"/>
    <cellStyle name="Comma 2 6 11" xfId="20269"/>
    <cellStyle name="Comma 2 6 11 2" xfId="20270"/>
    <cellStyle name="Comma 2 6 11 3" xfId="20271"/>
    <cellStyle name="Comma 2 6 12" xfId="20272"/>
    <cellStyle name="Comma 2 6 12 2" xfId="20273"/>
    <cellStyle name="Comma 2 6 12 3" xfId="20274"/>
    <cellStyle name="Comma 2 6 13" xfId="20275"/>
    <cellStyle name="Comma 2 6 13 2" xfId="20276"/>
    <cellStyle name="Comma 2 6 13 3" xfId="20277"/>
    <cellStyle name="Comma 2 6 14" xfId="20278"/>
    <cellStyle name="Comma 2 6 14 2" xfId="20279"/>
    <cellStyle name="Comma 2 6 14 3" xfId="20280"/>
    <cellStyle name="Comma 2 6 15" xfId="20281"/>
    <cellStyle name="Comma 2 6 15 2" xfId="20282"/>
    <cellStyle name="Comma 2 6 15 3" xfId="20283"/>
    <cellStyle name="Comma 2 6 16" xfId="20284"/>
    <cellStyle name="Comma 2 6 16 2" xfId="20285"/>
    <cellStyle name="Comma 2 6 16 3" xfId="20286"/>
    <cellStyle name="Comma 2 6 17" xfId="20287"/>
    <cellStyle name="Comma 2 6 17 2" xfId="20288"/>
    <cellStyle name="Comma 2 6 17 3" xfId="20289"/>
    <cellStyle name="Comma 2 6 18" xfId="20290"/>
    <cellStyle name="Comma 2 6 18 2" xfId="20291"/>
    <cellStyle name="Comma 2 6 18 3" xfId="20292"/>
    <cellStyle name="Comma 2 6 19" xfId="20293"/>
    <cellStyle name="Comma 2 6 19 2" xfId="20294"/>
    <cellStyle name="Comma 2 6 19 3" xfId="20295"/>
    <cellStyle name="Comma 2 6 2" xfId="20296"/>
    <cellStyle name="Comma 2 6 2 2" xfId="20297"/>
    <cellStyle name="Comma 2 6 2 3" xfId="20298"/>
    <cellStyle name="Comma 2 6 2 4" xfId="20299"/>
    <cellStyle name="Comma 2 6 20" xfId="20300"/>
    <cellStyle name="Comma 2 6 20 2" xfId="20301"/>
    <cellStyle name="Comma 2 6 20 3" xfId="20302"/>
    <cellStyle name="Comma 2 6 21" xfId="20303"/>
    <cellStyle name="Comma 2 6 21 2" xfId="20304"/>
    <cellStyle name="Comma 2 6 21 3" xfId="20305"/>
    <cellStyle name="Comma 2 6 22" xfId="20306"/>
    <cellStyle name="Comma 2 6 22 2" xfId="20307"/>
    <cellStyle name="Comma 2 6 22 3" xfId="20308"/>
    <cellStyle name="Comma 2 6 23" xfId="20309"/>
    <cellStyle name="Comma 2 6 23 2" xfId="20310"/>
    <cellStyle name="Comma 2 6 23 3" xfId="20311"/>
    <cellStyle name="Comma 2 6 24" xfId="20312"/>
    <cellStyle name="Comma 2 6 24 2" xfId="20313"/>
    <cellStyle name="Comma 2 6 24 3" xfId="20314"/>
    <cellStyle name="Comma 2 6 25" xfId="20315"/>
    <cellStyle name="Comma 2 6 25 2" xfId="20316"/>
    <cellStyle name="Comma 2 6 25 3" xfId="20317"/>
    <cellStyle name="Comma 2 6 26" xfId="20318"/>
    <cellStyle name="Comma 2 6 26 2" xfId="20319"/>
    <cellStyle name="Comma 2 6 26 3" xfId="20320"/>
    <cellStyle name="Comma 2 6 27" xfId="20321"/>
    <cellStyle name="Comma 2 6 27 2" xfId="20322"/>
    <cellStyle name="Comma 2 6 27 3" xfId="20323"/>
    <cellStyle name="Comma 2 6 28" xfId="20324"/>
    <cellStyle name="Comma 2 6 28 2" xfId="20325"/>
    <cellStyle name="Comma 2 6 28 3" xfId="20326"/>
    <cellStyle name="Comma 2 6 29" xfId="20327"/>
    <cellStyle name="Comma 2 6 29 2" xfId="20328"/>
    <cellStyle name="Comma 2 6 29 3" xfId="20329"/>
    <cellStyle name="Comma 2 6 3" xfId="20330"/>
    <cellStyle name="Comma 2 6 3 2" xfId="20331"/>
    <cellStyle name="Comma 2 6 3 3" xfId="20332"/>
    <cellStyle name="Comma 2 6 30" xfId="20333"/>
    <cellStyle name="Comma 2 6 30 2" xfId="20334"/>
    <cellStyle name="Comma 2 6 30 3" xfId="20335"/>
    <cellStyle name="Comma 2 6 31" xfId="20336"/>
    <cellStyle name="Comma 2 6 31 2" xfId="20337"/>
    <cellStyle name="Comma 2 6 31 3" xfId="20338"/>
    <cellStyle name="Comma 2 6 32" xfId="20339"/>
    <cellStyle name="Comma 2 6 32 2" xfId="20340"/>
    <cellStyle name="Comma 2 6 32 3" xfId="20341"/>
    <cellStyle name="Comma 2 6 33" xfId="20342"/>
    <cellStyle name="Comma 2 6 33 2" xfId="20343"/>
    <cellStyle name="Comma 2 6 33 3" xfId="20344"/>
    <cellStyle name="Comma 2 6 34" xfId="20345"/>
    <cellStyle name="Comma 2 6 34 2" xfId="20346"/>
    <cellStyle name="Comma 2 6 34 3" xfId="20347"/>
    <cellStyle name="Comma 2 6 35" xfId="20348"/>
    <cellStyle name="Comma 2 6 36" xfId="20349"/>
    <cellStyle name="Comma 2 6 37" xfId="20350"/>
    <cellStyle name="Comma 2 6 4" xfId="20351"/>
    <cellStyle name="Comma 2 6 4 2" xfId="20352"/>
    <cellStyle name="Comma 2 6 4 3" xfId="20353"/>
    <cellStyle name="Comma 2 6 5" xfId="20354"/>
    <cellStyle name="Comma 2 6 5 2" xfId="20355"/>
    <cellStyle name="Comma 2 6 5 3" xfId="20356"/>
    <cellStyle name="Comma 2 6 6" xfId="20357"/>
    <cellStyle name="Comma 2 6 6 2" xfId="20358"/>
    <cellStyle name="Comma 2 6 6 3" xfId="20359"/>
    <cellStyle name="Comma 2 6 7" xfId="20360"/>
    <cellStyle name="Comma 2 6 7 2" xfId="20361"/>
    <cellStyle name="Comma 2 6 7 3" xfId="20362"/>
    <cellStyle name="Comma 2 6 8" xfId="20363"/>
    <cellStyle name="Comma 2 6 8 2" xfId="20364"/>
    <cellStyle name="Comma 2 6 8 3" xfId="20365"/>
    <cellStyle name="Comma 2 6 9" xfId="20366"/>
    <cellStyle name="Comma 2 6 9 2" xfId="20367"/>
    <cellStyle name="Comma 2 6 9 3" xfId="20368"/>
    <cellStyle name="Comma 2 7" xfId="20369"/>
    <cellStyle name="Comma 2 7 10" xfId="20370"/>
    <cellStyle name="Comma 2 7 10 2" xfId="20371"/>
    <cellStyle name="Comma 2 7 10 3" xfId="20372"/>
    <cellStyle name="Comma 2 7 11" xfId="20373"/>
    <cellStyle name="Comma 2 7 11 2" xfId="20374"/>
    <cellStyle name="Comma 2 7 11 3" xfId="20375"/>
    <cellStyle name="Comma 2 7 12" xfId="20376"/>
    <cellStyle name="Comma 2 7 12 2" xfId="20377"/>
    <cellStyle name="Comma 2 7 12 3" xfId="20378"/>
    <cellStyle name="Comma 2 7 13" xfId="20379"/>
    <cellStyle name="Comma 2 7 13 2" xfId="20380"/>
    <cellStyle name="Comma 2 7 13 3" xfId="20381"/>
    <cellStyle name="Comma 2 7 14" xfId="20382"/>
    <cellStyle name="Comma 2 7 14 2" xfId="20383"/>
    <cellStyle name="Comma 2 7 14 3" xfId="20384"/>
    <cellStyle name="Comma 2 7 15" xfId="20385"/>
    <cellStyle name="Comma 2 7 15 2" xfId="20386"/>
    <cellStyle name="Comma 2 7 15 3" xfId="20387"/>
    <cellStyle name="Comma 2 7 16" xfId="20388"/>
    <cellStyle name="Comma 2 7 16 2" xfId="20389"/>
    <cellStyle name="Comma 2 7 16 3" xfId="20390"/>
    <cellStyle name="Comma 2 7 17" xfId="20391"/>
    <cellStyle name="Comma 2 7 17 2" xfId="20392"/>
    <cellStyle name="Comma 2 7 17 3" xfId="20393"/>
    <cellStyle name="Comma 2 7 18" xfId="20394"/>
    <cellStyle name="Comma 2 7 18 2" xfId="20395"/>
    <cellStyle name="Comma 2 7 18 3" xfId="20396"/>
    <cellStyle name="Comma 2 7 19" xfId="20397"/>
    <cellStyle name="Comma 2 7 19 2" xfId="20398"/>
    <cellStyle name="Comma 2 7 19 3" xfId="20399"/>
    <cellStyle name="Comma 2 7 2" xfId="20400"/>
    <cellStyle name="Comma 2 7 2 2" xfId="20401"/>
    <cellStyle name="Comma 2 7 2 3" xfId="20402"/>
    <cellStyle name="Comma 2 7 20" xfId="20403"/>
    <cellStyle name="Comma 2 7 20 2" xfId="20404"/>
    <cellStyle name="Comma 2 7 20 3" xfId="20405"/>
    <cellStyle name="Comma 2 7 21" xfId="20406"/>
    <cellStyle name="Comma 2 7 21 2" xfId="20407"/>
    <cellStyle name="Comma 2 7 21 3" xfId="20408"/>
    <cellStyle name="Comma 2 7 22" xfId="20409"/>
    <cellStyle name="Comma 2 7 22 2" xfId="20410"/>
    <cellStyle name="Comma 2 7 22 3" xfId="20411"/>
    <cellStyle name="Comma 2 7 23" xfId="20412"/>
    <cellStyle name="Comma 2 7 23 2" xfId="20413"/>
    <cellStyle name="Comma 2 7 23 3" xfId="20414"/>
    <cellStyle name="Comma 2 7 24" xfId="20415"/>
    <cellStyle name="Comma 2 7 24 2" xfId="20416"/>
    <cellStyle name="Comma 2 7 24 3" xfId="20417"/>
    <cellStyle name="Comma 2 7 25" xfId="20418"/>
    <cellStyle name="Comma 2 7 25 2" xfId="20419"/>
    <cellStyle name="Comma 2 7 25 3" xfId="20420"/>
    <cellStyle name="Comma 2 7 26" xfId="20421"/>
    <cellStyle name="Comma 2 7 26 2" xfId="20422"/>
    <cellStyle name="Comma 2 7 26 3" xfId="20423"/>
    <cellStyle name="Comma 2 7 27" xfId="20424"/>
    <cellStyle name="Comma 2 7 27 2" xfId="20425"/>
    <cellStyle name="Comma 2 7 27 3" xfId="20426"/>
    <cellStyle name="Comma 2 7 28" xfId="20427"/>
    <cellStyle name="Comma 2 7 28 2" xfId="20428"/>
    <cellStyle name="Comma 2 7 28 3" xfId="20429"/>
    <cellStyle name="Comma 2 7 29" xfId="20430"/>
    <cellStyle name="Comma 2 7 29 2" xfId="20431"/>
    <cellStyle name="Comma 2 7 29 3" xfId="20432"/>
    <cellStyle name="Comma 2 7 3" xfId="20433"/>
    <cellStyle name="Comma 2 7 3 2" xfId="20434"/>
    <cellStyle name="Comma 2 7 3 3" xfId="20435"/>
    <cellStyle name="Comma 2 7 30" xfId="20436"/>
    <cellStyle name="Comma 2 7 30 2" xfId="20437"/>
    <cellStyle name="Comma 2 7 30 3" xfId="20438"/>
    <cellStyle name="Comma 2 7 31" xfId="20439"/>
    <cellStyle name="Comma 2 7 31 2" xfId="20440"/>
    <cellStyle name="Comma 2 7 31 3" xfId="20441"/>
    <cellStyle name="Comma 2 7 32" xfId="20442"/>
    <cellStyle name="Comma 2 7 32 2" xfId="20443"/>
    <cellStyle name="Comma 2 7 32 3" xfId="20444"/>
    <cellStyle name="Comma 2 7 33" xfId="20445"/>
    <cellStyle name="Comma 2 7 33 2" xfId="20446"/>
    <cellStyle name="Comma 2 7 33 3" xfId="20447"/>
    <cellStyle name="Comma 2 7 34" xfId="20448"/>
    <cellStyle name="Comma 2 7 34 2" xfId="20449"/>
    <cellStyle name="Comma 2 7 34 3" xfId="20450"/>
    <cellStyle name="Comma 2 7 35" xfId="20451"/>
    <cellStyle name="Comma 2 7 36" xfId="20452"/>
    <cellStyle name="Comma 2 7 4" xfId="20453"/>
    <cellStyle name="Comma 2 7 4 2" xfId="20454"/>
    <cellStyle name="Comma 2 7 4 3" xfId="20455"/>
    <cellStyle name="Comma 2 7 5" xfId="20456"/>
    <cellStyle name="Comma 2 7 5 2" xfId="20457"/>
    <cellStyle name="Comma 2 7 5 3" xfId="20458"/>
    <cellStyle name="Comma 2 7 6" xfId="20459"/>
    <cellStyle name="Comma 2 7 6 2" xfId="20460"/>
    <cellStyle name="Comma 2 7 6 3" xfId="20461"/>
    <cellStyle name="Comma 2 7 7" xfId="20462"/>
    <cellStyle name="Comma 2 7 7 2" xfId="20463"/>
    <cellStyle name="Comma 2 7 7 3" xfId="20464"/>
    <cellStyle name="Comma 2 7 8" xfId="20465"/>
    <cellStyle name="Comma 2 7 8 2" xfId="20466"/>
    <cellStyle name="Comma 2 7 8 3" xfId="20467"/>
    <cellStyle name="Comma 2 7 9" xfId="20468"/>
    <cellStyle name="Comma 2 7 9 2" xfId="20469"/>
    <cellStyle name="Comma 2 7 9 3" xfId="20470"/>
    <cellStyle name="Comma 2 8" xfId="20471"/>
    <cellStyle name="Comma 2 8 2" xfId="20472"/>
    <cellStyle name="Comma 2 8 3" xfId="20473"/>
    <cellStyle name="Comma 2 9" xfId="20474"/>
    <cellStyle name="Comma 2 9 2" xfId="20475"/>
    <cellStyle name="Comma 2 9 3" xfId="20476"/>
    <cellStyle name="Comma 2_4 31E Reg Asset  Liab and EXH D" xfId="50761"/>
    <cellStyle name="Comma 20" xfId="20477"/>
    <cellStyle name="Comma 20 2" xfId="20478"/>
    <cellStyle name="Comma 20 3" xfId="20479"/>
    <cellStyle name="Comma 21" xfId="20480"/>
    <cellStyle name="Comma 21 2" xfId="20481"/>
    <cellStyle name="Comma 21 3" xfId="20482"/>
    <cellStyle name="Comma 22" xfId="20483"/>
    <cellStyle name="Comma 22 2" xfId="20484"/>
    <cellStyle name="Comma 23" xfId="20485"/>
    <cellStyle name="Comma 23 2" xfId="20486"/>
    <cellStyle name="Comma 24" xfId="20487"/>
    <cellStyle name="Comma 24 2" xfId="20488"/>
    <cellStyle name="Comma 24 3" xfId="50762"/>
    <cellStyle name="Comma 25" xfId="20489"/>
    <cellStyle name="Comma 25 2" xfId="20490"/>
    <cellStyle name="Comma 26" xfId="20491"/>
    <cellStyle name="Comma 26 2" xfId="20492"/>
    <cellStyle name="Comma 27" xfId="20493"/>
    <cellStyle name="Comma 27 2" xfId="20494"/>
    <cellStyle name="Comma 28" xfId="20495"/>
    <cellStyle name="Comma 28 2" xfId="20496"/>
    <cellStyle name="Comma 29" xfId="20497"/>
    <cellStyle name="Comma 29 2" xfId="20498"/>
    <cellStyle name="Comma 3" xfId="11"/>
    <cellStyle name="Comma 3 2" xfId="20499"/>
    <cellStyle name="Comma 3 2 10" xfId="20500"/>
    <cellStyle name="Comma 3 2 10 2" xfId="20501"/>
    <cellStyle name="Comma 3 2 10 3" xfId="20502"/>
    <cellStyle name="Comma 3 2 11" xfId="20503"/>
    <cellStyle name="Comma 3 2 11 2" xfId="20504"/>
    <cellStyle name="Comma 3 2 11 3" xfId="20505"/>
    <cellStyle name="Comma 3 2 12" xfId="20506"/>
    <cellStyle name="Comma 3 2 12 2" xfId="20507"/>
    <cellStyle name="Comma 3 2 12 3" xfId="20508"/>
    <cellStyle name="Comma 3 2 13" xfId="20509"/>
    <cellStyle name="Comma 3 2 13 2" xfId="20510"/>
    <cellStyle name="Comma 3 2 13 3" xfId="20511"/>
    <cellStyle name="Comma 3 2 14" xfId="20512"/>
    <cellStyle name="Comma 3 2 14 2" xfId="20513"/>
    <cellStyle name="Comma 3 2 14 3" xfId="20514"/>
    <cellStyle name="Comma 3 2 15" xfId="20515"/>
    <cellStyle name="Comma 3 2 15 2" xfId="20516"/>
    <cellStyle name="Comma 3 2 15 3" xfId="20517"/>
    <cellStyle name="Comma 3 2 16" xfId="20518"/>
    <cellStyle name="Comma 3 2 16 2" xfId="20519"/>
    <cellStyle name="Comma 3 2 16 3" xfId="20520"/>
    <cellStyle name="Comma 3 2 17" xfId="20521"/>
    <cellStyle name="Comma 3 2 17 2" xfId="20522"/>
    <cellStyle name="Comma 3 2 17 3" xfId="20523"/>
    <cellStyle name="Comma 3 2 18" xfId="20524"/>
    <cellStyle name="Comma 3 2 18 2" xfId="20525"/>
    <cellStyle name="Comma 3 2 18 3" xfId="20526"/>
    <cellStyle name="Comma 3 2 19" xfId="20527"/>
    <cellStyle name="Comma 3 2 19 2" xfId="20528"/>
    <cellStyle name="Comma 3 2 19 3" xfId="20529"/>
    <cellStyle name="Comma 3 2 2" xfId="20530"/>
    <cellStyle name="Comma 3 2 2 2" xfId="20531"/>
    <cellStyle name="Comma 3 2 2 2 2" xfId="20532"/>
    <cellStyle name="Comma 3 2 2 3" xfId="20533"/>
    <cellStyle name="Comma 3 2 2 3 2" xfId="20534"/>
    <cellStyle name="Comma 3 2 2 4" xfId="20535"/>
    <cellStyle name="Comma 3 2 20" xfId="20536"/>
    <cellStyle name="Comma 3 2 20 2" xfId="20537"/>
    <cellStyle name="Comma 3 2 20 3" xfId="20538"/>
    <cellStyle name="Comma 3 2 21" xfId="20539"/>
    <cellStyle name="Comma 3 2 21 2" xfId="20540"/>
    <cellStyle name="Comma 3 2 21 3" xfId="20541"/>
    <cellStyle name="Comma 3 2 22" xfId="20542"/>
    <cellStyle name="Comma 3 2 22 2" xfId="20543"/>
    <cellStyle name="Comma 3 2 22 3" xfId="20544"/>
    <cellStyle name="Comma 3 2 23" xfId="20545"/>
    <cellStyle name="Comma 3 2 23 2" xfId="20546"/>
    <cellStyle name="Comma 3 2 23 3" xfId="20547"/>
    <cellStyle name="Comma 3 2 24" xfId="20548"/>
    <cellStyle name="Comma 3 2 24 2" xfId="20549"/>
    <cellStyle name="Comma 3 2 24 3" xfId="20550"/>
    <cellStyle name="Comma 3 2 25" xfId="20551"/>
    <cellStyle name="Comma 3 2 25 2" xfId="20552"/>
    <cellStyle name="Comma 3 2 25 3" xfId="20553"/>
    <cellStyle name="Comma 3 2 26" xfId="20554"/>
    <cellStyle name="Comma 3 2 26 2" xfId="20555"/>
    <cellStyle name="Comma 3 2 26 3" xfId="20556"/>
    <cellStyle name="Comma 3 2 27" xfId="20557"/>
    <cellStyle name="Comma 3 2 27 2" xfId="20558"/>
    <cellStyle name="Comma 3 2 27 3" xfId="20559"/>
    <cellStyle name="Comma 3 2 28" xfId="20560"/>
    <cellStyle name="Comma 3 2 28 2" xfId="20561"/>
    <cellStyle name="Comma 3 2 28 3" xfId="20562"/>
    <cellStyle name="Comma 3 2 29" xfId="20563"/>
    <cellStyle name="Comma 3 2 29 2" xfId="20564"/>
    <cellStyle name="Comma 3 2 29 3" xfId="20565"/>
    <cellStyle name="Comma 3 2 3" xfId="20566"/>
    <cellStyle name="Comma 3 2 3 2" xfId="20567"/>
    <cellStyle name="Comma 3 2 3 3" xfId="20568"/>
    <cellStyle name="Comma 3 2 3 4" xfId="20569"/>
    <cellStyle name="Comma 3 2 30" xfId="20570"/>
    <cellStyle name="Comma 3 2 30 2" xfId="20571"/>
    <cellStyle name="Comma 3 2 30 3" xfId="20572"/>
    <cellStyle name="Comma 3 2 31" xfId="20573"/>
    <cellStyle name="Comma 3 2 31 2" xfId="20574"/>
    <cellStyle name="Comma 3 2 31 3" xfId="20575"/>
    <cellStyle name="Comma 3 2 32" xfId="20576"/>
    <cellStyle name="Comma 3 2 32 2" xfId="20577"/>
    <cellStyle name="Comma 3 2 32 3" xfId="20578"/>
    <cellStyle name="Comma 3 2 33" xfId="20579"/>
    <cellStyle name="Comma 3 2 33 2" xfId="20580"/>
    <cellStyle name="Comma 3 2 33 3" xfId="20581"/>
    <cellStyle name="Comma 3 2 34" xfId="20582"/>
    <cellStyle name="Comma 3 2 34 2" xfId="20583"/>
    <cellStyle name="Comma 3 2 34 3" xfId="20584"/>
    <cellStyle name="Comma 3 2 35" xfId="20585"/>
    <cellStyle name="Comma 3 2 36" xfId="20586"/>
    <cellStyle name="Comma 3 2 37" xfId="20587"/>
    <cellStyle name="Comma 3 2 4" xfId="20588"/>
    <cellStyle name="Comma 3 2 4 2" xfId="20589"/>
    <cellStyle name="Comma 3 2 4 3" xfId="20590"/>
    <cellStyle name="Comma 3 2 5" xfId="20591"/>
    <cellStyle name="Comma 3 2 5 2" xfId="20592"/>
    <cellStyle name="Comma 3 2 5 3" xfId="20593"/>
    <cellStyle name="Comma 3 2 6" xfId="20594"/>
    <cellStyle name="Comma 3 2 6 2" xfId="20595"/>
    <cellStyle name="Comma 3 2 6 3" xfId="20596"/>
    <cellStyle name="Comma 3 2 7" xfId="20597"/>
    <cellStyle name="Comma 3 2 7 2" xfId="20598"/>
    <cellStyle name="Comma 3 2 7 3" xfId="20599"/>
    <cellStyle name="Comma 3 2 8" xfId="20600"/>
    <cellStyle name="Comma 3 2 8 2" xfId="20601"/>
    <cellStyle name="Comma 3 2 8 3" xfId="20602"/>
    <cellStyle name="Comma 3 2 9" xfId="20603"/>
    <cellStyle name="Comma 3 2 9 2" xfId="20604"/>
    <cellStyle name="Comma 3 2 9 3" xfId="20605"/>
    <cellStyle name="Comma 3 3" xfId="20606"/>
    <cellStyle name="Comma 3 3 10" xfId="20607"/>
    <cellStyle name="Comma 3 3 10 2" xfId="20608"/>
    <cellStyle name="Comma 3 3 10 3" xfId="20609"/>
    <cellStyle name="Comma 3 3 11" xfId="20610"/>
    <cellStyle name="Comma 3 3 11 2" xfId="20611"/>
    <cellStyle name="Comma 3 3 11 3" xfId="20612"/>
    <cellStyle name="Comma 3 3 12" xfId="20613"/>
    <cellStyle name="Comma 3 3 12 2" xfId="20614"/>
    <cellStyle name="Comma 3 3 12 3" xfId="20615"/>
    <cellStyle name="Comma 3 3 13" xfId="20616"/>
    <cellStyle name="Comma 3 3 13 2" xfId="20617"/>
    <cellStyle name="Comma 3 3 13 3" xfId="20618"/>
    <cellStyle name="Comma 3 3 14" xfId="20619"/>
    <cellStyle name="Comma 3 3 14 2" xfId="20620"/>
    <cellStyle name="Comma 3 3 14 3" xfId="20621"/>
    <cellStyle name="Comma 3 3 15" xfId="20622"/>
    <cellStyle name="Comma 3 3 15 2" xfId="20623"/>
    <cellStyle name="Comma 3 3 15 3" xfId="20624"/>
    <cellStyle name="Comma 3 3 16" xfId="20625"/>
    <cellStyle name="Comma 3 3 16 2" xfId="20626"/>
    <cellStyle name="Comma 3 3 16 3" xfId="20627"/>
    <cellStyle name="Comma 3 3 17" xfId="20628"/>
    <cellStyle name="Comma 3 3 17 2" xfId="20629"/>
    <cellStyle name="Comma 3 3 17 3" xfId="20630"/>
    <cellStyle name="Comma 3 3 18" xfId="20631"/>
    <cellStyle name="Comma 3 3 18 2" xfId="20632"/>
    <cellStyle name="Comma 3 3 18 3" xfId="20633"/>
    <cellStyle name="Comma 3 3 19" xfId="20634"/>
    <cellStyle name="Comma 3 3 19 2" xfId="20635"/>
    <cellStyle name="Comma 3 3 19 3" xfId="20636"/>
    <cellStyle name="Comma 3 3 2" xfId="20637"/>
    <cellStyle name="Comma 3 3 2 2" xfId="20638"/>
    <cellStyle name="Comma 3 3 2 3" xfId="20639"/>
    <cellStyle name="Comma 3 3 2 4" xfId="20640"/>
    <cellStyle name="Comma 3 3 20" xfId="20641"/>
    <cellStyle name="Comma 3 3 20 2" xfId="20642"/>
    <cellStyle name="Comma 3 3 20 3" xfId="20643"/>
    <cellStyle name="Comma 3 3 21" xfId="20644"/>
    <cellStyle name="Comma 3 3 21 2" xfId="20645"/>
    <cellStyle name="Comma 3 3 21 3" xfId="20646"/>
    <cellStyle name="Comma 3 3 22" xfId="20647"/>
    <cellStyle name="Comma 3 3 22 2" xfId="20648"/>
    <cellStyle name="Comma 3 3 22 3" xfId="20649"/>
    <cellStyle name="Comma 3 3 23" xfId="20650"/>
    <cellStyle name="Comma 3 3 23 2" xfId="20651"/>
    <cellStyle name="Comma 3 3 23 3" xfId="20652"/>
    <cellStyle name="Comma 3 3 24" xfId="20653"/>
    <cellStyle name="Comma 3 3 24 2" xfId="20654"/>
    <cellStyle name="Comma 3 3 24 3" xfId="20655"/>
    <cellStyle name="Comma 3 3 25" xfId="20656"/>
    <cellStyle name="Comma 3 3 25 2" xfId="20657"/>
    <cellStyle name="Comma 3 3 25 3" xfId="20658"/>
    <cellStyle name="Comma 3 3 26" xfId="20659"/>
    <cellStyle name="Comma 3 3 26 2" xfId="20660"/>
    <cellStyle name="Comma 3 3 26 3" xfId="20661"/>
    <cellStyle name="Comma 3 3 27" xfId="20662"/>
    <cellStyle name="Comma 3 3 27 2" xfId="20663"/>
    <cellStyle name="Comma 3 3 27 3" xfId="20664"/>
    <cellStyle name="Comma 3 3 28" xfId="20665"/>
    <cellStyle name="Comma 3 3 28 2" xfId="20666"/>
    <cellStyle name="Comma 3 3 28 3" xfId="20667"/>
    <cellStyle name="Comma 3 3 29" xfId="20668"/>
    <cellStyle name="Comma 3 3 29 2" xfId="20669"/>
    <cellStyle name="Comma 3 3 29 3" xfId="20670"/>
    <cellStyle name="Comma 3 3 3" xfId="20671"/>
    <cellStyle name="Comma 3 3 3 2" xfId="20672"/>
    <cellStyle name="Comma 3 3 3 3" xfId="20673"/>
    <cellStyle name="Comma 3 3 3 4" xfId="20674"/>
    <cellStyle name="Comma 3 3 30" xfId="20675"/>
    <cellStyle name="Comma 3 3 30 2" xfId="20676"/>
    <cellStyle name="Comma 3 3 30 3" xfId="20677"/>
    <cellStyle name="Comma 3 3 31" xfId="20678"/>
    <cellStyle name="Comma 3 3 31 2" xfId="20679"/>
    <cellStyle name="Comma 3 3 31 3" xfId="20680"/>
    <cellStyle name="Comma 3 3 32" xfId="20681"/>
    <cellStyle name="Comma 3 3 32 2" xfId="20682"/>
    <cellStyle name="Comma 3 3 32 3" xfId="20683"/>
    <cellStyle name="Comma 3 3 33" xfId="20684"/>
    <cellStyle name="Comma 3 3 33 2" xfId="20685"/>
    <cellStyle name="Comma 3 3 33 3" xfId="20686"/>
    <cellStyle name="Comma 3 3 34" xfId="20687"/>
    <cellStyle name="Comma 3 3 34 2" xfId="20688"/>
    <cellStyle name="Comma 3 3 34 3" xfId="20689"/>
    <cellStyle name="Comma 3 3 35" xfId="20690"/>
    <cellStyle name="Comma 3 3 36" xfId="20691"/>
    <cellStyle name="Comma 3 3 4" xfId="20692"/>
    <cellStyle name="Comma 3 3 4 2" xfId="20693"/>
    <cellStyle name="Comma 3 3 4 3" xfId="20694"/>
    <cellStyle name="Comma 3 3 5" xfId="20695"/>
    <cellStyle name="Comma 3 3 5 2" xfId="20696"/>
    <cellStyle name="Comma 3 3 5 3" xfId="20697"/>
    <cellStyle name="Comma 3 3 6" xfId="20698"/>
    <cellStyle name="Comma 3 3 6 2" xfId="20699"/>
    <cellStyle name="Comma 3 3 6 3" xfId="20700"/>
    <cellStyle name="Comma 3 3 7" xfId="20701"/>
    <cellStyle name="Comma 3 3 7 2" xfId="20702"/>
    <cellStyle name="Comma 3 3 7 3" xfId="20703"/>
    <cellStyle name="Comma 3 3 8" xfId="20704"/>
    <cellStyle name="Comma 3 3 8 2" xfId="20705"/>
    <cellStyle name="Comma 3 3 8 3" xfId="20706"/>
    <cellStyle name="Comma 3 3 9" xfId="20707"/>
    <cellStyle name="Comma 3 3 9 2" xfId="20708"/>
    <cellStyle name="Comma 3 3 9 3" xfId="20709"/>
    <cellStyle name="Comma 3 4" xfId="20710"/>
    <cellStyle name="Comma 3 4 10" xfId="20711"/>
    <cellStyle name="Comma 3 4 10 2" xfId="20712"/>
    <cellStyle name="Comma 3 4 10 3" xfId="20713"/>
    <cellStyle name="Comma 3 4 11" xfId="20714"/>
    <cellStyle name="Comma 3 4 11 2" xfId="20715"/>
    <cellStyle name="Comma 3 4 11 3" xfId="20716"/>
    <cellStyle name="Comma 3 4 12" xfId="20717"/>
    <cellStyle name="Comma 3 4 12 2" xfId="20718"/>
    <cellStyle name="Comma 3 4 12 3" xfId="20719"/>
    <cellStyle name="Comma 3 4 13" xfId="20720"/>
    <cellStyle name="Comma 3 4 13 2" xfId="20721"/>
    <cellStyle name="Comma 3 4 13 3" xfId="20722"/>
    <cellStyle name="Comma 3 4 14" xfId="20723"/>
    <cellStyle name="Comma 3 4 14 2" xfId="20724"/>
    <cellStyle name="Comma 3 4 14 3" xfId="20725"/>
    <cellStyle name="Comma 3 4 15" xfId="20726"/>
    <cellStyle name="Comma 3 4 15 2" xfId="20727"/>
    <cellStyle name="Comma 3 4 15 3" xfId="20728"/>
    <cellStyle name="Comma 3 4 16" xfId="20729"/>
    <cellStyle name="Comma 3 4 16 2" xfId="20730"/>
    <cellStyle name="Comma 3 4 16 3" xfId="20731"/>
    <cellStyle name="Comma 3 4 17" xfId="20732"/>
    <cellStyle name="Comma 3 4 17 2" xfId="20733"/>
    <cellStyle name="Comma 3 4 17 3" xfId="20734"/>
    <cellStyle name="Comma 3 4 18" xfId="20735"/>
    <cellStyle name="Comma 3 4 18 2" xfId="20736"/>
    <cellStyle name="Comma 3 4 18 3" xfId="20737"/>
    <cellStyle name="Comma 3 4 19" xfId="20738"/>
    <cellStyle name="Comma 3 4 19 2" xfId="20739"/>
    <cellStyle name="Comma 3 4 19 3" xfId="20740"/>
    <cellStyle name="Comma 3 4 2" xfId="20741"/>
    <cellStyle name="Comma 3 4 2 2" xfId="20742"/>
    <cellStyle name="Comma 3 4 2 3" xfId="20743"/>
    <cellStyle name="Comma 3 4 2 4" xfId="20744"/>
    <cellStyle name="Comma 3 4 20" xfId="20745"/>
    <cellStyle name="Comma 3 4 20 2" xfId="20746"/>
    <cellStyle name="Comma 3 4 20 3" xfId="20747"/>
    <cellStyle name="Comma 3 4 21" xfId="20748"/>
    <cellStyle name="Comma 3 4 21 2" xfId="20749"/>
    <cellStyle name="Comma 3 4 21 3" xfId="20750"/>
    <cellStyle name="Comma 3 4 22" xfId="20751"/>
    <cellStyle name="Comma 3 4 22 2" xfId="20752"/>
    <cellStyle name="Comma 3 4 22 3" xfId="20753"/>
    <cellStyle name="Comma 3 4 23" xfId="20754"/>
    <cellStyle name="Comma 3 4 23 2" xfId="20755"/>
    <cellStyle name="Comma 3 4 23 3" xfId="20756"/>
    <cellStyle name="Comma 3 4 24" xfId="20757"/>
    <cellStyle name="Comma 3 4 24 2" xfId="20758"/>
    <cellStyle name="Comma 3 4 24 3" xfId="20759"/>
    <cellStyle name="Comma 3 4 25" xfId="20760"/>
    <cellStyle name="Comma 3 4 25 2" xfId="20761"/>
    <cellStyle name="Comma 3 4 25 3" xfId="20762"/>
    <cellStyle name="Comma 3 4 26" xfId="20763"/>
    <cellStyle name="Comma 3 4 26 2" xfId="20764"/>
    <cellStyle name="Comma 3 4 26 3" xfId="20765"/>
    <cellStyle name="Comma 3 4 27" xfId="20766"/>
    <cellStyle name="Comma 3 4 27 2" xfId="20767"/>
    <cellStyle name="Comma 3 4 27 3" xfId="20768"/>
    <cellStyle name="Comma 3 4 28" xfId="20769"/>
    <cellStyle name="Comma 3 4 28 2" xfId="20770"/>
    <cellStyle name="Comma 3 4 28 3" xfId="20771"/>
    <cellStyle name="Comma 3 4 29" xfId="20772"/>
    <cellStyle name="Comma 3 4 29 2" xfId="20773"/>
    <cellStyle name="Comma 3 4 29 3" xfId="20774"/>
    <cellStyle name="Comma 3 4 3" xfId="20775"/>
    <cellStyle name="Comma 3 4 3 2" xfId="20776"/>
    <cellStyle name="Comma 3 4 3 3" xfId="20777"/>
    <cellStyle name="Comma 3 4 30" xfId="20778"/>
    <cellStyle name="Comma 3 4 30 2" xfId="20779"/>
    <cellStyle name="Comma 3 4 30 3" xfId="20780"/>
    <cellStyle name="Comma 3 4 31" xfId="20781"/>
    <cellStyle name="Comma 3 4 31 2" xfId="20782"/>
    <cellStyle name="Comma 3 4 31 3" xfId="20783"/>
    <cellStyle name="Comma 3 4 32" xfId="20784"/>
    <cellStyle name="Comma 3 4 32 2" xfId="20785"/>
    <cellStyle name="Comma 3 4 32 3" xfId="20786"/>
    <cellStyle name="Comma 3 4 33" xfId="20787"/>
    <cellStyle name="Comma 3 4 33 2" xfId="20788"/>
    <cellStyle name="Comma 3 4 33 3" xfId="20789"/>
    <cellStyle name="Comma 3 4 34" xfId="20790"/>
    <cellStyle name="Comma 3 4 34 2" xfId="20791"/>
    <cellStyle name="Comma 3 4 34 3" xfId="20792"/>
    <cellStyle name="Comma 3 4 35" xfId="20793"/>
    <cellStyle name="Comma 3 4 36" xfId="20794"/>
    <cellStyle name="Comma 3 4 37" xfId="20795"/>
    <cellStyle name="Comma 3 4 38" xfId="20796"/>
    <cellStyle name="Comma 3 4 4" xfId="20797"/>
    <cellStyle name="Comma 3 4 4 2" xfId="20798"/>
    <cellStyle name="Comma 3 4 4 3" xfId="20799"/>
    <cellStyle name="Comma 3 4 5" xfId="20800"/>
    <cellStyle name="Comma 3 4 5 2" xfId="20801"/>
    <cellStyle name="Comma 3 4 5 3" xfId="20802"/>
    <cellStyle name="Comma 3 4 6" xfId="20803"/>
    <cellStyle name="Comma 3 4 6 2" xfId="20804"/>
    <cellStyle name="Comma 3 4 6 3" xfId="20805"/>
    <cellStyle name="Comma 3 4 7" xfId="20806"/>
    <cellStyle name="Comma 3 4 7 2" xfId="20807"/>
    <cellStyle name="Comma 3 4 7 3" xfId="20808"/>
    <cellStyle name="Comma 3 4 8" xfId="20809"/>
    <cellStyle name="Comma 3 4 8 2" xfId="20810"/>
    <cellStyle name="Comma 3 4 8 3" xfId="20811"/>
    <cellStyle name="Comma 3 4 9" xfId="20812"/>
    <cellStyle name="Comma 3 4 9 2" xfId="20813"/>
    <cellStyle name="Comma 3 4 9 3" xfId="20814"/>
    <cellStyle name="Comma 3 5" xfId="20815"/>
    <cellStyle name="Comma 3 5 10" xfId="20816"/>
    <cellStyle name="Comma 3 5 10 2" xfId="20817"/>
    <cellStyle name="Comma 3 5 10 3" xfId="20818"/>
    <cellStyle name="Comma 3 5 11" xfId="20819"/>
    <cellStyle name="Comma 3 5 11 2" xfId="20820"/>
    <cellStyle name="Comma 3 5 11 3" xfId="20821"/>
    <cellStyle name="Comma 3 5 12" xfId="20822"/>
    <cellStyle name="Comma 3 5 12 2" xfId="20823"/>
    <cellStyle name="Comma 3 5 12 3" xfId="20824"/>
    <cellStyle name="Comma 3 5 13" xfId="20825"/>
    <cellStyle name="Comma 3 5 13 2" xfId="20826"/>
    <cellStyle name="Comma 3 5 13 3" xfId="20827"/>
    <cellStyle name="Comma 3 5 14" xfId="20828"/>
    <cellStyle name="Comma 3 5 14 2" xfId="20829"/>
    <cellStyle name="Comma 3 5 14 3" xfId="20830"/>
    <cellStyle name="Comma 3 5 15" xfId="20831"/>
    <cellStyle name="Comma 3 5 15 2" xfId="20832"/>
    <cellStyle name="Comma 3 5 15 3" xfId="20833"/>
    <cellStyle name="Comma 3 5 16" xfId="20834"/>
    <cellStyle name="Comma 3 5 16 2" xfId="20835"/>
    <cellStyle name="Comma 3 5 16 3" xfId="20836"/>
    <cellStyle name="Comma 3 5 17" xfId="20837"/>
    <cellStyle name="Comma 3 5 17 2" xfId="20838"/>
    <cellStyle name="Comma 3 5 17 3" xfId="20839"/>
    <cellStyle name="Comma 3 5 18" xfId="20840"/>
    <cellStyle name="Comma 3 5 18 2" xfId="20841"/>
    <cellStyle name="Comma 3 5 18 3" xfId="20842"/>
    <cellStyle name="Comma 3 5 19" xfId="20843"/>
    <cellStyle name="Comma 3 5 19 2" xfId="20844"/>
    <cellStyle name="Comma 3 5 19 3" xfId="20845"/>
    <cellStyle name="Comma 3 5 2" xfId="20846"/>
    <cellStyle name="Comma 3 5 2 2" xfId="20847"/>
    <cellStyle name="Comma 3 5 2 3" xfId="20848"/>
    <cellStyle name="Comma 3 5 20" xfId="20849"/>
    <cellStyle name="Comma 3 5 20 2" xfId="20850"/>
    <cellStyle name="Comma 3 5 20 3" xfId="20851"/>
    <cellStyle name="Comma 3 5 21" xfId="20852"/>
    <cellStyle name="Comma 3 5 21 2" xfId="20853"/>
    <cellStyle name="Comma 3 5 21 3" xfId="20854"/>
    <cellStyle name="Comma 3 5 22" xfId="20855"/>
    <cellStyle name="Comma 3 5 22 2" xfId="20856"/>
    <cellStyle name="Comma 3 5 22 3" xfId="20857"/>
    <cellStyle name="Comma 3 5 23" xfId="20858"/>
    <cellStyle name="Comma 3 5 23 2" xfId="20859"/>
    <cellStyle name="Comma 3 5 23 3" xfId="20860"/>
    <cellStyle name="Comma 3 5 24" xfId="20861"/>
    <cellStyle name="Comma 3 5 24 2" xfId="20862"/>
    <cellStyle name="Comma 3 5 24 3" xfId="20863"/>
    <cellStyle name="Comma 3 5 25" xfId="20864"/>
    <cellStyle name="Comma 3 5 25 2" xfId="20865"/>
    <cellStyle name="Comma 3 5 25 3" xfId="20866"/>
    <cellStyle name="Comma 3 5 26" xfId="20867"/>
    <cellStyle name="Comma 3 5 26 2" xfId="20868"/>
    <cellStyle name="Comma 3 5 26 3" xfId="20869"/>
    <cellStyle name="Comma 3 5 27" xfId="20870"/>
    <cellStyle name="Comma 3 5 27 2" xfId="20871"/>
    <cellStyle name="Comma 3 5 27 3" xfId="20872"/>
    <cellStyle name="Comma 3 5 28" xfId="20873"/>
    <cellStyle name="Comma 3 5 28 2" xfId="20874"/>
    <cellStyle name="Comma 3 5 28 3" xfId="20875"/>
    <cellStyle name="Comma 3 5 29" xfId="20876"/>
    <cellStyle name="Comma 3 5 29 2" xfId="20877"/>
    <cellStyle name="Comma 3 5 29 3" xfId="20878"/>
    <cellStyle name="Comma 3 5 3" xfId="20879"/>
    <cellStyle name="Comma 3 5 3 2" xfId="20880"/>
    <cellStyle name="Comma 3 5 3 3" xfId="20881"/>
    <cellStyle name="Comma 3 5 30" xfId="20882"/>
    <cellStyle name="Comma 3 5 30 2" xfId="20883"/>
    <cellStyle name="Comma 3 5 30 3" xfId="20884"/>
    <cellStyle name="Comma 3 5 31" xfId="20885"/>
    <cellStyle name="Comma 3 5 31 2" xfId="20886"/>
    <cellStyle name="Comma 3 5 31 3" xfId="20887"/>
    <cellStyle name="Comma 3 5 32" xfId="20888"/>
    <cellStyle name="Comma 3 5 32 2" xfId="20889"/>
    <cellStyle name="Comma 3 5 32 3" xfId="20890"/>
    <cellStyle name="Comma 3 5 33" xfId="20891"/>
    <cellStyle name="Comma 3 5 33 2" xfId="20892"/>
    <cellStyle name="Comma 3 5 33 3" xfId="20893"/>
    <cellStyle name="Comma 3 5 34" xfId="20894"/>
    <cellStyle name="Comma 3 5 34 2" xfId="20895"/>
    <cellStyle name="Comma 3 5 34 3" xfId="20896"/>
    <cellStyle name="Comma 3 5 35" xfId="20897"/>
    <cellStyle name="Comma 3 5 36" xfId="20898"/>
    <cellStyle name="Comma 3 5 37" xfId="20899"/>
    <cellStyle name="Comma 3 5 38" xfId="20900"/>
    <cellStyle name="Comma 3 5 4" xfId="20901"/>
    <cellStyle name="Comma 3 5 4 2" xfId="20902"/>
    <cellStyle name="Comma 3 5 4 3" xfId="20903"/>
    <cellStyle name="Comma 3 5 5" xfId="20904"/>
    <cellStyle name="Comma 3 5 5 2" xfId="20905"/>
    <cellStyle name="Comma 3 5 5 3" xfId="20906"/>
    <cellStyle name="Comma 3 5 6" xfId="20907"/>
    <cellStyle name="Comma 3 5 6 2" xfId="20908"/>
    <cellStyle name="Comma 3 5 6 3" xfId="20909"/>
    <cellStyle name="Comma 3 5 7" xfId="20910"/>
    <cellStyle name="Comma 3 5 7 2" xfId="20911"/>
    <cellStyle name="Comma 3 5 7 3" xfId="20912"/>
    <cellStyle name="Comma 3 5 8" xfId="20913"/>
    <cellStyle name="Comma 3 5 8 2" xfId="20914"/>
    <cellStyle name="Comma 3 5 8 3" xfId="20915"/>
    <cellStyle name="Comma 3 5 9" xfId="20916"/>
    <cellStyle name="Comma 3 5 9 2" xfId="20917"/>
    <cellStyle name="Comma 3 5 9 3" xfId="20918"/>
    <cellStyle name="Comma 3 6" xfId="20919"/>
    <cellStyle name="Comma 3 6 10" xfId="20920"/>
    <cellStyle name="Comma 3 6 10 2" xfId="20921"/>
    <cellStyle name="Comma 3 6 10 3" xfId="20922"/>
    <cellStyle name="Comma 3 6 11" xfId="20923"/>
    <cellStyle name="Comma 3 6 11 2" xfId="20924"/>
    <cellStyle name="Comma 3 6 11 3" xfId="20925"/>
    <cellStyle name="Comma 3 6 12" xfId="20926"/>
    <cellStyle name="Comma 3 6 12 2" xfId="20927"/>
    <cellStyle name="Comma 3 6 12 3" xfId="20928"/>
    <cellStyle name="Comma 3 6 13" xfId="20929"/>
    <cellStyle name="Comma 3 6 13 2" xfId="20930"/>
    <cellStyle name="Comma 3 6 13 3" xfId="20931"/>
    <cellStyle name="Comma 3 6 14" xfId="20932"/>
    <cellStyle name="Comma 3 6 14 2" xfId="20933"/>
    <cellStyle name="Comma 3 6 14 3" xfId="20934"/>
    <cellStyle name="Comma 3 6 15" xfId="20935"/>
    <cellStyle name="Comma 3 6 15 2" xfId="20936"/>
    <cellStyle name="Comma 3 6 15 3" xfId="20937"/>
    <cellStyle name="Comma 3 6 16" xfId="20938"/>
    <cellStyle name="Comma 3 6 16 2" xfId="20939"/>
    <cellStyle name="Comma 3 6 16 3" xfId="20940"/>
    <cellStyle name="Comma 3 6 17" xfId="20941"/>
    <cellStyle name="Comma 3 6 17 2" xfId="20942"/>
    <cellStyle name="Comma 3 6 17 3" xfId="20943"/>
    <cellStyle name="Comma 3 6 18" xfId="20944"/>
    <cellStyle name="Comma 3 6 18 2" xfId="20945"/>
    <cellStyle name="Comma 3 6 18 3" xfId="20946"/>
    <cellStyle name="Comma 3 6 19" xfId="20947"/>
    <cellStyle name="Comma 3 6 19 2" xfId="20948"/>
    <cellStyle name="Comma 3 6 19 3" xfId="20949"/>
    <cellStyle name="Comma 3 6 2" xfId="20950"/>
    <cellStyle name="Comma 3 6 2 2" xfId="20951"/>
    <cellStyle name="Comma 3 6 2 3" xfId="20952"/>
    <cellStyle name="Comma 3 6 20" xfId="20953"/>
    <cellStyle name="Comma 3 6 20 2" xfId="20954"/>
    <cellStyle name="Comma 3 6 20 3" xfId="20955"/>
    <cellStyle name="Comma 3 6 21" xfId="20956"/>
    <cellStyle name="Comma 3 6 21 2" xfId="20957"/>
    <cellStyle name="Comma 3 6 21 3" xfId="20958"/>
    <cellStyle name="Comma 3 6 22" xfId="20959"/>
    <cellStyle name="Comma 3 6 22 2" xfId="20960"/>
    <cellStyle name="Comma 3 6 22 3" xfId="20961"/>
    <cellStyle name="Comma 3 6 23" xfId="20962"/>
    <cellStyle name="Comma 3 6 23 2" xfId="20963"/>
    <cellStyle name="Comma 3 6 23 3" xfId="20964"/>
    <cellStyle name="Comma 3 6 24" xfId="20965"/>
    <cellStyle name="Comma 3 6 24 2" xfId="20966"/>
    <cellStyle name="Comma 3 6 24 3" xfId="20967"/>
    <cellStyle name="Comma 3 6 25" xfId="20968"/>
    <cellStyle name="Comma 3 6 25 2" xfId="20969"/>
    <cellStyle name="Comma 3 6 25 3" xfId="20970"/>
    <cellStyle name="Comma 3 6 26" xfId="20971"/>
    <cellStyle name="Comma 3 6 26 2" xfId="20972"/>
    <cellStyle name="Comma 3 6 26 3" xfId="20973"/>
    <cellStyle name="Comma 3 6 27" xfId="20974"/>
    <cellStyle name="Comma 3 6 27 2" xfId="20975"/>
    <cellStyle name="Comma 3 6 27 3" xfId="20976"/>
    <cellStyle name="Comma 3 6 28" xfId="20977"/>
    <cellStyle name="Comma 3 6 28 2" xfId="20978"/>
    <cellStyle name="Comma 3 6 28 3" xfId="20979"/>
    <cellStyle name="Comma 3 6 29" xfId="20980"/>
    <cellStyle name="Comma 3 6 29 2" xfId="20981"/>
    <cellStyle name="Comma 3 6 29 3" xfId="20982"/>
    <cellStyle name="Comma 3 6 3" xfId="20983"/>
    <cellStyle name="Comma 3 6 3 2" xfId="20984"/>
    <cellStyle name="Comma 3 6 3 3" xfId="20985"/>
    <cellStyle name="Comma 3 6 30" xfId="20986"/>
    <cellStyle name="Comma 3 6 30 2" xfId="20987"/>
    <cellStyle name="Comma 3 6 30 3" xfId="20988"/>
    <cellStyle name="Comma 3 6 31" xfId="20989"/>
    <cellStyle name="Comma 3 6 31 2" xfId="20990"/>
    <cellStyle name="Comma 3 6 31 3" xfId="20991"/>
    <cellStyle name="Comma 3 6 32" xfId="20992"/>
    <cellStyle name="Comma 3 6 32 2" xfId="20993"/>
    <cellStyle name="Comma 3 6 32 3" xfId="20994"/>
    <cellStyle name="Comma 3 6 33" xfId="20995"/>
    <cellStyle name="Comma 3 6 33 2" xfId="20996"/>
    <cellStyle name="Comma 3 6 33 3" xfId="20997"/>
    <cellStyle name="Comma 3 6 34" xfId="20998"/>
    <cellStyle name="Comma 3 6 34 2" xfId="20999"/>
    <cellStyle name="Comma 3 6 34 3" xfId="21000"/>
    <cellStyle name="Comma 3 6 35" xfId="21001"/>
    <cellStyle name="Comma 3 6 36" xfId="21002"/>
    <cellStyle name="Comma 3 6 37" xfId="21003"/>
    <cellStyle name="Comma 3 6 4" xfId="21004"/>
    <cellStyle name="Comma 3 6 4 2" xfId="21005"/>
    <cellStyle name="Comma 3 6 4 3" xfId="21006"/>
    <cellStyle name="Comma 3 6 5" xfId="21007"/>
    <cellStyle name="Comma 3 6 5 2" xfId="21008"/>
    <cellStyle name="Comma 3 6 5 3" xfId="21009"/>
    <cellStyle name="Comma 3 6 6" xfId="21010"/>
    <cellStyle name="Comma 3 6 6 2" xfId="21011"/>
    <cellStyle name="Comma 3 6 6 3" xfId="21012"/>
    <cellStyle name="Comma 3 6 7" xfId="21013"/>
    <cellStyle name="Comma 3 6 7 2" xfId="21014"/>
    <cellStyle name="Comma 3 6 7 3" xfId="21015"/>
    <cellStyle name="Comma 3 6 8" xfId="21016"/>
    <cellStyle name="Comma 3 6 8 2" xfId="21017"/>
    <cellStyle name="Comma 3 6 8 3" xfId="21018"/>
    <cellStyle name="Comma 3 6 9" xfId="21019"/>
    <cellStyle name="Comma 3 6 9 2" xfId="21020"/>
    <cellStyle name="Comma 3 6 9 3" xfId="21021"/>
    <cellStyle name="Comma 3 7" xfId="21022"/>
    <cellStyle name="Comma 3 7 10" xfId="21023"/>
    <cellStyle name="Comma 3 7 10 2" xfId="21024"/>
    <cellStyle name="Comma 3 7 10 3" xfId="21025"/>
    <cellStyle name="Comma 3 7 11" xfId="21026"/>
    <cellStyle name="Comma 3 7 11 2" xfId="21027"/>
    <cellStyle name="Comma 3 7 11 3" xfId="21028"/>
    <cellStyle name="Comma 3 7 12" xfId="21029"/>
    <cellStyle name="Comma 3 7 12 2" xfId="21030"/>
    <cellStyle name="Comma 3 7 12 3" xfId="21031"/>
    <cellStyle name="Comma 3 7 13" xfId="21032"/>
    <cellStyle name="Comma 3 7 13 2" xfId="21033"/>
    <cellStyle name="Comma 3 7 13 3" xfId="21034"/>
    <cellStyle name="Comma 3 7 14" xfId="21035"/>
    <cellStyle name="Comma 3 7 14 2" xfId="21036"/>
    <cellStyle name="Comma 3 7 14 3" xfId="21037"/>
    <cellStyle name="Comma 3 7 15" xfId="21038"/>
    <cellStyle name="Comma 3 7 15 2" xfId="21039"/>
    <cellStyle name="Comma 3 7 15 3" xfId="21040"/>
    <cellStyle name="Comma 3 7 16" xfId="21041"/>
    <cellStyle name="Comma 3 7 16 2" xfId="21042"/>
    <cellStyle name="Comma 3 7 16 3" xfId="21043"/>
    <cellStyle name="Comma 3 7 17" xfId="21044"/>
    <cellStyle name="Comma 3 7 17 2" xfId="21045"/>
    <cellStyle name="Comma 3 7 17 3" xfId="21046"/>
    <cellStyle name="Comma 3 7 18" xfId="21047"/>
    <cellStyle name="Comma 3 7 18 2" xfId="21048"/>
    <cellStyle name="Comma 3 7 18 3" xfId="21049"/>
    <cellStyle name="Comma 3 7 19" xfId="21050"/>
    <cellStyle name="Comma 3 7 19 2" xfId="21051"/>
    <cellStyle name="Comma 3 7 19 3" xfId="21052"/>
    <cellStyle name="Comma 3 7 2" xfId="21053"/>
    <cellStyle name="Comma 3 7 2 2" xfId="21054"/>
    <cellStyle name="Comma 3 7 2 3" xfId="21055"/>
    <cellStyle name="Comma 3 7 20" xfId="21056"/>
    <cellStyle name="Comma 3 7 20 2" xfId="21057"/>
    <cellStyle name="Comma 3 7 20 3" xfId="21058"/>
    <cellStyle name="Comma 3 7 21" xfId="21059"/>
    <cellStyle name="Comma 3 7 21 2" xfId="21060"/>
    <cellStyle name="Comma 3 7 21 3" xfId="21061"/>
    <cellStyle name="Comma 3 7 22" xfId="21062"/>
    <cellStyle name="Comma 3 7 22 2" xfId="21063"/>
    <cellStyle name="Comma 3 7 22 3" xfId="21064"/>
    <cellStyle name="Comma 3 7 23" xfId="21065"/>
    <cellStyle name="Comma 3 7 23 2" xfId="21066"/>
    <cellStyle name="Comma 3 7 23 3" xfId="21067"/>
    <cellStyle name="Comma 3 7 24" xfId="21068"/>
    <cellStyle name="Comma 3 7 24 2" xfId="21069"/>
    <cellStyle name="Comma 3 7 24 3" xfId="21070"/>
    <cellStyle name="Comma 3 7 25" xfId="21071"/>
    <cellStyle name="Comma 3 7 25 2" xfId="21072"/>
    <cellStyle name="Comma 3 7 25 3" xfId="21073"/>
    <cellStyle name="Comma 3 7 26" xfId="21074"/>
    <cellStyle name="Comma 3 7 26 2" xfId="21075"/>
    <cellStyle name="Comma 3 7 26 3" xfId="21076"/>
    <cellStyle name="Comma 3 7 27" xfId="21077"/>
    <cellStyle name="Comma 3 7 27 2" xfId="21078"/>
    <cellStyle name="Comma 3 7 27 3" xfId="21079"/>
    <cellStyle name="Comma 3 7 28" xfId="21080"/>
    <cellStyle name="Comma 3 7 28 2" xfId="21081"/>
    <cellStyle name="Comma 3 7 28 3" xfId="21082"/>
    <cellStyle name="Comma 3 7 29" xfId="21083"/>
    <cellStyle name="Comma 3 7 29 2" xfId="21084"/>
    <cellStyle name="Comma 3 7 29 3" xfId="21085"/>
    <cellStyle name="Comma 3 7 3" xfId="21086"/>
    <cellStyle name="Comma 3 7 3 2" xfId="21087"/>
    <cellStyle name="Comma 3 7 3 3" xfId="21088"/>
    <cellStyle name="Comma 3 7 30" xfId="21089"/>
    <cellStyle name="Comma 3 7 30 2" xfId="21090"/>
    <cellStyle name="Comma 3 7 30 3" xfId="21091"/>
    <cellStyle name="Comma 3 7 31" xfId="21092"/>
    <cellStyle name="Comma 3 7 31 2" xfId="21093"/>
    <cellStyle name="Comma 3 7 31 3" xfId="21094"/>
    <cellStyle name="Comma 3 7 32" xfId="21095"/>
    <cellStyle name="Comma 3 7 32 2" xfId="21096"/>
    <cellStyle name="Comma 3 7 32 3" xfId="21097"/>
    <cellStyle name="Comma 3 7 33" xfId="21098"/>
    <cellStyle name="Comma 3 7 33 2" xfId="21099"/>
    <cellStyle name="Comma 3 7 33 3" xfId="21100"/>
    <cellStyle name="Comma 3 7 34" xfId="21101"/>
    <cellStyle name="Comma 3 7 34 2" xfId="21102"/>
    <cellStyle name="Comma 3 7 34 3" xfId="21103"/>
    <cellStyle name="Comma 3 7 35" xfId="21104"/>
    <cellStyle name="Comma 3 7 36" xfId="21105"/>
    <cellStyle name="Comma 3 7 37" xfId="21106"/>
    <cellStyle name="Comma 3 7 4" xfId="21107"/>
    <cellStyle name="Comma 3 7 4 2" xfId="21108"/>
    <cellStyle name="Comma 3 7 4 3" xfId="21109"/>
    <cellStyle name="Comma 3 7 5" xfId="21110"/>
    <cellStyle name="Comma 3 7 5 2" xfId="21111"/>
    <cellStyle name="Comma 3 7 5 3" xfId="21112"/>
    <cellStyle name="Comma 3 7 6" xfId="21113"/>
    <cellStyle name="Comma 3 7 6 2" xfId="21114"/>
    <cellStyle name="Comma 3 7 6 3" xfId="21115"/>
    <cellStyle name="Comma 3 7 7" xfId="21116"/>
    <cellStyle name="Comma 3 7 7 2" xfId="21117"/>
    <cellStyle name="Comma 3 7 7 3" xfId="21118"/>
    <cellStyle name="Comma 3 7 8" xfId="21119"/>
    <cellStyle name="Comma 3 7 8 2" xfId="21120"/>
    <cellStyle name="Comma 3 7 8 3" xfId="21121"/>
    <cellStyle name="Comma 3 7 9" xfId="21122"/>
    <cellStyle name="Comma 3 7 9 2" xfId="21123"/>
    <cellStyle name="Comma 3 7 9 3" xfId="21124"/>
    <cellStyle name="Comma 3 8" xfId="21125"/>
    <cellStyle name="Comma 3 8 10" xfId="21126"/>
    <cellStyle name="Comma 3 8 10 2" xfId="21127"/>
    <cellStyle name="Comma 3 8 10 3" xfId="21128"/>
    <cellStyle name="Comma 3 8 11" xfId="21129"/>
    <cellStyle name="Comma 3 8 11 2" xfId="21130"/>
    <cellStyle name="Comma 3 8 11 3" xfId="21131"/>
    <cellStyle name="Comma 3 8 12" xfId="21132"/>
    <cellStyle name="Comma 3 8 12 2" xfId="21133"/>
    <cellStyle name="Comma 3 8 12 3" xfId="21134"/>
    <cellStyle name="Comma 3 8 13" xfId="21135"/>
    <cellStyle name="Comma 3 8 13 2" xfId="21136"/>
    <cellStyle name="Comma 3 8 13 3" xfId="21137"/>
    <cellStyle name="Comma 3 8 14" xfId="21138"/>
    <cellStyle name="Comma 3 8 14 2" xfId="21139"/>
    <cellStyle name="Comma 3 8 14 3" xfId="21140"/>
    <cellStyle name="Comma 3 8 15" xfId="21141"/>
    <cellStyle name="Comma 3 8 15 2" xfId="21142"/>
    <cellStyle name="Comma 3 8 15 3" xfId="21143"/>
    <cellStyle name="Comma 3 8 16" xfId="21144"/>
    <cellStyle name="Comma 3 8 16 2" xfId="21145"/>
    <cellStyle name="Comma 3 8 16 3" xfId="21146"/>
    <cellStyle name="Comma 3 8 17" xfId="21147"/>
    <cellStyle name="Comma 3 8 17 2" xfId="21148"/>
    <cellStyle name="Comma 3 8 17 3" xfId="21149"/>
    <cellStyle name="Comma 3 8 18" xfId="21150"/>
    <cellStyle name="Comma 3 8 18 2" xfId="21151"/>
    <cellStyle name="Comma 3 8 18 3" xfId="21152"/>
    <cellStyle name="Comma 3 8 19" xfId="21153"/>
    <cellStyle name="Comma 3 8 19 2" xfId="21154"/>
    <cellStyle name="Comma 3 8 19 3" xfId="21155"/>
    <cellStyle name="Comma 3 8 2" xfId="21156"/>
    <cellStyle name="Comma 3 8 2 2" xfId="21157"/>
    <cellStyle name="Comma 3 8 2 3" xfId="21158"/>
    <cellStyle name="Comma 3 8 20" xfId="21159"/>
    <cellStyle name="Comma 3 8 20 2" xfId="21160"/>
    <cellStyle name="Comma 3 8 20 3" xfId="21161"/>
    <cellStyle name="Comma 3 8 21" xfId="21162"/>
    <cellStyle name="Comma 3 8 21 2" xfId="21163"/>
    <cellStyle name="Comma 3 8 21 3" xfId="21164"/>
    <cellStyle name="Comma 3 8 22" xfId="21165"/>
    <cellStyle name="Comma 3 8 22 2" xfId="21166"/>
    <cellStyle name="Comma 3 8 22 3" xfId="21167"/>
    <cellStyle name="Comma 3 8 23" xfId="21168"/>
    <cellStyle name="Comma 3 8 23 2" xfId="21169"/>
    <cellStyle name="Comma 3 8 23 3" xfId="21170"/>
    <cellStyle name="Comma 3 8 24" xfId="21171"/>
    <cellStyle name="Comma 3 8 24 2" xfId="21172"/>
    <cellStyle name="Comma 3 8 24 3" xfId="21173"/>
    <cellStyle name="Comma 3 8 25" xfId="21174"/>
    <cellStyle name="Comma 3 8 25 2" xfId="21175"/>
    <cellStyle name="Comma 3 8 25 3" xfId="21176"/>
    <cellStyle name="Comma 3 8 26" xfId="21177"/>
    <cellStyle name="Comma 3 8 26 2" xfId="21178"/>
    <cellStyle name="Comma 3 8 26 3" xfId="21179"/>
    <cellStyle name="Comma 3 8 27" xfId="21180"/>
    <cellStyle name="Comma 3 8 27 2" xfId="21181"/>
    <cellStyle name="Comma 3 8 27 3" xfId="21182"/>
    <cellStyle name="Comma 3 8 28" xfId="21183"/>
    <cellStyle name="Comma 3 8 28 2" xfId="21184"/>
    <cellStyle name="Comma 3 8 28 3" xfId="21185"/>
    <cellStyle name="Comma 3 8 29" xfId="21186"/>
    <cellStyle name="Comma 3 8 29 2" xfId="21187"/>
    <cellStyle name="Comma 3 8 29 3" xfId="21188"/>
    <cellStyle name="Comma 3 8 3" xfId="21189"/>
    <cellStyle name="Comma 3 8 3 2" xfId="21190"/>
    <cellStyle name="Comma 3 8 3 3" xfId="21191"/>
    <cellStyle name="Comma 3 8 30" xfId="21192"/>
    <cellStyle name="Comma 3 8 30 2" xfId="21193"/>
    <cellStyle name="Comma 3 8 30 3" xfId="21194"/>
    <cellStyle name="Comma 3 8 31" xfId="21195"/>
    <cellStyle name="Comma 3 8 31 2" xfId="21196"/>
    <cellStyle name="Comma 3 8 31 3" xfId="21197"/>
    <cellStyle name="Comma 3 8 32" xfId="21198"/>
    <cellStyle name="Comma 3 8 32 2" xfId="21199"/>
    <cellStyle name="Comma 3 8 32 3" xfId="21200"/>
    <cellStyle name="Comma 3 8 33" xfId="21201"/>
    <cellStyle name="Comma 3 8 33 2" xfId="21202"/>
    <cellStyle name="Comma 3 8 33 3" xfId="21203"/>
    <cellStyle name="Comma 3 8 34" xfId="21204"/>
    <cellStyle name="Comma 3 8 34 2" xfId="21205"/>
    <cellStyle name="Comma 3 8 34 3" xfId="21206"/>
    <cellStyle name="Comma 3 8 35" xfId="21207"/>
    <cellStyle name="Comma 3 8 36" xfId="21208"/>
    <cellStyle name="Comma 3 8 4" xfId="21209"/>
    <cellStyle name="Comma 3 8 4 2" xfId="21210"/>
    <cellStyle name="Comma 3 8 4 3" xfId="21211"/>
    <cellStyle name="Comma 3 8 5" xfId="21212"/>
    <cellStyle name="Comma 3 8 5 2" xfId="21213"/>
    <cellStyle name="Comma 3 8 5 3" xfId="21214"/>
    <cellStyle name="Comma 3 8 6" xfId="21215"/>
    <cellStyle name="Comma 3 8 6 2" xfId="21216"/>
    <cellStyle name="Comma 3 8 6 3" xfId="21217"/>
    <cellStyle name="Comma 3 8 7" xfId="21218"/>
    <cellStyle name="Comma 3 8 7 2" xfId="21219"/>
    <cellStyle name="Comma 3 8 7 3" xfId="21220"/>
    <cellStyle name="Comma 3 8 8" xfId="21221"/>
    <cellStyle name="Comma 3 8 8 2" xfId="21222"/>
    <cellStyle name="Comma 3 8 8 3" xfId="21223"/>
    <cellStyle name="Comma 3 8 9" xfId="21224"/>
    <cellStyle name="Comma 3 8 9 2" xfId="21225"/>
    <cellStyle name="Comma 3 8 9 3" xfId="21226"/>
    <cellStyle name="Comma 30" xfId="21227"/>
    <cellStyle name="Comma 30 2" xfId="21228"/>
    <cellStyle name="Comma 31" xfId="21229"/>
    <cellStyle name="Comma 31 2" xfId="21230"/>
    <cellStyle name="Comma 31 3" xfId="50763"/>
    <cellStyle name="Comma 32" xfId="21231"/>
    <cellStyle name="Comma 32 2" xfId="21232"/>
    <cellStyle name="Comma 32 2 2" xfId="50764"/>
    <cellStyle name="Comma 33" xfId="21233"/>
    <cellStyle name="Comma 33 2" xfId="21234"/>
    <cellStyle name="Comma 34" xfId="21235"/>
    <cellStyle name="Comma 34 2" xfId="21236"/>
    <cellStyle name="Comma 35" xfId="21237"/>
    <cellStyle name="Comma 35 2" xfId="21238"/>
    <cellStyle name="Comma 36" xfId="21239"/>
    <cellStyle name="Comma 36 2" xfId="21240"/>
    <cellStyle name="Comma 37" xfId="21241"/>
    <cellStyle name="Comma 37 2" xfId="21242"/>
    <cellStyle name="Comma 38" xfId="21243"/>
    <cellStyle name="Comma 38 2" xfId="21244"/>
    <cellStyle name="Comma 39" xfId="21245"/>
    <cellStyle name="Comma 4" xfId="12"/>
    <cellStyle name="Comma 4 10" xfId="21246"/>
    <cellStyle name="Comma 4 10 2" xfId="21247"/>
    <cellStyle name="Comma 4 10 2 2" xfId="21248"/>
    <cellStyle name="Comma 4 10 3" xfId="21249"/>
    <cellStyle name="Comma 4 10 4" xfId="21250"/>
    <cellStyle name="Comma 4 11" xfId="21251"/>
    <cellStyle name="Comma 4 11 2" xfId="21252"/>
    <cellStyle name="Comma 4 11 3" xfId="21253"/>
    <cellStyle name="Comma 4 11 4" xfId="21254"/>
    <cellStyle name="Comma 4 12" xfId="21255"/>
    <cellStyle name="Comma 4 12 2" xfId="21256"/>
    <cellStyle name="Comma 4 12 3" xfId="21257"/>
    <cellStyle name="Comma 4 13" xfId="21258"/>
    <cellStyle name="Comma 4 13 2" xfId="21259"/>
    <cellStyle name="Comma 4 13 3" xfId="21260"/>
    <cellStyle name="Comma 4 14" xfId="21261"/>
    <cellStyle name="Comma 4 14 2" xfId="21262"/>
    <cellStyle name="Comma 4 14 3" xfId="21263"/>
    <cellStyle name="Comma 4 15" xfId="21264"/>
    <cellStyle name="Comma 4 15 2" xfId="21265"/>
    <cellStyle name="Comma 4 15 3" xfId="21266"/>
    <cellStyle name="Comma 4 16" xfId="21267"/>
    <cellStyle name="Comma 4 16 2" xfId="21268"/>
    <cellStyle name="Comma 4 16 3" xfId="21269"/>
    <cellStyle name="Comma 4 17" xfId="21270"/>
    <cellStyle name="Comma 4 17 2" xfId="21271"/>
    <cellStyle name="Comma 4 17 3" xfId="21272"/>
    <cellStyle name="Comma 4 18" xfId="21273"/>
    <cellStyle name="Comma 4 18 2" xfId="21274"/>
    <cellStyle name="Comma 4 18 3" xfId="21275"/>
    <cellStyle name="Comma 4 19" xfId="21276"/>
    <cellStyle name="Comma 4 19 2" xfId="21277"/>
    <cellStyle name="Comma 4 19 3" xfId="21278"/>
    <cellStyle name="Comma 4 2" xfId="21279"/>
    <cellStyle name="Comma 4 2 10" xfId="21280"/>
    <cellStyle name="Comma 4 2 10 2" xfId="21281"/>
    <cellStyle name="Comma 4 2 10 3" xfId="21282"/>
    <cellStyle name="Comma 4 2 10 4" xfId="21283"/>
    <cellStyle name="Comma 4 2 11" xfId="21284"/>
    <cellStyle name="Comma 4 2 11 2" xfId="21285"/>
    <cellStyle name="Comma 4 2 11 3" xfId="21286"/>
    <cellStyle name="Comma 4 2 12" xfId="21287"/>
    <cellStyle name="Comma 4 2 12 2" xfId="21288"/>
    <cellStyle name="Comma 4 2 12 3" xfId="21289"/>
    <cellStyle name="Comma 4 2 13" xfId="21290"/>
    <cellStyle name="Comma 4 2 13 2" xfId="21291"/>
    <cellStyle name="Comma 4 2 13 3" xfId="21292"/>
    <cellStyle name="Comma 4 2 14" xfId="21293"/>
    <cellStyle name="Comma 4 2 14 2" xfId="21294"/>
    <cellStyle name="Comma 4 2 14 3" xfId="21295"/>
    <cellStyle name="Comma 4 2 15" xfId="21296"/>
    <cellStyle name="Comma 4 2 15 2" xfId="21297"/>
    <cellStyle name="Comma 4 2 15 3" xfId="21298"/>
    <cellStyle name="Comma 4 2 16" xfId="21299"/>
    <cellStyle name="Comma 4 2 16 2" xfId="21300"/>
    <cellStyle name="Comma 4 2 16 3" xfId="21301"/>
    <cellStyle name="Comma 4 2 17" xfId="21302"/>
    <cellStyle name="Comma 4 2 17 2" xfId="21303"/>
    <cellStyle name="Comma 4 2 17 3" xfId="21304"/>
    <cellStyle name="Comma 4 2 18" xfId="21305"/>
    <cellStyle name="Comma 4 2 18 2" xfId="21306"/>
    <cellStyle name="Comma 4 2 18 3" xfId="21307"/>
    <cellStyle name="Comma 4 2 19" xfId="21308"/>
    <cellStyle name="Comma 4 2 19 2" xfId="21309"/>
    <cellStyle name="Comma 4 2 19 3" xfId="21310"/>
    <cellStyle name="Comma 4 2 2" xfId="21311"/>
    <cellStyle name="Comma 4 2 2 10" xfId="21312"/>
    <cellStyle name="Comma 4 2 2 2" xfId="21313"/>
    <cellStyle name="Comma 4 2 2 2 2" xfId="21314"/>
    <cellStyle name="Comma 4 2 2 2 2 2" xfId="21315"/>
    <cellStyle name="Comma 4 2 2 2 2 3" xfId="21316"/>
    <cellStyle name="Comma 4 2 2 2 3" xfId="21317"/>
    <cellStyle name="Comma 4 2 2 2 3 2" xfId="21318"/>
    <cellStyle name="Comma 4 2 2 2 3 3" xfId="21319"/>
    <cellStyle name="Comma 4 2 2 2 4" xfId="21320"/>
    <cellStyle name="Comma 4 2 2 2 4 2" xfId="21321"/>
    <cellStyle name="Comma 4 2 2 2 4 3" xfId="21322"/>
    <cellStyle name="Comma 4 2 2 2 5" xfId="21323"/>
    <cellStyle name="Comma 4 2 2 2 5 2" xfId="21324"/>
    <cellStyle name="Comma 4 2 2 2 5 3" xfId="21325"/>
    <cellStyle name="Comma 4 2 2 2 6" xfId="21326"/>
    <cellStyle name="Comma 4 2 2 2 6 2" xfId="21327"/>
    <cellStyle name="Comma 4 2 2 2 6 3" xfId="21328"/>
    <cellStyle name="Comma 4 2 2 2 7" xfId="21329"/>
    <cellStyle name="Comma 4 2 2 2 8" xfId="21330"/>
    <cellStyle name="Comma 4 2 2 2 9" xfId="21331"/>
    <cellStyle name="Comma 4 2 2 3" xfId="21332"/>
    <cellStyle name="Comma 4 2 2 3 2" xfId="21333"/>
    <cellStyle name="Comma 4 2 2 3 3" xfId="21334"/>
    <cellStyle name="Comma 4 2 2 3 4" xfId="21335"/>
    <cellStyle name="Comma 4 2 2 4" xfId="21336"/>
    <cellStyle name="Comma 4 2 2 4 2" xfId="21337"/>
    <cellStyle name="Comma 4 2 2 4 3" xfId="21338"/>
    <cellStyle name="Comma 4 2 2 4 4" xfId="21339"/>
    <cellStyle name="Comma 4 2 2 5" xfId="21340"/>
    <cellStyle name="Comma 4 2 2 5 2" xfId="21341"/>
    <cellStyle name="Comma 4 2 2 5 3" xfId="21342"/>
    <cellStyle name="Comma 4 2 2 6" xfId="21343"/>
    <cellStyle name="Comma 4 2 2 6 2" xfId="21344"/>
    <cellStyle name="Comma 4 2 2 6 3" xfId="21345"/>
    <cellStyle name="Comma 4 2 2 7" xfId="21346"/>
    <cellStyle name="Comma 4 2 2 7 2" xfId="21347"/>
    <cellStyle name="Comma 4 2 2 7 3" xfId="21348"/>
    <cellStyle name="Comma 4 2 2 8" xfId="21349"/>
    <cellStyle name="Comma 4 2 2 9" xfId="21350"/>
    <cellStyle name="Comma 4 2 20" xfId="21351"/>
    <cellStyle name="Comma 4 2 20 2" xfId="21352"/>
    <cellStyle name="Comma 4 2 20 3" xfId="21353"/>
    <cellStyle name="Comma 4 2 21" xfId="21354"/>
    <cellStyle name="Comma 4 2 21 2" xfId="21355"/>
    <cellStyle name="Comma 4 2 21 3" xfId="21356"/>
    <cellStyle name="Comma 4 2 22" xfId="21357"/>
    <cellStyle name="Comma 4 2 22 2" xfId="21358"/>
    <cellStyle name="Comma 4 2 22 3" xfId="21359"/>
    <cellStyle name="Comma 4 2 23" xfId="21360"/>
    <cellStyle name="Comma 4 2 23 2" xfId="21361"/>
    <cellStyle name="Comma 4 2 23 3" xfId="21362"/>
    <cellStyle name="Comma 4 2 24" xfId="21363"/>
    <cellStyle name="Comma 4 2 24 2" xfId="21364"/>
    <cellStyle name="Comma 4 2 24 3" xfId="21365"/>
    <cellStyle name="Comma 4 2 25" xfId="21366"/>
    <cellStyle name="Comma 4 2 25 2" xfId="21367"/>
    <cellStyle name="Comma 4 2 25 3" xfId="21368"/>
    <cellStyle name="Comma 4 2 26" xfId="21369"/>
    <cellStyle name="Comma 4 2 26 2" xfId="21370"/>
    <cellStyle name="Comma 4 2 26 3" xfId="21371"/>
    <cellStyle name="Comma 4 2 27" xfId="21372"/>
    <cellStyle name="Comma 4 2 27 2" xfId="21373"/>
    <cellStyle name="Comma 4 2 27 3" xfId="21374"/>
    <cellStyle name="Comma 4 2 28" xfId="21375"/>
    <cellStyle name="Comma 4 2 28 2" xfId="21376"/>
    <cellStyle name="Comma 4 2 28 3" xfId="21377"/>
    <cellStyle name="Comma 4 2 29" xfId="21378"/>
    <cellStyle name="Comma 4 2 29 2" xfId="21379"/>
    <cellStyle name="Comma 4 2 29 3" xfId="21380"/>
    <cellStyle name="Comma 4 2 3" xfId="21381"/>
    <cellStyle name="Comma 4 2 3 2" xfId="21382"/>
    <cellStyle name="Comma 4 2 3 2 2" xfId="21383"/>
    <cellStyle name="Comma 4 2 3 2 3" xfId="21384"/>
    <cellStyle name="Comma 4 2 3 2 4" xfId="21385"/>
    <cellStyle name="Comma 4 2 3 3" xfId="21386"/>
    <cellStyle name="Comma 4 2 3 3 2" xfId="21387"/>
    <cellStyle name="Comma 4 2 3 3 3" xfId="21388"/>
    <cellStyle name="Comma 4 2 3 3 4" xfId="21389"/>
    <cellStyle name="Comma 4 2 3 4" xfId="21390"/>
    <cellStyle name="Comma 4 2 3 4 2" xfId="21391"/>
    <cellStyle name="Comma 4 2 3 4 3" xfId="21392"/>
    <cellStyle name="Comma 4 2 3 4 4" xfId="21393"/>
    <cellStyle name="Comma 4 2 3 5" xfId="21394"/>
    <cellStyle name="Comma 4 2 3 5 2" xfId="21395"/>
    <cellStyle name="Comma 4 2 3 5 3" xfId="21396"/>
    <cellStyle name="Comma 4 2 3 6" xfId="21397"/>
    <cellStyle name="Comma 4 2 3 6 2" xfId="21398"/>
    <cellStyle name="Comma 4 2 3 6 3" xfId="21399"/>
    <cellStyle name="Comma 4 2 3 7" xfId="21400"/>
    <cellStyle name="Comma 4 2 3 8" xfId="21401"/>
    <cellStyle name="Comma 4 2 3 9" xfId="21402"/>
    <cellStyle name="Comma 4 2 30" xfId="21403"/>
    <cellStyle name="Comma 4 2 30 2" xfId="21404"/>
    <cellStyle name="Comma 4 2 30 3" xfId="21405"/>
    <cellStyle name="Comma 4 2 31" xfId="21406"/>
    <cellStyle name="Comma 4 2 31 2" xfId="21407"/>
    <cellStyle name="Comma 4 2 31 3" xfId="21408"/>
    <cellStyle name="Comma 4 2 32" xfId="21409"/>
    <cellStyle name="Comma 4 2 32 2" xfId="21410"/>
    <cellStyle name="Comma 4 2 32 3" xfId="21411"/>
    <cellStyle name="Comma 4 2 33" xfId="21412"/>
    <cellStyle name="Comma 4 2 33 2" xfId="21413"/>
    <cellStyle name="Comma 4 2 33 3" xfId="21414"/>
    <cellStyle name="Comma 4 2 34" xfId="21415"/>
    <cellStyle name="Comma 4 2 34 2" xfId="21416"/>
    <cellStyle name="Comma 4 2 34 3" xfId="21417"/>
    <cellStyle name="Comma 4 2 35" xfId="21418"/>
    <cellStyle name="Comma 4 2 36" xfId="21419"/>
    <cellStyle name="Comma 4 2 37" xfId="21420"/>
    <cellStyle name="Comma 4 2 4" xfId="21421"/>
    <cellStyle name="Comma 4 2 4 2" xfId="21422"/>
    <cellStyle name="Comma 4 2 4 2 2" xfId="21423"/>
    <cellStyle name="Comma 4 2 4 3" xfId="21424"/>
    <cellStyle name="Comma 4 2 4 3 2" xfId="21425"/>
    <cellStyle name="Comma 4 2 4 4" xfId="21426"/>
    <cellStyle name="Comma 4 2 4 5" xfId="21427"/>
    <cellStyle name="Comma 4 2 5" xfId="21428"/>
    <cellStyle name="Comma 4 2 5 2" xfId="21429"/>
    <cellStyle name="Comma 4 2 5 2 2" xfId="21430"/>
    <cellStyle name="Comma 4 2 5 3" xfId="21431"/>
    <cellStyle name="Comma 4 2 5 3 2" xfId="21432"/>
    <cellStyle name="Comma 4 2 5 4" xfId="21433"/>
    <cellStyle name="Comma 4 2 6" xfId="21434"/>
    <cellStyle name="Comma 4 2 6 2" xfId="21435"/>
    <cellStyle name="Comma 4 2 6 2 2" xfId="21436"/>
    <cellStyle name="Comma 4 2 6 3" xfId="21437"/>
    <cellStyle name="Comma 4 2 6 3 2" xfId="21438"/>
    <cellStyle name="Comma 4 2 6 4" xfId="21439"/>
    <cellStyle name="Comma 4 2 7" xfId="21440"/>
    <cellStyle name="Comma 4 2 7 2" xfId="21441"/>
    <cellStyle name="Comma 4 2 7 2 2" xfId="21442"/>
    <cellStyle name="Comma 4 2 7 3" xfId="21443"/>
    <cellStyle name="Comma 4 2 7 3 2" xfId="21444"/>
    <cellStyle name="Comma 4 2 7 4" xfId="21445"/>
    <cellStyle name="Comma 4 2 8" xfId="21446"/>
    <cellStyle name="Comma 4 2 8 2" xfId="21447"/>
    <cellStyle name="Comma 4 2 8 2 2" xfId="21448"/>
    <cellStyle name="Comma 4 2 8 3" xfId="21449"/>
    <cellStyle name="Comma 4 2 8 3 2" xfId="21450"/>
    <cellStyle name="Comma 4 2 8 4" xfId="21451"/>
    <cellStyle name="Comma 4 2 9" xfId="21452"/>
    <cellStyle name="Comma 4 2 9 2" xfId="21453"/>
    <cellStyle name="Comma 4 2 9 2 2" xfId="21454"/>
    <cellStyle name="Comma 4 2 9 3" xfId="21455"/>
    <cellStyle name="Comma 4 2 9 4" xfId="21456"/>
    <cellStyle name="Comma 4 20" xfId="21457"/>
    <cellStyle name="Comma 4 20 2" xfId="21458"/>
    <cellStyle name="Comma 4 20 3" xfId="21459"/>
    <cellStyle name="Comma 4 21" xfId="21460"/>
    <cellStyle name="Comma 4 21 2" xfId="21461"/>
    <cellStyle name="Comma 4 21 3" xfId="21462"/>
    <cellStyle name="Comma 4 22" xfId="21463"/>
    <cellStyle name="Comma 4 22 2" xfId="21464"/>
    <cellStyle name="Comma 4 22 3" xfId="21465"/>
    <cellStyle name="Comma 4 23" xfId="21466"/>
    <cellStyle name="Comma 4 23 2" xfId="21467"/>
    <cellStyle name="Comma 4 23 3" xfId="21468"/>
    <cellStyle name="Comma 4 24" xfId="21469"/>
    <cellStyle name="Comma 4 24 2" xfId="21470"/>
    <cellStyle name="Comma 4 24 3" xfId="21471"/>
    <cellStyle name="Comma 4 25" xfId="21472"/>
    <cellStyle name="Comma 4 25 2" xfId="21473"/>
    <cellStyle name="Comma 4 25 3" xfId="21474"/>
    <cellStyle name="Comma 4 26" xfId="21475"/>
    <cellStyle name="Comma 4 26 2" xfId="21476"/>
    <cellStyle name="Comma 4 26 3" xfId="21477"/>
    <cellStyle name="Comma 4 27" xfId="21478"/>
    <cellStyle name="Comma 4 27 2" xfId="21479"/>
    <cellStyle name="Comma 4 27 3" xfId="21480"/>
    <cellStyle name="Comma 4 28" xfId="21481"/>
    <cellStyle name="Comma 4 28 2" xfId="21482"/>
    <cellStyle name="Comma 4 28 3" xfId="21483"/>
    <cellStyle name="Comma 4 29" xfId="21484"/>
    <cellStyle name="Comma 4 29 2" xfId="21485"/>
    <cellStyle name="Comma 4 29 3" xfId="21486"/>
    <cellStyle name="Comma 4 3" xfId="21487"/>
    <cellStyle name="Comma 4 3 10" xfId="21488"/>
    <cellStyle name="Comma 4 3 10 2" xfId="21489"/>
    <cellStyle name="Comma 4 3 10 3" xfId="21490"/>
    <cellStyle name="Comma 4 3 11" xfId="21491"/>
    <cellStyle name="Comma 4 3 11 2" xfId="21492"/>
    <cellStyle name="Comma 4 3 11 3" xfId="21493"/>
    <cellStyle name="Comma 4 3 12" xfId="21494"/>
    <cellStyle name="Comma 4 3 12 2" xfId="21495"/>
    <cellStyle name="Comma 4 3 12 3" xfId="21496"/>
    <cellStyle name="Comma 4 3 13" xfId="21497"/>
    <cellStyle name="Comma 4 3 13 2" xfId="21498"/>
    <cellStyle name="Comma 4 3 13 3" xfId="21499"/>
    <cellStyle name="Comma 4 3 14" xfId="21500"/>
    <cellStyle name="Comma 4 3 14 2" xfId="21501"/>
    <cellStyle name="Comma 4 3 14 3" xfId="21502"/>
    <cellStyle name="Comma 4 3 15" xfId="21503"/>
    <cellStyle name="Comma 4 3 15 2" xfId="21504"/>
    <cellStyle name="Comma 4 3 15 3" xfId="21505"/>
    <cellStyle name="Comma 4 3 16" xfId="21506"/>
    <cellStyle name="Comma 4 3 16 2" xfId="21507"/>
    <cellStyle name="Comma 4 3 16 3" xfId="21508"/>
    <cellStyle name="Comma 4 3 17" xfId="21509"/>
    <cellStyle name="Comma 4 3 17 2" xfId="21510"/>
    <cellStyle name="Comma 4 3 17 3" xfId="21511"/>
    <cellStyle name="Comma 4 3 18" xfId="21512"/>
    <cellStyle name="Comma 4 3 18 2" xfId="21513"/>
    <cellStyle name="Comma 4 3 18 3" xfId="21514"/>
    <cellStyle name="Comma 4 3 19" xfId="21515"/>
    <cellStyle name="Comma 4 3 19 2" xfId="21516"/>
    <cellStyle name="Comma 4 3 19 3" xfId="21517"/>
    <cellStyle name="Comma 4 3 2" xfId="21518"/>
    <cellStyle name="Comma 4 3 2 2" xfId="21519"/>
    <cellStyle name="Comma 4 3 2 2 2" xfId="21520"/>
    <cellStyle name="Comma 4 3 2 2 2 2" xfId="21521"/>
    <cellStyle name="Comma 4 3 2 2 3" xfId="21522"/>
    <cellStyle name="Comma 4 3 2 2 4" xfId="21523"/>
    <cellStyle name="Comma 4 3 2 3" xfId="21524"/>
    <cellStyle name="Comma 4 3 2 3 2" xfId="21525"/>
    <cellStyle name="Comma 4 3 2 3 2 2" xfId="21526"/>
    <cellStyle name="Comma 4 3 2 3 3" xfId="21527"/>
    <cellStyle name="Comma 4 3 2 3 4" xfId="21528"/>
    <cellStyle name="Comma 4 3 2 4" xfId="21529"/>
    <cellStyle name="Comma 4 3 2 4 2" xfId="21530"/>
    <cellStyle name="Comma 4 3 2 4 3" xfId="21531"/>
    <cellStyle name="Comma 4 3 2 5" xfId="21532"/>
    <cellStyle name="Comma 4 3 2 5 2" xfId="21533"/>
    <cellStyle name="Comma 4 3 2 5 3" xfId="21534"/>
    <cellStyle name="Comma 4 3 2 6" xfId="21535"/>
    <cellStyle name="Comma 4 3 2 6 2" xfId="21536"/>
    <cellStyle name="Comma 4 3 2 6 3" xfId="21537"/>
    <cellStyle name="Comma 4 3 2 7" xfId="21538"/>
    <cellStyle name="Comma 4 3 2 8" xfId="21539"/>
    <cellStyle name="Comma 4 3 20" xfId="21540"/>
    <cellStyle name="Comma 4 3 20 2" xfId="21541"/>
    <cellStyle name="Comma 4 3 20 3" xfId="21542"/>
    <cellStyle name="Comma 4 3 21" xfId="21543"/>
    <cellStyle name="Comma 4 3 21 2" xfId="21544"/>
    <cellStyle name="Comma 4 3 21 3" xfId="21545"/>
    <cellStyle name="Comma 4 3 22" xfId="21546"/>
    <cellStyle name="Comma 4 3 22 2" xfId="21547"/>
    <cellStyle name="Comma 4 3 22 3" xfId="21548"/>
    <cellStyle name="Comma 4 3 23" xfId="21549"/>
    <cellStyle name="Comma 4 3 23 2" xfId="21550"/>
    <cellStyle name="Comma 4 3 23 3" xfId="21551"/>
    <cellStyle name="Comma 4 3 24" xfId="21552"/>
    <cellStyle name="Comma 4 3 24 2" xfId="21553"/>
    <cellStyle name="Comma 4 3 24 3" xfId="21554"/>
    <cellStyle name="Comma 4 3 25" xfId="21555"/>
    <cellStyle name="Comma 4 3 25 2" xfId="21556"/>
    <cellStyle name="Comma 4 3 25 3" xfId="21557"/>
    <cellStyle name="Comma 4 3 26" xfId="21558"/>
    <cellStyle name="Comma 4 3 26 2" xfId="21559"/>
    <cellStyle name="Comma 4 3 26 3" xfId="21560"/>
    <cellStyle name="Comma 4 3 27" xfId="21561"/>
    <cellStyle name="Comma 4 3 27 2" xfId="21562"/>
    <cellStyle name="Comma 4 3 27 3" xfId="21563"/>
    <cellStyle name="Comma 4 3 28" xfId="21564"/>
    <cellStyle name="Comma 4 3 28 2" xfId="21565"/>
    <cellStyle name="Comma 4 3 28 3" xfId="21566"/>
    <cellStyle name="Comma 4 3 29" xfId="21567"/>
    <cellStyle name="Comma 4 3 29 2" xfId="21568"/>
    <cellStyle name="Comma 4 3 29 3" xfId="21569"/>
    <cellStyle name="Comma 4 3 3" xfId="21570"/>
    <cellStyle name="Comma 4 3 3 2" xfId="21571"/>
    <cellStyle name="Comma 4 3 3 2 2" xfId="21572"/>
    <cellStyle name="Comma 4 3 3 3" xfId="21573"/>
    <cellStyle name="Comma 4 3 3 3 2" xfId="21574"/>
    <cellStyle name="Comma 4 3 3 4" xfId="21575"/>
    <cellStyle name="Comma 4 3 30" xfId="21576"/>
    <cellStyle name="Comma 4 3 30 2" xfId="21577"/>
    <cellStyle name="Comma 4 3 30 3" xfId="21578"/>
    <cellStyle name="Comma 4 3 31" xfId="21579"/>
    <cellStyle name="Comma 4 3 31 2" xfId="21580"/>
    <cellStyle name="Comma 4 3 31 3" xfId="21581"/>
    <cellStyle name="Comma 4 3 32" xfId="21582"/>
    <cellStyle name="Comma 4 3 32 2" xfId="21583"/>
    <cellStyle name="Comma 4 3 32 3" xfId="21584"/>
    <cellStyle name="Comma 4 3 33" xfId="21585"/>
    <cellStyle name="Comma 4 3 33 2" xfId="21586"/>
    <cellStyle name="Comma 4 3 33 3" xfId="21587"/>
    <cellStyle name="Comma 4 3 34" xfId="21588"/>
    <cellStyle name="Comma 4 3 34 2" xfId="21589"/>
    <cellStyle name="Comma 4 3 34 3" xfId="21590"/>
    <cellStyle name="Comma 4 3 35" xfId="21591"/>
    <cellStyle name="Comma 4 3 36" xfId="21592"/>
    <cellStyle name="Comma 4 3 4" xfId="21593"/>
    <cellStyle name="Comma 4 3 4 2" xfId="21594"/>
    <cellStyle name="Comma 4 3 4 2 2" xfId="21595"/>
    <cellStyle name="Comma 4 3 4 3" xfId="21596"/>
    <cellStyle name="Comma 4 3 4 3 2" xfId="21597"/>
    <cellStyle name="Comma 4 3 4 4" xfId="21598"/>
    <cellStyle name="Comma 4 3 4 5" xfId="21599"/>
    <cellStyle name="Comma 4 3 5" xfId="21600"/>
    <cellStyle name="Comma 4 3 5 2" xfId="21601"/>
    <cellStyle name="Comma 4 3 5 2 2" xfId="21602"/>
    <cellStyle name="Comma 4 3 5 3" xfId="21603"/>
    <cellStyle name="Comma 4 3 5 3 2" xfId="21604"/>
    <cellStyle name="Comma 4 3 5 4" xfId="21605"/>
    <cellStyle name="Comma 4 3 6" xfId="21606"/>
    <cellStyle name="Comma 4 3 6 2" xfId="21607"/>
    <cellStyle name="Comma 4 3 6 2 2" xfId="21608"/>
    <cellStyle name="Comma 4 3 6 3" xfId="21609"/>
    <cellStyle name="Comma 4 3 6 3 2" xfId="21610"/>
    <cellStyle name="Comma 4 3 6 4" xfId="21611"/>
    <cellStyle name="Comma 4 3 7" xfId="21612"/>
    <cellStyle name="Comma 4 3 7 2" xfId="21613"/>
    <cellStyle name="Comma 4 3 7 2 2" xfId="21614"/>
    <cellStyle name="Comma 4 3 7 3" xfId="21615"/>
    <cellStyle name="Comma 4 3 7 3 2" xfId="21616"/>
    <cellStyle name="Comma 4 3 7 4" xfId="21617"/>
    <cellStyle name="Comma 4 3 8" xfId="21618"/>
    <cellStyle name="Comma 4 3 8 2" xfId="21619"/>
    <cellStyle name="Comma 4 3 8 3" xfId="21620"/>
    <cellStyle name="Comma 4 3 8 4" xfId="21621"/>
    <cellStyle name="Comma 4 3 9" xfId="21622"/>
    <cellStyle name="Comma 4 3 9 2" xfId="21623"/>
    <cellStyle name="Comma 4 3 9 3" xfId="21624"/>
    <cellStyle name="Comma 4 3 9 4" xfId="21625"/>
    <cellStyle name="Comma 4 30" xfId="21626"/>
    <cellStyle name="Comma 4 30 2" xfId="21627"/>
    <cellStyle name="Comma 4 30 3" xfId="21628"/>
    <cellStyle name="Comma 4 31" xfId="21629"/>
    <cellStyle name="Comma 4 31 2" xfId="21630"/>
    <cellStyle name="Comma 4 31 3" xfId="21631"/>
    <cellStyle name="Comma 4 32" xfId="21632"/>
    <cellStyle name="Comma 4 32 2" xfId="21633"/>
    <cellStyle name="Comma 4 32 3" xfId="21634"/>
    <cellStyle name="Comma 4 33" xfId="21635"/>
    <cellStyle name="Comma 4 33 2" xfId="21636"/>
    <cellStyle name="Comma 4 33 3" xfId="21637"/>
    <cellStyle name="Comma 4 34" xfId="21638"/>
    <cellStyle name="Comma 4 34 2" xfId="21639"/>
    <cellStyle name="Comma 4 34 3" xfId="21640"/>
    <cellStyle name="Comma 4 35" xfId="21641"/>
    <cellStyle name="Comma 4 35 2" xfId="21642"/>
    <cellStyle name="Comma 4 35 3" xfId="21643"/>
    <cellStyle name="Comma 4 36" xfId="21644"/>
    <cellStyle name="Comma 4 36 2" xfId="21645"/>
    <cellStyle name="Comma 4 36 3" xfId="21646"/>
    <cellStyle name="Comma 4 37" xfId="21647"/>
    <cellStyle name="Comma 4 37 2" xfId="21648"/>
    <cellStyle name="Comma 4 37 3" xfId="21649"/>
    <cellStyle name="Comma 4 38" xfId="21650"/>
    <cellStyle name="Comma 4 38 2" xfId="21651"/>
    <cellStyle name="Comma 4 38 3" xfId="21652"/>
    <cellStyle name="Comma 4 39" xfId="21653"/>
    <cellStyle name="Comma 4 39 2" xfId="21654"/>
    <cellStyle name="Comma 4 39 3" xfId="21655"/>
    <cellStyle name="Comma 4 4" xfId="21656"/>
    <cellStyle name="Comma 4 4 10" xfId="21657"/>
    <cellStyle name="Comma 4 4 10 2" xfId="21658"/>
    <cellStyle name="Comma 4 4 10 3" xfId="21659"/>
    <cellStyle name="Comma 4 4 11" xfId="21660"/>
    <cellStyle name="Comma 4 4 11 2" xfId="21661"/>
    <cellStyle name="Comma 4 4 11 3" xfId="21662"/>
    <cellStyle name="Comma 4 4 12" xfId="21663"/>
    <cellStyle name="Comma 4 4 12 2" xfId="21664"/>
    <cellStyle name="Comma 4 4 12 3" xfId="21665"/>
    <cellStyle name="Comma 4 4 13" xfId="21666"/>
    <cellStyle name="Comma 4 4 13 2" xfId="21667"/>
    <cellStyle name="Comma 4 4 13 3" xfId="21668"/>
    <cellStyle name="Comma 4 4 14" xfId="21669"/>
    <cellStyle name="Comma 4 4 14 2" xfId="21670"/>
    <cellStyle name="Comma 4 4 14 3" xfId="21671"/>
    <cellStyle name="Comma 4 4 15" xfId="21672"/>
    <cellStyle name="Comma 4 4 15 2" xfId="21673"/>
    <cellStyle name="Comma 4 4 15 3" xfId="21674"/>
    <cellStyle name="Comma 4 4 16" xfId="21675"/>
    <cellStyle name="Comma 4 4 16 2" xfId="21676"/>
    <cellStyle name="Comma 4 4 16 3" xfId="21677"/>
    <cellStyle name="Comma 4 4 17" xfId="21678"/>
    <cellStyle name="Comma 4 4 17 2" xfId="21679"/>
    <cellStyle name="Comma 4 4 17 3" xfId="21680"/>
    <cellStyle name="Comma 4 4 18" xfId="21681"/>
    <cellStyle name="Comma 4 4 18 2" xfId="21682"/>
    <cellStyle name="Comma 4 4 18 3" xfId="21683"/>
    <cellStyle name="Comma 4 4 19" xfId="21684"/>
    <cellStyle name="Comma 4 4 19 2" xfId="21685"/>
    <cellStyle name="Comma 4 4 19 3" xfId="21686"/>
    <cellStyle name="Comma 4 4 2" xfId="21687"/>
    <cellStyle name="Comma 4 4 2 2" xfId="21688"/>
    <cellStyle name="Comma 4 4 2 2 2" xfId="21689"/>
    <cellStyle name="Comma 4 4 2 3" xfId="21690"/>
    <cellStyle name="Comma 4 4 2 3 2" xfId="21691"/>
    <cellStyle name="Comma 4 4 2 4" xfId="21692"/>
    <cellStyle name="Comma 4 4 2 5" xfId="21693"/>
    <cellStyle name="Comma 4 4 20" xfId="21694"/>
    <cellStyle name="Comma 4 4 20 2" xfId="21695"/>
    <cellStyle name="Comma 4 4 20 3" xfId="21696"/>
    <cellStyle name="Comma 4 4 21" xfId="21697"/>
    <cellStyle name="Comma 4 4 21 2" xfId="21698"/>
    <cellStyle name="Comma 4 4 21 3" xfId="21699"/>
    <cellStyle name="Comma 4 4 22" xfId="21700"/>
    <cellStyle name="Comma 4 4 22 2" xfId="21701"/>
    <cellStyle name="Comma 4 4 22 3" xfId="21702"/>
    <cellStyle name="Comma 4 4 23" xfId="21703"/>
    <cellStyle name="Comma 4 4 23 2" xfId="21704"/>
    <cellStyle name="Comma 4 4 23 3" xfId="21705"/>
    <cellStyle name="Comma 4 4 24" xfId="21706"/>
    <cellStyle name="Comma 4 4 24 2" xfId="21707"/>
    <cellStyle name="Comma 4 4 24 3" xfId="21708"/>
    <cellStyle name="Comma 4 4 25" xfId="21709"/>
    <cellStyle name="Comma 4 4 25 2" xfId="21710"/>
    <cellStyle name="Comma 4 4 25 3" xfId="21711"/>
    <cellStyle name="Comma 4 4 26" xfId="21712"/>
    <cellStyle name="Comma 4 4 26 2" xfId="21713"/>
    <cellStyle name="Comma 4 4 26 3" xfId="21714"/>
    <cellStyle name="Comma 4 4 27" xfId="21715"/>
    <cellStyle name="Comma 4 4 27 2" xfId="21716"/>
    <cellStyle name="Comma 4 4 27 3" xfId="21717"/>
    <cellStyle name="Comma 4 4 28" xfId="21718"/>
    <cellStyle name="Comma 4 4 28 2" xfId="21719"/>
    <cellStyle name="Comma 4 4 28 3" xfId="21720"/>
    <cellStyle name="Comma 4 4 29" xfId="21721"/>
    <cellStyle name="Comma 4 4 29 2" xfId="21722"/>
    <cellStyle name="Comma 4 4 29 3" xfId="21723"/>
    <cellStyle name="Comma 4 4 3" xfId="21724"/>
    <cellStyle name="Comma 4 4 3 2" xfId="21725"/>
    <cellStyle name="Comma 4 4 3 2 2" xfId="21726"/>
    <cellStyle name="Comma 4 4 3 3" xfId="21727"/>
    <cellStyle name="Comma 4 4 3 3 2" xfId="21728"/>
    <cellStyle name="Comma 4 4 3 4" xfId="21729"/>
    <cellStyle name="Comma 4 4 30" xfId="21730"/>
    <cellStyle name="Comma 4 4 30 2" xfId="21731"/>
    <cellStyle name="Comma 4 4 30 3" xfId="21732"/>
    <cellStyle name="Comma 4 4 31" xfId="21733"/>
    <cellStyle name="Comma 4 4 31 2" xfId="21734"/>
    <cellStyle name="Comma 4 4 31 3" xfId="21735"/>
    <cellStyle name="Comma 4 4 32" xfId="21736"/>
    <cellStyle name="Comma 4 4 32 2" xfId="21737"/>
    <cellStyle name="Comma 4 4 32 3" xfId="21738"/>
    <cellStyle name="Comma 4 4 33" xfId="21739"/>
    <cellStyle name="Comma 4 4 33 2" xfId="21740"/>
    <cellStyle name="Comma 4 4 33 3" xfId="21741"/>
    <cellStyle name="Comma 4 4 34" xfId="21742"/>
    <cellStyle name="Comma 4 4 34 2" xfId="21743"/>
    <cellStyle name="Comma 4 4 34 3" xfId="21744"/>
    <cellStyle name="Comma 4 4 35" xfId="21745"/>
    <cellStyle name="Comma 4 4 36" xfId="21746"/>
    <cellStyle name="Comma 4 4 37" xfId="21747"/>
    <cellStyle name="Comma 4 4 38" xfId="21748"/>
    <cellStyle name="Comma 4 4 4" xfId="21749"/>
    <cellStyle name="Comma 4 4 4 2" xfId="21750"/>
    <cellStyle name="Comma 4 4 4 2 2" xfId="21751"/>
    <cellStyle name="Comma 4 4 4 3" xfId="21752"/>
    <cellStyle name="Comma 4 4 4 3 2" xfId="21753"/>
    <cellStyle name="Comma 4 4 4 4" xfId="21754"/>
    <cellStyle name="Comma 4 4 5" xfId="21755"/>
    <cellStyle name="Comma 4 4 5 2" xfId="21756"/>
    <cellStyle name="Comma 4 4 5 2 2" xfId="21757"/>
    <cellStyle name="Comma 4 4 5 3" xfId="21758"/>
    <cellStyle name="Comma 4 4 5 3 2" xfId="21759"/>
    <cellStyle name="Comma 4 4 5 4" xfId="21760"/>
    <cellStyle name="Comma 4 4 6" xfId="21761"/>
    <cellStyle name="Comma 4 4 6 2" xfId="21762"/>
    <cellStyle name="Comma 4 4 6 2 2" xfId="21763"/>
    <cellStyle name="Comma 4 4 6 3" xfId="21764"/>
    <cellStyle name="Comma 4 4 6 3 2" xfId="21765"/>
    <cellStyle name="Comma 4 4 6 4" xfId="21766"/>
    <cellStyle name="Comma 4 4 7" xfId="21767"/>
    <cellStyle name="Comma 4 4 7 2" xfId="21768"/>
    <cellStyle name="Comma 4 4 7 3" xfId="21769"/>
    <cellStyle name="Comma 4 4 7 4" xfId="21770"/>
    <cellStyle name="Comma 4 4 8" xfId="21771"/>
    <cellStyle name="Comma 4 4 8 2" xfId="21772"/>
    <cellStyle name="Comma 4 4 8 3" xfId="21773"/>
    <cellStyle name="Comma 4 4 8 4" xfId="21774"/>
    <cellStyle name="Comma 4 4 9" xfId="21775"/>
    <cellStyle name="Comma 4 4 9 2" xfId="21776"/>
    <cellStyle name="Comma 4 4 9 3" xfId="21777"/>
    <cellStyle name="Comma 4 40" xfId="21778"/>
    <cellStyle name="Comma 4 41" xfId="21779"/>
    <cellStyle name="Comma 4 42" xfId="21780"/>
    <cellStyle name="Comma 4 43" xfId="21781"/>
    <cellStyle name="Comma 4 5" xfId="21782"/>
    <cellStyle name="Comma 4 5 10" xfId="21783"/>
    <cellStyle name="Comma 4 5 10 2" xfId="21784"/>
    <cellStyle name="Comma 4 5 10 3" xfId="21785"/>
    <cellStyle name="Comma 4 5 11" xfId="21786"/>
    <cellStyle name="Comma 4 5 11 2" xfId="21787"/>
    <cellStyle name="Comma 4 5 11 3" xfId="21788"/>
    <cellStyle name="Comma 4 5 12" xfId="21789"/>
    <cellStyle name="Comma 4 5 12 2" xfId="21790"/>
    <cellStyle name="Comma 4 5 12 3" xfId="21791"/>
    <cellStyle name="Comma 4 5 13" xfId="21792"/>
    <cellStyle name="Comma 4 5 13 2" xfId="21793"/>
    <cellStyle name="Comma 4 5 13 3" xfId="21794"/>
    <cellStyle name="Comma 4 5 14" xfId="21795"/>
    <cellStyle name="Comma 4 5 14 2" xfId="21796"/>
    <cellStyle name="Comma 4 5 14 3" xfId="21797"/>
    <cellStyle name="Comma 4 5 15" xfId="21798"/>
    <cellStyle name="Comma 4 5 15 2" xfId="21799"/>
    <cellStyle name="Comma 4 5 15 3" xfId="21800"/>
    <cellStyle name="Comma 4 5 16" xfId="21801"/>
    <cellStyle name="Comma 4 5 16 2" xfId="21802"/>
    <cellStyle name="Comma 4 5 16 3" xfId="21803"/>
    <cellStyle name="Comma 4 5 17" xfId="21804"/>
    <cellStyle name="Comma 4 5 17 2" xfId="21805"/>
    <cellStyle name="Comma 4 5 17 3" xfId="21806"/>
    <cellStyle name="Comma 4 5 18" xfId="21807"/>
    <cellStyle name="Comma 4 5 18 2" xfId="21808"/>
    <cellStyle name="Comma 4 5 18 3" xfId="21809"/>
    <cellStyle name="Comma 4 5 19" xfId="21810"/>
    <cellStyle name="Comma 4 5 19 2" xfId="21811"/>
    <cellStyle name="Comma 4 5 19 3" xfId="21812"/>
    <cellStyle name="Comma 4 5 2" xfId="21813"/>
    <cellStyle name="Comma 4 5 2 2" xfId="21814"/>
    <cellStyle name="Comma 4 5 2 3" xfId="21815"/>
    <cellStyle name="Comma 4 5 2 4" xfId="21816"/>
    <cellStyle name="Comma 4 5 20" xfId="21817"/>
    <cellStyle name="Comma 4 5 20 2" xfId="21818"/>
    <cellStyle name="Comma 4 5 20 3" xfId="21819"/>
    <cellStyle name="Comma 4 5 21" xfId="21820"/>
    <cellStyle name="Comma 4 5 21 2" xfId="21821"/>
    <cellStyle name="Comma 4 5 21 3" xfId="21822"/>
    <cellStyle name="Comma 4 5 22" xfId="21823"/>
    <cellStyle name="Comma 4 5 22 2" xfId="21824"/>
    <cellStyle name="Comma 4 5 22 3" xfId="21825"/>
    <cellStyle name="Comma 4 5 23" xfId="21826"/>
    <cellStyle name="Comma 4 5 23 2" xfId="21827"/>
    <cellStyle name="Comma 4 5 23 3" xfId="21828"/>
    <cellStyle name="Comma 4 5 24" xfId="21829"/>
    <cellStyle name="Comma 4 5 24 2" xfId="21830"/>
    <cellStyle name="Comma 4 5 24 3" xfId="21831"/>
    <cellStyle name="Comma 4 5 25" xfId="21832"/>
    <cellStyle name="Comma 4 5 25 2" xfId="21833"/>
    <cellStyle name="Comma 4 5 25 3" xfId="21834"/>
    <cellStyle name="Comma 4 5 26" xfId="21835"/>
    <cellStyle name="Comma 4 5 26 2" xfId="21836"/>
    <cellStyle name="Comma 4 5 26 3" xfId="21837"/>
    <cellStyle name="Comma 4 5 27" xfId="21838"/>
    <cellStyle name="Comma 4 5 27 2" xfId="21839"/>
    <cellStyle name="Comma 4 5 27 3" xfId="21840"/>
    <cellStyle name="Comma 4 5 28" xfId="21841"/>
    <cellStyle name="Comma 4 5 28 2" xfId="21842"/>
    <cellStyle name="Comma 4 5 28 3" xfId="21843"/>
    <cellStyle name="Comma 4 5 29" xfId="21844"/>
    <cellStyle name="Comma 4 5 29 2" xfId="21845"/>
    <cellStyle name="Comma 4 5 29 3" xfId="21846"/>
    <cellStyle name="Comma 4 5 3" xfId="21847"/>
    <cellStyle name="Comma 4 5 3 2" xfId="21848"/>
    <cellStyle name="Comma 4 5 3 3" xfId="21849"/>
    <cellStyle name="Comma 4 5 3 4" xfId="21850"/>
    <cellStyle name="Comma 4 5 30" xfId="21851"/>
    <cellStyle name="Comma 4 5 30 2" xfId="21852"/>
    <cellStyle name="Comma 4 5 30 3" xfId="21853"/>
    <cellStyle name="Comma 4 5 31" xfId="21854"/>
    <cellStyle name="Comma 4 5 31 2" xfId="21855"/>
    <cellStyle name="Comma 4 5 31 3" xfId="21856"/>
    <cellStyle name="Comma 4 5 32" xfId="21857"/>
    <cellStyle name="Comma 4 5 32 2" xfId="21858"/>
    <cellStyle name="Comma 4 5 32 3" xfId="21859"/>
    <cellStyle name="Comma 4 5 33" xfId="21860"/>
    <cellStyle name="Comma 4 5 33 2" xfId="21861"/>
    <cellStyle name="Comma 4 5 33 3" xfId="21862"/>
    <cellStyle name="Comma 4 5 34" xfId="21863"/>
    <cellStyle name="Comma 4 5 34 2" xfId="21864"/>
    <cellStyle name="Comma 4 5 34 3" xfId="21865"/>
    <cellStyle name="Comma 4 5 35" xfId="21866"/>
    <cellStyle name="Comma 4 5 36" xfId="21867"/>
    <cellStyle name="Comma 4 5 37" xfId="21868"/>
    <cellStyle name="Comma 4 5 38" xfId="21869"/>
    <cellStyle name="Comma 4 5 4" xfId="21870"/>
    <cellStyle name="Comma 4 5 4 2" xfId="21871"/>
    <cellStyle name="Comma 4 5 4 3" xfId="21872"/>
    <cellStyle name="Comma 4 5 5" xfId="21873"/>
    <cellStyle name="Comma 4 5 5 2" xfId="21874"/>
    <cellStyle name="Comma 4 5 5 3" xfId="21875"/>
    <cellStyle name="Comma 4 5 6" xfId="21876"/>
    <cellStyle name="Comma 4 5 6 2" xfId="21877"/>
    <cellStyle name="Comma 4 5 6 3" xfId="21878"/>
    <cellStyle name="Comma 4 5 7" xfId="21879"/>
    <cellStyle name="Comma 4 5 7 2" xfId="21880"/>
    <cellStyle name="Comma 4 5 7 3" xfId="21881"/>
    <cellStyle name="Comma 4 5 8" xfId="21882"/>
    <cellStyle name="Comma 4 5 8 2" xfId="21883"/>
    <cellStyle name="Comma 4 5 8 3" xfId="21884"/>
    <cellStyle name="Comma 4 5 9" xfId="21885"/>
    <cellStyle name="Comma 4 5 9 2" xfId="21886"/>
    <cellStyle name="Comma 4 5 9 3" xfId="21887"/>
    <cellStyle name="Comma 4 6" xfId="21888"/>
    <cellStyle name="Comma 4 6 10" xfId="21889"/>
    <cellStyle name="Comma 4 6 10 2" xfId="21890"/>
    <cellStyle name="Comma 4 6 10 3" xfId="21891"/>
    <cellStyle name="Comma 4 6 11" xfId="21892"/>
    <cellStyle name="Comma 4 6 11 2" xfId="21893"/>
    <cellStyle name="Comma 4 6 11 3" xfId="21894"/>
    <cellStyle name="Comma 4 6 12" xfId="21895"/>
    <cellStyle name="Comma 4 6 12 2" xfId="21896"/>
    <cellStyle name="Comma 4 6 12 3" xfId="21897"/>
    <cellStyle name="Comma 4 6 13" xfId="21898"/>
    <cellStyle name="Comma 4 6 13 2" xfId="21899"/>
    <cellStyle name="Comma 4 6 13 3" xfId="21900"/>
    <cellStyle name="Comma 4 6 14" xfId="21901"/>
    <cellStyle name="Comma 4 6 14 2" xfId="21902"/>
    <cellStyle name="Comma 4 6 14 3" xfId="21903"/>
    <cellStyle name="Comma 4 6 15" xfId="21904"/>
    <cellStyle name="Comma 4 6 15 2" xfId="21905"/>
    <cellStyle name="Comma 4 6 15 3" xfId="21906"/>
    <cellStyle name="Comma 4 6 16" xfId="21907"/>
    <cellStyle name="Comma 4 6 16 2" xfId="21908"/>
    <cellStyle name="Comma 4 6 16 3" xfId="21909"/>
    <cellStyle name="Comma 4 6 17" xfId="21910"/>
    <cellStyle name="Comma 4 6 17 2" xfId="21911"/>
    <cellStyle name="Comma 4 6 17 3" xfId="21912"/>
    <cellStyle name="Comma 4 6 18" xfId="21913"/>
    <cellStyle name="Comma 4 6 18 2" xfId="21914"/>
    <cellStyle name="Comma 4 6 18 3" xfId="21915"/>
    <cellStyle name="Comma 4 6 19" xfId="21916"/>
    <cellStyle name="Comma 4 6 19 2" xfId="21917"/>
    <cellStyle name="Comma 4 6 19 3" xfId="21918"/>
    <cellStyle name="Comma 4 6 2" xfId="21919"/>
    <cellStyle name="Comma 4 6 2 2" xfId="21920"/>
    <cellStyle name="Comma 4 6 2 3" xfId="21921"/>
    <cellStyle name="Comma 4 6 2 4" xfId="21922"/>
    <cellStyle name="Comma 4 6 20" xfId="21923"/>
    <cellStyle name="Comma 4 6 20 2" xfId="21924"/>
    <cellStyle name="Comma 4 6 20 3" xfId="21925"/>
    <cellStyle name="Comma 4 6 21" xfId="21926"/>
    <cellStyle name="Comma 4 6 21 2" xfId="21927"/>
    <cellStyle name="Comma 4 6 21 3" xfId="21928"/>
    <cellStyle name="Comma 4 6 22" xfId="21929"/>
    <cellStyle name="Comma 4 6 22 2" xfId="21930"/>
    <cellStyle name="Comma 4 6 22 3" xfId="21931"/>
    <cellStyle name="Comma 4 6 23" xfId="21932"/>
    <cellStyle name="Comma 4 6 23 2" xfId="21933"/>
    <cellStyle name="Comma 4 6 23 3" xfId="21934"/>
    <cellStyle name="Comma 4 6 24" xfId="21935"/>
    <cellStyle name="Comma 4 6 24 2" xfId="21936"/>
    <cellStyle name="Comma 4 6 24 3" xfId="21937"/>
    <cellStyle name="Comma 4 6 25" xfId="21938"/>
    <cellStyle name="Comma 4 6 25 2" xfId="21939"/>
    <cellStyle name="Comma 4 6 25 3" xfId="21940"/>
    <cellStyle name="Comma 4 6 26" xfId="21941"/>
    <cellStyle name="Comma 4 6 26 2" xfId="21942"/>
    <cellStyle name="Comma 4 6 26 3" xfId="21943"/>
    <cellStyle name="Comma 4 6 27" xfId="21944"/>
    <cellStyle name="Comma 4 6 27 2" xfId="21945"/>
    <cellStyle name="Comma 4 6 27 3" xfId="21946"/>
    <cellStyle name="Comma 4 6 28" xfId="21947"/>
    <cellStyle name="Comma 4 6 28 2" xfId="21948"/>
    <cellStyle name="Comma 4 6 28 3" xfId="21949"/>
    <cellStyle name="Comma 4 6 29" xfId="21950"/>
    <cellStyle name="Comma 4 6 29 2" xfId="21951"/>
    <cellStyle name="Comma 4 6 29 3" xfId="21952"/>
    <cellStyle name="Comma 4 6 3" xfId="21953"/>
    <cellStyle name="Comma 4 6 3 2" xfId="21954"/>
    <cellStyle name="Comma 4 6 3 3" xfId="21955"/>
    <cellStyle name="Comma 4 6 3 4" xfId="21956"/>
    <cellStyle name="Comma 4 6 30" xfId="21957"/>
    <cellStyle name="Comma 4 6 30 2" xfId="21958"/>
    <cellStyle name="Comma 4 6 30 3" xfId="21959"/>
    <cellStyle name="Comma 4 6 31" xfId="21960"/>
    <cellStyle name="Comma 4 6 31 2" xfId="21961"/>
    <cellStyle name="Comma 4 6 31 3" xfId="21962"/>
    <cellStyle name="Comma 4 6 32" xfId="21963"/>
    <cellStyle name="Comma 4 6 32 2" xfId="21964"/>
    <cellStyle name="Comma 4 6 32 3" xfId="21965"/>
    <cellStyle name="Comma 4 6 33" xfId="21966"/>
    <cellStyle name="Comma 4 6 33 2" xfId="21967"/>
    <cellStyle name="Comma 4 6 33 3" xfId="21968"/>
    <cellStyle name="Comma 4 6 34" xfId="21969"/>
    <cellStyle name="Comma 4 6 34 2" xfId="21970"/>
    <cellStyle name="Comma 4 6 34 3" xfId="21971"/>
    <cellStyle name="Comma 4 6 35" xfId="21972"/>
    <cellStyle name="Comma 4 6 36" xfId="21973"/>
    <cellStyle name="Comma 4 6 37" xfId="21974"/>
    <cellStyle name="Comma 4 6 38" xfId="21975"/>
    <cellStyle name="Comma 4 6 4" xfId="21976"/>
    <cellStyle name="Comma 4 6 4 2" xfId="21977"/>
    <cellStyle name="Comma 4 6 4 3" xfId="21978"/>
    <cellStyle name="Comma 4 6 5" xfId="21979"/>
    <cellStyle name="Comma 4 6 5 2" xfId="21980"/>
    <cellStyle name="Comma 4 6 5 3" xfId="21981"/>
    <cellStyle name="Comma 4 6 6" xfId="21982"/>
    <cellStyle name="Comma 4 6 6 2" xfId="21983"/>
    <cellStyle name="Comma 4 6 6 3" xfId="21984"/>
    <cellStyle name="Comma 4 6 7" xfId="21985"/>
    <cellStyle name="Comma 4 6 7 2" xfId="21986"/>
    <cellStyle name="Comma 4 6 7 3" xfId="21987"/>
    <cellStyle name="Comma 4 6 8" xfId="21988"/>
    <cellStyle name="Comma 4 6 8 2" xfId="21989"/>
    <cellStyle name="Comma 4 6 8 3" xfId="21990"/>
    <cellStyle name="Comma 4 6 9" xfId="21991"/>
    <cellStyle name="Comma 4 6 9 2" xfId="21992"/>
    <cellStyle name="Comma 4 6 9 3" xfId="21993"/>
    <cellStyle name="Comma 4 7" xfId="21994"/>
    <cellStyle name="Comma 4 7 2" xfId="21995"/>
    <cellStyle name="Comma 4 7 2 2" xfId="21996"/>
    <cellStyle name="Comma 4 7 3" xfId="21997"/>
    <cellStyle name="Comma 4 7 3 2" xfId="21998"/>
    <cellStyle name="Comma 4 7 4" xfId="21999"/>
    <cellStyle name="Comma 4 7 5" xfId="22000"/>
    <cellStyle name="Comma 4 8" xfId="22001"/>
    <cellStyle name="Comma 4 8 2" xfId="22002"/>
    <cellStyle name="Comma 4 8 2 2" xfId="22003"/>
    <cellStyle name="Comma 4 8 3" xfId="22004"/>
    <cellStyle name="Comma 4 8 3 2" xfId="22005"/>
    <cellStyle name="Comma 4 8 4" xfId="22006"/>
    <cellStyle name="Comma 4 9" xfId="22007"/>
    <cellStyle name="Comma 4 9 2" xfId="22008"/>
    <cellStyle name="Comma 4 9 2 2" xfId="22009"/>
    <cellStyle name="Comma 4 9 3" xfId="22010"/>
    <cellStyle name="Comma 4 9 3 2" xfId="22011"/>
    <cellStyle name="Comma 4 9 4" xfId="22012"/>
    <cellStyle name="Comma 40" xfId="22013"/>
    <cellStyle name="Comma 40 2" xfId="22014"/>
    <cellStyle name="Comma 41" xfId="22015"/>
    <cellStyle name="Comma 41 2" xfId="22016"/>
    <cellStyle name="Comma 42" xfId="22017"/>
    <cellStyle name="Comma 42 2" xfId="22018"/>
    <cellStyle name="Comma 43" xfId="22019"/>
    <cellStyle name="Comma 43 2" xfId="22020"/>
    <cellStyle name="Comma 44" xfId="22021"/>
    <cellStyle name="Comma 44 2" xfId="22022"/>
    <cellStyle name="Comma 45" xfId="22023"/>
    <cellStyle name="Comma 45 2" xfId="22024"/>
    <cellStyle name="Comma 46" xfId="22025"/>
    <cellStyle name="Comma 46 2" xfId="22026"/>
    <cellStyle name="Comma 47" xfId="22027"/>
    <cellStyle name="Comma 47 2" xfId="22028"/>
    <cellStyle name="Comma 48" xfId="22029"/>
    <cellStyle name="Comma 48 2" xfId="22030"/>
    <cellStyle name="Comma 49" xfId="22031"/>
    <cellStyle name="Comma 49 2" xfId="22032"/>
    <cellStyle name="Comma 5" xfId="5"/>
    <cellStyle name="Comma 5 2" xfId="22033"/>
    <cellStyle name="Comma 5 2 2" xfId="22034"/>
    <cellStyle name="Comma 5 2 2 2" xfId="22035"/>
    <cellStyle name="Comma 5 2 3" xfId="22036"/>
    <cellStyle name="Comma 5 2 4" xfId="22037"/>
    <cellStyle name="Comma 5 3" xfId="22038"/>
    <cellStyle name="Comma 5 3 2" xfId="22039"/>
    <cellStyle name="Comma 5 3 3" xfId="22040"/>
    <cellStyle name="Comma 5 4" xfId="22041"/>
    <cellStyle name="Comma 5 4 2" xfId="22042"/>
    <cellStyle name="Comma 5 4 3" xfId="22043"/>
    <cellStyle name="Comma 5 5" xfId="22044"/>
    <cellStyle name="Comma 5 6" xfId="22045"/>
    <cellStyle name="Comma 5 7" xfId="22046"/>
    <cellStyle name="Comma 5 8" xfId="22047"/>
    <cellStyle name="Comma 50" xfId="22048"/>
    <cellStyle name="Comma 50 2" xfId="22049"/>
    <cellStyle name="Comma 51" xfId="22050"/>
    <cellStyle name="Comma 51 2" xfId="22051"/>
    <cellStyle name="Comma 51 2 2" xfId="50765"/>
    <cellStyle name="Comma 51 2 3" xfId="50766"/>
    <cellStyle name="Comma 52" xfId="22052"/>
    <cellStyle name="Comma 52 2" xfId="22053"/>
    <cellStyle name="Comma 53" xfId="22054"/>
    <cellStyle name="Comma 53 2" xfId="22055"/>
    <cellStyle name="Comma 54" xfId="22056"/>
    <cellStyle name="Comma 54 2" xfId="22057"/>
    <cellStyle name="Comma 55" xfId="22058"/>
    <cellStyle name="Comma 55 2" xfId="22059"/>
    <cellStyle name="Comma 56" xfId="22060"/>
    <cellStyle name="Comma 56 2" xfId="22061"/>
    <cellStyle name="Comma 57" xfId="22062"/>
    <cellStyle name="Comma 57 2" xfId="22063"/>
    <cellStyle name="Comma 58" xfId="22064"/>
    <cellStyle name="Comma 58 2" xfId="22065"/>
    <cellStyle name="Comma 59" xfId="22066"/>
    <cellStyle name="Comma 59 2" xfId="22067"/>
    <cellStyle name="Comma 6" xfId="22068"/>
    <cellStyle name="Comma 6 2" xfId="22069"/>
    <cellStyle name="Comma 6 2 2" xfId="22070"/>
    <cellStyle name="Comma 6 2 2 2" xfId="50767"/>
    <cellStyle name="Comma 6 2 3" xfId="22071"/>
    <cellStyle name="Comma 6 3" xfId="22072"/>
    <cellStyle name="Comma 6 3 2" xfId="22073"/>
    <cellStyle name="Comma 6 3 3" xfId="22074"/>
    <cellStyle name="Comma 6 4" xfId="22075"/>
    <cellStyle name="Comma 6 4 2" xfId="22076"/>
    <cellStyle name="Comma 6 4 3" xfId="22077"/>
    <cellStyle name="Comma 6 5" xfId="22078"/>
    <cellStyle name="Comma 6 5 2" xfId="22079"/>
    <cellStyle name="Comma 6 6" xfId="22080"/>
    <cellStyle name="Comma 6 7" xfId="22081"/>
    <cellStyle name="Comma 60" xfId="22082"/>
    <cellStyle name="Comma 60 2" xfId="22083"/>
    <cellStyle name="Comma 61" xfId="22084"/>
    <cellStyle name="Comma 61 2" xfId="22085"/>
    <cellStyle name="Comma 62" xfId="22086"/>
    <cellStyle name="Comma 62 2" xfId="22087"/>
    <cellStyle name="Comma 63" xfId="22088"/>
    <cellStyle name="Comma 63 2" xfId="22089"/>
    <cellStyle name="Comma 64" xfId="22090"/>
    <cellStyle name="Comma 64 2" xfId="22091"/>
    <cellStyle name="Comma 65" xfId="22092"/>
    <cellStyle name="Comma 66" xfId="22093"/>
    <cellStyle name="Comma 67" xfId="22094"/>
    <cellStyle name="Comma 68" xfId="22095"/>
    <cellStyle name="Comma 69" xfId="22096"/>
    <cellStyle name="Comma 7" xfId="22097"/>
    <cellStyle name="Comma 7 10" xfId="22098"/>
    <cellStyle name="Comma 7 11" xfId="22099"/>
    <cellStyle name="Comma 7 2" xfId="22100"/>
    <cellStyle name="Comma 7 2 2" xfId="22101"/>
    <cellStyle name="Comma 7 2 3" xfId="22102"/>
    <cellStyle name="Comma 7 3" xfId="22103"/>
    <cellStyle name="Comma 7 3 2" xfId="22104"/>
    <cellStyle name="Comma 7 3 3" xfId="22105"/>
    <cellStyle name="Comma 7 4" xfId="22106"/>
    <cellStyle name="Comma 7 4 2" xfId="22107"/>
    <cellStyle name="Comma 7 4 2 2" xfId="22108"/>
    <cellStyle name="Comma 7 4 3" xfId="22109"/>
    <cellStyle name="Comma 7 5" xfId="22110"/>
    <cellStyle name="Comma 7 5 2" xfId="22111"/>
    <cellStyle name="Comma 7 5 3" xfId="22112"/>
    <cellStyle name="Comma 7 6" xfId="22113"/>
    <cellStyle name="Comma 7 7" xfId="22114"/>
    <cellStyle name="Comma 7 8" xfId="22115"/>
    <cellStyle name="Comma 7 9" xfId="22116"/>
    <cellStyle name="Comma 70" xfId="22117"/>
    <cellStyle name="Comma 71" xfId="22118"/>
    <cellStyle name="Comma 72" xfId="22119"/>
    <cellStyle name="Comma 73" xfId="22120"/>
    <cellStyle name="Comma 74" xfId="22121"/>
    <cellStyle name="Comma 75" xfId="22122"/>
    <cellStyle name="Comma 76" xfId="22123"/>
    <cellStyle name="Comma 77" xfId="22124"/>
    <cellStyle name="Comma 78" xfId="22125"/>
    <cellStyle name="Comma 79" xfId="22126"/>
    <cellStyle name="Comma 8" xfId="22127"/>
    <cellStyle name="Comma 8 2" xfId="22128"/>
    <cellStyle name="Comma 8 2 2" xfId="22129"/>
    <cellStyle name="Comma 8 2 2 2" xfId="50768"/>
    <cellStyle name="Comma 8 2 3" xfId="22130"/>
    <cellStyle name="Comma 8 2 4" xfId="22131"/>
    <cellStyle name="Comma 8 3" xfId="22132"/>
    <cellStyle name="Comma 8 3 2" xfId="22133"/>
    <cellStyle name="Comma 8 4" xfId="22134"/>
    <cellStyle name="Comma 8 5" xfId="22135"/>
    <cellStyle name="Comma 80" xfId="22136"/>
    <cellStyle name="Comma 81" xfId="22137"/>
    <cellStyle name="Comma 82" xfId="22138"/>
    <cellStyle name="Comma 83" xfId="22139"/>
    <cellStyle name="Comma 84" xfId="22140"/>
    <cellStyle name="Comma 85" xfId="22141"/>
    <cellStyle name="Comma 86" xfId="22142"/>
    <cellStyle name="Comma 87" xfId="22143"/>
    <cellStyle name="Comma 88" xfId="22144"/>
    <cellStyle name="Comma 89" xfId="22145"/>
    <cellStyle name="Comma 9" xfId="22146"/>
    <cellStyle name="Comma 9 2" xfId="22147"/>
    <cellStyle name="Comma 9 2 2" xfId="22148"/>
    <cellStyle name="Comma 9 2 2 2" xfId="50769"/>
    <cellStyle name="Comma 9 2 3" xfId="50770"/>
    <cellStyle name="Comma 9 3" xfId="22149"/>
    <cellStyle name="Comma 9 3 2" xfId="50771"/>
    <cellStyle name="Comma 9 3 3" xfId="50772"/>
    <cellStyle name="Comma 9 3 4" xfId="50773"/>
    <cellStyle name="Comma 9 4" xfId="22150"/>
    <cellStyle name="Comma 9 4 2" xfId="50774"/>
    <cellStyle name="Comma 9 5" xfId="50775"/>
    <cellStyle name="Comma 9 5 2" xfId="50776"/>
    <cellStyle name="Comma 9 6" xfId="50777"/>
    <cellStyle name="Comma 9 7" xfId="50778"/>
    <cellStyle name="Comma 9 8" xfId="50779"/>
    <cellStyle name="Comma 9 9" xfId="50780"/>
    <cellStyle name="Comma 90" xfId="22151"/>
    <cellStyle name="Comma 91" xfId="22152"/>
    <cellStyle name="Comma 92" xfId="22153"/>
    <cellStyle name="Comma 93" xfId="22154"/>
    <cellStyle name="Comma 94" xfId="22155"/>
    <cellStyle name="Comma 95" xfId="22156"/>
    <cellStyle name="Comma 96" xfId="22157"/>
    <cellStyle name="Comma 97" xfId="22158"/>
    <cellStyle name="Comma 98" xfId="22159"/>
    <cellStyle name="Comma 99" xfId="22160"/>
    <cellStyle name="Comma0" xfId="22161"/>
    <cellStyle name="Comma0 - Style1" xfId="22162"/>
    <cellStyle name="Comma0 - Style1 2" xfId="22163"/>
    <cellStyle name="Comma0 - Style2" xfId="22164"/>
    <cellStyle name="Comma0 - Style2 2" xfId="22165"/>
    <cellStyle name="Comma0 - Style3" xfId="22166"/>
    <cellStyle name="Comma0 - Style3 2" xfId="22167"/>
    <cellStyle name="Comma0 - Style3 2 2" xfId="22168"/>
    <cellStyle name="Comma0 - Style4" xfId="22169"/>
    <cellStyle name="Comma0 - Style4 2" xfId="22170"/>
    <cellStyle name="Comma0 - Style4 2 2" xfId="22171"/>
    <cellStyle name="Comma0 - Style4 3" xfId="50781"/>
    <cellStyle name="Comma0 - Style5" xfId="22172"/>
    <cellStyle name="Comma0 - Style5 2" xfId="50782"/>
    <cellStyle name="Comma0 - Style5 2 2" xfId="50783"/>
    <cellStyle name="Comma0 - Style5 3" xfId="50784"/>
    <cellStyle name="Comma0 - Style5_ACCOUNTS" xfId="50785"/>
    <cellStyle name="Comma0 10" xfId="22173"/>
    <cellStyle name="Comma0 10 2" xfId="22174"/>
    <cellStyle name="Comma0 100" xfId="22175"/>
    <cellStyle name="Comma0 101" xfId="22176"/>
    <cellStyle name="Comma0 102" xfId="22177"/>
    <cellStyle name="Comma0 103" xfId="22178"/>
    <cellStyle name="Comma0 104" xfId="22179"/>
    <cellStyle name="Comma0 105" xfId="22180"/>
    <cellStyle name="Comma0 106" xfId="22181"/>
    <cellStyle name="Comma0 107" xfId="22182"/>
    <cellStyle name="Comma0 108" xfId="22183"/>
    <cellStyle name="Comma0 109" xfId="22184"/>
    <cellStyle name="Comma0 11" xfId="22185"/>
    <cellStyle name="Comma0 11 2" xfId="22186"/>
    <cellStyle name="Comma0 110" xfId="22187"/>
    <cellStyle name="Comma0 111" xfId="22188"/>
    <cellStyle name="Comma0 112" xfId="22189"/>
    <cellStyle name="Comma0 113" xfId="22190"/>
    <cellStyle name="Comma0 114" xfId="22191"/>
    <cellStyle name="Comma0 115" xfId="22192"/>
    <cellStyle name="Comma0 116" xfId="22193"/>
    <cellStyle name="Comma0 117" xfId="22194"/>
    <cellStyle name="Comma0 118" xfId="22195"/>
    <cellStyle name="Comma0 119" xfId="22196"/>
    <cellStyle name="Comma0 12" xfId="22197"/>
    <cellStyle name="Comma0 12 2" xfId="22198"/>
    <cellStyle name="Comma0 120" xfId="22199"/>
    <cellStyle name="Comma0 121" xfId="22200"/>
    <cellStyle name="Comma0 122" xfId="22201"/>
    <cellStyle name="Comma0 123" xfId="22202"/>
    <cellStyle name="Comma0 124" xfId="22203"/>
    <cellStyle name="Comma0 125" xfId="22204"/>
    <cellStyle name="Comma0 126" xfId="22205"/>
    <cellStyle name="Comma0 127" xfId="22206"/>
    <cellStyle name="Comma0 128" xfId="22207"/>
    <cellStyle name="Comma0 129" xfId="22208"/>
    <cellStyle name="Comma0 13" xfId="22209"/>
    <cellStyle name="Comma0 13 2" xfId="22210"/>
    <cellStyle name="Comma0 130" xfId="22211"/>
    <cellStyle name="Comma0 131" xfId="22212"/>
    <cellStyle name="Comma0 132" xfId="22213"/>
    <cellStyle name="Comma0 133" xfId="22214"/>
    <cellStyle name="Comma0 134" xfId="22215"/>
    <cellStyle name="Comma0 135" xfId="22216"/>
    <cellStyle name="Comma0 136" xfId="22217"/>
    <cellStyle name="Comma0 137" xfId="22218"/>
    <cellStyle name="Comma0 138" xfId="22219"/>
    <cellStyle name="Comma0 139" xfId="22220"/>
    <cellStyle name="Comma0 14" xfId="22221"/>
    <cellStyle name="Comma0 14 2" xfId="22222"/>
    <cellStyle name="Comma0 140" xfId="22223"/>
    <cellStyle name="Comma0 141" xfId="22224"/>
    <cellStyle name="Comma0 142" xfId="22225"/>
    <cellStyle name="Comma0 143" xfId="22226"/>
    <cellStyle name="Comma0 144" xfId="22227"/>
    <cellStyle name="Comma0 145" xfId="22228"/>
    <cellStyle name="Comma0 146" xfId="22229"/>
    <cellStyle name="Comma0 147" xfId="22230"/>
    <cellStyle name="Comma0 148" xfId="22231"/>
    <cellStyle name="Comma0 149" xfId="22232"/>
    <cellStyle name="Comma0 15" xfId="22233"/>
    <cellStyle name="Comma0 15 2" xfId="22234"/>
    <cellStyle name="Comma0 150" xfId="22235"/>
    <cellStyle name="Comma0 151" xfId="22236"/>
    <cellStyle name="Comma0 152" xfId="22237"/>
    <cellStyle name="Comma0 153" xfId="22238"/>
    <cellStyle name="Comma0 154" xfId="22239"/>
    <cellStyle name="Comma0 155" xfId="22240"/>
    <cellStyle name="Comma0 156" xfId="22241"/>
    <cellStyle name="Comma0 157" xfId="22242"/>
    <cellStyle name="Comma0 158" xfId="22243"/>
    <cellStyle name="Comma0 159" xfId="22244"/>
    <cellStyle name="Comma0 16" xfId="22245"/>
    <cellStyle name="Comma0 160" xfId="22246"/>
    <cellStyle name="Comma0 161" xfId="22247"/>
    <cellStyle name="Comma0 162" xfId="22248"/>
    <cellStyle name="Comma0 163" xfId="22249"/>
    <cellStyle name="Comma0 164" xfId="22250"/>
    <cellStyle name="Comma0 165" xfId="22251"/>
    <cellStyle name="Comma0 166" xfId="22252"/>
    <cellStyle name="Comma0 167" xfId="22253"/>
    <cellStyle name="Comma0 168" xfId="22254"/>
    <cellStyle name="Comma0 169" xfId="22255"/>
    <cellStyle name="Comma0 17" xfId="22256"/>
    <cellStyle name="Comma0 18" xfId="22257"/>
    <cellStyle name="Comma0 19" xfId="22258"/>
    <cellStyle name="Comma0 2" xfId="22259"/>
    <cellStyle name="Comma0 2 10" xfId="22260"/>
    <cellStyle name="Comma0 2 11" xfId="22261"/>
    <cellStyle name="Comma0 2 12" xfId="22262"/>
    <cellStyle name="Comma0 2 13" xfId="22263"/>
    <cellStyle name="Comma0 2 14" xfId="22264"/>
    <cellStyle name="Comma0 2 15" xfId="22265"/>
    <cellStyle name="Comma0 2 16" xfId="22266"/>
    <cellStyle name="Comma0 2 2" xfId="22267"/>
    <cellStyle name="Comma0 2 2 2" xfId="22268"/>
    <cellStyle name="Comma0 2 2 3" xfId="22269"/>
    <cellStyle name="Comma0 2 2 4" xfId="22270"/>
    <cellStyle name="Comma0 2 2 4 2" xfId="22271"/>
    <cellStyle name="Comma0 2 2 4 3" xfId="22272"/>
    <cellStyle name="Comma0 2 2 4 4" xfId="22273"/>
    <cellStyle name="Comma0 2 2 4 5" xfId="22274"/>
    <cellStyle name="Comma0 2 2 4 6" xfId="22275"/>
    <cellStyle name="Comma0 2 2 4 7" xfId="22276"/>
    <cellStyle name="Comma0 2 2 5" xfId="22277"/>
    <cellStyle name="Comma0 2 2 5 2" xfId="22278"/>
    <cellStyle name="Comma0 2 2 5 3" xfId="22279"/>
    <cellStyle name="Comma0 2 2 5 4" xfId="22280"/>
    <cellStyle name="Comma0 2 2 5 5" xfId="22281"/>
    <cellStyle name="Comma0 2 2 5 6" xfId="22282"/>
    <cellStyle name="Comma0 2 2 5 7" xfId="22283"/>
    <cellStyle name="Comma0 2 2 6" xfId="22284"/>
    <cellStyle name="Comma0 2 2 6 2" xfId="22285"/>
    <cellStyle name="Comma0 2 2 6 3" xfId="22286"/>
    <cellStyle name="Comma0 2 2 6 4" xfId="22287"/>
    <cellStyle name="Comma0 2 2 6 5" xfId="22288"/>
    <cellStyle name="Comma0 2 2 6 6" xfId="22289"/>
    <cellStyle name="Comma0 2 2 6 7" xfId="22290"/>
    <cellStyle name="Comma0 2 3" xfId="22291"/>
    <cellStyle name="Comma0 2 3 2" xfId="22292"/>
    <cellStyle name="Comma0 2 3 2 2" xfId="22293"/>
    <cellStyle name="Comma0 2 3 2 3" xfId="22294"/>
    <cellStyle name="Comma0 2 3 2 4" xfId="22295"/>
    <cellStyle name="Comma0 2 3 2 5" xfId="22296"/>
    <cellStyle name="Comma0 2 3 2 6" xfId="22297"/>
    <cellStyle name="Comma0 2 3 2 7" xfId="22298"/>
    <cellStyle name="Comma0 2 3 3" xfId="22299"/>
    <cellStyle name="Comma0 2 3 3 2" xfId="22300"/>
    <cellStyle name="Comma0 2 3 3 3" xfId="22301"/>
    <cellStyle name="Comma0 2 3 3 4" xfId="22302"/>
    <cellStyle name="Comma0 2 3 3 5" xfId="22303"/>
    <cellStyle name="Comma0 2 3 3 6" xfId="22304"/>
    <cellStyle name="Comma0 2 3 3 7" xfId="22305"/>
    <cellStyle name="Comma0 2 3 4" xfId="22306"/>
    <cellStyle name="Comma0 2 3 4 2" xfId="22307"/>
    <cellStyle name="Comma0 2 3 4 3" xfId="22308"/>
    <cellStyle name="Comma0 2 3 4 4" xfId="22309"/>
    <cellStyle name="Comma0 2 3 4 5" xfId="22310"/>
    <cellStyle name="Comma0 2 3 4 6" xfId="22311"/>
    <cellStyle name="Comma0 2 3 4 7" xfId="22312"/>
    <cellStyle name="Comma0 2 4" xfId="22313"/>
    <cellStyle name="Comma0 2 4 2" xfId="22314"/>
    <cellStyle name="Comma0 2 4 2 2" xfId="22315"/>
    <cellStyle name="Comma0 2 4 2 3" xfId="22316"/>
    <cellStyle name="Comma0 2 4 2 4" xfId="22317"/>
    <cellStyle name="Comma0 2 4 2 5" xfId="22318"/>
    <cellStyle name="Comma0 2 4 2 6" xfId="22319"/>
    <cellStyle name="Comma0 2 4 2 7" xfId="22320"/>
    <cellStyle name="Comma0 2 4 3" xfId="22321"/>
    <cellStyle name="Comma0 2 4 3 2" xfId="22322"/>
    <cellStyle name="Comma0 2 4 3 3" xfId="22323"/>
    <cellStyle name="Comma0 2 4 3 4" xfId="22324"/>
    <cellStyle name="Comma0 2 4 3 5" xfId="22325"/>
    <cellStyle name="Comma0 2 4 3 6" xfId="22326"/>
    <cellStyle name="Comma0 2 4 3 7" xfId="22327"/>
    <cellStyle name="Comma0 2 4 4" xfId="22328"/>
    <cellStyle name="Comma0 2 4 4 2" xfId="22329"/>
    <cellStyle name="Comma0 2 4 4 3" xfId="22330"/>
    <cellStyle name="Comma0 2 4 4 4" xfId="22331"/>
    <cellStyle name="Comma0 2 4 4 5" xfId="22332"/>
    <cellStyle name="Comma0 2 4 4 6" xfId="22333"/>
    <cellStyle name="Comma0 2 4 4 7" xfId="22334"/>
    <cellStyle name="Comma0 2 5" xfId="22335"/>
    <cellStyle name="Comma0 2 6" xfId="22336"/>
    <cellStyle name="Comma0 2 7" xfId="22337"/>
    <cellStyle name="Comma0 2 8" xfId="22338"/>
    <cellStyle name="Comma0 2 9" xfId="22339"/>
    <cellStyle name="Comma0 20" xfId="22340"/>
    <cellStyle name="Comma0 21" xfId="22341"/>
    <cellStyle name="Comma0 22" xfId="22342"/>
    <cellStyle name="Comma0 23" xfId="22343"/>
    <cellStyle name="Comma0 24" xfId="22344"/>
    <cellStyle name="Comma0 25" xfId="22345"/>
    <cellStyle name="Comma0 26" xfId="22346"/>
    <cellStyle name="Comma0 27" xfId="22347"/>
    <cellStyle name="Comma0 28" xfId="22348"/>
    <cellStyle name="Comma0 29" xfId="22349"/>
    <cellStyle name="Comma0 3" xfId="22350"/>
    <cellStyle name="Comma0 3 2" xfId="22351"/>
    <cellStyle name="Comma0 3 3" xfId="22352"/>
    <cellStyle name="Comma0 3 4" xfId="22353"/>
    <cellStyle name="Comma0 3 5" xfId="22354"/>
    <cellStyle name="Comma0 3 6" xfId="22355"/>
    <cellStyle name="Comma0 3 6 2" xfId="22356"/>
    <cellStyle name="Comma0 3 6 3" xfId="22357"/>
    <cellStyle name="Comma0 3 6 4" xfId="22358"/>
    <cellStyle name="Comma0 3 6 5" xfId="22359"/>
    <cellStyle name="Comma0 3 6 6" xfId="22360"/>
    <cellStyle name="Comma0 3 6 7" xfId="22361"/>
    <cellStyle name="Comma0 3 7" xfId="22362"/>
    <cellStyle name="Comma0 3 7 2" xfId="22363"/>
    <cellStyle name="Comma0 3 7 3" xfId="22364"/>
    <cellStyle name="Comma0 3 7 4" xfId="22365"/>
    <cellStyle name="Comma0 3 7 5" xfId="22366"/>
    <cellStyle name="Comma0 3 7 6" xfId="22367"/>
    <cellStyle name="Comma0 3 7 7" xfId="22368"/>
    <cellStyle name="Comma0 3 8" xfId="22369"/>
    <cellStyle name="Comma0 3 8 2" xfId="22370"/>
    <cellStyle name="Comma0 3 8 3" xfId="22371"/>
    <cellStyle name="Comma0 3 8 4" xfId="22372"/>
    <cellStyle name="Comma0 3 8 5" xfId="22373"/>
    <cellStyle name="Comma0 3 8 6" xfId="22374"/>
    <cellStyle name="Comma0 3 8 7" xfId="22375"/>
    <cellStyle name="Comma0 3 9" xfId="22376"/>
    <cellStyle name="Comma0 30" xfId="22377"/>
    <cellStyle name="Comma0 31" xfId="22378"/>
    <cellStyle name="Comma0 32" xfId="22379"/>
    <cellStyle name="Comma0 33" xfId="22380"/>
    <cellStyle name="Comma0 34" xfId="22381"/>
    <cellStyle name="Comma0 35" xfId="22382"/>
    <cellStyle name="Comma0 36" xfId="22383"/>
    <cellStyle name="Comma0 37" xfId="22384"/>
    <cellStyle name="Comma0 38" xfId="22385"/>
    <cellStyle name="Comma0 39" xfId="22386"/>
    <cellStyle name="Comma0 4" xfId="22387"/>
    <cellStyle name="Comma0 4 2" xfId="22388"/>
    <cellStyle name="Comma0 40" xfId="22389"/>
    <cellStyle name="Comma0 40 2" xfId="22390"/>
    <cellStyle name="Comma0 40 2 2" xfId="22391"/>
    <cellStyle name="Comma0 40 2 3" xfId="22392"/>
    <cellStyle name="Comma0 40 2 4" xfId="22393"/>
    <cellStyle name="Comma0 40 2 5" xfId="22394"/>
    <cellStyle name="Comma0 40 2 6" xfId="22395"/>
    <cellStyle name="Comma0 40 2 7" xfId="22396"/>
    <cellStyle name="Comma0 40 3" xfId="22397"/>
    <cellStyle name="Comma0 40 3 2" xfId="22398"/>
    <cellStyle name="Comma0 40 3 3" xfId="22399"/>
    <cellStyle name="Comma0 40 3 4" xfId="22400"/>
    <cellStyle name="Comma0 40 3 5" xfId="22401"/>
    <cellStyle name="Comma0 40 3 6" xfId="22402"/>
    <cellStyle name="Comma0 40 3 7" xfId="22403"/>
    <cellStyle name="Comma0 40 4" xfId="22404"/>
    <cellStyle name="Comma0 40 4 2" xfId="22405"/>
    <cellStyle name="Comma0 40 4 3" xfId="22406"/>
    <cellStyle name="Comma0 40 4 4" xfId="22407"/>
    <cellStyle name="Comma0 40 4 5" xfId="22408"/>
    <cellStyle name="Comma0 40 4 6" xfId="22409"/>
    <cellStyle name="Comma0 40 4 7" xfId="22410"/>
    <cellStyle name="Comma0 41" xfId="22411"/>
    <cellStyle name="Comma0 41 2" xfId="22412"/>
    <cellStyle name="Comma0 41 2 2" xfId="22413"/>
    <cellStyle name="Comma0 41 2 3" xfId="22414"/>
    <cellStyle name="Comma0 41 2 4" xfId="22415"/>
    <cellStyle name="Comma0 41 2 5" xfId="22416"/>
    <cellStyle name="Comma0 41 2 6" xfId="22417"/>
    <cellStyle name="Comma0 41 2 7" xfId="22418"/>
    <cellStyle name="Comma0 41 3" xfId="22419"/>
    <cellStyle name="Comma0 41 3 2" xfId="22420"/>
    <cellStyle name="Comma0 41 3 3" xfId="22421"/>
    <cellStyle name="Comma0 41 3 4" xfId="22422"/>
    <cellStyle name="Comma0 41 3 5" xfId="22423"/>
    <cellStyle name="Comma0 41 3 6" xfId="22424"/>
    <cellStyle name="Comma0 41 3 7" xfId="22425"/>
    <cellStyle name="Comma0 41 4" xfId="22426"/>
    <cellStyle name="Comma0 41 4 2" xfId="22427"/>
    <cellStyle name="Comma0 41 4 3" xfId="22428"/>
    <cellStyle name="Comma0 41 4 4" xfId="22429"/>
    <cellStyle name="Comma0 41 4 5" xfId="22430"/>
    <cellStyle name="Comma0 41 4 6" xfId="22431"/>
    <cellStyle name="Comma0 41 4 7" xfId="22432"/>
    <cellStyle name="Comma0 42" xfId="22433"/>
    <cellStyle name="Comma0 43" xfId="22434"/>
    <cellStyle name="Comma0 44" xfId="22435"/>
    <cellStyle name="Comma0 45" xfId="22436"/>
    <cellStyle name="Comma0 46" xfId="22437"/>
    <cellStyle name="Comma0 47" xfId="22438"/>
    <cellStyle name="Comma0 48" xfId="22439"/>
    <cellStyle name="Comma0 49" xfId="22440"/>
    <cellStyle name="Comma0 5" xfId="22441"/>
    <cellStyle name="Comma0 5 2" xfId="22442"/>
    <cellStyle name="Comma0 5 3" xfId="50786"/>
    <cellStyle name="Comma0 50" xfId="22443"/>
    <cellStyle name="Comma0 51" xfId="22444"/>
    <cellStyle name="Comma0 52" xfId="22445"/>
    <cellStyle name="Comma0 53" xfId="22446"/>
    <cellStyle name="Comma0 54" xfId="22447"/>
    <cellStyle name="Comma0 55" xfId="22448"/>
    <cellStyle name="Comma0 56" xfId="22449"/>
    <cellStyle name="Comma0 57" xfId="22450"/>
    <cellStyle name="Comma0 58" xfId="22451"/>
    <cellStyle name="Comma0 59" xfId="22452"/>
    <cellStyle name="Comma0 6" xfId="22453"/>
    <cellStyle name="Comma0 6 2" xfId="22454"/>
    <cellStyle name="Comma0 60" xfId="22455"/>
    <cellStyle name="Comma0 61" xfId="22456"/>
    <cellStyle name="Comma0 62" xfId="22457"/>
    <cellStyle name="Comma0 63" xfId="22458"/>
    <cellStyle name="Comma0 64" xfId="22459"/>
    <cellStyle name="Comma0 65" xfId="22460"/>
    <cellStyle name="Comma0 66" xfId="22461"/>
    <cellStyle name="Comma0 67" xfId="22462"/>
    <cellStyle name="Comma0 68" xfId="22463"/>
    <cellStyle name="Comma0 69" xfId="22464"/>
    <cellStyle name="Comma0 7" xfId="22465"/>
    <cellStyle name="Comma0 7 2" xfId="22466"/>
    <cellStyle name="Comma0 70" xfId="22467"/>
    <cellStyle name="Comma0 71" xfId="22468"/>
    <cellStyle name="Comma0 72" xfId="22469"/>
    <cellStyle name="Comma0 73" xfId="22470"/>
    <cellStyle name="Comma0 74" xfId="22471"/>
    <cellStyle name="Comma0 75" xfId="22472"/>
    <cellStyle name="Comma0 76" xfId="22473"/>
    <cellStyle name="Comma0 77" xfId="22474"/>
    <cellStyle name="Comma0 78" xfId="22475"/>
    <cellStyle name="Comma0 79" xfId="22476"/>
    <cellStyle name="Comma0 8" xfId="22477"/>
    <cellStyle name="Comma0 8 2" xfId="22478"/>
    <cellStyle name="Comma0 80" xfId="22479"/>
    <cellStyle name="Comma0 81" xfId="22480"/>
    <cellStyle name="Comma0 82" xfId="22481"/>
    <cellStyle name="Comma0 83" xfId="22482"/>
    <cellStyle name="Comma0 84" xfId="22483"/>
    <cellStyle name="Comma0 85" xfId="22484"/>
    <cellStyle name="Comma0 86" xfId="22485"/>
    <cellStyle name="Comma0 87" xfId="22486"/>
    <cellStyle name="Comma0 88" xfId="22487"/>
    <cellStyle name="Comma0 89" xfId="22488"/>
    <cellStyle name="Comma0 9" xfId="22489"/>
    <cellStyle name="Comma0 9 2" xfId="22490"/>
    <cellStyle name="Comma0 90" xfId="22491"/>
    <cellStyle name="Comma0 91" xfId="22492"/>
    <cellStyle name="Comma0 92" xfId="22493"/>
    <cellStyle name="Comma0 93" xfId="22494"/>
    <cellStyle name="Comma0 94" xfId="22495"/>
    <cellStyle name="Comma0 95" xfId="22496"/>
    <cellStyle name="Comma0 96" xfId="22497"/>
    <cellStyle name="Comma0 97" xfId="22498"/>
    <cellStyle name="Comma0 98" xfId="22499"/>
    <cellStyle name="Comma0 99" xfId="22500"/>
    <cellStyle name="Comma0_00COS Ind Allocators" xfId="22501"/>
    <cellStyle name="Comma1 - Style1" xfId="22502"/>
    <cellStyle name="Comma1 - Style1 2" xfId="22503"/>
    <cellStyle name="Comma1 - Style1 2 2" xfId="22504"/>
    <cellStyle name="Comma1 - Style1 2 3" xfId="22505"/>
    <cellStyle name="Comma1 - Style1 3" xfId="50787"/>
    <cellStyle name="Comma1 - Style1 4" xfId="50788"/>
    <cellStyle name="Comma1 - Style1_ACCOUNTS" xfId="50789"/>
    <cellStyle name="Copied" xfId="22506"/>
    <cellStyle name="Copied 2" xfId="50790"/>
    <cellStyle name="Copied 2 2" xfId="50791"/>
    <cellStyle name="Copied 3" xfId="50792"/>
    <cellStyle name="Copied 4" xfId="50793"/>
    <cellStyle name="COST1" xfId="22507"/>
    <cellStyle name="COST1 2" xfId="50794"/>
    <cellStyle name="COST1 2 2" xfId="50795"/>
    <cellStyle name="COST1 3" xfId="50796"/>
    <cellStyle name="COST1 4" xfId="50797"/>
    <cellStyle name="Curren - Style1" xfId="22508"/>
    <cellStyle name="Curren - Style1 2" xfId="50798"/>
    <cellStyle name="Curren - Style2" xfId="22509"/>
    <cellStyle name="Curren - Style2 2" xfId="22510"/>
    <cellStyle name="Curren - Style2 2 2" xfId="22511"/>
    <cellStyle name="Curren - Style2 3" xfId="50799"/>
    <cellStyle name="Curren - Style2 4" xfId="50800"/>
    <cellStyle name="Curren - Style2_ACCOUNTS" xfId="50801"/>
    <cellStyle name="Curren - Style3" xfId="22512"/>
    <cellStyle name="Curren - Style3 2" xfId="22513"/>
    <cellStyle name="Curren - Style5" xfId="22514"/>
    <cellStyle name="Curren - Style5 2" xfId="50802"/>
    <cellStyle name="Curren - Style6" xfId="22515"/>
    <cellStyle name="Curren - Style6 2" xfId="50803"/>
    <cellStyle name="Curren - Style6 2 2" xfId="50804"/>
    <cellStyle name="Curren - Style6 3" xfId="50805"/>
    <cellStyle name="Curren - Style6_ACCOUNTS" xfId="50806"/>
    <cellStyle name="Currency" xfId="54" builtinId="4"/>
    <cellStyle name="Currency [0] 2" xfId="22516"/>
    <cellStyle name="Currency [0] 3" xfId="22517"/>
    <cellStyle name="Currency [1]" xfId="22518"/>
    <cellStyle name="Currency [2]" xfId="22519"/>
    <cellStyle name="Currency [3]" xfId="22520"/>
    <cellStyle name="Currency 10" xfId="22521"/>
    <cellStyle name="Currency 10 2" xfId="22522"/>
    <cellStyle name="Currency 10 2 2" xfId="50807"/>
    <cellStyle name="Currency 10 3" xfId="22523"/>
    <cellStyle name="Currency 10 4" xfId="50808"/>
    <cellStyle name="Currency 11" xfId="22524"/>
    <cellStyle name="Currency 11 2" xfId="22525"/>
    <cellStyle name="Currency 11 2 2" xfId="50809"/>
    <cellStyle name="Currency 11 2 3" xfId="50810"/>
    <cellStyle name="Currency 11 3" xfId="50811"/>
    <cellStyle name="Currency 11 4" xfId="50812"/>
    <cellStyle name="Currency 12" xfId="22526"/>
    <cellStyle name="Currency 12 2" xfId="50813"/>
    <cellStyle name="Currency 12 2 2" xfId="50814"/>
    <cellStyle name="Currency 12 3" xfId="50815"/>
    <cellStyle name="Currency 12 3 2" xfId="50816"/>
    <cellStyle name="Currency 12 4" xfId="50817"/>
    <cellStyle name="Currency 12 4 2" xfId="50818"/>
    <cellStyle name="Currency 12 5" xfId="50819"/>
    <cellStyle name="Currency 12 6" xfId="50820"/>
    <cellStyle name="Currency 13" xfId="22527"/>
    <cellStyle name="Currency 13 2" xfId="50821"/>
    <cellStyle name="Currency 13 3" xfId="50822"/>
    <cellStyle name="Currency 14" xfId="22528"/>
    <cellStyle name="Currency 14 2" xfId="50823"/>
    <cellStyle name="Currency 14 2 2" xfId="50824"/>
    <cellStyle name="Currency 14 3" xfId="50825"/>
    <cellStyle name="Currency 14 3 2" xfId="50826"/>
    <cellStyle name="Currency 14 4" xfId="50827"/>
    <cellStyle name="Currency 14 4 2" xfId="50828"/>
    <cellStyle name="Currency 15" xfId="22529"/>
    <cellStyle name="Currency 15 2" xfId="50829"/>
    <cellStyle name="Currency 15 3" xfId="50830"/>
    <cellStyle name="Currency 15 4" xfId="50831"/>
    <cellStyle name="Currency 16" xfId="22530"/>
    <cellStyle name="Currency 16 2" xfId="50832"/>
    <cellStyle name="Currency 16 3" xfId="50833"/>
    <cellStyle name="Currency 16 3 2" xfId="50834"/>
    <cellStyle name="Currency 16 3 3" xfId="50835"/>
    <cellStyle name="Currency 16 4" xfId="50836"/>
    <cellStyle name="Currency 16 5" xfId="50837"/>
    <cellStyle name="Currency 17" xfId="22531"/>
    <cellStyle name="Currency 18" xfId="50838"/>
    <cellStyle name="Currency 18 2" xfId="50839"/>
    <cellStyle name="Currency 19" xfId="50840"/>
    <cellStyle name="Currency 19 2" xfId="50841"/>
    <cellStyle name="Currency 2" xfId="13"/>
    <cellStyle name="Currency 2 10" xfId="22532"/>
    <cellStyle name="Currency 2 11" xfId="22533"/>
    <cellStyle name="Currency 2 12" xfId="22534"/>
    <cellStyle name="Currency 2 13" xfId="22535"/>
    <cellStyle name="Currency 2 14" xfId="22536"/>
    <cellStyle name="Currency 2 15" xfId="22537"/>
    <cellStyle name="Currency 2 16" xfId="22538"/>
    <cellStyle name="Currency 2 17" xfId="22539"/>
    <cellStyle name="Currency 2 18" xfId="22540"/>
    <cellStyle name="Currency 2 2" xfId="14"/>
    <cellStyle name="Currency 2 2 2" xfId="22541"/>
    <cellStyle name="Currency 2 2 2 2" xfId="22542"/>
    <cellStyle name="Currency 2 2 2 3" xfId="50842"/>
    <cellStyle name="Currency 2 2 3" xfId="22543"/>
    <cellStyle name="Currency 2 2 4" xfId="50843"/>
    <cellStyle name="Currency 2 3" xfId="15"/>
    <cellStyle name="Currency 2 3 2" xfId="22544"/>
    <cellStyle name="Currency 2 3 2 2" xfId="22545"/>
    <cellStyle name="Currency 2 3 3" xfId="50844"/>
    <cellStyle name="Currency 2 4" xfId="22546"/>
    <cellStyle name="Currency 2 4 2" xfId="50845"/>
    <cellStyle name="Currency 2 5" xfId="22547"/>
    <cellStyle name="Currency 2 5 2" xfId="22548"/>
    <cellStyle name="Currency 2 6" xfId="22549"/>
    <cellStyle name="Currency 2 6 2" xfId="50846"/>
    <cellStyle name="Currency 2 7" xfId="22550"/>
    <cellStyle name="Currency 2 7 2" xfId="50847"/>
    <cellStyle name="Currency 2 8" xfId="22551"/>
    <cellStyle name="Currency 2 8 2" xfId="50848"/>
    <cellStyle name="Currency 2 9" xfId="22552"/>
    <cellStyle name="Currency 20" xfId="50849"/>
    <cellStyle name="Currency 21" xfId="50850"/>
    <cellStyle name="Currency 22" xfId="50851"/>
    <cellStyle name="Currency 23" xfId="50852"/>
    <cellStyle name="Currency 24" xfId="50853"/>
    <cellStyle name="Currency 24 2" xfId="50854"/>
    <cellStyle name="Currency 25" xfId="50855"/>
    <cellStyle name="Currency 25 2" xfId="50856"/>
    <cellStyle name="Currency 25 3" xfId="50857"/>
    <cellStyle name="Currency 25 3 2" xfId="50858"/>
    <cellStyle name="Currency 26" xfId="50859"/>
    <cellStyle name="Currency 27" xfId="50860"/>
    <cellStyle name="Currency 27 2" xfId="50861"/>
    <cellStyle name="Currency 27 2 2" xfId="50862"/>
    <cellStyle name="Currency 27 2 3" xfId="50863"/>
    <cellStyle name="Currency 3" xfId="16"/>
    <cellStyle name="Currency 3 2" xfId="22553"/>
    <cellStyle name="Currency 3 2 2" xfId="22554"/>
    <cellStyle name="Currency 3 2 2 2" xfId="50864"/>
    <cellStyle name="Currency 3 2 3" xfId="22555"/>
    <cellStyle name="Currency 3 3" xfId="22556"/>
    <cellStyle name="Currency 3 3 2" xfId="22557"/>
    <cellStyle name="Currency 3 3 3" xfId="22558"/>
    <cellStyle name="Currency 3 4" xfId="22559"/>
    <cellStyle name="Currency 3 5" xfId="22560"/>
    <cellStyle name="Currency 3 6" xfId="22561"/>
    <cellStyle name="Currency 4" xfId="17"/>
    <cellStyle name="Currency 4 10" xfId="22562"/>
    <cellStyle name="Currency 4 11" xfId="22563"/>
    <cellStyle name="Currency 4 2" xfId="22564"/>
    <cellStyle name="Currency 4 2 10" xfId="22565"/>
    <cellStyle name="Currency 4 2 2" xfId="22566"/>
    <cellStyle name="Currency 4 2 2 2" xfId="22567"/>
    <cellStyle name="Currency 4 2 2 2 2" xfId="22568"/>
    <cellStyle name="Currency 4 2 2 2 2 2" xfId="22569"/>
    <cellStyle name="Currency 4 2 2 2 2 3" xfId="22570"/>
    <cellStyle name="Currency 4 2 2 2 3" xfId="22571"/>
    <cellStyle name="Currency 4 2 2 2 3 2" xfId="22572"/>
    <cellStyle name="Currency 4 2 2 2 3 3" xfId="22573"/>
    <cellStyle name="Currency 4 2 2 2 4" xfId="22574"/>
    <cellStyle name="Currency 4 2 2 2 4 2" xfId="22575"/>
    <cellStyle name="Currency 4 2 2 2 4 3" xfId="22576"/>
    <cellStyle name="Currency 4 2 2 2 5" xfId="22577"/>
    <cellStyle name="Currency 4 2 2 2 5 2" xfId="22578"/>
    <cellStyle name="Currency 4 2 2 2 5 3" xfId="22579"/>
    <cellStyle name="Currency 4 2 2 2 6" xfId="22580"/>
    <cellStyle name="Currency 4 2 2 2 6 2" xfId="22581"/>
    <cellStyle name="Currency 4 2 2 2 6 3" xfId="22582"/>
    <cellStyle name="Currency 4 2 2 2 7" xfId="22583"/>
    <cellStyle name="Currency 4 2 2 2 8" xfId="22584"/>
    <cellStyle name="Currency 4 2 2 3" xfId="22585"/>
    <cellStyle name="Currency 4 2 2 3 2" xfId="22586"/>
    <cellStyle name="Currency 4 2 2 3 3" xfId="22587"/>
    <cellStyle name="Currency 4 2 2 4" xfId="22588"/>
    <cellStyle name="Currency 4 2 2 4 2" xfId="22589"/>
    <cellStyle name="Currency 4 2 2 4 3" xfId="22590"/>
    <cellStyle name="Currency 4 2 2 5" xfId="22591"/>
    <cellStyle name="Currency 4 2 2 5 2" xfId="22592"/>
    <cellStyle name="Currency 4 2 2 5 3" xfId="22593"/>
    <cellStyle name="Currency 4 2 2 6" xfId="22594"/>
    <cellStyle name="Currency 4 2 2 6 2" xfId="22595"/>
    <cellStyle name="Currency 4 2 2 6 3" xfId="22596"/>
    <cellStyle name="Currency 4 2 2 7" xfId="22597"/>
    <cellStyle name="Currency 4 2 2 7 2" xfId="22598"/>
    <cellStyle name="Currency 4 2 2 7 3" xfId="22599"/>
    <cellStyle name="Currency 4 2 2 8" xfId="22600"/>
    <cellStyle name="Currency 4 2 2 9" xfId="22601"/>
    <cellStyle name="Currency 4 2 3" xfId="22602"/>
    <cellStyle name="Currency 4 2 3 2" xfId="22603"/>
    <cellStyle name="Currency 4 2 3 2 2" xfId="22604"/>
    <cellStyle name="Currency 4 2 3 2 3" xfId="22605"/>
    <cellStyle name="Currency 4 2 3 3" xfId="22606"/>
    <cellStyle name="Currency 4 2 3 3 2" xfId="22607"/>
    <cellStyle name="Currency 4 2 3 3 3" xfId="22608"/>
    <cellStyle name="Currency 4 2 3 4" xfId="22609"/>
    <cellStyle name="Currency 4 2 3 4 2" xfId="22610"/>
    <cellStyle name="Currency 4 2 3 4 3" xfId="22611"/>
    <cellStyle name="Currency 4 2 3 5" xfId="22612"/>
    <cellStyle name="Currency 4 2 3 5 2" xfId="22613"/>
    <cellStyle name="Currency 4 2 3 5 3" xfId="22614"/>
    <cellStyle name="Currency 4 2 3 6" xfId="22615"/>
    <cellStyle name="Currency 4 2 3 6 2" xfId="22616"/>
    <cellStyle name="Currency 4 2 3 6 3" xfId="22617"/>
    <cellStyle name="Currency 4 2 3 7" xfId="22618"/>
    <cellStyle name="Currency 4 2 3 8" xfId="22619"/>
    <cellStyle name="Currency 4 2 4" xfId="22620"/>
    <cellStyle name="Currency 4 2 4 2" xfId="22621"/>
    <cellStyle name="Currency 4 2 4 3" xfId="22622"/>
    <cellStyle name="Currency 4 2 5" xfId="22623"/>
    <cellStyle name="Currency 4 2 5 2" xfId="22624"/>
    <cellStyle name="Currency 4 2 5 3" xfId="22625"/>
    <cellStyle name="Currency 4 2 6" xfId="22626"/>
    <cellStyle name="Currency 4 2 6 2" xfId="22627"/>
    <cellStyle name="Currency 4 2 6 3" xfId="22628"/>
    <cellStyle name="Currency 4 2 7" xfId="22629"/>
    <cellStyle name="Currency 4 2 7 2" xfId="22630"/>
    <cellStyle name="Currency 4 2 7 3" xfId="22631"/>
    <cellStyle name="Currency 4 2 8" xfId="22632"/>
    <cellStyle name="Currency 4 2 8 2" xfId="22633"/>
    <cellStyle name="Currency 4 2 8 3" xfId="22634"/>
    <cellStyle name="Currency 4 2 9" xfId="22635"/>
    <cellStyle name="Currency 4 3" xfId="22636"/>
    <cellStyle name="Currency 4 3 10" xfId="22637"/>
    <cellStyle name="Currency 4 3 2" xfId="22638"/>
    <cellStyle name="Currency 4 3 2 2" xfId="22639"/>
    <cellStyle name="Currency 4 3 2 2 2" xfId="22640"/>
    <cellStyle name="Currency 4 3 2 2 3" xfId="22641"/>
    <cellStyle name="Currency 4 3 2 3" xfId="22642"/>
    <cellStyle name="Currency 4 3 2 3 2" xfId="22643"/>
    <cellStyle name="Currency 4 3 2 3 3" xfId="22644"/>
    <cellStyle name="Currency 4 3 2 4" xfId="22645"/>
    <cellStyle name="Currency 4 3 2 4 2" xfId="22646"/>
    <cellStyle name="Currency 4 3 2 4 3" xfId="22647"/>
    <cellStyle name="Currency 4 3 2 5" xfId="22648"/>
    <cellStyle name="Currency 4 3 2 5 2" xfId="22649"/>
    <cellStyle name="Currency 4 3 2 5 3" xfId="22650"/>
    <cellStyle name="Currency 4 3 2 6" xfId="22651"/>
    <cellStyle name="Currency 4 3 2 6 2" xfId="22652"/>
    <cellStyle name="Currency 4 3 2 6 3" xfId="22653"/>
    <cellStyle name="Currency 4 3 2 7" xfId="22654"/>
    <cellStyle name="Currency 4 3 2 8" xfId="22655"/>
    <cellStyle name="Currency 4 3 3" xfId="22656"/>
    <cellStyle name="Currency 4 3 3 2" xfId="22657"/>
    <cellStyle name="Currency 4 3 3 3" xfId="22658"/>
    <cellStyle name="Currency 4 3 4" xfId="22659"/>
    <cellStyle name="Currency 4 3 4 2" xfId="22660"/>
    <cellStyle name="Currency 4 3 4 3" xfId="22661"/>
    <cellStyle name="Currency 4 3 5" xfId="22662"/>
    <cellStyle name="Currency 4 3 5 2" xfId="22663"/>
    <cellStyle name="Currency 4 3 5 3" xfId="22664"/>
    <cellStyle name="Currency 4 3 6" xfId="22665"/>
    <cellStyle name="Currency 4 3 6 2" xfId="22666"/>
    <cellStyle name="Currency 4 3 6 3" xfId="22667"/>
    <cellStyle name="Currency 4 3 7" xfId="22668"/>
    <cellStyle name="Currency 4 3 7 2" xfId="22669"/>
    <cellStyle name="Currency 4 3 7 3" xfId="22670"/>
    <cellStyle name="Currency 4 3 8" xfId="22671"/>
    <cellStyle name="Currency 4 3 9" xfId="22672"/>
    <cellStyle name="Currency 4 4" xfId="22673"/>
    <cellStyle name="Currency 4 4 2" xfId="22674"/>
    <cellStyle name="Currency 4 4 2 2" xfId="22675"/>
    <cellStyle name="Currency 4 4 2 3" xfId="22676"/>
    <cellStyle name="Currency 4 4 3" xfId="22677"/>
    <cellStyle name="Currency 4 4 3 2" xfId="22678"/>
    <cellStyle name="Currency 4 4 3 3" xfId="22679"/>
    <cellStyle name="Currency 4 4 4" xfId="22680"/>
    <cellStyle name="Currency 4 4 4 2" xfId="22681"/>
    <cellStyle name="Currency 4 4 4 3" xfId="22682"/>
    <cellStyle name="Currency 4 4 5" xfId="22683"/>
    <cellStyle name="Currency 4 4 5 2" xfId="22684"/>
    <cellStyle name="Currency 4 4 5 3" xfId="22685"/>
    <cellStyle name="Currency 4 4 6" xfId="22686"/>
    <cellStyle name="Currency 4 4 6 2" xfId="22687"/>
    <cellStyle name="Currency 4 4 6 3" xfId="22688"/>
    <cellStyle name="Currency 4 4 7" xfId="22689"/>
    <cellStyle name="Currency 4 4 8" xfId="22690"/>
    <cellStyle name="Currency 4 5" xfId="22691"/>
    <cellStyle name="Currency 4 5 2" xfId="22692"/>
    <cellStyle name="Currency 4 5 3" xfId="22693"/>
    <cellStyle name="Currency 4 5 4" xfId="22694"/>
    <cellStyle name="Currency 4 6" xfId="22695"/>
    <cellStyle name="Currency 4 6 2" xfId="22696"/>
    <cellStyle name="Currency 4 6 3" xfId="22697"/>
    <cellStyle name="Currency 4 7" xfId="22698"/>
    <cellStyle name="Currency 4 7 2" xfId="22699"/>
    <cellStyle name="Currency 4 7 3" xfId="22700"/>
    <cellStyle name="Currency 4 8" xfId="22701"/>
    <cellStyle name="Currency 4 8 2" xfId="22702"/>
    <cellStyle name="Currency 4 8 3" xfId="22703"/>
    <cellStyle name="Currency 4 9" xfId="22704"/>
    <cellStyle name="Currency 4 9 2" xfId="22705"/>
    <cellStyle name="Currency 4 9 3" xfId="22706"/>
    <cellStyle name="Currency 4_2009 GRC Compliance Filing (Electric) for Exh A-1" xfId="50865"/>
    <cellStyle name="Currency 5" xfId="18"/>
    <cellStyle name="Currency 5 2" xfId="22707"/>
    <cellStyle name="Currency 5 2 2" xfId="22708"/>
    <cellStyle name="Currency 5 3" xfId="22709"/>
    <cellStyle name="Currency 5 4" xfId="22710"/>
    <cellStyle name="Currency 6" xfId="6"/>
    <cellStyle name="Currency 6 2" xfId="22711"/>
    <cellStyle name="Currency 6 2 2" xfId="50866"/>
    <cellStyle name="Currency 6 3" xfId="22712"/>
    <cellStyle name="Currency 6 4" xfId="50867"/>
    <cellStyle name="Currency 7" xfId="22713"/>
    <cellStyle name="Currency 7 2" xfId="22714"/>
    <cellStyle name="Currency 7 2 2" xfId="50868"/>
    <cellStyle name="Currency 7 3" xfId="22715"/>
    <cellStyle name="Currency 7 4" xfId="50869"/>
    <cellStyle name="Currency 8" xfId="22716"/>
    <cellStyle name="Currency 8 2" xfId="22717"/>
    <cellStyle name="Currency 8 2 2" xfId="50870"/>
    <cellStyle name="Currency 8 2 2 2" xfId="50871"/>
    <cellStyle name="Currency 8 2 2 3" xfId="50872"/>
    <cellStyle name="Currency 8 2 2 4" xfId="50873"/>
    <cellStyle name="Currency 8 2 3" xfId="50874"/>
    <cellStyle name="Currency 8 2 3 2" xfId="50875"/>
    <cellStyle name="Currency 8 2 4" xfId="50876"/>
    <cellStyle name="Currency 8 2 5" xfId="50877"/>
    <cellStyle name="Currency 8 2 6" xfId="50878"/>
    <cellStyle name="Currency 8 3" xfId="22718"/>
    <cellStyle name="Currency 8 3 2" xfId="50879"/>
    <cellStyle name="Currency 8 4" xfId="50880"/>
    <cellStyle name="Currency 8 4 2" xfId="50881"/>
    <cellStyle name="Currency 8 5" xfId="50882"/>
    <cellStyle name="Currency 8 6" xfId="50883"/>
    <cellStyle name="Currency 9" xfId="22719"/>
    <cellStyle name="Currency 9 2" xfId="22720"/>
    <cellStyle name="Currency 9 2 2" xfId="50884"/>
    <cellStyle name="Currency 9 2 2 2" xfId="50885"/>
    <cellStyle name="Currency 9 2 3" xfId="50886"/>
    <cellStyle name="Currency 9 3" xfId="50887"/>
    <cellStyle name="Currency 9 3 2" xfId="50888"/>
    <cellStyle name="Currency 9 3 3" xfId="50889"/>
    <cellStyle name="Currency 9 3 4" xfId="50890"/>
    <cellStyle name="Currency 9 4" xfId="50891"/>
    <cellStyle name="Currency 9 4 2" xfId="50892"/>
    <cellStyle name="Currency 9 5" xfId="50893"/>
    <cellStyle name="Currency 9 5 2" xfId="50894"/>
    <cellStyle name="Currency 9 6" xfId="50895"/>
    <cellStyle name="Currency 9 7" xfId="50896"/>
    <cellStyle name="Currency 9 8" xfId="50897"/>
    <cellStyle name="Currency 9 9" xfId="50898"/>
    <cellStyle name="Currency No Comma" xfId="22721"/>
    <cellStyle name="Currency(0)" xfId="22722"/>
    <cellStyle name="Currency0" xfId="22723"/>
    <cellStyle name="Currency0 10" xfId="22724"/>
    <cellStyle name="Currency0 11" xfId="22725"/>
    <cellStyle name="Currency0 12" xfId="22726"/>
    <cellStyle name="Currency0 13" xfId="22727"/>
    <cellStyle name="Currency0 14" xfId="22728"/>
    <cellStyle name="Currency0 15" xfId="22729"/>
    <cellStyle name="Currency0 16" xfId="22730"/>
    <cellStyle name="Currency0 17" xfId="22731"/>
    <cellStyle name="Currency0 18" xfId="22732"/>
    <cellStyle name="Currency0 19" xfId="22733"/>
    <cellStyle name="Currency0 2" xfId="22734"/>
    <cellStyle name="Currency0 2 10" xfId="22735"/>
    <cellStyle name="Currency0 2 11" xfId="22736"/>
    <cellStyle name="Currency0 2 12" xfId="22737"/>
    <cellStyle name="Currency0 2 13" xfId="22738"/>
    <cellStyle name="Currency0 2 14" xfId="22739"/>
    <cellStyle name="Currency0 2 15" xfId="22740"/>
    <cellStyle name="Currency0 2 2" xfId="22741"/>
    <cellStyle name="Currency0 2 2 2" xfId="22742"/>
    <cellStyle name="Currency0 2 2 3" xfId="22743"/>
    <cellStyle name="Currency0 2 2 4" xfId="22744"/>
    <cellStyle name="Currency0 2 2 4 2" xfId="22745"/>
    <cellStyle name="Currency0 2 2 4 3" xfId="22746"/>
    <cellStyle name="Currency0 2 2 4 4" xfId="22747"/>
    <cellStyle name="Currency0 2 2 4 5" xfId="22748"/>
    <cellStyle name="Currency0 2 2 4 6" xfId="22749"/>
    <cellStyle name="Currency0 2 2 4 7" xfId="22750"/>
    <cellStyle name="Currency0 2 2 5" xfId="22751"/>
    <cellStyle name="Currency0 2 2 5 2" xfId="22752"/>
    <cellStyle name="Currency0 2 2 5 3" xfId="22753"/>
    <cellStyle name="Currency0 2 2 5 4" xfId="22754"/>
    <cellStyle name="Currency0 2 2 5 5" xfId="22755"/>
    <cellStyle name="Currency0 2 2 5 6" xfId="22756"/>
    <cellStyle name="Currency0 2 2 5 7" xfId="22757"/>
    <cellStyle name="Currency0 2 2 6" xfId="22758"/>
    <cellStyle name="Currency0 2 2 6 2" xfId="22759"/>
    <cellStyle name="Currency0 2 2 6 3" xfId="22760"/>
    <cellStyle name="Currency0 2 2 6 4" xfId="22761"/>
    <cellStyle name="Currency0 2 2 6 5" xfId="22762"/>
    <cellStyle name="Currency0 2 2 6 6" xfId="22763"/>
    <cellStyle name="Currency0 2 2 6 7" xfId="22764"/>
    <cellStyle name="Currency0 2 3" xfId="22765"/>
    <cellStyle name="Currency0 2 3 2" xfId="22766"/>
    <cellStyle name="Currency0 2 3 2 2" xfId="22767"/>
    <cellStyle name="Currency0 2 3 2 3" xfId="22768"/>
    <cellStyle name="Currency0 2 3 2 4" xfId="22769"/>
    <cellStyle name="Currency0 2 3 2 5" xfId="22770"/>
    <cellStyle name="Currency0 2 3 2 6" xfId="22771"/>
    <cellStyle name="Currency0 2 3 2 7" xfId="22772"/>
    <cellStyle name="Currency0 2 3 3" xfId="22773"/>
    <cellStyle name="Currency0 2 3 3 2" xfId="22774"/>
    <cellStyle name="Currency0 2 3 3 3" xfId="22775"/>
    <cellStyle name="Currency0 2 3 3 4" xfId="22776"/>
    <cellStyle name="Currency0 2 3 3 5" xfId="22777"/>
    <cellStyle name="Currency0 2 3 3 6" xfId="22778"/>
    <cellStyle name="Currency0 2 3 3 7" xfId="22779"/>
    <cellStyle name="Currency0 2 3 4" xfId="22780"/>
    <cellStyle name="Currency0 2 3 4 2" xfId="22781"/>
    <cellStyle name="Currency0 2 3 4 3" xfId="22782"/>
    <cellStyle name="Currency0 2 3 4 4" xfId="22783"/>
    <cellStyle name="Currency0 2 3 4 5" xfId="22784"/>
    <cellStyle name="Currency0 2 3 4 6" xfId="22785"/>
    <cellStyle name="Currency0 2 3 4 7" xfId="22786"/>
    <cellStyle name="Currency0 2 4" xfId="22787"/>
    <cellStyle name="Currency0 2 4 2" xfId="22788"/>
    <cellStyle name="Currency0 2 4 2 2" xfId="22789"/>
    <cellStyle name="Currency0 2 4 2 3" xfId="22790"/>
    <cellStyle name="Currency0 2 4 2 4" xfId="22791"/>
    <cellStyle name="Currency0 2 4 2 5" xfId="22792"/>
    <cellStyle name="Currency0 2 4 2 6" xfId="22793"/>
    <cellStyle name="Currency0 2 4 2 7" xfId="22794"/>
    <cellStyle name="Currency0 2 4 3" xfId="22795"/>
    <cellStyle name="Currency0 2 4 3 2" xfId="22796"/>
    <cellStyle name="Currency0 2 4 3 3" xfId="22797"/>
    <cellStyle name="Currency0 2 4 3 4" xfId="22798"/>
    <cellStyle name="Currency0 2 4 3 5" xfId="22799"/>
    <cellStyle name="Currency0 2 4 3 6" xfId="22800"/>
    <cellStyle name="Currency0 2 4 3 7" xfId="22801"/>
    <cellStyle name="Currency0 2 4 4" xfId="22802"/>
    <cellStyle name="Currency0 2 4 4 2" xfId="22803"/>
    <cellStyle name="Currency0 2 4 4 3" xfId="22804"/>
    <cellStyle name="Currency0 2 4 4 4" xfId="22805"/>
    <cellStyle name="Currency0 2 4 4 5" xfId="22806"/>
    <cellStyle name="Currency0 2 4 4 6" xfId="22807"/>
    <cellStyle name="Currency0 2 4 4 7" xfId="22808"/>
    <cellStyle name="Currency0 2 5" xfId="22809"/>
    <cellStyle name="Currency0 2 6" xfId="22810"/>
    <cellStyle name="Currency0 2 7" xfId="22811"/>
    <cellStyle name="Currency0 2 8" xfId="22812"/>
    <cellStyle name="Currency0 2 9" xfId="22813"/>
    <cellStyle name="Currency0 20" xfId="22814"/>
    <cellStyle name="Currency0 21" xfId="22815"/>
    <cellStyle name="Currency0 22" xfId="22816"/>
    <cellStyle name="Currency0 23" xfId="22817"/>
    <cellStyle name="Currency0 24" xfId="22818"/>
    <cellStyle name="Currency0 25" xfId="22819"/>
    <cellStyle name="Currency0 26" xfId="22820"/>
    <cellStyle name="Currency0 27" xfId="22821"/>
    <cellStyle name="Currency0 28" xfId="22822"/>
    <cellStyle name="Currency0 29" xfId="22823"/>
    <cellStyle name="Currency0 3" xfId="22824"/>
    <cellStyle name="Currency0 3 2" xfId="22825"/>
    <cellStyle name="Currency0 3 3" xfId="22826"/>
    <cellStyle name="Currency0 3 4" xfId="22827"/>
    <cellStyle name="Currency0 3 5" xfId="22828"/>
    <cellStyle name="Currency0 3 6" xfId="22829"/>
    <cellStyle name="Currency0 3 6 2" xfId="22830"/>
    <cellStyle name="Currency0 3 6 3" xfId="22831"/>
    <cellStyle name="Currency0 3 6 4" xfId="22832"/>
    <cellStyle name="Currency0 3 6 5" xfId="22833"/>
    <cellStyle name="Currency0 3 6 6" xfId="22834"/>
    <cellStyle name="Currency0 3 6 7" xfId="22835"/>
    <cellStyle name="Currency0 3 7" xfId="22836"/>
    <cellStyle name="Currency0 3 7 2" xfId="22837"/>
    <cellStyle name="Currency0 3 7 3" xfId="22838"/>
    <cellStyle name="Currency0 3 7 4" xfId="22839"/>
    <cellStyle name="Currency0 3 7 5" xfId="22840"/>
    <cellStyle name="Currency0 3 7 6" xfId="22841"/>
    <cellStyle name="Currency0 3 7 7" xfId="22842"/>
    <cellStyle name="Currency0 3 8" xfId="22843"/>
    <cellStyle name="Currency0 3 8 2" xfId="22844"/>
    <cellStyle name="Currency0 3 8 3" xfId="22845"/>
    <cellStyle name="Currency0 3 8 4" xfId="22846"/>
    <cellStyle name="Currency0 3 8 5" xfId="22847"/>
    <cellStyle name="Currency0 3 8 6" xfId="22848"/>
    <cellStyle name="Currency0 3 8 7" xfId="22849"/>
    <cellStyle name="Currency0 3 9" xfId="22850"/>
    <cellStyle name="Currency0 30" xfId="22851"/>
    <cellStyle name="Currency0 31" xfId="22852"/>
    <cellStyle name="Currency0 32" xfId="22853"/>
    <cellStyle name="Currency0 33" xfId="22854"/>
    <cellStyle name="Currency0 34" xfId="22855"/>
    <cellStyle name="Currency0 35" xfId="22856"/>
    <cellStyle name="Currency0 36" xfId="22857"/>
    <cellStyle name="Currency0 37" xfId="22858"/>
    <cellStyle name="Currency0 38" xfId="22859"/>
    <cellStyle name="Currency0 39" xfId="22860"/>
    <cellStyle name="Currency0 4" xfId="22861"/>
    <cellStyle name="Currency0 4 2" xfId="22862"/>
    <cellStyle name="Currency0 4 3" xfId="50899"/>
    <cellStyle name="Currency0 40" xfId="22863"/>
    <cellStyle name="Currency0 40 2" xfId="22864"/>
    <cellStyle name="Currency0 40 2 2" xfId="22865"/>
    <cellStyle name="Currency0 40 2 3" xfId="22866"/>
    <cellStyle name="Currency0 40 2 4" xfId="22867"/>
    <cellStyle name="Currency0 40 2 5" xfId="22868"/>
    <cellStyle name="Currency0 40 2 6" xfId="22869"/>
    <cellStyle name="Currency0 40 2 7" xfId="22870"/>
    <cellStyle name="Currency0 40 3" xfId="22871"/>
    <cellStyle name="Currency0 40 3 2" xfId="22872"/>
    <cellStyle name="Currency0 40 3 3" xfId="22873"/>
    <cellStyle name="Currency0 40 3 4" xfId="22874"/>
    <cellStyle name="Currency0 40 3 5" xfId="22875"/>
    <cellStyle name="Currency0 40 3 6" xfId="22876"/>
    <cellStyle name="Currency0 40 3 7" xfId="22877"/>
    <cellStyle name="Currency0 40 4" xfId="22878"/>
    <cellStyle name="Currency0 40 4 2" xfId="22879"/>
    <cellStyle name="Currency0 40 4 3" xfId="22880"/>
    <cellStyle name="Currency0 40 4 4" xfId="22881"/>
    <cellStyle name="Currency0 40 4 5" xfId="22882"/>
    <cellStyle name="Currency0 40 4 6" xfId="22883"/>
    <cellStyle name="Currency0 40 4 7" xfId="22884"/>
    <cellStyle name="Currency0 41" xfId="22885"/>
    <cellStyle name="Currency0 41 2" xfId="22886"/>
    <cellStyle name="Currency0 41 2 2" xfId="22887"/>
    <cellStyle name="Currency0 41 2 3" xfId="22888"/>
    <cellStyle name="Currency0 41 2 4" xfId="22889"/>
    <cellStyle name="Currency0 41 2 5" xfId="22890"/>
    <cellStyle name="Currency0 41 2 6" xfId="22891"/>
    <cellStyle name="Currency0 41 2 7" xfId="22892"/>
    <cellStyle name="Currency0 41 3" xfId="22893"/>
    <cellStyle name="Currency0 41 3 2" xfId="22894"/>
    <cellStyle name="Currency0 41 3 3" xfId="22895"/>
    <cellStyle name="Currency0 41 3 4" xfId="22896"/>
    <cellStyle name="Currency0 41 3 5" xfId="22897"/>
    <cellStyle name="Currency0 41 3 6" xfId="22898"/>
    <cellStyle name="Currency0 41 3 7" xfId="22899"/>
    <cellStyle name="Currency0 41 4" xfId="22900"/>
    <cellStyle name="Currency0 41 4 2" xfId="22901"/>
    <cellStyle name="Currency0 41 4 3" xfId="22902"/>
    <cellStyle name="Currency0 41 4 4" xfId="22903"/>
    <cellStyle name="Currency0 41 4 5" xfId="22904"/>
    <cellStyle name="Currency0 41 4 6" xfId="22905"/>
    <cellStyle name="Currency0 41 4 7" xfId="22906"/>
    <cellStyle name="Currency0 42" xfId="22907"/>
    <cellStyle name="Currency0 43" xfId="22908"/>
    <cellStyle name="Currency0 44" xfId="22909"/>
    <cellStyle name="Currency0 45" xfId="22910"/>
    <cellStyle name="Currency0 46" xfId="22911"/>
    <cellStyle name="Currency0 47" xfId="22912"/>
    <cellStyle name="Currency0 48" xfId="22913"/>
    <cellStyle name="Currency0 49" xfId="22914"/>
    <cellStyle name="Currency0 5" xfId="22915"/>
    <cellStyle name="Currency0 5 2" xfId="22916"/>
    <cellStyle name="Currency0 50" xfId="22917"/>
    <cellStyle name="Currency0 51" xfId="22918"/>
    <cellStyle name="Currency0 52" xfId="22919"/>
    <cellStyle name="Currency0 53" xfId="22920"/>
    <cellStyle name="Currency0 54" xfId="22921"/>
    <cellStyle name="Currency0 55" xfId="22922"/>
    <cellStyle name="Currency0 56" xfId="22923"/>
    <cellStyle name="Currency0 6" xfId="22924"/>
    <cellStyle name="Currency0 6 2" xfId="22925"/>
    <cellStyle name="Currency0 7" xfId="22926"/>
    <cellStyle name="Currency0 7 2" xfId="22927"/>
    <cellStyle name="Currency0 8" xfId="22928"/>
    <cellStyle name="Currency0 8 2" xfId="22929"/>
    <cellStyle name="Currency0 9" xfId="22930"/>
    <cellStyle name="Currency0_ACCOUNTS" xfId="50900"/>
    <cellStyle name="Currsmall" xfId="22931"/>
    <cellStyle name="Custom - Style8" xfId="22932"/>
    <cellStyle name="Data   - Style2" xfId="22933"/>
    <cellStyle name="Data   - Style2 2" xfId="22934"/>
    <cellStyle name="Data   - Style2 2 2" xfId="22935"/>
    <cellStyle name="Data   - Style2 3" xfId="22936"/>
    <cellStyle name="Data Link" xfId="22937"/>
    <cellStyle name="Date" xfId="22938"/>
    <cellStyle name="Date - Style1" xfId="22939"/>
    <cellStyle name="Date - Style1 2" xfId="22940"/>
    <cellStyle name="Date - Style3" xfId="22941"/>
    <cellStyle name="Date - Style3 2" xfId="22942"/>
    <cellStyle name="Date - Style3 2 2" xfId="22943"/>
    <cellStyle name="Date (mm/dd/yy)" xfId="22944"/>
    <cellStyle name="Date (mm/yy)" xfId="22945"/>
    <cellStyle name="Date (mmm/yy)" xfId="22946"/>
    <cellStyle name="Date (Mon, Tues, etc)" xfId="22947"/>
    <cellStyle name="Date (Monday, Tuesday, etc)" xfId="22948"/>
    <cellStyle name="Date 10" xfId="22949"/>
    <cellStyle name="Date 10 2" xfId="22950"/>
    <cellStyle name="Date 10 3" xfId="22951"/>
    <cellStyle name="Date 100" xfId="22952"/>
    <cellStyle name="Date 101" xfId="22953"/>
    <cellStyle name="Date 102" xfId="22954"/>
    <cellStyle name="Date 103" xfId="22955"/>
    <cellStyle name="Date 104" xfId="22956"/>
    <cellStyle name="Date 105" xfId="22957"/>
    <cellStyle name="Date 106" xfId="22958"/>
    <cellStyle name="Date 107" xfId="22959"/>
    <cellStyle name="Date 108" xfId="22960"/>
    <cellStyle name="Date 109" xfId="22961"/>
    <cellStyle name="Date 11" xfId="22962"/>
    <cellStyle name="Date 11 2" xfId="22963"/>
    <cellStyle name="Date 11 3" xfId="22964"/>
    <cellStyle name="Date 110" xfId="22965"/>
    <cellStyle name="Date 111" xfId="22966"/>
    <cellStyle name="Date 112" xfId="22967"/>
    <cellStyle name="Date 113" xfId="22968"/>
    <cellStyle name="Date 114" xfId="22969"/>
    <cellStyle name="Date 115" xfId="22970"/>
    <cellStyle name="Date 116" xfId="22971"/>
    <cellStyle name="Date 117" xfId="22972"/>
    <cellStyle name="Date 118" xfId="22973"/>
    <cellStyle name="Date 119" xfId="22974"/>
    <cellStyle name="Date 12" xfId="22975"/>
    <cellStyle name="Date 12 2" xfId="22976"/>
    <cellStyle name="Date 12 3" xfId="22977"/>
    <cellStyle name="Date 120" xfId="22978"/>
    <cellStyle name="Date 121" xfId="22979"/>
    <cellStyle name="Date 122" xfId="22980"/>
    <cellStyle name="Date 123" xfId="22981"/>
    <cellStyle name="Date 124" xfId="22982"/>
    <cellStyle name="Date 125" xfId="22983"/>
    <cellStyle name="Date 126" xfId="22984"/>
    <cellStyle name="Date 127" xfId="22985"/>
    <cellStyle name="Date 128" xfId="22986"/>
    <cellStyle name="Date 129" xfId="22987"/>
    <cellStyle name="Date 13" xfId="22988"/>
    <cellStyle name="Date 13 2" xfId="22989"/>
    <cellStyle name="Date 13 3" xfId="22990"/>
    <cellStyle name="Date 130" xfId="22991"/>
    <cellStyle name="Date 131" xfId="22992"/>
    <cellStyle name="Date 132" xfId="22993"/>
    <cellStyle name="Date 133" xfId="22994"/>
    <cellStyle name="Date 134" xfId="22995"/>
    <cellStyle name="Date 135" xfId="22996"/>
    <cellStyle name="Date 136" xfId="22997"/>
    <cellStyle name="Date 137" xfId="22998"/>
    <cellStyle name="Date 138" xfId="22999"/>
    <cellStyle name="Date 139" xfId="23000"/>
    <cellStyle name="Date 14" xfId="23001"/>
    <cellStyle name="Date 14 2" xfId="23002"/>
    <cellStyle name="Date 14 3" xfId="23003"/>
    <cellStyle name="Date 140" xfId="23004"/>
    <cellStyle name="Date 141" xfId="23005"/>
    <cellStyle name="Date 142" xfId="23006"/>
    <cellStyle name="Date 143" xfId="23007"/>
    <cellStyle name="Date 144" xfId="23008"/>
    <cellStyle name="Date 145" xfId="23009"/>
    <cellStyle name="Date 146" xfId="23010"/>
    <cellStyle name="Date 147" xfId="23011"/>
    <cellStyle name="Date 148" xfId="23012"/>
    <cellStyle name="Date 149" xfId="23013"/>
    <cellStyle name="Date 15" xfId="23014"/>
    <cellStyle name="Date 15 2" xfId="23015"/>
    <cellStyle name="Date 150" xfId="23016"/>
    <cellStyle name="Date 151" xfId="23017"/>
    <cellStyle name="Date 152" xfId="23018"/>
    <cellStyle name="Date 153" xfId="23019"/>
    <cellStyle name="Date 154" xfId="23020"/>
    <cellStyle name="Date 155" xfId="23021"/>
    <cellStyle name="Date 156" xfId="23022"/>
    <cellStyle name="Date 157" xfId="23023"/>
    <cellStyle name="Date 158" xfId="23024"/>
    <cellStyle name="Date 159" xfId="23025"/>
    <cellStyle name="Date 16" xfId="23026"/>
    <cellStyle name="Date 160" xfId="23027"/>
    <cellStyle name="Date 161" xfId="23028"/>
    <cellStyle name="Date 162" xfId="23029"/>
    <cellStyle name="Date 163" xfId="23030"/>
    <cellStyle name="Date 164" xfId="23031"/>
    <cellStyle name="Date 165" xfId="23032"/>
    <cellStyle name="Date 166" xfId="23033"/>
    <cellStyle name="Date 167" xfId="23034"/>
    <cellStyle name="Date 168" xfId="23035"/>
    <cellStyle name="Date 169" xfId="23036"/>
    <cellStyle name="Date 17" xfId="23037"/>
    <cellStyle name="Date 18" xfId="23038"/>
    <cellStyle name="Date 19" xfId="23039"/>
    <cellStyle name="Date 2" xfId="23040"/>
    <cellStyle name="Date 2 10" xfId="23041"/>
    <cellStyle name="Date 2 11" xfId="23042"/>
    <cellStyle name="Date 2 12" xfId="23043"/>
    <cellStyle name="Date 2 13" xfId="23044"/>
    <cellStyle name="Date 2 14" xfId="23045"/>
    <cellStyle name="Date 2 15" xfId="23046"/>
    <cellStyle name="Date 2 2" xfId="23047"/>
    <cellStyle name="Date 2 2 2" xfId="23048"/>
    <cellStyle name="Date 2 2 3" xfId="23049"/>
    <cellStyle name="Date 2 2 4" xfId="23050"/>
    <cellStyle name="Date 2 2 4 2" xfId="23051"/>
    <cellStyle name="Date 2 2 4 3" xfId="23052"/>
    <cellStyle name="Date 2 2 4 4" xfId="23053"/>
    <cellStyle name="Date 2 2 4 5" xfId="23054"/>
    <cellStyle name="Date 2 2 4 6" xfId="23055"/>
    <cellStyle name="Date 2 2 4 7" xfId="23056"/>
    <cellStyle name="Date 2 2 5" xfId="23057"/>
    <cellStyle name="Date 2 2 5 2" xfId="23058"/>
    <cellStyle name="Date 2 2 5 3" xfId="23059"/>
    <cellStyle name="Date 2 2 5 4" xfId="23060"/>
    <cellStyle name="Date 2 2 5 5" xfId="23061"/>
    <cellStyle name="Date 2 2 5 6" xfId="23062"/>
    <cellStyle name="Date 2 2 5 7" xfId="23063"/>
    <cellStyle name="Date 2 2 6" xfId="23064"/>
    <cellStyle name="Date 2 2 6 2" xfId="23065"/>
    <cellStyle name="Date 2 2 6 3" xfId="23066"/>
    <cellStyle name="Date 2 2 6 4" xfId="23067"/>
    <cellStyle name="Date 2 2 6 5" xfId="23068"/>
    <cellStyle name="Date 2 2 6 6" xfId="23069"/>
    <cellStyle name="Date 2 2 6 7" xfId="23070"/>
    <cellStyle name="Date 2 3" xfId="23071"/>
    <cellStyle name="Date 2 3 2" xfId="23072"/>
    <cellStyle name="Date 2 3 2 2" xfId="23073"/>
    <cellStyle name="Date 2 3 2 3" xfId="23074"/>
    <cellStyle name="Date 2 3 2 4" xfId="23075"/>
    <cellStyle name="Date 2 3 2 5" xfId="23076"/>
    <cellStyle name="Date 2 3 2 6" xfId="23077"/>
    <cellStyle name="Date 2 3 2 7" xfId="23078"/>
    <cellStyle name="Date 2 3 3" xfId="23079"/>
    <cellStyle name="Date 2 3 3 2" xfId="23080"/>
    <cellStyle name="Date 2 3 3 3" xfId="23081"/>
    <cellStyle name="Date 2 3 3 4" xfId="23082"/>
    <cellStyle name="Date 2 3 3 5" xfId="23083"/>
    <cellStyle name="Date 2 3 3 6" xfId="23084"/>
    <cellStyle name="Date 2 3 3 7" xfId="23085"/>
    <cellStyle name="Date 2 3 4" xfId="23086"/>
    <cellStyle name="Date 2 3 4 2" xfId="23087"/>
    <cellStyle name="Date 2 3 4 3" xfId="23088"/>
    <cellStyle name="Date 2 3 4 4" xfId="23089"/>
    <cellStyle name="Date 2 3 4 5" xfId="23090"/>
    <cellStyle name="Date 2 3 4 6" xfId="23091"/>
    <cellStyle name="Date 2 3 4 7" xfId="23092"/>
    <cellStyle name="Date 2 4" xfId="23093"/>
    <cellStyle name="Date 2 4 2" xfId="23094"/>
    <cellStyle name="Date 2 4 2 2" xfId="23095"/>
    <cellStyle name="Date 2 4 2 3" xfId="23096"/>
    <cellStyle name="Date 2 4 2 4" xfId="23097"/>
    <cellStyle name="Date 2 4 2 5" xfId="23098"/>
    <cellStyle name="Date 2 4 2 6" xfId="23099"/>
    <cellStyle name="Date 2 4 2 7" xfId="23100"/>
    <cellStyle name="Date 2 4 3" xfId="23101"/>
    <cellStyle name="Date 2 4 3 2" xfId="23102"/>
    <cellStyle name="Date 2 4 3 3" xfId="23103"/>
    <cellStyle name="Date 2 4 3 4" xfId="23104"/>
    <cellStyle name="Date 2 4 3 5" xfId="23105"/>
    <cellStyle name="Date 2 4 3 6" xfId="23106"/>
    <cellStyle name="Date 2 4 3 7" xfId="23107"/>
    <cellStyle name="Date 2 4 4" xfId="23108"/>
    <cellStyle name="Date 2 4 4 2" xfId="23109"/>
    <cellStyle name="Date 2 4 4 3" xfId="23110"/>
    <cellStyle name="Date 2 4 4 4" xfId="23111"/>
    <cellStyle name="Date 2 4 4 5" xfId="23112"/>
    <cellStyle name="Date 2 4 4 6" xfId="23113"/>
    <cellStyle name="Date 2 4 4 7" xfId="23114"/>
    <cellStyle name="Date 2 5" xfId="23115"/>
    <cellStyle name="Date 2 6" xfId="23116"/>
    <cellStyle name="Date 2 7" xfId="23117"/>
    <cellStyle name="Date 2 8" xfId="23118"/>
    <cellStyle name="Date 2 9" xfId="23119"/>
    <cellStyle name="Date 20" xfId="23120"/>
    <cellStyle name="Date 21" xfId="23121"/>
    <cellStyle name="Date 22" xfId="23122"/>
    <cellStyle name="Date 23" xfId="23123"/>
    <cellStyle name="Date 24" xfId="23124"/>
    <cellStyle name="Date 25" xfId="23125"/>
    <cellStyle name="Date 26" xfId="23126"/>
    <cellStyle name="Date 27" xfId="23127"/>
    <cellStyle name="Date 28" xfId="23128"/>
    <cellStyle name="Date 29" xfId="23129"/>
    <cellStyle name="Date 3" xfId="23130"/>
    <cellStyle name="Date 3 2" xfId="23131"/>
    <cellStyle name="Date 3 3" xfId="23132"/>
    <cellStyle name="Date 3 4" xfId="23133"/>
    <cellStyle name="Date 3 5" xfId="23134"/>
    <cellStyle name="Date 3 6" xfId="23135"/>
    <cellStyle name="Date 3 6 2" xfId="23136"/>
    <cellStyle name="Date 3 6 3" xfId="23137"/>
    <cellStyle name="Date 3 6 4" xfId="23138"/>
    <cellStyle name="Date 3 6 5" xfId="23139"/>
    <cellStyle name="Date 3 6 6" xfId="23140"/>
    <cellStyle name="Date 3 6 7" xfId="23141"/>
    <cellStyle name="Date 3 7" xfId="23142"/>
    <cellStyle name="Date 3 7 2" xfId="23143"/>
    <cellStyle name="Date 3 7 3" xfId="23144"/>
    <cellStyle name="Date 3 7 4" xfId="23145"/>
    <cellStyle name="Date 3 7 5" xfId="23146"/>
    <cellStyle name="Date 3 7 6" xfId="23147"/>
    <cellStyle name="Date 3 7 7" xfId="23148"/>
    <cellStyle name="Date 3 8" xfId="23149"/>
    <cellStyle name="Date 3 8 2" xfId="23150"/>
    <cellStyle name="Date 3 8 3" xfId="23151"/>
    <cellStyle name="Date 3 8 4" xfId="23152"/>
    <cellStyle name="Date 3 8 5" xfId="23153"/>
    <cellStyle name="Date 3 8 6" xfId="23154"/>
    <cellStyle name="Date 3 8 7" xfId="23155"/>
    <cellStyle name="Date 30" xfId="23156"/>
    <cellStyle name="Date 31" xfId="23157"/>
    <cellStyle name="Date 32" xfId="23158"/>
    <cellStyle name="Date 33" xfId="23159"/>
    <cellStyle name="Date 34" xfId="23160"/>
    <cellStyle name="Date 35" xfId="23161"/>
    <cellStyle name="Date 36" xfId="23162"/>
    <cellStyle name="Date 37" xfId="23163"/>
    <cellStyle name="Date 38" xfId="23164"/>
    <cellStyle name="Date 39" xfId="23165"/>
    <cellStyle name="Date 4" xfId="23166"/>
    <cellStyle name="Date 4 2" xfId="23167"/>
    <cellStyle name="Date 40" xfId="23168"/>
    <cellStyle name="Date 40 2" xfId="23169"/>
    <cellStyle name="Date 40 2 2" xfId="23170"/>
    <cellStyle name="Date 40 2 3" xfId="23171"/>
    <cellStyle name="Date 40 2 4" xfId="23172"/>
    <cellStyle name="Date 40 2 5" xfId="23173"/>
    <cellStyle name="Date 40 2 6" xfId="23174"/>
    <cellStyle name="Date 40 2 7" xfId="23175"/>
    <cellStyle name="Date 40 3" xfId="23176"/>
    <cellStyle name="Date 40 3 2" xfId="23177"/>
    <cellStyle name="Date 40 3 3" xfId="23178"/>
    <cellStyle name="Date 40 3 4" xfId="23179"/>
    <cellStyle name="Date 40 3 5" xfId="23180"/>
    <cellStyle name="Date 40 3 6" xfId="23181"/>
    <cellStyle name="Date 40 3 7" xfId="23182"/>
    <cellStyle name="Date 40 4" xfId="23183"/>
    <cellStyle name="Date 40 4 2" xfId="23184"/>
    <cellStyle name="Date 40 4 3" xfId="23185"/>
    <cellStyle name="Date 40 4 4" xfId="23186"/>
    <cellStyle name="Date 40 4 5" xfId="23187"/>
    <cellStyle name="Date 40 4 6" xfId="23188"/>
    <cellStyle name="Date 40 4 7" xfId="23189"/>
    <cellStyle name="Date 41" xfId="23190"/>
    <cellStyle name="Date 41 2" xfId="23191"/>
    <cellStyle name="Date 41 2 2" xfId="23192"/>
    <cellStyle name="Date 41 2 3" xfId="23193"/>
    <cellStyle name="Date 41 2 4" xfId="23194"/>
    <cellStyle name="Date 41 2 5" xfId="23195"/>
    <cellStyle name="Date 41 2 6" xfId="23196"/>
    <cellStyle name="Date 41 2 7" xfId="23197"/>
    <cellStyle name="Date 41 3" xfId="23198"/>
    <cellStyle name="Date 41 3 2" xfId="23199"/>
    <cellStyle name="Date 41 3 3" xfId="23200"/>
    <cellStyle name="Date 41 3 4" xfId="23201"/>
    <cellStyle name="Date 41 3 5" xfId="23202"/>
    <cellStyle name="Date 41 3 6" xfId="23203"/>
    <cellStyle name="Date 41 3 7" xfId="23204"/>
    <cellStyle name="Date 41 4" xfId="23205"/>
    <cellStyle name="Date 41 4 2" xfId="23206"/>
    <cellStyle name="Date 41 4 3" xfId="23207"/>
    <cellStyle name="Date 41 4 4" xfId="23208"/>
    <cellStyle name="Date 41 4 5" xfId="23209"/>
    <cellStyle name="Date 41 4 6" xfId="23210"/>
    <cellStyle name="Date 41 4 7" xfId="23211"/>
    <cellStyle name="Date 42" xfId="23212"/>
    <cellStyle name="Date 43" xfId="23213"/>
    <cellStyle name="Date 44" xfId="23214"/>
    <cellStyle name="Date 45" xfId="23215"/>
    <cellStyle name="Date 46" xfId="23216"/>
    <cellStyle name="Date 47" xfId="23217"/>
    <cellStyle name="Date 48" xfId="23218"/>
    <cellStyle name="Date 49" xfId="23219"/>
    <cellStyle name="Date 5" xfId="23220"/>
    <cellStyle name="Date 5 2" xfId="23221"/>
    <cellStyle name="Date 5 3" xfId="50901"/>
    <cellStyle name="Date 50" xfId="23222"/>
    <cellStyle name="Date 51" xfId="23223"/>
    <cellStyle name="Date 52" xfId="23224"/>
    <cellStyle name="Date 53" xfId="23225"/>
    <cellStyle name="Date 54" xfId="23226"/>
    <cellStyle name="Date 55" xfId="23227"/>
    <cellStyle name="Date 56" xfId="23228"/>
    <cellStyle name="Date 57" xfId="23229"/>
    <cellStyle name="Date 58" xfId="23230"/>
    <cellStyle name="Date 59" xfId="23231"/>
    <cellStyle name="Date 6" xfId="23232"/>
    <cellStyle name="Date 6 2" xfId="23233"/>
    <cellStyle name="Date 60" xfId="23234"/>
    <cellStyle name="Date 61" xfId="23235"/>
    <cellStyle name="Date 62" xfId="23236"/>
    <cellStyle name="Date 63" xfId="23237"/>
    <cellStyle name="Date 64" xfId="23238"/>
    <cellStyle name="Date 65" xfId="23239"/>
    <cellStyle name="Date 66" xfId="23240"/>
    <cellStyle name="Date 67" xfId="23241"/>
    <cellStyle name="Date 68" xfId="23242"/>
    <cellStyle name="Date 69" xfId="23243"/>
    <cellStyle name="Date 7" xfId="23244"/>
    <cellStyle name="Date 7 2" xfId="23245"/>
    <cellStyle name="Date 70" xfId="23246"/>
    <cellStyle name="Date 71" xfId="23247"/>
    <cellStyle name="Date 72" xfId="23248"/>
    <cellStyle name="Date 73" xfId="23249"/>
    <cellStyle name="Date 74" xfId="23250"/>
    <cellStyle name="Date 75" xfId="23251"/>
    <cellStyle name="Date 76" xfId="23252"/>
    <cellStyle name="Date 77" xfId="23253"/>
    <cellStyle name="Date 78" xfId="23254"/>
    <cellStyle name="Date 79" xfId="23255"/>
    <cellStyle name="Date 8" xfId="23256"/>
    <cellStyle name="Date 8 2" xfId="23257"/>
    <cellStyle name="Date 80" xfId="23258"/>
    <cellStyle name="Date 81" xfId="23259"/>
    <cellStyle name="Date 82" xfId="23260"/>
    <cellStyle name="Date 83" xfId="23261"/>
    <cellStyle name="Date 84" xfId="23262"/>
    <cellStyle name="Date 85" xfId="23263"/>
    <cellStyle name="Date 86" xfId="23264"/>
    <cellStyle name="Date 87" xfId="23265"/>
    <cellStyle name="Date 88" xfId="23266"/>
    <cellStyle name="Date 89" xfId="23267"/>
    <cellStyle name="Date 9" xfId="23268"/>
    <cellStyle name="Date 9 2" xfId="23269"/>
    <cellStyle name="Date 9 3" xfId="23270"/>
    <cellStyle name="Date 90" xfId="23271"/>
    <cellStyle name="Date 91" xfId="23272"/>
    <cellStyle name="Date 92" xfId="23273"/>
    <cellStyle name="Date 93" xfId="23274"/>
    <cellStyle name="Date 94" xfId="23275"/>
    <cellStyle name="Date 95" xfId="23276"/>
    <cellStyle name="Date 96" xfId="23277"/>
    <cellStyle name="Date 97" xfId="23278"/>
    <cellStyle name="Date 98" xfId="23279"/>
    <cellStyle name="Date 99" xfId="23280"/>
    <cellStyle name="Date_108 2 MEHC Request 108 Reconcilation of Capex" xfId="23281"/>
    <cellStyle name="drp-sh - Style2" xfId="50902"/>
    <cellStyle name="Emphasis 1" xfId="50903"/>
    <cellStyle name="Emphasis 1 2" xfId="50904"/>
    <cellStyle name="Emphasis 2" xfId="50905"/>
    <cellStyle name="Emphasis 2 2" xfId="50906"/>
    <cellStyle name="Emphasis 3" xfId="50907"/>
    <cellStyle name="Emphasis 3 2" xfId="50908"/>
    <cellStyle name="Entered" xfId="23282"/>
    <cellStyle name="Entered 2" xfId="23283"/>
    <cellStyle name="Entered 2 2" xfId="50909"/>
    <cellStyle name="Entered 2 2 2" xfId="50910"/>
    <cellStyle name="Entered 2 3" xfId="50911"/>
    <cellStyle name="Entered 3" xfId="50912"/>
    <cellStyle name="Entered 3 2" xfId="50913"/>
    <cellStyle name="Entered 3 2 2" xfId="50914"/>
    <cellStyle name="Entered 3 3" xfId="50915"/>
    <cellStyle name="Entered 3 3 2" xfId="50916"/>
    <cellStyle name="Entered 3 4" xfId="50917"/>
    <cellStyle name="Entered 3 4 2" xfId="50918"/>
    <cellStyle name="Entered 4" xfId="50919"/>
    <cellStyle name="Entered 4 2" xfId="50920"/>
    <cellStyle name="Entered 5" xfId="50921"/>
    <cellStyle name="Entered 5 2" xfId="50922"/>
    <cellStyle name="Entered 6" xfId="50923"/>
    <cellStyle name="Entered 7" xfId="50924"/>
    <cellStyle name="Entered 7 2" xfId="50925"/>
    <cellStyle name="Entered 8" xfId="50926"/>
    <cellStyle name="Entered 8 2" xfId="50927"/>
    <cellStyle name="Entered_4.32E Depreciation Study Robs file" xfId="50928"/>
    <cellStyle name="Euro" xfId="23284"/>
    <cellStyle name="Euro 2" xfId="50929"/>
    <cellStyle name="Euro 2 2" xfId="50930"/>
    <cellStyle name="Euro 2 2 2" xfId="50931"/>
    <cellStyle name="Euro 2 3" xfId="50932"/>
    <cellStyle name="Euro 3" xfId="50933"/>
    <cellStyle name="Euro 3 2" xfId="50934"/>
    <cellStyle name="Euro 4" xfId="50935"/>
    <cellStyle name="Euro 4 2" xfId="50936"/>
    <cellStyle name="Euro 5" xfId="50937"/>
    <cellStyle name="Euro 5 2" xfId="50938"/>
    <cellStyle name="Euro 6" xfId="50939"/>
    <cellStyle name="Euro 7" xfId="50940"/>
    <cellStyle name="Euro 7 2" xfId="50941"/>
    <cellStyle name="Euro 8" xfId="50942"/>
    <cellStyle name="Euro 8 2" xfId="50943"/>
    <cellStyle name="Explanatory Text 10" xfId="23285"/>
    <cellStyle name="Explanatory Text 10 2" xfId="23286"/>
    <cellStyle name="Explanatory Text 10 3" xfId="23287"/>
    <cellStyle name="Explanatory Text 100" xfId="23288"/>
    <cellStyle name="Explanatory Text 100 2" xfId="23289"/>
    <cellStyle name="Explanatory Text 101" xfId="23290"/>
    <cellStyle name="Explanatory Text 101 2" xfId="23291"/>
    <cellStyle name="Explanatory Text 102" xfId="23292"/>
    <cellStyle name="Explanatory Text 102 2" xfId="23293"/>
    <cellStyle name="Explanatory Text 103" xfId="23294"/>
    <cellStyle name="Explanatory Text 103 2" xfId="23295"/>
    <cellStyle name="Explanatory Text 104" xfId="23296"/>
    <cellStyle name="Explanatory Text 104 2" xfId="23297"/>
    <cellStyle name="Explanatory Text 105" xfId="23298"/>
    <cellStyle name="Explanatory Text 105 2" xfId="23299"/>
    <cellStyle name="Explanatory Text 106" xfId="23300"/>
    <cellStyle name="Explanatory Text 106 2" xfId="23301"/>
    <cellStyle name="Explanatory Text 107" xfId="23302"/>
    <cellStyle name="Explanatory Text 107 2" xfId="23303"/>
    <cellStyle name="Explanatory Text 108" xfId="23304"/>
    <cellStyle name="Explanatory Text 108 2" xfId="23305"/>
    <cellStyle name="Explanatory Text 109" xfId="23306"/>
    <cellStyle name="Explanatory Text 109 2" xfId="23307"/>
    <cellStyle name="Explanatory Text 11" xfId="23308"/>
    <cellStyle name="Explanatory Text 11 2" xfId="23309"/>
    <cellStyle name="Explanatory Text 11 3" xfId="23310"/>
    <cellStyle name="Explanatory Text 110" xfId="23311"/>
    <cellStyle name="Explanatory Text 110 2" xfId="23312"/>
    <cellStyle name="Explanatory Text 111" xfId="23313"/>
    <cellStyle name="Explanatory Text 111 2" xfId="23314"/>
    <cellStyle name="Explanatory Text 112" xfId="23315"/>
    <cellStyle name="Explanatory Text 112 2" xfId="23316"/>
    <cellStyle name="Explanatory Text 113" xfId="23317"/>
    <cellStyle name="Explanatory Text 113 2" xfId="23318"/>
    <cellStyle name="Explanatory Text 114" xfId="23319"/>
    <cellStyle name="Explanatory Text 114 2" xfId="23320"/>
    <cellStyle name="Explanatory Text 115" xfId="23321"/>
    <cellStyle name="Explanatory Text 115 2" xfId="23322"/>
    <cellStyle name="Explanatory Text 116" xfId="23323"/>
    <cellStyle name="Explanatory Text 116 2" xfId="23324"/>
    <cellStyle name="Explanatory Text 117" xfId="23325"/>
    <cellStyle name="Explanatory Text 117 2" xfId="23326"/>
    <cellStyle name="Explanatory Text 118" xfId="23327"/>
    <cellStyle name="Explanatory Text 118 2" xfId="23328"/>
    <cellStyle name="Explanatory Text 119" xfId="23329"/>
    <cellStyle name="Explanatory Text 119 2" xfId="23330"/>
    <cellStyle name="Explanatory Text 12" xfId="23331"/>
    <cellStyle name="Explanatory Text 12 2" xfId="23332"/>
    <cellStyle name="Explanatory Text 12 3" xfId="23333"/>
    <cellStyle name="Explanatory Text 120" xfId="23334"/>
    <cellStyle name="Explanatory Text 120 2" xfId="23335"/>
    <cellStyle name="Explanatory Text 121" xfId="23336"/>
    <cellStyle name="Explanatory Text 121 2" xfId="23337"/>
    <cellStyle name="Explanatory Text 122" xfId="23338"/>
    <cellStyle name="Explanatory Text 122 2" xfId="23339"/>
    <cellStyle name="Explanatory Text 123" xfId="23340"/>
    <cellStyle name="Explanatory Text 123 2" xfId="23341"/>
    <cellStyle name="Explanatory Text 124" xfId="23342"/>
    <cellStyle name="Explanatory Text 124 2" xfId="23343"/>
    <cellStyle name="Explanatory Text 125" xfId="23344"/>
    <cellStyle name="Explanatory Text 125 2" xfId="23345"/>
    <cellStyle name="Explanatory Text 126" xfId="23346"/>
    <cellStyle name="Explanatory Text 126 2" xfId="23347"/>
    <cellStyle name="Explanatory Text 127" xfId="23348"/>
    <cellStyle name="Explanatory Text 127 2" xfId="23349"/>
    <cellStyle name="Explanatory Text 128" xfId="23350"/>
    <cellStyle name="Explanatory Text 128 2" xfId="23351"/>
    <cellStyle name="Explanatory Text 129" xfId="23352"/>
    <cellStyle name="Explanatory Text 129 2" xfId="23353"/>
    <cellStyle name="Explanatory Text 13" xfId="23354"/>
    <cellStyle name="Explanatory Text 13 2" xfId="23355"/>
    <cellStyle name="Explanatory Text 13 3" xfId="23356"/>
    <cellStyle name="Explanatory Text 130" xfId="23357"/>
    <cellStyle name="Explanatory Text 130 2" xfId="23358"/>
    <cellStyle name="Explanatory Text 131" xfId="23359"/>
    <cellStyle name="Explanatory Text 131 2" xfId="23360"/>
    <cellStyle name="Explanatory Text 132" xfId="23361"/>
    <cellStyle name="Explanatory Text 132 2" xfId="23362"/>
    <cellStyle name="Explanatory Text 133" xfId="23363"/>
    <cellStyle name="Explanatory Text 133 2" xfId="23364"/>
    <cellStyle name="Explanatory Text 134" xfId="23365"/>
    <cellStyle name="Explanatory Text 134 2" xfId="23366"/>
    <cellStyle name="Explanatory Text 135" xfId="23367"/>
    <cellStyle name="Explanatory Text 135 2" xfId="23368"/>
    <cellStyle name="Explanatory Text 136" xfId="23369"/>
    <cellStyle name="Explanatory Text 136 2" xfId="23370"/>
    <cellStyle name="Explanatory Text 137" xfId="23371"/>
    <cellStyle name="Explanatory Text 137 2" xfId="23372"/>
    <cellStyle name="Explanatory Text 138" xfId="23373"/>
    <cellStyle name="Explanatory Text 138 2" xfId="23374"/>
    <cellStyle name="Explanatory Text 139" xfId="23375"/>
    <cellStyle name="Explanatory Text 139 2" xfId="23376"/>
    <cellStyle name="Explanatory Text 14" xfId="23377"/>
    <cellStyle name="Explanatory Text 14 2" xfId="23378"/>
    <cellStyle name="Explanatory Text 140" xfId="23379"/>
    <cellStyle name="Explanatory Text 140 2" xfId="23380"/>
    <cellStyle name="Explanatory Text 141" xfId="23381"/>
    <cellStyle name="Explanatory Text 141 2" xfId="23382"/>
    <cellStyle name="Explanatory Text 142" xfId="23383"/>
    <cellStyle name="Explanatory Text 142 2" xfId="23384"/>
    <cellStyle name="Explanatory Text 143" xfId="23385"/>
    <cellStyle name="Explanatory Text 143 2" xfId="23386"/>
    <cellStyle name="Explanatory Text 144" xfId="23387"/>
    <cellStyle name="Explanatory Text 144 2" xfId="23388"/>
    <cellStyle name="Explanatory Text 145" xfId="23389"/>
    <cellStyle name="Explanatory Text 145 2" xfId="23390"/>
    <cellStyle name="Explanatory Text 146" xfId="23391"/>
    <cellStyle name="Explanatory Text 146 2" xfId="23392"/>
    <cellStyle name="Explanatory Text 147" xfId="23393"/>
    <cellStyle name="Explanatory Text 147 2" xfId="23394"/>
    <cellStyle name="Explanatory Text 148" xfId="23395"/>
    <cellStyle name="Explanatory Text 148 2" xfId="23396"/>
    <cellStyle name="Explanatory Text 149" xfId="23397"/>
    <cellStyle name="Explanatory Text 149 2" xfId="23398"/>
    <cellStyle name="Explanatory Text 15" xfId="23399"/>
    <cellStyle name="Explanatory Text 15 2" xfId="23400"/>
    <cellStyle name="Explanatory Text 150" xfId="23401"/>
    <cellStyle name="Explanatory Text 150 2" xfId="23402"/>
    <cellStyle name="Explanatory Text 151" xfId="23403"/>
    <cellStyle name="Explanatory Text 151 2" xfId="23404"/>
    <cellStyle name="Explanatory Text 152" xfId="23405"/>
    <cellStyle name="Explanatory Text 152 2" xfId="23406"/>
    <cellStyle name="Explanatory Text 153" xfId="23407"/>
    <cellStyle name="Explanatory Text 153 2" xfId="23408"/>
    <cellStyle name="Explanatory Text 154" xfId="23409"/>
    <cellStyle name="Explanatory Text 154 2" xfId="23410"/>
    <cellStyle name="Explanatory Text 155" xfId="23411"/>
    <cellStyle name="Explanatory Text 155 2" xfId="23412"/>
    <cellStyle name="Explanatory Text 156" xfId="23413"/>
    <cellStyle name="Explanatory Text 156 2" xfId="23414"/>
    <cellStyle name="Explanatory Text 157" xfId="23415"/>
    <cellStyle name="Explanatory Text 157 2" xfId="23416"/>
    <cellStyle name="Explanatory Text 158" xfId="23417"/>
    <cellStyle name="Explanatory Text 158 2" xfId="23418"/>
    <cellStyle name="Explanatory Text 159" xfId="23419"/>
    <cellStyle name="Explanatory Text 159 2" xfId="23420"/>
    <cellStyle name="Explanatory Text 16" xfId="23421"/>
    <cellStyle name="Explanatory Text 16 2" xfId="23422"/>
    <cellStyle name="Explanatory Text 160" xfId="23423"/>
    <cellStyle name="Explanatory Text 160 2" xfId="23424"/>
    <cellStyle name="Explanatory Text 161" xfId="23425"/>
    <cellStyle name="Explanatory Text 161 2" xfId="23426"/>
    <cellStyle name="Explanatory Text 162" xfId="23427"/>
    <cellStyle name="Explanatory Text 162 2" xfId="23428"/>
    <cellStyle name="Explanatory Text 163" xfId="23429"/>
    <cellStyle name="Explanatory Text 163 2" xfId="23430"/>
    <cellStyle name="Explanatory Text 164" xfId="23431"/>
    <cellStyle name="Explanatory Text 164 2" xfId="23432"/>
    <cellStyle name="Explanatory Text 165" xfId="23433"/>
    <cellStyle name="Explanatory Text 165 2" xfId="23434"/>
    <cellStyle name="Explanatory Text 166" xfId="23435"/>
    <cellStyle name="Explanatory Text 166 2" xfId="23436"/>
    <cellStyle name="Explanatory Text 167" xfId="23437"/>
    <cellStyle name="Explanatory Text 167 2" xfId="23438"/>
    <cellStyle name="Explanatory Text 168" xfId="23439"/>
    <cellStyle name="Explanatory Text 168 2" xfId="23440"/>
    <cellStyle name="Explanatory Text 169" xfId="23441"/>
    <cellStyle name="Explanatory Text 169 2" xfId="23442"/>
    <cellStyle name="Explanatory Text 17" xfId="23443"/>
    <cellStyle name="Explanatory Text 17 2" xfId="23444"/>
    <cellStyle name="Explanatory Text 170" xfId="23445"/>
    <cellStyle name="Explanatory Text 170 2" xfId="23446"/>
    <cellStyle name="Explanatory Text 171" xfId="23447"/>
    <cellStyle name="Explanatory Text 171 2" xfId="23448"/>
    <cellStyle name="Explanatory Text 172" xfId="23449"/>
    <cellStyle name="Explanatory Text 172 2" xfId="23450"/>
    <cellStyle name="Explanatory Text 173" xfId="23451"/>
    <cellStyle name="Explanatory Text 173 2" xfId="23452"/>
    <cellStyle name="Explanatory Text 174" xfId="23453"/>
    <cellStyle name="Explanatory Text 174 2" xfId="23454"/>
    <cellStyle name="Explanatory Text 175" xfId="23455"/>
    <cellStyle name="Explanatory Text 175 2" xfId="23456"/>
    <cellStyle name="Explanatory Text 176" xfId="23457"/>
    <cellStyle name="Explanatory Text 176 2" xfId="23458"/>
    <cellStyle name="Explanatory Text 177" xfId="23459"/>
    <cellStyle name="Explanatory Text 177 2" xfId="23460"/>
    <cellStyle name="Explanatory Text 178" xfId="23461"/>
    <cellStyle name="Explanatory Text 178 2" xfId="23462"/>
    <cellStyle name="Explanatory Text 179" xfId="23463"/>
    <cellStyle name="Explanatory Text 179 2" xfId="23464"/>
    <cellStyle name="Explanatory Text 18" xfId="23465"/>
    <cellStyle name="Explanatory Text 18 2" xfId="23466"/>
    <cellStyle name="Explanatory Text 180" xfId="23467"/>
    <cellStyle name="Explanatory Text 180 2" xfId="23468"/>
    <cellStyle name="Explanatory Text 181" xfId="23469"/>
    <cellStyle name="Explanatory Text 181 2" xfId="23470"/>
    <cellStyle name="Explanatory Text 182" xfId="23471"/>
    <cellStyle name="Explanatory Text 182 2" xfId="23472"/>
    <cellStyle name="Explanatory Text 183" xfId="23473"/>
    <cellStyle name="Explanatory Text 183 2" xfId="23474"/>
    <cellStyle name="Explanatory Text 184" xfId="23475"/>
    <cellStyle name="Explanatory Text 184 2" xfId="23476"/>
    <cellStyle name="Explanatory Text 185" xfId="23477"/>
    <cellStyle name="Explanatory Text 185 2" xfId="23478"/>
    <cellStyle name="Explanatory Text 186" xfId="23479"/>
    <cellStyle name="Explanatory Text 186 2" xfId="23480"/>
    <cellStyle name="Explanatory Text 187" xfId="23481"/>
    <cellStyle name="Explanatory Text 187 2" xfId="23482"/>
    <cellStyle name="Explanatory Text 188" xfId="23483"/>
    <cellStyle name="Explanatory Text 188 2" xfId="23484"/>
    <cellStyle name="Explanatory Text 189" xfId="23485"/>
    <cellStyle name="Explanatory Text 189 2" xfId="23486"/>
    <cellStyle name="Explanatory Text 19" xfId="23487"/>
    <cellStyle name="Explanatory Text 19 2" xfId="23488"/>
    <cellStyle name="Explanatory Text 190" xfId="23489"/>
    <cellStyle name="Explanatory Text 190 2" xfId="23490"/>
    <cellStyle name="Explanatory Text 191" xfId="23491"/>
    <cellStyle name="Explanatory Text 191 2" xfId="23492"/>
    <cellStyle name="Explanatory Text 192" xfId="23493"/>
    <cellStyle name="Explanatory Text 192 2" xfId="23494"/>
    <cellStyle name="Explanatory Text 193" xfId="23495"/>
    <cellStyle name="Explanatory Text 194" xfId="23496"/>
    <cellStyle name="Explanatory Text 195" xfId="23497"/>
    <cellStyle name="Explanatory Text 196" xfId="23498"/>
    <cellStyle name="Explanatory Text 197" xfId="23499"/>
    <cellStyle name="Explanatory Text 198" xfId="23500"/>
    <cellStyle name="Explanatory Text 199" xfId="23501"/>
    <cellStyle name="Explanatory Text 2" xfId="23502"/>
    <cellStyle name="Explanatory Text 2 10" xfId="23503"/>
    <cellStyle name="Explanatory Text 2 11" xfId="23504"/>
    <cellStyle name="Explanatory Text 2 12" xfId="23505"/>
    <cellStyle name="Explanatory Text 2 13" xfId="23506"/>
    <cellStyle name="Explanatory Text 2 2" xfId="23507"/>
    <cellStyle name="Explanatory Text 2 2 2" xfId="23508"/>
    <cellStyle name="Explanatory Text 2 3" xfId="23509"/>
    <cellStyle name="Explanatory Text 2 4" xfId="23510"/>
    <cellStyle name="Explanatory Text 2 5" xfId="23511"/>
    <cellStyle name="Explanatory Text 2 6" xfId="23512"/>
    <cellStyle name="Explanatory Text 2 7" xfId="23513"/>
    <cellStyle name="Explanatory Text 2 8" xfId="23514"/>
    <cellStyle name="Explanatory Text 2 9" xfId="23515"/>
    <cellStyle name="Explanatory Text 20" xfId="23516"/>
    <cellStyle name="Explanatory Text 20 2" xfId="23517"/>
    <cellStyle name="Explanatory Text 200" xfId="23518"/>
    <cellStyle name="Explanatory Text 201" xfId="23519"/>
    <cellStyle name="Explanatory Text 202" xfId="23520"/>
    <cellStyle name="Explanatory Text 203" xfId="23521"/>
    <cellStyle name="Explanatory Text 204" xfId="23522"/>
    <cellStyle name="Explanatory Text 205" xfId="23523"/>
    <cellStyle name="Explanatory Text 206" xfId="23524"/>
    <cellStyle name="Explanatory Text 207" xfId="23525"/>
    <cellStyle name="Explanatory Text 208" xfId="23526"/>
    <cellStyle name="Explanatory Text 209" xfId="23527"/>
    <cellStyle name="Explanatory Text 21" xfId="23528"/>
    <cellStyle name="Explanatory Text 21 2" xfId="23529"/>
    <cellStyle name="Explanatory Text 210" xfId="23530"/>
    <cellStyle name="Explanatory Text 211" xfId="23531"/>
    <cellStyle name="Explanatory Text 212" xfId="23532"/>
    <cellStyle name="Explanatory Text 213" xfId="23533"/>
    <cellStyle name="Explanatory Text 214" xfId="23534"/>
    <cellStyle name="Explanatory Text 215" xfId="23535"/>
    <cellStyle name="Explanatory Text 216" xfId="23536"/>
    <cellStyle name="Explanatory Text 217" xfId="23537"/>
    <cellStyle name="Explanatory Text 218" xfId="23538"/>
    <cellStyle name="Explanatory Text 219" xfId="23539"/>
    <cellStyle name="Explanatory Text 22" xfId="23540"/>
    <cellStyle name="Explanatory Text 22 2" xfId="23541"/>
    <cellStyle name="Explanatory Text 220" xfId="23542"/>
    <cellStyle name="Explanatory Text 221" xfId="23543"/>
    <cellStyle name="Explanatory Text 222" xfId="23544"/>
    <cellStyle name="Explanatory Text 223" xfId="23545"/>
    <cellStyle name="Explanatory Text 224" xfId="23546"/>
    <cellStyle name="Explanatory Text 225" xfId="23547"/>
    <cellStyle name="Explanatory Text 226" xfId="23548"/>
    <cellStyle name="Explanatory Text 227" xfId="23549"/>
    <cellStyle name="Explanatory Text 228" xfId="23550"/>
    <cellStyle name="Explanatory Text 229" xfId="23551"/>
    <cellStyle name="Explanatory Text 23" xfId="23552"/>
    <cellStyle name="Explanatory Text 23 2" xfId="23553"/>
    <cellStyle name="Explanatory Text 230" xfId="23554"/>
    <cellStyle name="Explanatory Text 231" xfId="23555"/>
    <cellStyle name="Explanatory Text 232" xfId="23556"/>
    <cellStyle name="Explanatory Text 233" xfId="23557"/>
    <cellStyle name="Explanatory Text 234" xfId="23558"/>
    <cellStyle name="Explanatory Text 235" xfId="23559"/>
    <cellStyle name="Explanatory Text 236" xfId="23560"/>
    <cellStyle name="Explanatory Text 237" xfId="23561"/>
    <cellStyle name="Explanatory Text 238" xfId="23562"/>
    <cellStyle name="Explanatory Text 239" xfId="23563"/>
    <cellStyle name="Explanatory Text 24" xfId="23564"/>
    <cellStyle name="Explanatory Text 24 2" xfId="23565"/>
    <cellStyle name="Explanatory Text 240" xfId="23566"/>
    <cellStyle name="Explanatory Text 241" xfId="23567"/>
    <cellStyle name="Explanatory Text 242" xfId="23568"/>
    <cellStyle name="Explanatory Text 243" xfId="23569"/>
    <cellStyle name="Explanatory Text 244" xfId="23570"/>
    <cellStyle name="Explanatory Text 245" xfId="23571"/>
    <cellStyle name="Explanatory Text 246" xfId="23572"/>
    <cellStyle name="Explanatory Text 247" xfId="23573"/>
    <cellStyle name="Explanatory Text 248" xfId="23574"/>
    <cellStyle name="Explanatory Text 249" xfId="23575"/>
    <cellStyle name="Explanatory Text 25" xfId="23576"/>
    <cellStyle name="Explanatory Text 25 2" xfId="23577"/>
    <cellStyle name="Explanatory Text 250" xfId="23578"/>
    <cellStyle name="Explanatory Text 251" xfId="23579"/>
    <cellStyle name="Explanatory Text 252" xfId="23580"/>
    <cellStyle name="Explanatory Text 253" xfId="23581"/>
    <cellStyle name="Explanatory Text 254" xfId="23582"/>
    <cellStyle name="Explanatory Text 255" xfId="23583"/>
    <cellStyle name="Explanatory Text 256" xfId="23584"/>
    <cellStyle name="Explanatory Text 257" xfId="23585"/>
    <cellStyle name="Explanatory Text 26" xfId="23586"/>
    <cellStyle name="Explanatory Text 26 2" xfId="23587"/>
    <cellStyle name="Explanatory Text 27" xfId="23588"/>
    <cellStyle name="Explanatory Text 27 2" xfId="23589"/>
    <cellStyle name="Explanatory Text 28" xfId="23590"/>
    <cellStyle name="Explanatory Text 28 2" xfId="23591"/>
    <cellStyle name="Explanatory Text 29" xfId="23592"/>
    <cellStyle name="Explanatory Text 29 2" xfId="23593"/>
    <cellStyle name="Explanatory Text 3" xfId="23594"/>
    <cellStyle name="Explanatory Text 3 2" xfId="23595"/>
    <cellStyle name="Explanatory Text 3 3" xfId="23596"/>
    <cellStyle name="Explanatory Text 30" xfId="23597"/>
    <cellStyle name="Explanatory Text 30 2" xfId="23598"/>
    <cellStyle name="Explanatory Text 31" xfId="23599"/>
    <cellStyle name="Explanatory Text 31 2" xfId="23600"/>
    <cellStyle name="Explanatory Text 32" xfId="23601"/>
    <cellStyle name="Explanatory Text 32 2" xfId="23602"/>
    <cellStyle name="Explanatory Text 33" xfId="23603"/>
    <cellStyle name="Explanatory Text 33 2" xfId="23604"/>
    <cellStyle name="Explanatory Text 34" xfId="23605"/>
    <cellStyle name="Explanatory Text 34 2" xfId="23606"/>
    <cellStyle name="Explanatory Text 35" xfId="23607"/>
    <cellStyle name="Explanatory Text 35 2" xfId="23608"/>
    <cellStyle name="Explanatory Text 36" xfId="23609"/>
    <cellStyle name="Explanatory Text 36 2" xfId="23610"/>
    <cellStyle name="Explanatory Text 37" xfId="23611"/>
    <cellStyle name="Explanatory Text 37 2" xfId="23612"/>
    <cellStyle name="Explanatory Text 38" xfId="23613"/>
    <cellStyle name="Explanatory Text 38 2" xfId="23614"/>
    <cellStyle name="Explanatory Text 39" xfId="23615"/>
    <cellStyle name="Explanatory Text 39 2" xfId="23616"/>
    <cellStyle name="Explanatory Text 4" xfId="23617"/>
    <cellStyle name="Explanatory Text 4 2" xfId="23618"/>
    <cellStyle name="Explanatory Text 4 2 2" xfId="23619"/>
    <cellStyle name="Explanatory Text 4 3" xfId="23620"/>
    <cellStyle name="Explanatory Text 40" xfId="23621"/>
    <cellStyle name="Explanatory Text 40 2" xfId="23622"/>
    <cellStyle name="Explanatory Text 41" xfId="23623"/>
    <cellStyle name="Explanatory Text 41 2" xfId="23624"/>
    <cellStyle name="Explanatory Text 42" xfId="23625"/>
    <cellStyle name="Explanatory Text 42 2" xfId="23626"/>
    <cellStyle name="Explanatory Text 43" xfId="23627"/>
    <cellStyle name="Explanatory Text 43 2" xfId="23628"/>
    <cellStyle name="Explanatory Text 44" xfId="23629"/>
    <cellStyle name="Explanatory Text 44 2" xfId="23630"/>
    <cellStyle name="Explanatory Text 45" xfId="23631"/>
    <cellStyle name="Explanatory Text 45 2" xfId="23632"/>
    <cellStyle name="Explanatory Text 46" xfId="23633"/>
    <cellStyle name="Explanatory Text 46 2" xfId="23634"/>
    <cellStyle name="Explanatory Text 47" xfId="23635"/>
    <cellStyle name="Explanatory Text 47 2" xfId="23636"/>
    <cellStyle name="Explanatory Text 48" xfId="23637"/>
    <cellStyle name="Explanatory Text 48 2" xfId="23638"/>
    <cellStyle name="Explanatory Text 49" xfId="23639"/>
    <cellStyle name="Explanatory Text 49 2" xfId="23640"/>
    <cellStyle name="Explanatory Text 5" xfId="23641"/>
    <cellStyle name="Explanatory Text 5 2" xfId="23642"/>
    <cellStyle name="Explanatory Text 5 3" xfId="23643"/>
    <cellStyle name="Explanatory Text 50" xfId="23644"/>
    <cellStyle name="Explanatory Text 50 2" xfId="23645"/>
    <cellStyle name="Explanatory Text 51" xfId="23646"/>
    <cellStyle name="Explanatory Text 51 2" xfId="23647"/>
    <cellStyle name="Explanatory Text 52" xfId="23648"/>
    <cellStyle name="Explanatory Text 52 2" xfId="23649"/>
    <cellStyle name="Explanatory Text 53" xfId="23650"/>
    <cellStyle name="Explanatory Text 53 2" xfId="23651"/>
    <cellStyle name="Explanatory Text 54" xfId="23652"/>
    <cellStyle name="Explanatory Text 54 2" xfId="23653"/>
    <cellStyle name="Explanatory Text 55" xfId="23654"/>
    <cellStyle name="Explanatory Text 55 2" xfId="23655"/>
    <cellStyle name="Explanatory Text 56" xfId="23656"/>
    <cellStyle name="Explanatory Text 56 2" xfId="23657"/>
    <cellStyle name="Explanatory Text 57" xfId="23658"/>
    <cellStyle name="Explanatory Text 57 2" xfId="23659"/>
    <cellStyle name="Explanatory Text 58" xfId="23660"/>
    <cellStyle name="Explanatory Text 58 2" xfId="23661"/>
    <cellStyle name="Explanatory Text 59" xfId="23662"/>
    <cellStyle name="Explanatory Text 59 2" xfId="23663"/>
    <cellStyle name="Explanatory Text 6" xfId="23664"/>
    <cellStyle name="Explanatory Text 6 2" xfId="23665"/>
    <cellStyle name="Explanatory Text 6 3" xfId="23666"/>
    <cellStyle name="Explanatory Text 60" xfId="23667"/>
    <cellStyle name="Explanatory Text 60 2" xfId="23668"/>
    <cellStyle name="Explanatory Text 61" xfId="23669"/>
    <cellStyle name="Explanatory Text 61 2" xfId="23670"/>
    <cellStyle name="Explanatory Text 62" xfId="23671"/>
    <cellStyle name="Explanatory Text 62 2" xfId="23672"/>
    <cellStyle name="Explanatory Text 63" xfId="23673"/>
    <cellStyle name="Explanatory Text 63 2" xfId="23674"/>
    <cellStyle name="Explanatory Text 64" xfId="23675"/>
    <cellStyle name="Explanatory Text 64 2" xfId="23676"/>
    <cellStyle name="Explanatory Text 65" xfId="23677"/>
    <cellStyle name="Explanatory Text 65 2" xfId="23678"/>
    <cellStyle name="Explanatory Text 66" xfId="23679"/>
    <cellStyle name="Explanatory Text 66 2" xfId="23680"/>
    <cellStyle name="Explanatory Text 67" xfId="23681"/>
    <cellStyle name="Explanatory Text 67 2" xfId="23682"/>
    <cellStyle name="Explanatory Text 68" xfId="23683"/>
    <cellStyle name="Explanatory Text 68 2" xfId="23684"/>
    <cellStyle name="Explanatory Text 69" xfId="23685"/>
    <cellStyle name="Explanatory Text 69 2" xfId="23686"/>
    <cellStyle name="Explanatory Text 7" xfId="23687"/>
    <cellStyle name="Explanatory Text 7 2" xfId="23688"/>
    <cellStyle name="Explanatory Text 7 3" xfId="23689"/>
    <cellStyle name="Explanatory Text 70" xfId="23690"/>
    <cellStyle name="Explanatory Text 70 2" xfId="23691"/>
    <cellStyle name="Explanatory Text 71" xfId="23692"/>
    <cellStyle name="Explanatory Text 71 2" xfId="23693"/>
    <cellStyle name="Explanatory Text 72" xfId="23694"/>
    <cellStyle name="Explanatory Text 72 2" xfId="23695"/>
    <cellStyle name="Explanatory Text 73" xfId="23696"/>
    <cellStyle name="Explanatory Text 73 2" xfId="23697"/>
    <cellStyle name="Explanatory Text 74" xfId="23698"/>
    <cellStyle name="Explanatory Text 74 2" xfId="23699"/>
    <cellStyle name="Explanatory Text 75" xfId="23700"/>
    <cellStyle name="Explanatory Text 75 2" xfId="23701"/>
    <cellStyle name="Explanatory Text 76" xfId="23702"/>
    <cellStyle name="Explanatory Text 76 2" xfId="23703"/>
    <cellStyle name="Explanatory Text 77" xfId="23704"/>
    <cellStyle name="Explanatory Text 77 2" xfId="23705"/>
    <cellStyle name="Explanatory Text 78" xfId="23706"/>
    <cellStyle name="Explanatory Text 78 2" xfId="23707"/>
    <cellStyle name="Explanatory Text 79" xfId="23708"/>
    <cellStyle name="Explanatory Text 79 2" xfId="23709"/>
    <cellStyle name="Explanatory Text 8" xfId="23710"/>
    <cellStyle name="Explanatory Text 8 2" xfId="23711"/>
    <cellStyle name="Explanatory Text 8 3" xfId="23712"/>
    <cellStyle name="Explanatory Text 80" xfId="23713"/>
    <cellStyle name="Explanatory Text 80 2" xfId="23714"/>
    <cellStyle name="Explanatory Text 81" xfId="23715"/>
    <cellStyle name="Explanatory Text 81 2" xfId="23716"/>
    <cellStyle name="Explanatory Text 82" xfId="23717"/>
    <cellStyle name="Explanatory Text 82 2" xfId="23718"/>
    <cellStyle name="Explanatory Text 83" xfId="23719"/>
    <cellStyle name="Explanatory Text 83 2" xfId="23720"/>
    <cellStyle name="Explanatory Text 84" xfId="23721"/>
    <cellStyle name="Explanatory Text 84 2" xfId="23722"/>
    <cellStyle name="Explanatory Text 85" xfId="23723"/>
    <cellStyle name="Explanatory Text 85 2" xfId="23724"/>
    <cellStyle name="Explanatory Text 86" xfId="23725"/>
    <cellStyle name="Explanatory Text 86 2" xfId="23726"/>
    <cellStyle name="Explanatory Text 87" xfId="23727"/>
    <cellStyle name="Explanatory Text 87 2" xfId="23728"/>
    <cellStyle name="Explanatory Text 88" xfId="23729"/>
    <cellStyle name="Explanatory Text 88 2" xfId="23730"/>
    <cellStyle name="Explanatory Text 89" xfId="23731"/>
    <cellStyle name="Explanatory Text 89 2" xfId="23732"/>
    <cellStyle name="Explanatory Text 9" xfId="23733"/>
    <cellStyle name="Explanatory Text 9 2" xfId="23734"/>
    <cellStyle name="Explanatory Text 9 3" xfId="23735"/>
    <cellStyle name="Explanatory Text 90" xfId="23736"/>
    <cellStyle name="Explanatory Text 90 2" xfId="23737"/>
    <cellStyle name="Explanatory Text 91" xfId="23738"/>
    <cellStyle name="Explanatory Text 91 2" xfId="23739"/>
    <cellStyle name="Explanatory Text 92" xfId="23740"/>
    <cellStyle name="Explanatory Text 92 2" xfId="23741"/>
    <cellStyle name="Explanatory Text 93" xfId="23742"/>
    <cellStyle name="Explanatory Text 93 2" xfId="23743"/>
    <cellStyle name="Explanatory Text 94" xfId="23744"/>
    <cellStyle name="Explanatory Text 94 2" xfId="23745"/>
    <cellStyle name="Explanatory Text 95" xfId="23746"/>
    <cellStyle name="Explanatory Text 95 2" xfId="23747"/>
    <cellStyle name="Explanatory Text 96" xfId="23748"/>
    <cellStyle name="Explanatory Text 96 2" xfId="23749"/>
    <cellStyle name="Explanatory Text 97" xfId="23750"/>
    <cellStyle name="Explanatory Text 97 2" xfId="23751"/>
    <cellStyle name="Explanatory Text 98" xfId="23752"/>
    <cellStyle name="Explanatory Text 98 2" xfId="23753"/>
    <cellStyle name="Explanatory Text 99" xfId="23754"/>
    <cellStyle name="Explanatory Text 99 2" xfId="23755"/>
    <cellStyle name="F2" xfId="23756"/>
    <cellStyle name="F3" xfId="23757"/>
    <cellStyle name="F4" xfId="23758"/>
    <cellStyle name="F5" xfId="23759"/>
    <cellStyle name="F6" xfId="23760"/>
    <cellStyle name="F7" xfId="23761"/>
    <cellStyle name="F8" xfId="23762"/>
    <cellStyle name="Fixed" xfId="23763"/>
    <cellStyle name="Fixed 10" xfId="23764"/>
    <cellStyle name="Fixed 11" xfId="23765"/>
    <cellStyle name="Fixed 12" xfId="23766"/>
    <cellStyle name="Fixed 13" xfId="23767"/>
    <cellStyle name="Fixed 14" xfId="23768"/>
    <cellStyle name="Fixed 15" xfId="23769"/>
    <cellStyle name="Fixed 16" xfId="23770"/>
    <cellStyle name="Fixed 17" xfId="23771"/>
    <cellStyle name="Fixed 18" xfId="23772"/>
    <cellStyle name="Fixed 19" xfId="23773"/>
    <cellStyle name="Fixed 2" xfId="23774"/>
    <cellStyle name="Fixed 2 10" xfId="23775"/>
    <cellStyle name="Fixed 2 11" xfId="23776"/>
    <cellStyle name="Fixed 2 12" xfId="23777"/>
    <cellStyle name="Fixed 2 13" xfId="23778"/>
    <cellStyle name="Fixed 2 14" xfId="23779"/>
    <cellStyle name="Fixed 2 15" xfId="23780"/>
    <cellStyle name="Fixed 2 2" xfId="23781"/>
    <cellStyle name="Fixed 2 2 2" xfId="23782"/>
    <cellStyle name="Fixed 2 2 3" xfId="23783"/>
    <cellStyle name="Fixed 2 2 4" xfId="23784"/>
    <cellStyle name="Fixed 2 2 4 2" xfId="23785"/>
    <cellStyle name="Fixed 2 2 4 3" xfId="23786"/>
    <cellStyle name="Fixed 2 2 4 4" xfId="23787"/>
    <cellStyle name="Fixed 2 2 4 5" xfId="23788"/>
    <cellStyle name="Fixed 2 2 4 6" xfId="23789"/>
    <cellStyle name="Fixed 2 2 4 7" xfId="23790"/>
    <cellStyle name="Fixed 2 2 5" xfId="23791"/>
    <cellStyle name="Fixed 2 2 5 2" xfId="23792"/>
    <cellStyle name="Fixed 2 2 5 3" xfId="23793"/>
    <cellStyle name="Fixed 2 2 5 4" xfId="23794"/>
    <cellStyle name="Fixed 2 2 5 5" xfId="23795"/>
    <cellStyle name="Fixed 2 2 5 6" xfId="23796"/>
    <cellStyle name="Fixed 2 2 5 7" xfId="23797"/>
    <cellStyle name="Fixed 2 2 6" xfId="23798"/>
    <cellStyle name="Fixed 2 2 6 2" xfId="23799"/>
    <cellStyle name="Fixed 2 2 6 3" xfId="23800"/>
    <cellStyle name="Fixed 2 2 6 4" xfId="23801"/>
    <cellStyle name="Fixed 2 2 6 5" xfId="23802"/>
    <cellStyle name="Fixed 2 2 6 6" xfId="23803"/>
    <cellStyle name="Fixed 2 2 6 7" xfId="23804"/>
    <cellStyle name="Fixed 2 3" xfId="23805"/>
    <cellStyle name="Fixed 2 3 2" xfId="23806"/>
    <cellStyle name="Fixed 2 3 2 2" xfId="23807"/>
    <cellStyle name="Fixed 2 3 2 3" xfId="23808"/>
    <cellStyle name="Fixed 2 3 2 4" xfId="23809"/>
    <cellStyle name="Fixed 2 3 2 5" xfId="23810"/>
    <cellStyle name="Fixed 2 3 2 6" xfId="23811"/>
    <cellStyle name="Fixed 2 3 2 7" xfId="23812"/>
    <cellStyle name="Fixed 2 3 3" xfId="23813"/>
    <cellStyle name="Fixed 2 3 3 2" xfId="23814"/>
    <cellStyle name="Fixed 2 3 3 3" xfId="23815"/>
    <cellStyle name="Fixed 2 3 3 4" xfId="23816"/>
    <cellStyle name="Fixed 2 3 3 5" xfId="23817"/>
    <cellStyle name="Fixed 2 3 3 6" xfId="23818"/>
    <cellStyle name="Fixed 2 3 3 7" xfId="23819"/>
    <cellStyle name="Fixed 2 3 4" xfId="23820"/>
    <cellStyle name="Fixed 2 3 4 2" xfId="23821"/>
    <cellStyle name="Fixed 2 3 4 3" xfId="23822"/>
    <cellStyle name="Fixed 2 3 4 4" xfId="23823"/>
    <cellStyle name="Fixed 2 3 4 5" xfId="23824"/>
    <cellStyle name="Fixed 2 3 4 6" xfId="23825"/>
    <cellStyle name="Fixed 2 3 4 7" xfId="23826"/>
    <cellStyle name="Fixed 2 4" xfId="23827"/>
    <cellStyle name="Fixed 2 4 2" xfId="23828"/>
    <cellStyle name="Fixed 2 4 2 2" xfId="23829"/>
    <cellStyle name="Fixed 2 4 2 3" xfId="23830"/>
    <cellStyle name="Fixed 2 4 2 4" xfId="23831"/>
    <cellStyle name="Fixed 2 4 2 5" xfId="23832"/>
    <cellStyle name="Fixed 2 4 2 6" xfId="23833"/>
    <cellStyle name="Fixed 2 4 2 7" xfId="23834"/>
    <cellStyle name="Fixed 2 4 3" xfId="23835"/>
    <cellStyle name="Fixed 2 4 3 2" xfId="23836"/>
    <cellStyle name="Fixed 2 4 3 3" xfId="23837"/>
    <cellStyle name="Fixed 2 4 3 4" xfId="23838"/>
    <cellStyle name="Fixed 2 4 3 5" xfId="23839"/>
    <cellStyle name="Fixed 2 4 3 6" xfId="23840"/>
    <cellStyle name="Fixed 2 4 3 7" xfId="23841"/>
    <cellStyle name="Fixed 2 4 4" xfId="23842"/>
    <cellStyle name="Fixed 2 4 4 2" xfId="23843"/>
    <cellStyle name="Fixed 2 4 4 3" xfId="23844"/>
    <cellStyle name="Fixed 2 4 4 4" xfId="23845"/>
    <cellStyle name="Fixed 2 4 4 5" xfId="23846"/>
    <cellStyle name="Fixed 2 4 4 6" xfId="23847"/>
    <cellStyle name="Fixed 2 4 4 7" xfId="23848"/>
    <cellStyle name="Fixed 2 5" xfId="23849"/>
    <cellStyle name="Fixed 2 6" xfId="23850"/>
    <cellStyle name="Fixed 2 7" xfId="23851"/>
    <cellStyle name="Fixed 2 8" xfId="23852"/>
    <cellStyle name="Fixed 2 9" xfId="23853"/>
    <cellStyle name="Fixed 20" xfId="23854"/>
    <cellStyle name="Fixed 21" xfId="23855"/>
    <cellStyle name="Fixed 22" xfId="23856"/>
    <cellStyle name="Fixed 23" xfId="23857"/>
    <cellStyle name="Fixed 24" xfId="23858"/>
    <cellStyle name="Fixed 25" xfId="23859"/>
    <cellStyle name="Fixed 26" xfId="23860"/>
    <cellStyle name="Fixed 27" xfId="23861"/>
    <cellStyle name="Fixed 28" xfId="23862"/>
    <cellStyle name="Fixed 29" xfId="23863"/>
    <cellStyle name="Fixed 3" xfId="23864"/>
    <cellStyle name="Fixed 3 2" xfId="23865"/>
    <cellStyle name="Fixed 3 3" xfId="23866"/>
    <cellStyle name="Fixed 3 4" xfId="23867"/>
    <cellStyle name="Fixed 3 5" xfId="23868"/>
    <cellStyle name="Fixed 3 6" xfId="23869"/>
    <cellStyle name="Fixed 3 6 2" xfId="23870"/>
    <cellStyle name="Fixed 3 6 3" xfId="23871"/>
    <cellStyle name="Fixed 3 6 4" xfId="23872"/>
    <cellStyle name="Fixed 3 6 5" xfId="23873"/>
    <cellStyle name="Fixed 3 6 6" xfId="23874"/>
    <cellStyle name="Fixed 3 6 7" xfId="23875"/>
    <cellStyle name="Fixed 3 7" xfId="23876"/>
    <cellStyle name="Fixed 3 7 2" xfId="23877"/>
    <cellStyle name="Fixed 3 7 3" xfId="23878"/>
    <cellStyle name="Fixed 3 7 4" xfId="23879"/>
    <cellStyle name="Fixed 3 7 5" xfId="23880"/>
    <cellStyle name="Fixed 3 7 6" xfId="23881"/>
    <cellStyle name="Fixed 3 7 7" xfId="23882"/>
    <cellStyle name="Fixed 3 8" xfId="23883"/>
    <cellStyle name="Fixed 3 8 2" xfId="23884"/>
    <cellStyle name="Fixed 3 8 3" xfId="23885"/>
    <cellStyle name="Fixed 3 8 4" xfId="23886"/>
    <cellStyle name="Fixed 3 8 5" xfId="23887"/>
    <cellStyle name="Fixed 3 8 6" xfId="23888"/>
    <cellStyle name="Fixed 3 8 7" xfId="23889"/>
    <cellStyle name="Fixed 3 9" xfId="23890"/>
    <cellStyle name="Fixed 30" xfId="23891"/>
    <cellStyle name="Fixed 31" xfId="23892"/>
    <cellStyle name="Fixed 32" xfId="23893"/>
    <cellStyle name="Fixed 33" xfId="23894"/>
    <cellStyle name="Fixed 34" xfId="23895"/>
    <cellStyle name="Fixed 35" xfId="23896"/>
    <cellStyle name="Fixed 36" xfId="23897"/>
    <cellStyle name="Fixed 37" xfId="23898"/>
    <cellStyle name="Fixed 38" xfId="23899"/>
    <cellStyle name="Fixed 39" xfId="23900"/>
    <cellStyle name="Fixed 4" xfId="23901"/>
    <cellStyle name="Fixed 4 2" xfId="23902"/>
    <cellStyle name="Fixed 40" xfId="23903"/>
    <cellStyle name="Fixed 40 2" xfId="23904"/>
    <cellStyle name="Fixed 40 2 2" xfId="23905"/>
    <cellStyle name="Fixed 40 2 3" xfId="23906"/>
    <cellStyle name="Fixed 40 2 4" xfId="23907"/>
    <cellStyle name="Fixed 40 2 5" xfId="23908"/>
    <cellStyle name="Fixed 40 2 6" xfId="23909"/>
    <cellStyle name="Fixed 40 2 7" xfId="23910"/>
    <cellStyle name="Fixed 40 3" xfId="23911"/>
    <cellStyle name="Fixed 40 3 2" xfId="23912"/>
    <cellStyle name="Fixed 40 3 3" xfId="23913"/>
    <cellStyle name="Fixed 40 3 4" xfId="23914"/>
    <cellStyle name="Fixed 40 3 5" xfId="23915"/>
    <cellStyle name="Fixed 40 3 6" xfId="23916"/>
    <cellStyle name="Fixed 40 3 7" xfId="23917"/>
    <cellStyle name="Fixed 40 4" xfId="23918"/>
    <cellStyle name="Fixed 40 4 2" xfId="23919"/>
    <cellStyle name="Fixed 40 4 3" xfId="23920"/>
    <cellStyle name="Fixed 40 4 4" xfId="23921"/>
    <cellStyle name="Fixed 40 4 5" xfId="23922"/>
    <cellStyle name="Fixed 40 4 6" xfId="23923"/>
    <cellStyle name="Fixed 40 4 7" xfId="23924"/>
    <cellStyle name="Fixed 41" xfId="23925"/>
    <cellStyle name="Fixed 41 2" xfId="23926"/>
    <cellStyle name="Fixed 41 2 2" xfId="23927"/>
    <cellStyle name="Fixed 41 2 3" xfId="23928"/>
    <cellStyle name="Fixed 41 2 4" xfId="23929"/>
    <cellStyle name="Fixed 41 2 5" xfId="23930"/>
    <cellStyle name="Fixed 41 2 6" xfId="23931"/>
    <cellStyle name="Fixed 41 2 7" xfId="23932"/>
    <cellStyle name="Fixed 41 3" xfId="23933"/>
    <cellStyle name="Fixed 41 3 2" xfId="23934"/>
    <cellStyle name="Fixed 41 3 3" xfId="23935"/>
    <cellStyle name="Fixed 41 3 4" xfId="23936"/>
    <cellStyle name="Fixed 41 3 5" xfId="23937"/>
    <cellStyle name="Fixed 41 3 6" xfId="23938"/>
    <cellStyle name="Fixed 41 3 7" xfId="23939"/>
    <cellStyle name="Fixed 41 4" xfId="23940"/>
    <cellStyle name="Fixed 41 4 2" xfId="23941"/>
    <cellStyle name="Fixed 41 4 3" xfId="23942"/>
    <cellStyle name="Fixed 41 4 4" xfId="23943"/>
    <cellStyle name="Fixed 41 4 5" xfId="23944"/>
    <cellStyle name="Fixed 41 4 6" xfId="23945"/>
    <cellStyle name="Fixed 41 4 7" xfId="23946"/>
    <cellStyle name="Fixed 42" xfId="23947"/>
    <cellStyle name="Fixed 43" xfId="23948"/>
    <cellStyle name="Fixed 44" xfId="23949"/>
    <cellStyle name="Fixed 45" xfId="23950"/>
    <cellStyle name="Fixed 46" xfId="23951"/>
    <cellStyle name="Fixed 47" xfId="23952"/>
    <cellStyle name="Fixed 48" xfId="23953"/>
    <cellStyle name="Fixed 49" xfId="23954"/>
    <cellStyle name="Fixed 5" xfId="23955"/>
    <cellStyle name="Fixed 5 2" xfId="23956"/>
    <cellStyle name="Fixed 50" xfId="23957"/>
    <cellStyle name="Fixed 51" xfId="23958"/>
    <cellStyle name="Fixed 52" xfId="23959"/>
    <cellStyle name="Fixed 53" xfId="23960"/>
    <cellStyle name="Fixed 54" xfId="23961"/>
    <cellStyle name="Fixed 55" xfId="23962"/>
    <cellStyle name="Fixed 6" xfId="23963"/>
    <cellStyle name="Fixed 6 2" xfId="23964"/>
    <cellStyle name="Fixed 7" xfId="23965"/>
    <cellStyle name="Fixed 7 2" xfId="23966"/>
    <cellStyle name="Fixed 8" xfId="23967"/>
    <cellStyle name="Fixed 8 2" xfId="23968"/>
    <cellStyle name="Fixed 9" xfId="23969"/>
    <cellStyle name="Fixed_ACCOUNTS" xfId="50944"/>
    <cellStyle name="Fixed2 - Style2" xfId="23970"/>
    <cellStyle name="Fixed2 - Style2 2" xfId="23971"/>
    <cellStyle name="Fixed3 - Style3" xfId="23972"/>
    <cellStyle name="Fixed3 - Style3 2" xfId="50945"/>
    <cellStyle name="Fixlong" xfId="23973"/>
    <cellStyle name="Formula" xfId="23974"/>
    <cellStyle name="General" xfId="19"/>
    <cellStyle name="General 2" xfId="23975"/>
    <cellStyle name="Good 10" xfId="23976"/>
    <cellStyle name="Good 10 2" xfId="23977"/>
    <cellStyle name="Good 10 3" xfId="23978"/>
    <cellStyle name="Good 100" xfId="23979"/>
    <cellStyle name="Good 100 2" xfId="23980"/>
    <cellStyle name="Good 101" xfId="23981"/>
    <cellStyle name="Good 101 2" xfId="23982"/>
    <cellStyle name="Good 102" xfId="23983"/>
    <cellStyle name="Good 102 2" xfId="23984"/>
    <cellStyle name="Good 103" xfId="23985"/>
    <cellStyle name="Good 103 2" xfId="23986"/>
    <cellStyle name="Good 104" xfId="23987"/>
    <cellStyle name="Good 104 2" xfId="23988"/>
    <cellStyle name="Good 105" xfId="23989"/>
    <cellStyle name="Good 105 2" xfId="23990"/>
    <cellStyle name="Good 106" xfId="23991"/>
    <cellStyle name="Good 106 2" xfId="23992"/>
    <cellStyle name="Good 107" xfId="23993"/>
    <cellStyle name="Good 107 2" xfId="23994"/>
    <cellStyle name="Good 108" xfId="23995"/>
    <cellStyle name="Good 108 2" xfId="23996"/>
    <cellStyle name="Good 109" xfId="23997"/>
    <cellStyle name="Good 109 2" xfId="23998"/>
    <cellStyle name="Good 11" xfId="23999"/>
    <cellStyle name="Good 11 2" xfId="24000"/>
    <cellStyle name="Good 11 3" xfId="24001"/>
    <cellStyle name="Good 110" xfId="24002"/>
    <cellStyle name="Good 110 2" xfId="24003"/>
    <cellStyle name="Good 111" xfId="24004"/>
    <cellStyle name="Good 111 2" xfId="24005"/>
    <cellStyle name="Good 112" xfId="24006"/>
    <cellStyle name="Good 112 2" xfId="24007"/>
    <cellStyle name="Good 113" xfId="24008"/>
    <cellStyle name="Good 113 2" xfId="24009"/>
    <cellStyle name="Good 114" xfId="24010"/>
    <cellStyle name="Good 114 2" xfId="24011"/>
    <cellStyle name="Good 115" xfId="24012"/>
    <cellStyle name="Good 115 2" xfId="24013"/>
    <cellStyle name="Good 116" xfId="24014"/>
    <cellStyle name="Good 116 2" xfId="24015"/>
    <cellStyle name="Good 117" xfId="24016"/>
    <cellStyle name="Good 117 2" xfId="24017"/>
    <cellStyle name="Good 118" xfId="24018"/>
    <cellStyle name="Good 118 2" xfId="24019"/>
    <cellStyle name="Good 119" xfId="24020"/>
    <cellStyle name="Good 119 2" xfId="24021"/>
    <cellStyle name="Good 12" xfId="24022"/>
    <cellStyle name="Good 12 2" xfId="24023"/>
    <cellStyle name="Good 12 3" xfId="24024"/>
    <cellStyle name="Good 120" xfId="24025"/>
    <cellStyle name="Good 120 2" xfId="24026"/>
    <cellStyle name="Good 121" xfId="24027"/>
    <cellStyle name="Good 121 2" xfId="24028"/>
    <cellStyle name="Good 122" xfId="24029"/>
    <cellStyle name="Good 122 2" xfId="24030"/>
    <cellStyle name="Good 123" xfId="24031"/>
    <cellStyle name="Good 123 2" xfId="24032"/>
    <cellStyle name="Good 124" xfId="24033"/>
    <cellStyle name="Good 124 2" xfId="24034"/>
    <cellStyle name="Good 125" xfId="24035"/>
    <cellStyle name="Good 125 2" xfId="24036"/>
    <cellStyle name="Good 126" xfId="24037"/>
    <cellStyle name="Good 126 2" xfId="24038"/>
    <cellStyle name="Good 127" xfId="24039"/>
    <cellStyle name="Good 127 2" xfId="24040"/>
    <cellStyle name="Good 128" xfId="24041"/>
    <cellStyle name="Good 128 2" xfId="24042"/>
    <cellStyle name="Good 129" xfId="24043"/>
    <cellStyle name="Good 129 2" xfId="24044"/>
    <cellStyle name="Good 13" xfId="24045"/>
    <cellStyle name="Good 13 2" xfId="24046"/>
    <cellStyle name="Good 13 3" xfId="24047"/>
    <cellStyle name="Good 130" xfId="24048"/>
    <cellStyle name="Good 130 2" xfId="24049"/>
    <cellStyle name="Good 131" xfId="24050"/>
    <cellStyle name="Good 131 2" xfId="24051"/>
    <cellStyle name="Good 132" xfId="24052"/>
    <cellStyle name="Good 132 2" xfId="24053"/>
    <cellStyle name="Good 133" xfId="24054"/>
    <cellStyle name="Good 133 2" xfId="24055"/>
    <cellStyle name="Good 134" xfId="24056"/>
    <cellStyle name="Good 134 2" xfId="24057"/>
    <cellStyle name="Good 135" xfId="24058"/>
    <cellStyle name="Good 135 2" xfId="24059"/>
    <cellStyle name="Good 136" xfId="24060"/>
    <cellStyle name="Good 136 2" xfId="24061"/>
    <cellStyle name="Good 137" xfId="24062"/>
    <cellStyle name="Good 137 2" xfId="24063"/>
    <cellStyle name="Good 138" xfId="24064"/>
    <cellStyle name="Good 138 2" xfId="24065"/>
    <cellStyle name="Good 139" xfId="24066"/>
    <cellStyle name="Good 139 2" xfId="24067"/>
    <cellStyle name="Good 14" xfId="24068"/>
    <cellStyle name="Good 14 2" xfId="24069"/>
    <cellStyle name="Good 140" xfId="24070"/>
    <cellStyle name="Good 140 2" xfId="24071"/>
    <cellStyle name="Good 141" xfId="24072"/>
    <cellStyle name="Good 141 2" xfId="24073"/>
    <cellStyle name="Good 142" xfId="24074"/>
    <cellStyle name="Good 142 2" xfId="24075"/>
    <cellStyle name="Good 143" xfId="24076"/>
    <cellStyle name="Good 143 2" xfId="24077"/>
    <cellStyle name="Good 144" xfId="24078"/>
    <cellStyle name="Good 144 2" xfId="24079"/>
    <cellStyle name="Good 145" xfId="24080"/>
    <cellStyle name="Good 145 2" xfId="24081"/>
    <cellStyle name="Good 146" xfId="24082"/>
    <cellStyle name="Good 146 2" xfId="24083"/>
    <cellStyle name="Good 147" xfId="24084"/>
    <cellStyle name="Good 147 2" xfId="24085"/>
    <cellStyle name="Good 148" xfId="24086"/>
    <cellStyle name="Good 148 2" xfId="24087"/>
    <cellStyle name="Good 149" xfId="24088"/>
    <cellStyle name="Good 149 2" xfId="24089"/>
    <cellStyle name="Good 15" xfId="24090"/>
    <cellStyle name="Good 15 2" xfId="24091"/>
    <cellStyle name="Good 150" xfId="24092"/>
    <cellStyle name="Good 150 2" xfId="24093"/>
    <cellStyle name="Good 151" xfId="24094"/>
    <cellStyle name="Good 151 2" xfId="24095"/>
    <cellStyle name="Good 152" xfId="24096"/>
    <cellStyle name="Good 152 2" xfId="24097"/>
    <cellStyle name="Good 153" xfId="24098"/>
    <cellStyle name="Good 153 2" xfId="24099"/>
    <cellStyle name="Good 154" xfId="24100"/>
    <cellStyle name="Good 154 2" xfId="24101"/>
    <cellStyle name="Good 155" xfId="24102"/>
    <cellStyle name="Good 155 2" xfId="24103"/>
    <cellStyle name="Good 156" xfId="24104"/>
    <cellStyle name="Good 156 2" xfId="24105"/>
    <cellStyle name="Good 157" xfId="24106"/>
    <cellStyle name="Good 157 2" xfId="24107"/>
    <cellStyle name="Good 158" xfId="24108"/>
    <cellStyle name="Good 158 2" xfId="24109"/>
    <cellStyle name="Good 159" xfId="24110"/>
    <cellStyle name="Good 159 2" xfId="24111"/>
    <cellStyle name="Good 16" xfId="24112"/>
    <cellStyle name="Good 16 2" xfId="24113"/>
    <cellStyle name="Good 160" xfId="24114"/>
    <cellStyle name="Good 160 2" xfId="24115"/>
    <cellStyle name="Good 161" xfId="24116"/>
    <cellStyle name="Good 161 2" xfId="24117"/>
    <cellStyle name="Good 162" xfId="24118"/>
    <cellStyle name="Good 162 2" xfId="24119"/>
    <cellStyle name="Good 163" xfId="24120"/>
    <cellStyle name="Good 163 2" xfId="24121"/>
    <cellStyle name="Good 164" xfId="24122"/>
    <cellStyle name="Good 164 2" xfId="24123"/>
    <cellStyle name="Good 165" xfId="24124"/>
    <cellStyle name="Good 165 2" xfId="24125"/>
    <cellStyle name="Good 166" xfId="24126"/>
    <cellStyle name="Good 166 2" xfId="24127"/>
    <cellStyle name="Good 167" xfId="24128"/>
    <cellStyle name="Good 167 2" xfId="24129"/>
    <cellStyle name="Good 168" xfId="24130"/>
    <cellStyle name="Good 168 2" xfId="24131"/>
    <cellStyle name="Good 169" xfId="24132"/>
    <cellStyle name="Good 169 2" xfId="24133"/>
    <cellStyle name="Good 17" xfId="24134"/>
    <cellStyle name="Good 17 2" xfId="24135"/>
    <cellStyle name="Good 170" xfId="24136"/>
    <cellStyle name="Good 170 2" xfId="24137"/>
    <cellStyle name="Good 171" xfId="24138"/>
    <cellStyle name="Good 171 2" xfId="24139"/>
    <cellStyle name="Good 172" xfId="24140"/>
    <cellStyle name="Good 172 2" xfId="24141"/>
    <cellStyle name="Good 173" xfId="24142"/>
    <cellStyle name="Good 173 2" xfId="24143"/>
    <cellStyle name="Good 174" xfId="24144"/>
    <cellStyle name="Good 174 2" xfId="24145"/>
    <cellStyle name="Good 175" xfId="24146"/>
    <cellStyle name="Good 175 2" xfId="24147"/>
    <cellStyle name="Good 176" xfId="24148"/>
    <cellStyle name="Good 176 2" xfId="24149"/>
    <cellStyle name="Good 177" xfId="24150"/>
    <cellStyle name="Good 177 2" xfId="24151"/>
    <cellStyle name="Good 178" xfId="24152"/>
    <cellStyle name="Good 178 2" xfId="24153"/>
    <cellStyle name="Good 179" xfId="24154"/>
    <cellStyle name="Good 179 2" xfId="24155"/>
    <cellStyle name="Good 18" xfId="24156"/>
    <cellStyle name="Good 18 2" xfId="24157"/>
    <cellStyle name="Good 180" xfId="24158"/>
    <cellStyle name="Good 180 2" xfId="24159"/>
    <cellStyle name="Good 181" xfId="24160"/>
    <cellStyle name="Good 181 2" xfId="24161"/>
    <cellStyle name="Good 182" xfId="24162"/>
    <cellStyle name="Good 182 2" xfId="24163"/>
    <cellStyle name="Good 183" xfId="24164"/>
    <cellStyle name="Good 183 2" xfId="24165"/>
    <cellStyle name="Good 184" xfId="24166"/>
    <cellStyle name="Good 184 2" xfId="24167"/>
    <cellStyle name="Good 185" xfId="24168"/>
    <cellStyle name="Good 185 2" xfId="24169"/>
    <cellStyle name="Good 186" xfId="24170"/>
    <cellStyle name="Good 186 2" xfId="24171"/>
    <cellStyle name="Good 187" xfId="24172"/>
    <cellStyle name="Good 187 2" xfId="24173"/>
    <cellStyle name="Good 188" xfId="24174"/>
    <cellStyle name="Good 188 2" xfId="24175"/>
    <cellStyle name="Good 189" xfId="24176"/>
    <cellStyle name="Good 189 2" xfId="24177"/>
    <cellStyle name="Good 19" xfId="24178"/>
    <cellStyle name="Good 19 2" xfId="24179"/>
    <cellStyle name="Good 190" xfId="24180"/>
    <cellStyle name="Good 190 2" xfId="24181"/>
    <cellStyle name="Good 191" xfId="24182"/>
    <cellStyle name="Good 191 2" xfId="24183"/>
    <cellStyle name="Good 192" xfId="24184"/>
    <cellStyle name="Good 192 2" xfId="24185"/>
    <cellStyle name="Good 193" xfId="24186"/>
    <cellStyle name="Good 194" xfId="24187"/>
    <cellStyle name="Good 195" xfId="24188"/>
    <cellStyle name="Good 196" xfId="24189"/>
    <cellStyle name="Good 197" xfId="24190"/>
    <cellStyle name="Good 198" xfId="24191"/>
    <cellStyle name="Good 199" xfId="24192"/>
    <cellStyle name="Good 2" xfId="24193"/>
    <cellStyle name="Good 2 10" xfId="24194"/>
    <cellStyle name="Good 2 11" xfId="24195"/>
    <cellStyle name="Good 2 12" xfId="24196"/>
    <cellStyle name="Good 2 13" xfId="24197"/>
    <cellStyle name="Good 2 2" xfId="24198"/>
    <cellStyle name="Good 2 2 2" xfId="24199"/>
    <cellStyle name="Good 2 2 3" xfId="24200"/>
    <cellStyle name="Good 2 3" xfId="24201"/>
    <cellStyle name="Good 2 4" xfId="24202"/>
    <cellStyle name="Good 2 5" xfId="24203"/>
    <cellStyle name="Good 2 6" xfId="24204"/>
    <cellStyle name="Good 2 7" xfId="24205"/>
    <cellStyle name="Good 2 8" xfId="24206"/>
    <cellStyle name="Good 2 9" xfId="24207"/>
    <cellStyle name="Good 20" xfId="24208"/>
    <cellStyle name="Good 20 2" xfId="24209"/>
    <cellStyle name="Good 200" xfId="24210"/>
    <cellStyle name="Good 201" xfId="24211"/>
    <cellStyle name="Good 202" xfId="24212"/>
    <cellStyle name="Good 203" xfId="24213"/>
    <cellStyle name="Good 204" xfId="24214"/>
    <cellStyle name="Good 205" xfId="24215"/>
    <cellStyle name="Good 206" xfId="24216"/>
    <cellStyle name="Good 207" xfId="24217"/>
    <cellStyle name="Good 208" xfId="24218"/>
    <cellStyle name="Good 209" xfId="24219"/>
    <cellStyle name="Good 21" xfId="24220"/>
    <cellStyle name="Good 21 2" xfId="24221"/>
    <cellStyle name="Good 210" xfId="24222"/>
    <cellStyle name="Good 211" xfId="24223"/>
    <cellStyle name="Good 212" xfId="24224"/>
    <cellStyle name="Good 213" xfId="24225"/>
    <cellStyle name="Good 214" xfId="24226"/>
    <cellStyle name="Good 215" xfId="24227"/>
    <cellStyle name="Good 216" xfId="24228"/>
    <cellStyle name="Good 217" xfId="24229"/>
    <cellStyle name="Good 218" xfId="24230"/>
    <cellStyle name="Good 219" xfId="24231"/>
    <cellStyle name="Good 22" xfId="24232"/>
    <cellStyle name="Good 22 2" xfId="24233"/>
    <cellStyle name="Good 220" xfId="24234"/>
    <cellStyle name="Good 221" xfId="24235"/>
    <cellStyle name="Good 222" xfId="24236"/>
    <cellStyle name="Good 223" xfId="24237"/>
    <cellStyle name="Good 224" xfId="24238"/>
    <cellStyle name="Good 225" xfId="24239"/>
    <cellStyle name="Good 226" xfId="24240"/>
    <cellStyle name="Good 227" xfId="24241"/>
    <cellStyle name="Good 228" xfId="24242"/>
    <cellStyle name="Good 229" xfId="24243"/>
    <cellStyle name="Good 23" xfId="24244"/>
    <cellStyle name="Good 23 2" xfId="24245"/>
    <cellStyle name="Good 230" xfId="24246"/>
    <cellStyle name="Good 231" xfId="24247"/>
    <cellStyle name="Good 232" xfId="24248"/>
    <cellStyle name="Good 233" xfId="24249"/>
    <cellStyle name="Good 234" xfId="24250"/>
    <cellStyle name="Good 235" xfId="24251"/>
    <cellStyle name="Good 236" xfId="24252"/>
    <cellStyle name="Good 237" xfId="24253"/>
    <cellStyle name="Good 238" xfId="24254"/>
    <cellStyle name="Good 239" xfId="24255"/>
    <cellStyle name="Good 24" xfId="24256"/>
    <cellStyle name="Good 24 2" xfId="24257"/>
    <cellStyle name="Good 240" xfId="24258"/>
    <cellStyle name="Good 241" xfId="24259"/>
    <cellStyle name="Good 242" xfId="24260"/>
    <cellStyle name="Good 243" xfId="24261"/>
    <cellStyle name="Good 244" xfId="24262"/>
    <cellStyle name="Good 245" xfId="24263"/>
    <cellStyle name="Good 246" xfId="24264"/>
    <cellStyle name="Good 247" xfId="24265"/>
    <cellStyle name="Good 248" xfId="24266"/>
    <cellStyle name="Good 249" xfId="24267"/>
    <cellStyle name="Good 25" xfId="24268"/>
    <cellStyle name="Good 25 2" xfId="24269"/>
    <cellStyle name="Good 250" xfId="24270"/>
    <cellStyle name="Good 251" xfId="24271"/>
    <cellStyle name="Good 252" xfId="24272"/>
    <cellStyle name="Good 253" xfId="24273"/>
    <cellStyle name="Good 254" xfId="24274"/>
    <cellStyle name="Good 255" xfId="24275"/>
    <cellStyle name="Good 256" xfId="24276"/>
    <cellStyle name="Good 257" xfId="24277"/>
    <cellStyle name="Good 26" xfId="24278"/>
    <cellStyle name="Good 26 2" xfId="24279"/>
    <cellStyle name="Good 27" xfId="24280"/>
    <cellStyle name="Good 27 2" xfId="24281"/>
    <cellStyle name="Good 28" xfId="24282"/>
    <cellStyle name="Good 28 2" xfId="24283"/>
    <cellStyle name="Good 29" xfId="24284"/>
    <cellStyle name="Good 29 2" xfId="24285"/>
    <cellStyle name="Good 3" xfId="24286"/>
    <cellStyle name="Good 3 2" xfId="24287"/>
    <cellStyle name="Good 3 2 2" xfId="24288"/>
    <cellStyle name="Good 3 3" xfId="24289"/>
    <cellStyle name="Good 3 4" xfId="24290"/>
    <cellStyle name="Good 30" xfId="24291"/>
    <cellStyle name="Good 30 2" xfId="24292"/>
    <cellStyle name="Good 31" xfId="24293"/>
    <cellStyle name="Good 31 2" xfId="24294"/>
    <cellStyle name="Good 32" xfId="24295"/>
    <cellStyle name="Good 32 2" xfId="24296"/>
    <cellStyle name="Good 33" xfId="24297"/>
    <cellStyle name="Good 33 2" xfId="24298"/>
    <cellStyle name="Good 34" xfId="24299"/>
    <cellStyle name="Good 34 2" xfId="24300"/>
    <cellStyle name="Good 35" xfId="24301"/>
    <cellStyle name="Good 35 2" xfId="24302"/>
    <cellStyle name="Good 36" xfId="24303"/>
    <cellStyle name="Good 36 2" xfId="24304"/>
    <cellStyle name="Good 37" xfId="24305"/>
    <cellStyle name="Good 37 2" xfId="24306"/>
    <cellStyle name="Good 38" xfId="24307"/>
    <cellStyle name="Good 38 2" xfId="24308"/>
    <cellStyle name="Good 39" xfId="24309"/>
    <cellStyle name="Good 39 2" xfId="24310"/>
    <cellStyle name="Good 4" xfId="24311"/>
    <cellStyle name="Good 4 2" xfId="24312"/>
    <cellStyle name="Good 4 2 2" xfId="24313"/>
    <cellStyle name="Good 4 3" xfId="24314"/>
    <cellStyle name="Good 40" xfId="24315"/>
    <cellStyle name="Good 40 2" xfId="24316"/>
    <cellStyle name="Good 41" xfId="24317"/>
    <cellStyle name="Good 41 2" xfId="24318"/>
    <cellStyle name="Good 42" xfId="24319"/>
    <cellStyle name="Good 42 2" xfId="24320"/>
    <cellStyle name="Good 43" xfId="24321"/>
    <cellStyle name="Good 43 2" xfId="24322"/>
    <cellStyle name="Good 44" xfId="24323"/>
    <cellStyle name="Good 44 2" xfId="24324"/>
    <cellStyle name="Good 45" xfId="24325"/>
    <cellStyle name="Good 45 2" xfId="24326"/>
    <cellStyle name="Good 46" xfId="24327"/>
    <cellStyle name="Good 46 2" xfId="24328"/>
    <cellStyle name="Good 47" xfId="24329"/>
    <cellStyle name="Good 47 2" xfId="24330"/>
    <cellStyle name="Good 48" xfId="24331"/>
    <cellStyle name="Good 48 2" xfId="24332"/>
    <cellStyle name="Good 49" xfId="24333"/>
    <cellStyle name="Good 49 2" xfId="24334"/>
    <cellStyle name="Good 5" xfId="24335"/>
    <cellStyle name="Good 5 2" xfId="24336"/>
    <cellStyle name="Good 5 3" xfId="24337"/>
    <cellStyle name="Good 50" xfId="24338"/>
    <cellStyle name="Good 50 2" xfId="24339"/>
    <cellStyle name="Good 51" xfId="24340"/>
    <cellStyle name="Good 51 2" xfId="24341"/>
    <cellStyle name="Good 52" xfId="24342"/>
    <cellStyle name="Good 52 2" xfId="24343"/>
    <cellStyle name="Good 53" xfId="24344"/>
    <cellStyle name="Good 53 2" xfId="24345"/>
    <cellStyle name="Good 54" xfId="24346"/>
    <cellStyle name="Good 54 2" xfId="24347"/>
    <cellStyle name="Good 55" xfId="24348"/>
    <cellStyle name="Good 55 2" xfId="24349"/>
    <cellStyle name="Good 56" xfId="24350"/>
    <cellStyle name="Good 56 2" xfId="24351"/>
    <cellStyle name="Good 57" xfId="24352"/>
    <cellStyle name="Good 57 2" xfId="24353"/>
    <cellStyle name="Good 58" xfId="24354"/>
    <cellStyle name="Good 58 2" xfId="24355"/>
    <cellStyle name="Good 59" xfId="24356"/>
    <cellStyle name="Good 59 2" xfId="24357"/>
    <cellStyle name="Good 6" xfId="24358"/>
    <cellStyle name="Good 6 2" xfId="24359"/>
    <cellStyle name="Good 6 3" xfId="24360"/>
    <cellStyle name="Good 60" xfId="24361"/>
    <cellStyle name="Good 60 2" xfId="24362"/>
    <cellStyle name="Good 61" xfId="24363"/>
    <cellStyle name="Good 61 2" xfId="24364"/>
    <cellStyle name="Good 62" xfId="24365"/>
    <cellStyle name="Good 62 2" xfId="24366"/>
    <cellStyle name="Good 63" xfId="24367"/>
    <cellStyle name="Good 63 2" xfId="24368"/>
    <cellStyle name="Good 64" xfId="24369"/>
    <cellStyle name="Good 64 2" xfId="24370"/>
    <cellStyle name="Good 65" xfId="24371"/>
    <cellStyle name="Good 65 2" xfId="24372"/>
    <cellStyle name="Good 66" xfId="24373"/>
    <cellStyle name="Good 66 2" xfId="24374"/>
    <cellStyle name="Good 67" xfId="24375"/>
    <cellStyle name="Good 67 2" xfId="24376"/>
    <cellStyle name="Good 68" xfId="24377"/>
    <cellStyle name="Good 68 2" xfId="24378"/>
    <cellStyle name="Good 69" xfId="24379"/>
    <cellStyle name="Good 69 2" xfId="24380"/>
    <cellStyle name="Good 7" xfId="24381"/>
    <cellStyle name="Good 7 2" xfId="24382"/>
    <cellStyle name="Good 7 3" xfId="24383"/>
    <cellStyle name="Good 70" xfId="24384"/>
    <cellStyle name="Good 70 2" xfId="24385"/>
    <cellStyle name="Good 71" xfId="24386"/>
    <cellStyle name="Good 71 2" xfId="24387"/>
    <cellStyle name="Good 72" xfId="24388"/>
    <cellStyle name="Good 72 2" xfId="24389"/>
    <cellStyle name="Good 73" xfId="24390"/>
    <cellStyle name="Good 73 2" xfId="24391"/>
    <cellStyle name="Good 74" xfId="24392"/>
    <cellStyle name="Good 74 2" xfId="24393"/>
    <cellStyle name="Good 75" xfId="24394"/>
    <cellStyle name="Good 75 2" xfId="24395"/>
    <cellStyle name="Good 76" xfId="24396"/>
    <cellStyle name="Good 76 2" xfId="24397"/>
    <cellStyle name="Good 77" xfId="24398"/>
    <cellStyle name="Good 77 2" xfId="24399"/>
    <cellStyle name="Good 78" xfId="24400"/>
    <cellStyle name="Good 78 2" xfId="24401"/>
    <cellStyle name="Good 79" xfId="24402"/>
    <cellStyle name="Good 79 2" xfId="24403"/>
    <cellStyle name="Good 8" xfId="24404"/>
    <cellStyle name="Good 8 2" xfId="24405"/>
    <cellStyle name="Good 8 3" xfId="24406"/>
    <cellStyle name="Good 80" xfId="24407"/>
    <cellStyle name="Good 80 2" xfId="24408"/>
    <cellStyle name="Good 81" xfId="24409"/>
    <cellStyle name="Good 81 2" xfId="24410"/>
    <cellStyle name="Good 82" xfId="24411"/>
    <cellStyle name="Good 82 2" xfId="24412"/>
    <cellStyle name="Good 83" xfId="24413"/>
    <cellStyle name="Good 83 2" xfId="24414"/>
    <cellStyle name="Good 84" xfId="24415"/>
    <cellStyle name="Good 84 2" xfId="24416"/>
    <cellStyle name="Good 85" xfId="24417"/>
    <cellStyle name="Good 85 2" xfId="24418"/>
    <cellStyle name="Good 86" xfId="24419"/>
    <cellStyle name="Good 86 2" xfId="24420"/>
    <cellStyle name="Good 87" xfId="24421"/>
    <cellStyle name="Good 87 2" xfId="24422"/>
    <cellStyle name="Good 88" xfId="24423"/>
    <cellStyle name="Good 88 2" xfId="24424"/>
    <cellStyle name="Good 89" xfId="24425"/>
    <cellStyle name="Good 89 2" xfId="24426"/>
    <cellStyle name="Good 9" xfId="24427"/>
    <cellStyle name="Good 9 2" xfId="24428"/>
    <cellStyle name="Good 9 3" xfId="24429"/>
    <cellStyle name="Good 90" xfId="24430"/>
    <cellStyle name="Good 90 2" xfId="24431"/>
    <cellStyle name="Good 91" xfId="24432"/>
    <cellStyle name="Good 91 2" xfId="24433"/>
    <cellStyle name="Good 92" xfId="24434"/>
    <cellStyle name="Good 92 2" xfId="24435"/>
    <cellStyle name="Good 93" xfId="24436"/>
    <cellStyle name="Good 93 2" xfId="24437"/>
    <cellStyle name="Good 94" xfId="24438"/>
    <cellStyle name="Good 94 2" xfId="24439"/>
    <cellStyle name="Good 95" xfId="24440"/>
    <cellStyle name="Good 95 2" xfId="24441"/>
    <cellStyle name="Good 96" xfId="24442"/>
    <cellStyle name="Good 96 2" xfId="24443"/>
    <cellStyle name="Good 97" xfId="24444"/>
    <cellStyle name="Good 97 2" xfId="24445"/>
    <cellStyle name="Good 98" xfId="24446"/>
    <cellStyle name="Good 98 2" xfId="24447"/>
    <cellStyle name="Good 99" xfId="24448"/>
    <cellStyle name="Good 99 2" xfId="24449"/>
    <cellStyle name="Grey" xfId="24450"/>
    <cellStyle name="Grey 10" xfId="24451"/>
    <cellStyle name="Grey 11" xfId="24452"/>
    <cellStyle name="Grey 12" xfId="24453"/>
    <cellStyle name="Grey 13" xfId="24454"/>
    <cellStyle name="Grey 14" xfId="24455"/>
    <cellStyle name="Grey 15" xfId="24456"/>
    <cellStyle name="Grey 16" xfId="24457"/>
    <cellStyle name="Grey 17" xfId="24458"/>
    <cellStyle name="Grey 2" xfId="24459"/>
    <cellStyle name="Grey 2 2" xfId="50946"/>
    <cellStyle name="Grey 2 2 2" xfId="50947"/>
    <cellStyle name="Grey 2 3" xfId="50948"/>
    <cellStyle name="Grey 2 4" xfId="50949"/>
    <cellStyle name="Grey 3" xfId="24460"/>
    <cellStyle name="Grey 3 2" xfId="50950"/>
    <cellStyle name="Grey 3 2 2" xfId="50951"/>
    <cellStyle name="Grey 3 3" xfId="50952"/>
    <cellStyle name="Grey 3 4" xfId="50953"/>
    <cellStyle name="Grey 4" xfId="24461"/>
    <cellStyle name="Grey 4 2" xfId="50954"/>
    <cellStyle name="Grey 4 3" xfId="50955"/>
    <cellStyle name="Grey 4 4" xfId="50956"/>
    <cellStyle name="Grey 5" xfId="24462"/>
    <cellStyle name="Grey 5 2" xfId="50957"/>
    <cellStyle name="Grey 6" xfId="24463"/>
    <cellStyle name="Grey 6 2" xfId="50958"/>
    <cellStyle name="Grey 7" xfId="24464"/>
    <cellStyle name="Grey 8" xfId="24465"/>
    <cellStyle name="Grey 9" xfId="24466"/>
    <cellStyle name="Grey_(C) WHE Proforma with ITC cash grant 10 Yr Amort_for deferral_102809" xfId="50959"/>
    <cellStyle name="g-tota - Style7" xfId="50960"/>
    <cellStyle name="header" xfId="24467"/>
    <cellStyle name="header 2" xfId="24468"/>
    <cellStyle name="header 2 2" xfId="24469"/>
    <cellStyle name="Header1" xfId="24470"/>
    <cellStyle name="Header1 2" xfId="24471"/>
    <cellStyle name="Header1 2 2" xfId="24472"/>
    <cellStyle name="Header1 2 3" xfId="24473"/>
    <cellStyle name="Header1 3" xfId="50961"/>
    <cellStyle name="Header1 3 2" xfId="50962"/>
    <cellStyle name="Header1 4" xfId="50963"/>
    <cellStyle name="Header1_AURORA Total New" xfId="50964"/>
    <cellStyle name="Header2" xfId="24474"/>
    <cellStyle name="Header2 2" xfId="24475"/>
    <cellStyle name="Header2 2 2" xfId="24476"/>
    <cellStyle name="Header2 2 3" xfId="24477"/>
    <cellStyle name="Header2 2 4" xfId="50965"/>
    <cellStyle name="Header2 3" xfId="24478"/>
    <cellStyle name="Header2 3 2" xfId="50966"/>
    <cellStyle name="Header2 3 2 2" xfId="50967"/>
    <cellStyle name="Header2 3 2 3" xfId="50968"/>
    <cellStyle name="Header2 3 2 4" xfId="50969"/>
    <cellStyle name="Header2 3 2 5" xfId="50970"/>
    <cellStyle name="Header2 4" xfId="50971"/>
    <cellStyle name="Header2 4 2" xfId="50972"/>
    <cellStyle name="Header2 4 3" xfId="50973"/>
    <cellStyle name="Header2 4 4" xfId="50974"/>
    <cellStyle name="Header2 4 5" xfId="50975"/>
    <cellStyle name="Header2 5" xfId="50976"/>
    <cellStyle name="Header2 6" xfId="50977"/>
    <cellStyle name="Header2_AURORA Total New" xfId="50978"/>
    <cellStyle name="Heading" xfId="50979"/>
    <cellStyle name="Heading 1 10" xfId="24479"/>
    <cellStyle name="Heading 1 10 2" xfId="24480"/>
    <cellStyle name="Heading 1 10 3" xfId="24481"/>
    <cellStyle name="Heading 1 100" xfId="24482"/>
    <cellStyle name="Heading 1 100 2" xfId="24483"/>
    <cellStyle name="Heading 1 101" xfId="24484"/>
    <cellStyle name="Heading 1 101 2" xfId="24485"/>
    <cellStyle name="Heading 1 102" xfId="24486"/>
    <cellStyle name="Heading 1 102 2" xfId="24487"/>
    <cellStyle name="Heading 1 103" xfId="24488"/>
    <cellStyle name="Heading 1 103 2" xfId="24489"/>
    <cellStyle name="Heading 1 104" xfId="24490"/>
    <cellStyle name="Heading 1 104 2" xfId="24491"/>
    <cellStyle name="Heading 1 105" xfId="24492"/>
    <cellStyle name="Heading 1 105 2" xfId="24493"/>
    <cellStyle name="Heading 1 106" xfId="24494"/>
    <cellStyle name="Heading 1 106 2" xfId="24495"/>
    <cellStyle name="Heading 1 107" xfId="24496"/>
    <cellStyle name="Heading 1 107 2" xfId="24497"/>
    <cellStyle name="Heading 1 108" xfId="24498"/>
    <cellStyle name="Heading 1 108 2" xfId="24499"/>
    <cellStyle name="Heading 1 109" xfId="24500"/>
    <cellStyle name="Heading 1 109 2" xfId="24501"/>
    <cellStyle name="Heading 1 11" xfId="24502"/>
    <cellStyle name="Heading 1 11 2" xfId="24503"/>
    <cellStyle name="Heading 1 11 3" xfId="24504"/>
    <cellStyle name="Heading 1 110" xfId="24505"/>
    <cellStyle name="Heading 1 110 2" xfId="24506"/>
    <cellStyle name="Heading 1 111" xfId="24507"/>
    <cellStyle name="Heading 1 111 2" xfId="24508"/>
    <cellStyle name="Heading 1 112" xfId="24509"/>
    <cellStyle name="Heading 1 112 2" xfId="24510"/>
    <cellStyle name="Heading 1 113" xfId="24511"/>
    <cellStyle name="Heading 1 113 2" xfId="24512"/>
    <cellStyle name="Heading 1 114" xfId="24513"/>
    <cellStyle name="Heading 1 114 2" xfId="24514"/>
    <cellStyle name="Heading 1 115" xfId="24515"/>
    <cellStyle name="Heading 1 115 2" xfId="24516"/>
    <cellStyle name="Heading 1 116" xfId="24517"/>
    <cellStyle name="Heading 1 116 2" xfId="24518"/>
    <cellStyle name="Heading 1 117" xfId="24519"/>
    <cellStyle name="Heading 1 117 2" xfId="24520"/>
    <cellStyle name="Heading 1 118" xfId="24521"/>
    <cellStyle name="Heading 1 118 2" xfId="24522"/>
    <cellStyle name="Heading 1 119" xfId="24523"/>
    <cellStyle name="Heading 1 119 2" xfId="24524"/>
    <cellStyle name="Heading 1 12" xfId="24525"/>
    <cellStyle name="Heading 1 12 2" xfId="24526"/>
    <cellStyle name="Heading 1 12 3" xfId="24527"/>
    <cellStyle name="Heading 1 120" xfId="24528"/>
    <cellStyle name="Heading 1 120 2" xfId="24529"/>
    <cellStyle name="Heading 1 121" xfId="24530"/>
    <cellStyle name="Heading 1 121 2" xfId="24531"/>
    <cellStyle name="Heading 1 122" xfId="24532"/>
    <cellStyle name="Heading 1 122 2" xfId="24533"/>
    <cellStyle name="Heading 1 123" xfId="24534"/>
    <cellStyle name="Heading 1 123 2" xfId="24535"/>
    <cellStyle name="Heading 1 124" xfId="24536"/>
    <cellStyle name="Heading 1 124 2" xfId="24537"/>
    <cellStyle name="Heading 1 125" xfId="24538"/>
    <cellStyle name="Heading 1 125 2" xfId="24539"/>
    <cellStyle name="Heading 1 126" xfId="24540"/>
    <cellStyle name="Heading 1 126 2" xfId="24541"/>
    <cellStyle name="Heading 1 127" xfId="24542"/>
    <cellStyle name="Heading 1 127 2" xfId="24543"/>
    <cellStyle name="Heading 1 128" xfId="24544"/>
    <cellStyle name="Heading 1 128 2" xfId="24545"/>
    <cellStyle name="Heading 1 129" xfId="24546"/>
    <cellStyle name="Heading 1 129 2" xfId="24547"/>
    <cellStyle name="Heading 1 13" xfId="24548"/>
    <cellStyle name="Heading 1 13 2" xfId="24549"/>
    <cellStyle name="Heading 1 13 3" xfId="24550"/>
    <cellStyle name="Heading 1 130" xfId="24551"/>
    <cellStyle name="Heading 1 130 2" xfId="24552"/>
    <cellStyle name="Heading 1 131" xfId="24553"/>
    <cellStyle name="Heading 1 131 2" xfId="24554"/>
    <cellStyle name="Heading 1 132" xfId="24555"/>
    <cellStyle name="Heading 1 132 2" xfId="24556"/>
    <cellStyle name="Heading 1 133" xfId="24557"/>
    <cellStyle name="Heading 1 133 2" xfId="24558"/>
    <cellStyle name="Heading 1 134" xfId="24559"/>
    <cellStyle name="Heading 1 134 2" xfId="24560"/>
    <cellStyle name="Heading 1 135" xfId="24561"/>
    <cellStyle name="Heading 1 135 2" xfId="24562"/>
    <cellStyle name="Heading 1 136" xfId="24563"/>
    <cellStyle name="Heading 1 136 2" xfId="24564"/>
    <cellStyle name="Heading 1 137" xfId="24565"/>
    <cellStyle name="Heading 1 137 2" xfId="24566"/>
    <cellStyle name="Heading 1 138" xfId="24567"/>
    <cellStyle name="Heading 1 138 2" xfId="24568"/>
    <cellStyle name="Heading 1 139" xfId="24569"/>
    <cellStyle name="Heading 1 139 2" xfId="24570"/>
    <cellStyle name="Heading 1 14" xfId="24571"/>
    <cellStyle name="Heading 1 14 2" xfId="24572"/>
    <cellStyle name="Heading 1 14 3" xfId="24573"/>
    <cellStyle name="Heading 1 140" xfId="24574"/>
    <cellStyle name="Heading 1 140 2" xfId="24575"/>
    <cellStyle name="Heading 1 141" xfId="24576"/>
    <cellStyle name="Heading 1 141 2" xfId="24577"/>
    <cellStyle name="Heading 1 142" xfId="24578"/>
    <cellStyle name="Heading 1 142 2" xfId="24579"/>
    <cellStyle name="Heading 1 143" xfId="24580"/>
    <cellStyle name="Heading 1 143 2" xfId="24581"/>
    <cellStyle name="Heading 1 144" xfId="24582"/>
    <cellStyle name="Heading 1 144 2" xfId="24583"/>
    <cellStyle name="Heading 1 145" xfId="24584"/>
    <cellStyle name="Heading 1 145 2" xfId="24585"/>
    <cellStyle name="Heading 1 146" xfId="24586"/>
    <cellStyle name="Heading 1 146 2" xfId="24587"/>
    <cellStyle name="Heading 1 147" xfId="24588"/>
    <cellStyle name="Heading 1 147 2" xfId="24589"/>
    <cellStyle name="Heading 1 148" xfId="24590"/>
    <cellStyle name="Heading 1 148 2" xfId="24591"/>
    <cellStyle name="Heading 1 149" xfId="24592"/>
    <cellStyle name="Heading 1 149 2" xfId="24593"/>
    <cellStyle name="Heading 1 15" xfId="24594"/>
    <cellStyle name="Heading 1 15 2" xfId="24595"/>
    <cellStyle name="Heading 1 15 3" xfId="24596"/>
    <cellStyle name="Heading 1 150" xfId="24597"/>
    <cellStyle name="Heading 1 150 2" xfId="24598"/>
    <cellStyle name="Heading 1 151" xfId="24599"/>
    <cellStyle name="Heading 1 151 2" xfId="24600"/>
    <cellStyle name="Heading 1 152" xfId="24601"/>
    <cellStyle name="Heading 1 152 2" xfId="24602"/>
    <cellStyle name="Heading 1 153" xfId="24603"/>
    <cellStyle name="Heading 1 153 2" xfId="24604"/>
    <cellStyle name="Heading 1 154" xfId="24605"/>
    <cellStyle name="Heading 1 154 2" xfId="24606"/>
    <cellStyle name="Heading 1 155" xfId="24607"/>
    <cellStyle name="Heading 1 155 2" xfId="24608"/>
    <cellStyle name="Heading 1 156" xfId="24609"/>
    <cellStyle name="Heading 1 156 2" xfId="24610"/>
    <cellStyle name="Heading 1 157" xfId="24611"/>
    <cellStyle name="Heading 1 157 2" xfId="24612"/>
    <cellStyle name="Heading 1 158" xfId="24613"/>
    <cellStyle name="Heading 1 158 2" xfId="24614"/>
    <cellStyle name="Heading 1 159" xfId="24615"/>
    <cellStyle name="Heading 1 159 2" xfId="24616"/>
    <cellStyle name="Heading 1 16" xfId="24617"/>
    <cellStyle name="Heading 1 16 2" xfId="24618"/>
    <cellStyle name="Heading 1 16 3" xfId="24619"/>
    <cellStyle name="Heading 1 160" xfId="24620"/>
    <cellStyle name="Heading 1 160 2" xfId="24621"/>
    <cellStyle name="Heading 1 161" xfId="24622"/>
    <cellStyle name="Heading 1 161 2" xfId="24623"/>
    <cellStyle name="Heading 1 162" xfId="24624"/>
    <cellStyle name="Heading 1 162 2" xfId="24625"/>
    <cellStyle name="Heading 1 163" xfId="24626"/>
    <cellStyle name="Heading 1 163 2" xfId="24627"/>
    <cellStyle name="Heading 1 164" xfId="24628"/>
    <cellStyle name="Heading 1 164 2" xfId="24629"/>
    <cellStyle name="Heading 1 165" xfId="24630"/>
    <cellStyle name="Heading 1 165 2" xfId="24631"/>
    <cellStyle name="Heading 1 166" xfId="24632"/>
    <cellStyle name="Heading 1 166 2" xfId="24633"/>
    <cellStyle name="Heading 1 167" xfId="24634"/>
    <cellStyle name="Heading 1 167 2" xfId="24635"/>
    <cellStyle name="Heading 1 168" xfId="24636"/>
    <cellStyle name="Heading 1 168 2" xfId="24637"/>
    <cellStyle name="Heading 1 169" xfId="24638"/>
    <cellStyle name="Heading 1 169 2" xfId="24639"/>
    <cellStyle name="Heading 1 17" xfId="24640"/>
    <cellStyle name="Heading 1 17 2" xfId="24641"/>
    <cellStyle name="Heading 1 17 3" xfId="24642"/>
    <cellStyle name="Heading 1 170" xfId="24643"/>
    <cellStyle name="Heading 1 170 2" xfId="24644"/>
    <cellStyle name="Heading 1 171" xfId="24645"/>
    <cellStyle name="Heading 1 171 2" xfId="24646"/>
    <cellStyle name="Heading 1 172" xfId="24647"/>
    <cellStyle name="Heading 1 172 2" xfId="24648"/>
    <cellStyle name="Heading 1 173" xfId="24649"/>
    <cellStyle name="Heading 1 173 2" xfId="24650"/>
    <cellStyle name="Heading 1 174" xfId="24651"/>
    <cellStyle name="Heading 1 174 2" xfId="24652"/>
    <cellStyle name="Heading 1 175" xfId="24653"/>
    <cellStyle name="Heading 1 175 2" xfId="24654"/>
    <cellStyle name="Heading 1 176" xfId="24655"/>
    <cellStyle name="Heading 1 176 2" xfId="24656"/>
    <cellStyle name="Heading 1 177" xfId="24657"/>
    <cellStyle name="Heading 1 177 2" xfId="24658"/>
    <cellStyle name="Heading 1 178" xfId="24659"/>
    <cellStyle name="Heading 1 178 2" xfId="24660"/>
    <cellStyle name="Heading 1 179" xfId="24661"/>
    <cellStyle name="Heading 1 179 2" xfId="24662"/>
    <cellStyle name="Heading 1 18" xfId="24663"/>
    <cellStyle name="Heading 1 18 2" xfId="24664"/>
    <cellStyle name="Heading 1 18 3" xfId="24665"/>
    <cellStyle name="Heading 1 180" xfId="24666"/>
    <cellStyle name="Heading 1 180 2" xfId="24667"/>
    <cellStyle name="Heading 1 181" xfId="24668"/>
    <cellStyle name="Heading 1 181 2" xfId="24669"/>
    <cellStyle name="Heading 1 182" xfId="24670"/>
    <cellStyle name="Heading 1 182 2" xfId="24671"/>
    <cellStyle name="Heading 1 183" xfId="24672"/>
    <cellStyle name="Heading 1 183 2" xfId="24673"/>
    <cellStyle name="Heading 1 184" xfId="24674"/>
    <cellStyle name="Heading 1 184 2" xfId="24675"/>
    <cellStyle name="Heading 1 185" xfId="24676"/>
    <cellStyle name="Heading 1 185 2" xfId="24677"/>
    <cellStyle name="Heading 1 186" xfId="24678"/>
    <cellStyle name="Heading 1 186 2" xfId="24679"/>
    <cellStyle name="Heading 1 187" xfId="24680"/>
    <cellStyle name="Heading 1 187 2" xfId="24681"/>
    <cellStyle name="Heading 1 188" xfId="24682"/>
    <cellStyle name="Heading 1 188 2" xfId="24683"/>
    <cellStyle name="Heading 1 189" xfId="24684"/>
    <cellStyle name="Heading 1 189 2" xfId="24685"/>
    <cellStyle name="Heading 1 19" xfId="24686"/>
    <cellStyle name="Heading 1 19 2" xfId="24687"/>
    <cellStyle name="Heading 1 19 3" xfId="24688"/>
    <cellStyle name="Heading 1 190" xfId="24689"/>
    <cellStyle name="Heading 1 190 2" xfId="24690"/>
    <cellStyle name="Heading 1 191" xfId="24691"/>
    <cellStyle name="Heading 1 191 2" xfId="24692"/>
    <cellStyle name="Heading 1 192" xfId="24693"/>
    <cellStyle name="Heading 1 192 2" xfId="24694"/>
    <cellStyle name="Heading 1 193" xfId="24695"/>
    <cellStyle name="Heading 1 194" xfId="24696"/>
    <cellStyle name="Heading 1 195" xfId="24697"/>
    <cellStyle name="Heading 1 196" xfId="24698"/>
    <cellStyle name="Heading 1 197" xfId="24699"/>
    <cellStyle name="Heading 1 198" xfId="24700"/>
    <cellStyle name="Heading 1 199" xfId="24701"/>
    <cellStyle name="Heading 1 2" xfId="24702"/>
    <cellStyle name="Heading 1 2 10" xfId="24703"/>
    <cellStyle name="Heading 1 2 11" xfId="24704"/>
    <cellStyle name="Heading 1 2 12" xfId="24705"/>
    <cellStyle name="Heading 1 2 13" xfId="24706"/>
    <cellStyle name="Heading 1 2 14" xfId="24707"/>
    <cellStyle name="Heading 1 2 15" xfId="24708"/>
    <cellStyle name="Heading 1 2 16" xfId="24709"/>
    <cellStyle name="Heading 1 2 17" xfId="24710"/>
    <cellStyle name="Heading 1 2 2" xfId="24711"/>
    <cellStyle name="Heading 1 2 2 10" xfId="24712"/>
    <cellStyle name="Heading 1 2 2 11" xfId="24713"/>
    <cellStyle name="Heading 1 2 2 12" xfId="24714"/>
    <cellStyle name="Heading 1 2 2 13" xfId="24715"/>
    <cellStyle name="Heading 1 2 2 14" xfId="24716"/>
    <cellStyle name="Heading 1 2 2 15" xfId="24717"/>
    <cellStyle name="Heading 1 2 2 16" xfId="24718"/>
    <cellStyle name="Heading 1 2 2 2" xfId="24719"/>
    <cellStyle name="Heading 1 2 2 2 2" xfId="24720"/>
    <cellStyle name="Heading 1 2 2 2 3" xfId="24721"/>
    <cellStyle name="Heading 1 2 2 2 4" xfId="24722"/>
    <cellStyle name="Heading 1 2 2 2 5" xfId="24723"/>
    <cellStyle name="Heading 1 2 2 2 6" xfId="24724"/>
    <cellStyle name="Heading 1 2 2 2 7" xfId="24725"/>
    <cellStyle name="Heading 1 2 2 3" xfId="24726"/>
    <cellStyle name="Heading 1 2 2 3 2" xfId="24727"/>
    <cellStyle name="Heading 1 2 2 3 3" xfId="24728"/>
    <cellStyle name="Heading 1 2 2 3 4" xfId="24729"/>
    <cellStyle name="Heading 1 2 2 3 5" xfId="24730"/>
    <cellStyle name="Heading 1 2 2 3 6" xfId="24731"/>
    <cellStyle name="Heading 1 2 2 3 7" xfId="24732"/>
    <cellStyle name="Heading 1 2 2 4" xfId="24733"/>
    <cellStyle name="Heading 1 2 2 4 2" xfId="24734"/>
    <cellStyle name="Heading 1 2 2 4 3" xfId="24735"/>
    <cellStyle name="Heading 1 2 2 4 4" xfId="24736"/>
    <cellStyle name="Heading 1 2 2 4 5" xfId="24737"/>
    <cellStyle name="Heading 1 2 2 4 6" xfId="24738"/>
    <cellStyle name="Heading 1 2 2 4 7" xfId="24739"/>
    <cellStyle name="Heading 1 2 2 5" xfId="24740"/>
    <cellStyle name="Heading 1 2 2 6" xfId="24741"/>
    <cellStyle name="Heading 1 2 2 7" xfId="24742"/>
    <cellStyle name="Heading 1 2 2 8" xfId="24743"/>
    <cellStyle name="Heading 1 2 2 9" xfId="24744"/>
    <cellStyle name="Heading 1 2 3" xfId="24745"/>
    <cellStyle name="Heading 1 2 3 2" xfId="24746"/>
    <cellStyle name="Heading 1 2 3 2 2" xfId="24747"/>
    <cellStyle name="Heading 1 2 3 2 3" xfId="24748"/>
    <cellStyle name="Heading 1 2 3 2 4" xfId="24749"/>
    <cellStyle name="Heading 1 2 3 2 5" xfId="24750"/>
    <cellStyle name="Heading 1 2 3 2 6" xfId="24751"/>
    <cellStyle name="Heading 1 2 3 2 7" xfId="24752"/>
    <cellStyle name="Heading 1 2 3 3" xfId="24753"/>
    <cellStyle name="Heading 1 2 3 3 2" xfId="24754"/>
    <cellStyle name="Heading 1 2 3 3 3" xfId="24755"/>
    <cellStyle name="Heading 1 2 3 3 4" xfId="24756"/>
    <cellStyle name="Heading 1 2 3 3 5" xfId="24757"/>
    <cellStyle name="Heading 1 2 3 3 6" xfId="24758"/>
    <cellStyle name="Heading 1 2 3 3 7" xfId="24759"/>
    <cellStyle name="Heading 1 2 3 4" xfId="24760"/>
    <cellStyle name="Heading 1 2 3 4 2" xfId="24761"/>
    <cellStyle name="Heading 1 2 3 4 3" xfId="24762"/>
    <cellStyle name="Heading 1 2 3 4 4" xfId="24763"/>
    <cellStyle name="Heading 1 2 3 4 5" xfId="24764"/>
    <cellStyle name="Heading 1 2 3 4 6" xfId="24765"/>
    <cellStyle name="Heading 1 2 3 4 7" xfId="24766"/>
    <cellStyle name="Heading 1 2 4" xfId="24767"/>
    <cellStyle name="Heading 1 2 4 2" xfId="24768"/>
    <cellStyle name="Heading 1 2 4 2 2" xfId="24769"/>
    <cellStyle name="Heading 1 2 4 2 3" xfId="24770"/>
    <cellStyle name="Heading 1 2 4 2 4" xfId="24771"/>
    <cellStyle name="Heading 1 2 4 2 5" xfId="24772"/>
    <cellStyle name="Heading 1 2 4 2 6" xfId="24773"/>
    <cellStyle name="Heading 1 2 4 2 7" xfId="24774"/>
    <cellStyle name="Heading 1 2 4 3" xfId="24775"/>
    <cellStyle name="Heading 1 2 4 3 2" xfId="24776"/>
    <cellStyle name="Heading 1 2 4 3 3" xfId="24777"/>
    <cellStyle name="Heading 1 2 4 3 4" xfId="24778"/>
    <cellStyle name="Heading 1 2 4 3 5" xfId="24779"/>
    <cellStyle name="Heading 1 2 4 3 6" xfId="24780"/>
    <cellStyle name="Heading 1 2 4 3 7" xfId="24781"/>
    <cellStyle name="Heading 1 2 4 4" xfId="24782"/>
    <cellStyle name="Heading 1 2 4 4 2" xfId="24783"/>
    <cellStyle name="Heading 1 2 4 4 3" xfId="24784"/>
    <cellStyle name="Heading 1 2 4 4 4" xfId="24785"/>
    <cellStyle name="Heading 1 2 4 4 5" xfId="24786"/>
    <cellStyle name="Heading 1 2 4 4 6" xfId="24787"/>
    <cellStyle name="Heading 1 2 4 4 7" xfId="24788"/>
    <cellStyle name="Heading 1 2 5" xfId="24789"/>
    <cellStyle name="Heading 1 2 6" xfId="24790"/>
    <cellStyle name="Heading 1 2 7" xfId="24791"/>
    <cellStyle name="Heading 1 2 8" xfId="24792"/>
    <cellStyle name="Heading 1 2 9" xfId="24793"/>
    <cellStyle name="Heading 1 20" xfId="24794"/>
    <cellStyle name="Heading 1 20 2" xfId="24795"/>
    <cellStyle name="Heading 1 20 3" xfId="24796"/>
    <cellStyle name="Heading 1 200" xfId="24797"/>
    <cellStyle name="Heading 1 201" xfId="24798"/>
    <cellStyle name="Heading 1 202" xfId="24799"/>
    <cellStyle name="Heading 1 203" xfId="24800"/>
    <cellStyle name="Heading 1 204" xfId="24801"/>
    <cellStyle name="Heading 1 205" xfId="24802"/>
    <cellStyle name="Heading 1 206" xfId="24803"/>
    <cellStyle name="Heading 1 207" xfId="24804"/>
    <cellStyle name="Heading 1 208" xfId="24805"/>
    <cellStyle name="Heading 1 209" xfId="24806"/>
    <cellStyle name="Heading 1 21" xfId="24807"/>
    <cellStyle name="Heading 1 21 2" xfId="24808"/>
    <cellStyle name="Heading 1 21 3" xfId="24809"/>
    <cellStyle name="Heading 1 210" xfId="24810"/>
    <cellStyle name="Heading 1 211" xfId="24811"/>
    <cellStyle name="Heading 1 212" xfId="24812"/>
    <cellStyle name="Heading 1 213" xfId="24813"/>
    <cellStyle name="Heading 1 214" xfId="24814"/>
    <cellStyle name="Heading 1 215" xfId="24815"/>
    <cellStyle name="Heading 1 216" xfId="24816"/>
    <cellStyle name="Heading 1 217" xfId="24817"/>
    <cellStyle name="Heading 1 218" xfId="24818"/>
    <cellStyle name="Heading 1 219" xfId="24819"/>
    <cellStyle name="Heading 1 22" xfId="24820"/>
    <cellStyle name="Heading 1 22 2" xfId="24821"/>
    <cellStyle name="Heading 1 22 3" xfId="24822"/>
    <cellStyle name="Heading 1 220" xfId="24823"/>
    <cellStyle name="Heading 1 221" xfId="24824"/>
    <cellStyle name="Heading 1 222" xfId="24825"/>
    <cellStyle name="Heading 1 223" xfId="24826"/>
    <cellStyle name="Heading 1 224" xfId="24827"/>
    <cellStyle name="Heading 1 225" xfId="24828"/>
    <cellStyle name="Heading 1 226" xfId="24829"/>
    <cellStyle name="Heading 1 227" xfId="24830"/>
    <cellStyle name="Heading 1 228" xfId="24831"/>
    <cellStyle name="Heading 1 229" xfId="24832"/>
    <cellStyle name="Heading 1 23" xfId="24833"/>
    <cellStyle name="Heading 1 23 2" xfId="24834"/>
    <cellStyle name="Heading 1 23 3" xfId="24835"/>
    <cellStyle name="Heading 1 230" xfId="24836"/>
    <cellStyle name="Heading 1 231" xfId="24837"/>
    <cellStyle name="Heading 1 232" xfId="24838"/>
    <cellStyle name="Heading 1 233" xfId="24839"/>
    <cellStyle name="Heading 1 234" xfId="24840"/>
    <cellStyle name="Heading 1 235" xfId="24841"/>
    <cellStyle name="Heading 1 236" xfId="24842"/>
    <cellStyle name="Heading 1 237" xfId="24843"/>
    <cellStyle name="Heading 1 238" xfId="24844"/>
    <cellStyle name="Heading 1 239" xfId="24845"/>
    <cellStyle name="Heading 1 24" xfId="24846"/>
    <cellStyle name="Heading 1 24 2" xfId="24847"/>
    <cellStyle name="Heading 1 24 3" xfId="24848"/>
    <cellStyle name="Heading 1 240" xfId="24849"/>
    <cellStyle name="Heading 1 241" xfId="24850"/>
    <cellStyle name="Heading 1 242" xfId="24851"/>
    <cellStyle name="Heading 1 243" xfId="24852"/>
    <cellStyle name="Heading 1 244" xfId="24853"/>
    <cellStyle name="Heading 1 245" xfId="24854"/>
    <cellStyle name="Heading 1 246" xfId="24855"/>
    <cellStyle name="Heading 1 247" xfId="24856"/>
    <cellStyle name="Heading 1 248" xfId="24857"/>
    <cellStyle name="Heading 1 249" xfId="24858"/>
    <cellStyle name="Heading 1 25" xfId="24859"/>
    <cellStyle name="Heading 1 25 2" xfId="24860"/>
    <cellStyle name="Heading 1 25 3" xfId="24861"/>
    <cellStyle name="Heading 1 250" xfId="24862"/>
    <cellStyle name="Heading 1 251" xfId="24863"/>
    <cellStyle name="Heading 1 252" xfId="24864"/>
    <cellStyle name="Heading 1 253" xfId="24865"/>
    <cellStyle name="Heading 1 254" xfId="24866"/>
    <cellStyle name="Heading 1 255" xfId="24867"/>
    <cellStyle name="Heading 1 256" xfId="24868"/>
    <cellStyle name="Heading 1 257" xfId="24869"/>
    <cellStyle name="Heading 1 26" xfId="24870"/>
    <cellStyle name="Heading 1 26 2" xfId="24871"/>
    <cellStyle name="Heading 1 26 3" xfId="24872"/>
    <cellStyle name="Heading 1 27" xfId="24873"/>
    <cellStyle name="Heading 1 27 2" xfId="24874"/>
    <cellStyle name="Heading 1 27 3" xfId="24875"/>
    <cellStyle name="Heading 1 28" xfId="24876"/>
    <cellStyle name="Heading 1 28 2" xfId="24877"/>
    <cellStyle name="Heading 1 28 3" xfId="24878"/>
    <cellStyle name="Heading 1 29" xfId="24879"/>
    <cellStyle name="Heading 1 29 2" xfId="24880"/>
    <cellStyle name="Heading 1 29 3" xfId="24881"/>
    <cellStyle name="Heading 1 3" xfId="24882"/>
    <cellStyle name="Heading 1 3 10" xfId="24883"/>
    <cellStyle name="Heading 1 3 11" xfId="24884"/>
    <cellStyle name="Heading 1 3 12" xfId="24885"/>
    <cellStyle name="Heading 1 3 13" xfId="24886"/>
    <cellStyle name="Heading 1 3 14" xfId="24887"/>
    <cellStyle name="Heading 1 3 15" xfId="24888"/>
    <cellStyle name="Heading 1 3 2" xfId="24889"/>
    <cellStyle name="Heading 1 3 2 2" xfId="24890"/>
    <cellStyle name="Heading 1 3 3" xfId="24891"/>
    <cellStyle name="Heading 1 3 4" xfId="24892"/>
    <cellStyle name="Heading 1 3 5" xfId="24893"/>
    <cellStyle name="Heading 1 3 6" xfId="24894"/>
    <cellStyle name="Heading 1 3 7" xfId="24895"/>
    <cellStyle name="Heading 1 3 8" xfId="24896"/>
    <cellStyle name="Heading 1 3 9" xfId="24897"/>
    <cellStyle name="Heading 1 30" xfId="24898"/>
    <cellStyle name="Heading 1 30 2" xfId="24899"/>
    <cellStyle name="Heading 1 30 3" xfId="24900"/>
    <cellStyle name="Heading 1 31" xfId="24901"/>
    <cellStyle name="Heading 1 31 2" xfId="24902"/>
    <cellStyle name="Heading 1 31 3" xfId="24903"/>
    <cellStyle name="Heading 1 32" xfId="24904"/>
    <cellStyle name="Heading 1 32 2" xfId="24905"/>
    <cellStyle name="Heading 1 32 3" xfId="24906"/>
    <cellStyle name="Heading 1 33" xfId="24907"/>
    <cellStyle name="Heading 1 33 2" xfId="24908"/>
    <cellStyle name="Heading 1 33 3" xfId="24909"/>
    <cellStyle name="Heading 1 34" xfId="24910"/>
    <cellStyle name="Heading 1 34 2" xfId="24911"/>
    <cellStyle name="Heading 1 34 3" xfId="24912"/>
    <cellStyle name="Heading 1 35" xfId="24913"/>
    <cellStyle name="Heading 1 35 2" xfId="24914"/>
    <cellStyle name="Heading 1 35 3" xfId="24915"/>
    <cellStyle name="Heading 1 36" xfId="24916"/>
    <cellStyle name="Heading 1 36 2" xfId="24917"/>
    <cellStyle name="Heading 1 36 3" xfId="24918"/>
    <cellStyle name="Heading 1 37" xfId="24919"/>
    <cellStyle name="Heading 1 37 2" xfId="24920"/>
    <cellStyle name="Heading 1 38" xfId="24921"/>
    <cellStyle name="Heading 1 38 2" xfId="24922"/>
    <cellStyle name="Heading 1 39" xfId="24923"/>
    <cellStyle name="Heading 1 39 2" xfId="24924"/>
    <cellStyle name="Heading 1 4" xfId="24925"/>
    <cellStyle name="Heading 1 4 10" xfId="24926"/>
    <cellStyle name="Heading 1 4 11" xfId="24927"/>
    <cellStyle name="Heading 1 4 12" xfId="24928"/>
    <cellStyle name="Heading 1 4 13" xfId="24929"/>
    <cellStyle name="Heading 1 4 14" xfId="24930"/>
    <cellStyle name="Heading 1 4 2" xfId="24931"/>
    <cellStyle name="Heading 1 4 2 2" xfId="24932"/>
    <cellStyle name="Heading 1 4 3" xfId="24933"/>
    <cellStyle name="Heading 1 4 4" xfId="24934"/>
    <cellStyle name="Heading 1 4 5" xfId="24935"/>
    <cellStyle name="Heading 1 4 6" xfId="24936"/>
    <cellStyle name="Heading 1 4 7" xfId="24937"/>
    <cellStyle name="Heading 1 4 8" xfId="24938"/>
    <cellStyle name="Heading 1 4 9" xfId="24939"/>
    <cellStyle name="Heading 1 40" xfId="24940"/>
    <cellStyle name="Heading 1 40 2" xfId="24941"/>
    <cellStyle name="Heading 1 41" xfId="24942"/>
    <cellStyle name="Heading 1 41 2" xfId="24943"/>
    <cellStyle name="Heading 1 42" xfId="24944"/>
    <cellStyle name="Heading 1 42 2" xfId="24945"/>
    <cellStyle name="Heading 1 43" xfId="24946"/>
    <cellStyle name="Heading 1 43 2" xfId="24947"/>
    <cellStyle name="Heading 1 44" xfId="24948"/>
    <cellStyle name="Heading 1 44 2" xfId="24949"/>
    <cellStyle name="Heading 1 45" xfId="24950"/>
    <cellStyle name="Heading 1 45 2" xfId="24951"/>
    <cellStyle name="Heading 1 46" xfId="24952"/>
    <cellStyle name="Heading 1 46 2" xfId="24953"/>
    <cellStyle name="Heading 1 47" xfId="24954"/>
    <cellStyle name="Heading 1 47 2" xfId="24955"/>
    <cellStyle name="Heading 1 48" xfId="24956"/>
    <cellStyle name="Heading 1 48 2" xfId="24957"/>
    <cellStyle name="Heading 1 49" xfId="24958"/>
    <cellStyle name="Heading 1 49 2" xfId="24959"/>
    <cellStyle name="Heading 1 5" xfId="24960"/>
    <cellStyle name="Heading 1 5 2" xfId="24961"/>
    <cellStyle name="Heading 1 5 2 2" xfId="24962"/>
    <cellStyle name="Heading 1 5 3" xfId="24963"/>
    <cellStyle name="Heading 1 50" xfId="24964"/>
    <cellStyle name="Heading 1 50 2" xfId="24965"/>
    <cellStyle name="Heading 1 51" xfId="24966"/>
    <cellStyle name="Heading 1 51 2" xfId="24967"/>
    <cellStyle name="Heading 1 52" xfId="24968"/>
    <cellStyle name="Heading 1 52 2" xfId="24969"/>
    <cellStyle name="Heading 1 53" xfId="24970"/>
    <cellStyle name="Heading 1 53 2" xfId="24971"/>
    <cellStyle name="Heading 1 54" xfId="24972"/>
    <cellStyle name="Heading 1 54 2" xfId="24973"/>
    <cellStyle name="Heading 1 55" xfId="24974"/>
    <cellStyle name="Heading 1 55 2" xfId="24975"/>
    <cellStyle name="Heading 1 56" xfId="24976"/>
    <cellStyle name="Heading 1 56 2" xfId="24977"/>
    <cellStyle name="Heading 1 57" xfId="24978"/>
    <cellStyle name="Heading 1 57 2" xfId="24979"/>
    <cellStyle name="Heading 1 58" xfId="24980"/>
    <cellStyle name="Heading 1 58 2" xfId="24981"/>
    <cellStyle name="Heading 1 59" xfId="24982"/>
    <cellStyle name="Heading 1 59 2" xfId="24983"/>
    <cellStyle name="Heading 1 6" xfId="24984"/>
    <cellStyle name="Heading 1 6 2" xfId="24985"/>
    <cellStyle name="Heading 1 6 3" xfId="24986"/>
    <cellStyle name="Heading 1 60" xfId="24987"/>
    <cellStyle name="Heading 1 60 2" xfId="24988"/>
    <cellStyle name="Heading 1 61" xfId="24989"/>
    <cellStyle name="Heading 1 61 2" xfId="24990"/>
    <cellStyle name="Heading 1 62" xfId="24991"/>
    <cellStyle name="Heading 1 62 2" xfId="24992"/>
    <cellStyle name="Heading 1 63" xfId="24993"/>
    <cellStyle name="Heading 1 63 2" xfId="24994"/>
    <cellStyle name="Heading 1 64" xfId="24995"/>
    <cellStyle name="Heading 1 64 2" xfId="24996"/>
    <cellStyle name="Heading 1 65" xfId="24997"/>
    <cellStyle name="Heading 1 65 2" xfId="24998"/>
    <cellStyle name="Heading 1 66" xfId="24999"/>
    <cellStyle name="Heading 1 66 2" xfId="25000"/>
    <cellStyle name="Heading 1 67" xfId="25001"/>
    <cellStyle name="Heading 1 67 2" xfId="25002"/>
    <cellStyle name="Heading 1 68" xfId="25003"/>
    <cellStyle name="Heading 1 68 2" xfId="25004"/>
    <cellStyle name="Heading 1 69" xfId="25005"/>
    <cellStyle name="Heading 1 69 2" xfId="25006"/>
    <cellStyle name="Heading 1 7" xfId="25007"/>
    <cellStyle name="Heading 1 7 2" xfId="25008"/>
    <cellStyle name="Heading 1 7 3" xfId="25009"/>
    <cellStyle name="Heading 1 70" xfId="25010"/>
    <cellStyle name="Heading 1 70 2" xfId="25011"/>
    <cellStyle name="Heading 1 71" xfId="25012"/>
    <cellStyle name="Heading 1 71 2" xfId="25013"/>
    <cellStyle name="Heading 1 72" xfId="25014"/>
    <cellStyle name="Heading 1 72 2" xfId="25015"/>
    <cellStyle name="Heading 1 73" xfId="25016"/>
    <cellStyle name="Heading 1 73 2" xfId="25017"/>
    <cellStyle name="Heading 1 74" xfId="25018"/>
    <cellStyle name="Heading 1 74 2" xfId="25019"/>
    <cellStyle name="Heading 1 75" xfId="25020"/>
    <cellStyle name="Heading 1 75 2" xfId="25021"/>
    <cellStyle name="Heading 1 76" xfId="25022"/>
    <cellStyle name="Heading 1 76 2" xfId="25023"/>
    <cellStyle name="Heading 1 77" xfId="25024"/>
    <cellStyle name="Heading 1 77 2" xfId="25025"/>
    <cellStyle name="Heading 1 78" xfId="25026"/>
    <cellStyle name="Heading 1 78 2" xfId="25027"/>
    <cellStyle name="Heading 1 79" xfId="25028"/>
    <cellStyle name="Heading 1 79 2" xfId="25029"/>
    <cellStyle name="Heading 1 8" xfId="25030"/>
    <cellStyle name="Heading 1 8 2" xfId="25031"/>
    <cellStyle name="Heading 1 8 2 2" xfId="25032"/>
    <cellStyle name="Heading 1 8 3" xfId="25033"/>
    <cellStyle name="Heading 1 80" xfId="25034"/>
    <cellStyle name="Heading 1 80 2" xfId="25035"/>
    <cellStyle name="Heading 1 81" xfId="25036"/>
    <cellStyle name="Heading 1 81 2" xfId="25037"/>
    <cellStyle name="Heading 1 82" xfId="25038"/>
    <cellStyle name="Heading 1 82 2" xfId="25039"/>
    <cellStyle name="Heading 1 83" xfId="25040"/>
    <cellStyle name="Heading 1 83 2" xfId="25041"/>
    <cellStyle name="Heading 1 84" xfId="25042"/>
    <cellStyle name="Heading 1 84 2" xfId="25043"/>
    <cellStyle name="Heading 1 85" xfId="25044"/>
    <cellStyle name="Heading 1 85 2" xfId="25045"/>
    <cellStyle name="Heading 1 86" xfId="25046"/>
    <cellStyle name="Heading 1 86 2" xfId="25047"/>
    <cellStyle name="Heading 1 87" xfId="25048"/>
    <cellStyle name="Heading 1 87 2" xfId="25049"/>
    <cellStyle name="Heading 1 88" xfId="25050"/>
    <cellStyle name="Heading 1 88 2" xfId="25051"/>
    <cellStyle name="Heading 1 89" xfId="25052"/>
    <cellStyle name="Heading 1 89 2" xfId="25053"/>
    <cellStyle name="Heading 1 9" xfId="25054"/>
    <cellStyle name="Heading 1 9 2" xfId="25055"/>
    <cellStyle name="Heading 1 9 2 2" xfId="25056"/>
    <cellStyle name="Heading 1 9 3" xfId="25057"/>
    <cellStyle name="Heading 1 90" xfId="25058"/>
    <cellStyle name="Heading 1 90 2" xfId="25059"/>
    <cellStyle name="Heading 1 91" xfId="25060"/>
    <cellStyle name="Heading 1 91 2" xfId="25061"/>
    <cellStyle name="Heading 1 92" xfId="25062"/>
    <cellStyle name="Heading 1 92 2" xfId="25063"/>
    <cellStyle name="Heading 1 93" xfId="25064"/>
    <cellStyle name="Heading 1 93 2" xfId="25065"/>
    <cellStyle name="Heading 1 94" xfId="25066"/>
    <cellStyle name="Heading 1 94 2" xfId="25067"/>
    <cellStyle name="Heading 1 95" xfId="25068"/>
    <cellStyle name="Heading 1 95 2" xfId="25069"/>
    <cellStyle name="Heading 1 96" xfId="25070"/>
    <cellStyle name="Heading 1 96 2" xfId="25071"/>
    <cellStyle name="Heading 1 97" xfId="25072"/>
    <cellStyle name="Heading 1 97 2" xfId="25073"/>
    <cellStyle name="Heading 1 98" xfId="25074"/>
    <cellStyle name="Heading 1 98 2" xfId="25075"/>
    <cellStyle name="Heading 1 99" xfId="25076"/>
    <cellStyle name="Heading 1 99 2" xfId="25077"/>
    <cellStyle name="Heading 2 10" xfId="25078"/>
    <cellStyle name="Heading 2 10 2" xfId="25079"/>
    <cellStyle name="Heading 2 10 3" xfId="25080"/>
    <cellStyle name="Heading 2 100" xfId="25081"/>
    <cellStyle name="Heading 2 100 2" xfId="25082"/>
    <cellStyle name="Heading 2 101" xfId="25083"/>
    <cellStyle name="Heading 2 101 2" xfId="25084"/>
    <cellStyle name="Heading 2 102" xfId="25085"/>
    <cellStyle name="Heading 2 102 2" xfId="25086"/>
    <cellStyle name="Heading 2 103" xfId="25087"/>
    <cellStyle name="Heading 2 103 2" xfId="25088"/>
    <cellStyle name="Heading 2 104" xfId="25089"/>
    <cellStyle name="Heading 2 104 2" xfId="25090"/>
    <cellStyle name="Heading 2 105" xfId="25091"/>
    <cellStyle name="Heading 2 105 2" xfId="25092"/>
    <cellStyle name="Heading 2 106" xfId="25093"/>
    <cellStyle name="Heading 2 106 2" xfId="25094"/>
    <cellStyle name="Heading 2 107" xfId="25095"/>
    <cellStyle name="Heading 2 107 2" xfId="25096"/>
    <cellStyle name="Heading 2 108" xfId="25097"/>
    <cellStyle name="Heading 2 108 2" xfId="25098"/>
    <cellStyle name="Heading 2 109" xfId="25099"/>
    <cellStyle name="Heading 2 109 2" xfId="25100"/>
    <cellStyle name="Heading 2 11" xfId="25101"/>
    <cellStyle name="Heading 2 11 2" xfId="25102"/>
    <cellStyle name="Heading 2 11 3" xfId="25103"/>
    <cellStyle name="Heading 2 110" xfId="25104"/>
    <cellStyle name="Heading 2 110 2" xfId="25105"/>
    <cellStyle name="Heading 2 111" xfId="25106"/>
    <cellStyle name="Heading 2 111 2" xfId="25107"/>
    <cellStyle name="Heading 2 112" xfId="25108"/>
    <cellStyle name="Heading 2 112 2" xfId="25109"/>
    <cellStyle name="Heading 2 113" xfId="25110"/>
    <cellStyle name="Heading 2 113 2" xfId="25111"/>
    <cellStyle name="Heading 2 114" xfId="25112"/>
    <cellStyle name="Heading 2 114 2" xfId="25113"/>
    <cellStyle name="Heading 2 115" xfId="25114"/>
    <cellStyle name="Heading 2 115 2" xfId="25115"/>
    <cellStyle name="Heading 2 116" xfId="25116"/>
    <cellStyle name="Heading 2 116 2" xfId="25117"/>
    <cellStyle name="Heading 2 117" xfId="25118"/>
    <cellStyle name="Heading 2 117 2" xfId="25119"/>
    <cellStyle name="Heading 2 118" xfId="25120"/>
    <cellStyle name="Heading 2 118 2" xfId="25121"/>
    <cellStyle name="Heading 2 119" xfId="25122"/>
    <cellStyle name="Heading 2 119 2" xfId="25123"/>
    <cellStyle name="Heading 2 12" xfId="25124"/>
    <cellStyle name="Heading 2 12 2" xfId="25125"/>
    <cellStyle name="Heading 2 12 3" xfId="25126"/>
    <cellStyle name="Heading 2 120" xfId="25127"/>
    <cellStyle name="Heading 2 120 2" xfId="25128"/>
    <cellStyle name="Heading 2 121" xfId="25129"/>
    <cellStyle name="Heading 2 121 2" xfId="25130"/>
    <cellStyle name="Heading 2 122" xfId="25131"/>
    <cellStyle name="Heading 2 122 2" xfId="25132"/>
    <cellStyle name="Heading 2 123" xfId="25133"/>
    <cellStyle name="Heading 2 123 2" xfId="25134"/>
    <cellStyle name="Heading 2 124" xfId="25135"/>
    <cellStyle name="Heading 2 124 2" xfId="25136"/>
    <cellStyle name="Heading 2 125" xfId="25137"/>
    <cellStyle name="Heading 2 125 2" xfId="25138"/>
    <cellStyle name="Heading 2 126" xfId="25139"/>
    <cellStyle name="Heading 2 126 2" xfId="25140"/>
    <cellStyle name="Heading 2 127" xfId="25141"/>
    <cellStyle name="Heading 2 127 2" xfId="25142"/>
    <cellStyle name="Heading 2 128" xfId="25143"/>
    <cellStyle name="Heading 2 128 2" xfId="25144"/>
    <cellStyle name="Heading 2 129" xfId="25145"/>
    <cellStyle name="Heading 2 129 2" xfId="25146"/>
    <cellStyle name="Heading 2 13" xfId="25147"/>
    <cellStyle name="Heading 2 13 2" xfId="25148"/>
    <cellStyle name="Heading 2 13 3" xfId="25149"/>
    <cellStyle name="Heading 2 130" xfId="25150"/>
    <cellStyle name="Heading 2 130 2" xfId="25151"/>
    <cellStyle name="Heading 2 131" xfId="25152"/>
    <cellStyle name="Heading 2 131 2" xfId="25153"/>
    <cellStyle name="Heading 2 132" xfId="25154"/>
    <cellStyle name="Heading 2 132 2" xfId="25155"/>
    <cellStyle name="Heading 2 133" xfId="25156"/>
    <cellStyle name="Heading 2 133 2" xfId="25157"/>
    <cellStyle name="Heading 2 134" xfId="25158"/>
    <cellStyle name="Heading 2 134 2" xfId="25159"/>
    <cellStyle name="Heading 2 135" xfId="25160"/>
    <cellStyle name="Heading 2 135 2" xfId="25161"/>
    <cellStyle name="Heading 2 136" xfId="25162"/>
    <cellStyle name="Heading 2 136 2" xfId="25163"/>
    <cellStyle name="Heading 2 137" xfId="25164"/>
    <cellStyle name="Heading 2 137 2" xfId="25165"/>
    <cellStyle name="Heading 2 138" xfId="25166"/>
    <cellStyle name="Heading 2 138 2" xfId="25167"/>
    <cellStyle name="Heading 2 139" xfId="25168"/>
    <cellStyle name="Heading 2 139 2" xfId="25169"/>
    <cellStyle name="Heading 2 14" xfId="25170"/>
    <cellStyle name="Heading 2 14 2" xfId="25171"/>
    <cellStyle name="Heading 2 14 3" xfId="25172"/>
    <cellStyle name="Heading 2 140" xfId="25173"/>
    <cellStyle name="Heading 2 140 2" xfId="25174"/>
    <cellStyle name="Heading 2 141" xfId="25175"/>
    <cellStyle name="Heading 2 141 2" xfId="25176"/>
    <cellStyle name="Heading 2 142" xfId="25177"/>
    <cellStyle name="Heading 2 142 2" xfId="25178"/>
    <cellStyle name="Heading 2 143" xfId="25179"/>
    <cellStyle name="Heading 2 143 2" xfId="25180"/>
    <cellStyle name="Heading 2 144" xfId="25181"/>
    <cellStyle name="Heading 2 144 2" xfId="25182"/>
    <cellStyle name="Heading 2 145" xfId="25183"/>
    <cellStyle name="Heading 2 145 2" xfId="25184"/>
    <cellStyle name="Heading 2 146" xfId="25185"/>
    <cellStyle name="Heading 2 146 2" xfId="25186"/>
    <cellStyle name="Heading 2 147" xfId="25187"/>
    <cellStyle name="Heading 2 147 2" xfId="25188"/>
    <cellStyle name="Heading 2 148" xfId="25189"/>
    <cellStyle name="Heading 2 148 2" xfId="25190"/>
    <cellStyle name="Heading 2 149" xfId="25191"/>
    <cellStyle name="Heading 2 149 2" xfId="25192"/>
    <cellStyle name="Heading 2 15" xfId="25193"/>
    <cellStyle name="Heading 2 15 2" xfId="25194"/>
    <cellStyle name="Heading 2 15 3" xfId="25195"/>
    <cellStyle name="Heading 2 150" xfId="25196"/>
    <cellStyle name="Heading 2 150 2" xfId="25197"/>
    <cellStyle name="Heading 2 151" xfId="25198"/>
    <cellStyle name="Heading 2 151 2" xfId="25199"/>
    <cellStyle name="Heading 2 152" xfId="25200"/>
    <cellStyle name="Heading 2 152 2" xfId="25201"/>
    <cellStyle name="Heading 2 153" xfId="25202"/>
    <cellStyle name="Heading 2 153 2" xfId="25203"/>
    <cellStyle name="Heading 2 154" xfId="25204"/>
    <cellStyle name="Heading 2 154 2" xfId="25205"/>
    <cellStyle name="Heading 2 155" xfId="25206"/>
    <cellStyle name="Heading 2 155 2" xfId="25207"/>
    <cellStyle name="Heading 2 156" xfId="25208"/>
    <cellStyle name="Heading 2 156 2" xfId="25209"/>
    <cellStyle name="Heading 2 157" xfId="25210"/>
    <cellStyle name="Heading 2 157 2" xfId="25211"/>
    <cellStyle name="Heading 2 158" xfId="25212"/>
    <cellStyle name="Heading 2 158 2" xfId="25213"/>
    <cellStyle name="Heading 2 159" xfId="25214"/>
    <cellStyle name="Heading 2 159 2" xfId="25215"/>
    <cellStyle name="Heading 2 16" xfId="25216"/>
    <cellStyle name="Heading 2 16 2" xfId="25217"/>
    <cellStyle name="Heading 2 16 3" xfId="25218"/>
    <cellStyle name="Heading 2 160" xfId="25219"/>
    <cellStyle name="Heading 2 160 2" xfId="25220"/>
    <cellStyle name="Heading 2 161" xfId="25221"/>
    <cellStyle name="Heading 2 161 2" xfId="25222"/>
    <cellStyle name="Heading 2 162" xfId="25223"/>
    <cellStyle name="Heading 2 162 2" xfId="25224"/>
    <cellStyle name="Heading 2 163" xfId="25225"/>
    <cellStyle name="Heading 2 163 2" xfId="25226"/>
    <cellStyle name="Heading 2 164" xfId="25227"/>
    <cellStyle name="Heading 2 164 2" xfId="25228"/>
    <cellStyle name="Heading 2 165" xfId="25229"/>
    <cellStyle name="Heading 2 165 2" xfId="25230"/>
    <cellStyle name="Heading 2 166" xfId="25231"/>
    <cellStyle name="Heading 2 166 2" xfId="25232"/>
    <cellStyle name="Heading 2 167" xfId="25233"/>
    <cellStyle name="Heading 2 167 2" xfId="25234"/>
    <cellStyle name="Heading 2 168" xfId="25235"/>
    <cellStyle name="Heading 2 168 2" xfId="25236"/>
    <cellStyle name="Heading 2 169" xfId="25237"/>
    <cellStyle name="Heading 2 169 2" xfId="25238"/>
    <cellStyle name="Heading 2 17" xfId="25239"/>
    <cellStyle name="Heading 2 17 2" xfId="25240"/>
    <cellStyle name="Heading 2 17 3" xfId="25241"/>
    <cellStyle name="Heading 2 170" xfId="25242"/>
    <cellStyle name="Heading 2 170 2" xfId="25243"/>
    <cellStyle name="Heading 2 171" xfId="25244"/>
    <cellStyle name="Heading 2 171 2" xfId="25245"/>
    <cellStyle name="Heading 2 172" xfId="25246"/>
    <cellStyle name="Heading 2 172 2" xfId="25247"/>
    <cellStyle name="Heading 2 173" xfId="25248"/>
    <cellStyle name="Heading 2 173 2" xfId="25249"/>
    <cellStyle name="Heading 2 174" xfId="25250"/>
    <cellStyle name="Heading 2 174 2" xfId="25251"/>
    <cellStyle name="Heading 2 175" xfId="25252"/>
    <cellStyle name="Heading 2 175 2" xfId="25253"/>
    <cellStyle name="Heading 2 176" xfId="25254"/>
    <cellStyle name="Heading 2 176 2" xfId="25255"/>
    <cellStyle name="Heading 2 177" xfId="25256"/>
    <cellStyle name="Heading 2 177 2" xfId="25257"/>
    <cellStyle name="Heading 2 178" xfId="25258"/>
    <cellStyle name="Heading 2 178 2" xfId="25259"/>
    <cellStyle name="Heading 2 179" xfId="25260"/>
    <cellStyle name="Heading 2 179 2" xfId="25261"/>
    <cellStyle name="Heading 2 18" xfId="25262"/>
    <cellStyle name="Heading 2 18 2" xfId="25263"/>
    <cellStyle name="Heading 2 18 3" xfId="25264"/>
    <cellStyle name="Heading 2 180" xfId="25265"/>
    <cellStyle name="Heading 2 180 2" xfId="25266"/>
    <cellStyle name="Heading 2 181" xfId="25267"/>
    <cellStyle name="Heading 2 181 2" xfId="25268"/>
    <cellStyle name="Heading 2 182" xfId="25269"/>
    <cellStyle name="Heading 2 182 2" xfId="25270"/>
    <cellStyle name="Heading 2 183" xfId="25271"/>
    <cellStyle name="Heading 2 183 2" xfId="25272"/>
    <cellStyle name="Heading 2 184" xfId="25273"/>
    <cellStyle name="Heading 2 184 2" xfId="25274"/>
    <cellStyle name="Heading 2 185" xfId="25275"/>
    <cellStyle name="Heading 2 185 2" xfId="25276"/>
    <cellStyle name="Heading 2 186" xfId="25277"/>
    <cellStyle name="Heading 2 186 2" xfId="25278"/>
    <cellStyle name="Heading 2 187" xfId="25279"/>
    <cellStyle name="Heading 2 187 2" xfId="25280"/>
    <cellStyle name="Heading 2 188" xfId="25281"/>
    <cellStyle name="Heading 2 188 2" xfId="25282"/>
    <cellStyle name="Heading 2 189" xfId="25283"/>
    <cellStyle name="Heading 2 189 2" xfId="25284"/>
    <cellStyle name="Heading 2 19" xfId="25285"/>
    <cellStyle name="Heading 2 19 2" xfId="25286"/>
    <cellStyle name="Heading 2 19 3" xfId="25287"/>
    <cellStyle name="Heading 2 190" xfId="25288"/>
    <cellStyle name="Heading 2 190 2" xfId="25289"/>
    <cellStyle name="Heading 2 191" xfId="25290"/>
    <cellStyle name="Heading 2 191 2" xfId="25291"/>
    <cellStyle name="Heading 2 192" xfId="25292"/>
    <cellStyle name="Heading 2 192 2" xfId="25293"/>
    <cellStyle name="Heading 2 193" xfId="25294"/>
    <cellStyle name="Heading 2 194" xfId="25295"/>
    <cellStyle name="Heading 2 195" xfId="25296"/>
    <cellStyle name="Heading 2 196" xfId="25297"/>
    <cellStyle name="Heading 2 197" xfId="25298"/>
    <cellStyle name="Heading 2 198" xfId="25299"/>
    <cellStyle name="Heading 2 199" xfId="25300"/>
    <cellStyle name="Heading 2 2" xfId="25301"/>
    <cellStyle name="Heading 2 2 10" xfId="25302"/>
    <cellStyle name="Heading 2 2 11" xfId="25303"/>
    <cellStyle name="Heading 2 2 12" xfId="25304"/>
    <cellStyle name="Heading 2 2 13" xfId="25305"/>
    <cellStyle name="Heading 2 2 14" xfId="25306"/>
    <cellStyle name="Heading 2 2 15" xfId="25307"/>
    <cellStyle name="Heading 2 2 16" xfId="25308"/>
    <cellStyle name="Heading 2 2 17" xfId="25309"/>
    <cellStyle name="Heading 2 2 2" xfId="25310"/>
    <cellStyle name="Heading 2 2 2 10" xfId="25311"/>
    <cellStyle name="Heading 2 2 2 11" xfId="25312"/>
    <cellStyle name="Heading 2 2 2 12" xfId="25313"/>
    <cellStyle name="Heading 2 2 2 13" xfId="25314"/>
    <cellStyle name="Heading 2 2 2 14" xfId="25315"/>
    <cellStyle name="Heading 2 2 2 15" xfId="25316"/>
    <cellStyle name="Heading 2 2 2 16" xfId="25317"/>
    <cellStyle name="Heading 2 2 2 2" xfId="25318"/>
    <cellStyle name="Heading 2 2 2 2 2" xfId="25319"/>
    <cellStyle name="Heading 2 2 2 2 3" xfId="25320"/>
    <cellStyle name="Heading 2 2 2 2 4" xfId="25321"/>
    <cellStyle name="Heading 2 2 2 2 5" xfId="25322"/>
    <cellStyle name="Heading 2 2 2 2 6" xfId="25323"/>
    <cellStyle name="Heading 2 2 2 2 7" xfId="25324"/>
    <cellStyle name="Heading 2 2 2 3" xfId="25325"/>
    <cellStyle name="Heading 2 2 2 3 2" xfId="25326"/>
    <cellStyle name="Heading 2 2 2 3 3" xfId="25327"/>
    <cellStyle name="Heading 2 2 2 3 4" xfId="25328"/>
    <cellStyle name="Heading 2 2 2 3 5" xfId="25329"/>
    <cellStyle name="Heading 2 2 2 3 6" xfId="25330"/>
    <cellStyle name="Heading 2 2 2 3 7" xfId="25331"/>
    <cellStyle name="Heading 2 2 2 4" xfId="25332"/>
    <cellStyle name="Heading 2 2 2 4 2" xfId="25333"/>
    <cellStyle name="Heading 2 2 2 4 3" xfId="25334"/>
    <cellStyle name="Heading 2 2 2 4 4" xfId="25335"/>
    <cellStyle name="Heading 2 2 2 4 5" xfId="25336"/>
    <cellStyle name="Heading 2 2 2 4 6" xfId="25337"/>
    <cellStyle name="Heading 2 2 2 4 7" xfId="25338"/>
    <cellStyle name="Heading 2 2 2 5" xfId="25339"/>
    <cellStyle name="Heading 2 2 2 6" xfId="25340"/>
    <cellStyle name="Heading 2 2 2 7" xfId="25341"/>
    <cellStyle name="Heading 2 2 2 8" xfId="25342"/>
    <cellStyle name="Heading 2 2 2 9" xfId="25343"/>
    <cellStyle name="Heading 2 2 3" xfId="25344"/>
    <cellStyle name="Heading 2 2 3 2" xfId="25345"/>
    <cellStyle name="Heading 2 2 3 2 2" xfId="25346"/>
    <cellStyle name="Heading 2 2 3 2 3" xfId="25347"/>
    <cellStyle name="Heading 2 2 3 2 4" xfId="25348"/>
    <cellStyle name="Heading 2 2 3 2 5" xfId="25349"/>
    <cellStyle name="Heading 2 2 3 2 6" xfId="25350"/>
    <cellStyle name="Heading 2 2 3 2 7" xfId="25351"/>
    <cellStyle name="Heading 2 2 3 3" xfId="25352"/>
    <cellStyle name="Heading 2 2 3 3 2" xfId="25353"/>
    <cellStyle name="Heading 2 2 3 3 3" xfId="25354"/>
    <cellStyle name="Heading 2 2 3 3 4" xfId="25355"/>
    <cellStyle name="Heading 2 2 3 3 5" xfId="25356"/>
    <cellStyle name="Heading 2 2 3 3 6" xfId="25357"/>
    <cellStyle name="Heading 2 2 3 3 7" xfId="25358"/>
    <cellStyle name="Heading 2 2 3 4" xfId="25359"/>
    <cellStyle name="Heading 2 2 3 4 2" xfId="25360"/>
    <cellStyle name="Heading 2 2 3 4 3" xfId="25361"/>
    <cellStyle name="Heading 2 2 3 4 4" xfId="25362"/>
    <cellStyle name="Heading 2 2 3 4 5" xfId="25363"/>
    <cellStyle name="Heading 2 2 3 4 6" xfId="25364"/>
    <cellStyle name="Heading 2 2 3 4 7" xfId="25365"/>
    <cellStyle name="Heading 2 2 4" xfId="25366"/>
    <cellStyle name="Heading 2 2 4 2" xfId="25367"/>
    <cellStyle name="Heading 2 2 4 2 2" xfId="25368"/>
    <cellStyle name="Heading 2 2 4 2 3" xfId="25369"/>
    <cellStyle name="Heading 2 2 4 2 4" xfId="25370"/>
    <cellStyle name="Heading 2 2 4 2 5" xfId="25371"/>
    <cellStyle name="Heading 2 2 4 2 6" xfId="25372"/>
    <cellStyle name="Heading 2 2 4 2 7" xfId="25373"/>
    <cellStyle name="Heading 2 2 4 3" xfId="25374"/>
    <cellStyle name="Heading 2 2 4 3 2" xfId="25375"/>
    <cellStyle name="Heading 2 2 4 3 3" xfId="25376"/>
    <cellStyle name="Heading 2 2 4 3 4" xfId="25377"/>
    <cellStyle name="Heading 2 2 4 3 5" xfId="25378"/>
    <cellStyle name="Heading 2 2 4 3 6" xfId="25379"/>
    <cellStyle name="Heading 2 2 4 3 7" xfId="25380"/>
    <cellStyle name="Heading 2 2 4 4" xfId="25381"/>
    <cellStyle name="Heading 2 2 4 4 2" xfId="25382"/>
    <cellStyle name="Heading 2 2 4 4 3" xfId="25383"/>
    <cellStyle name="Heading 2 2 4 4 4" xfId="25384"/>
    <cellStyle name="Heading 2 2 4 4 5" xfId="25385"/>
    <cellStyle name="Heading 2 2 4 4 6" xfId="25386"/>
    <cellStyle name="Heading 2 2 4 4 7" xfId="25387"/>
    <cellStyle name="Heading 2 2 5" xfId="25388"/>
    <cellStyle name="Heading 2 2 6" xfId="25389"/>
    <cellStyle name="Heading 2 2 7" xfId="25390"/>
    <cellStyle name="Heading 2 2 8" xfId="25391"/>
    <cellStyle name="Heading 2 2 9" xfId="25392"/>
    <cellStyle name="Heading 2 20" xfId="25393"/>
    <cellStyle name="Heading 2 20 2" xfId="25394"/>
    <cellStyle name="Heading 2 20 3" xfId="25395"/>
    <cellStyle name="Heading 2 200" xfId="25396"/>
    <cellStyle name="Heading 2 201" xfId="25397"/>
    <cellStyle name="Heading 2 202" xfId="25398"/>
    <cellStyle name="Heading 2 203" xfId="25399"/>
    <cellStyle name="Heading 2 204" xfId="25400"/>
    <cellStyle name="Heading 2 205" xfId="25401"/>
    <cellStyle name="Heading 2 206" xfId="25402"/>
    <cellStyle name="Heading 2 207" xfId="25403"/>
    <cellStyle name="Heading 2 208" xfId="25404"/>
    <cellStyle name="Heading 2 209" xfId="25405"/>
    <cellStyle name="Heading 2 21" xfId="25406"/>
    <cellStyle name="Heading 2 21 2" xfId="25407"/>
    <cellStyle name="Heading 2 21 3" xfId="25408"/>
    <cellStyle name="Heading 2 210" xfId="25409"/>
    <cellStyle name="Heading 2 211" xfId="25410"/>
    <cellStyle name="Heading 2 212" xfId="25411"/>
    <cellStyle name="Heading 2 213" xfId="25412"/>
    <cellStyle name="Heading 2 214" xfId="25413"/>
    <cellStyle name="Heading 2 215" xfId="25414"/>
    <cellStyle name="Heading 2 216" xfId="25415"/>
    <cellStyle name="Heading 2 217" xfId="25416"/>
    <cellStyle name="Heading 2 218" xfId="25417"/>
    <cellStyle name="Heading 2 219" xfId="25418"/>
    <cellStyle name="Heading 2 22" xfId="25419"/>
    <cellStyle name="Heading 2 22 2" xfId="25420"/>
    <cellStyle name="Heading 2 22 3" xfId="25421"/>
    <cellStyle name="Heading 2 220" xfId="25422"/>
    <cellStyle name="Heading 2 221" xfId="25423"/>
    <cellStyle name="Heading 2 222" xfId="25424"/>
    <cellStyle name="Heading 2 223" xfId="25425"/>
    <cellStyle name="Heading 2 224" xfId="25426"/>
    <cellStyle name="Heading 2 225" xfId="25427"/>
    <cellStyle name="Heading 2 226" xfId="25428"/>
    <cellStyle name="Heading 2 227" xfId="25429"/>
    <cellStyle name="Heading 2 228" xfId="25430"/>
    <cellStyle name="Heading 2 229" xfId="25431"/>
    <cellStyle name="Heading 2 23" xfId="25432"/>
    <cellStyle name="Heading 2 23 2" xfId="25433"/>
    <cellStyle name="Heading 2 23 3" xfId="25434"/>
    <cellStyle name="Heading 2 230" xfId="25435"/>
    <cellStyle name="Heading 2 231" xfId="25436"/>
    <cellStyle name="Heading 2 232" xfId="25437"/>
    <cellStyle name="Heading 2 233" xfId="25438"/>
    <cellStyle name="Heading 2 234" xfId="25439"/>
    <cellStyle name="Heading 2 235" xfId="25440"/>
    <cellStyle name="Heading 2 236" xfId="25441"/>
    <cellStyle name="Heading 2 237" xfId="25442"/>
    <cellStyle name="Heading 2 238" xfId="25443"/>
    <cellStyle name="Heading 2 239" xfId="25444"/>
    <cellStyle name="Heading 2 24" xfId="25445"/>
    <cellStyle name="Heading 2 24 2" xfId="25446"/>
    <cellStyle name="Heading 2 24 3" xfId="25447"/>
    <cellStyle name="Heading 2 240" xfId="25448"/>
    <cellStyle name="Heading 2 241" xfId="25449"/>
    <cellStyle name="Heading 2 242" xfId="25450"/>
    <cellStyle name="Heading 2 243" xfId="25451"/>
    <cellStyle name="Heading 2 244" xfId="25452"/>
    <cellStyle name="Heading 2 245" xfId="25453"/>
    <cellStyle name="Heading 2 246" xfId="25454"/>
    <cellStyle name="Heading 2 247" xfId="25455"/>
    <cellStyle name="Heading 2 248" xfId="25456"/>
    <cellStyle name="Heading 2 249" xfId="25457"/>
    <cellStyle name="Heading 2 25" xfId="25458"/>
    <cellStyle name="Heading 2 25 2" xfId="25459"/>
    <cellStyle name="Heading 2 25 3" xfId="25460"/>
    <cellStyle name="Heading 2 250" xfId="25461"/>
    <cellStyle name="Heading 2 251" xfId="25462"/>
    <cellStyle name="Heading 2 252" xfId="25463"/>
    <cellStyle name="Heading 2 253" xfId="25464"/>
    <cellStyle name="Heading 2 254" xfId="25465"/>
    <cellStyle name="Heading 2 255" xfId="25466"/>
    <cellStyle name="Heading 2 256" xfId="25467"/>
    <cellStyle name="Heading 2 257" xfId="25468"/>
    <cellStyle name="Heading 2 26" xfId="25469"/>
    <cellStyle name="Heading 2 26 2" xfId="25470"/>
    <cellStyle name="Heading 2 26 3" xfId="25471"/>
    <cellStyle name="Heading 2 27" xfId="25472"/>
    <cellStyle name="Heading 2 27 2" xfId="25473"/>
    <cellStyle name="Heading 2 27 3" xfId="25474"/>
    <cellStyle name="Heading 2 28" xfId="25475"/>
    <cellStyle name="Heading 2 28 2" xfId="25476"/>
    <cellStyle name="Heading 2 28 3" xfId="25477"/>
    <cellStyle name="Heading 2 29" xfId="25478"/>
    <cellStyle name="Heading 2 29 2" xfId="25479"/>
    <cellStyle name="Heading 2 29 3" xfId="25480"/>
    <cellStyle name="Heading 2 3" xfId="25481"/>
    <cellStyle name="Heading 2 3 10" xfId="25482"/>
    <cellStyle name="Heading 2 3 11" xfId="25483"/>
    <cellStyle name="Heading 2 3 12" xfId="25484"/>
    <cellStyle name="Heading 2 3 13" xfId="25485"/>
    <cellStyle name="Heading 2 3 14" xfId="25486"/>
    <cellStyle name="Heading 2 3 15" xfId="25487"/>
    <cellStyle name="Heading 2 3 2" xfId="25488"/>
    <cellStyle name="Heading 2 3 2 2" xfId="25489"/>
    <cellStyle name="Heading 2 3 3" xfId="25490"/>
    <cellStyle name="Heading 2 3 4" xfId="25491"/>
    <cellStyle name="Heading 2 3 5" xfId="25492"/>
    <cellStyle name="Heading 2 3 6" xfId="25493"/>
    <cellStyle name="Heading 2 3 7" xfId="25494"/>
    <cellStyle name="Heading 2 3 8" xfId="25495"/>
    <cellStyle name="Heading 2 3 9" xfId="25496"/>
    <cellStyle name="Heading 2 30" xfId="25497"/>
    <cellStyle name="Heading 2 30 2" xfId="25498"/>
    <cellStyle name="Heading 2 30 3" xfId="25499"/>
    <cellStyle name="Heading 2 31" xfId="25500"/>
    <cellStyle name="Heading 2 31 2" xfId="25501"/>
    <cellStyle name="Heading 2 31 3" xfId="25502"/>
    <cellStyle name="Heading 2 32" xfId="25503"/>
    <cellStyle name="Heading 2 32 2" xfId="25504"/>
    <cellStyle name="Heading 2 32 3" xfId="25505"/>
    <cellStyle name="Heading 2 33" xfId="25506"/>
    <cellStyle name="Heading 2 33 2" xfId="25507"/>
    <cellStyle name="Heading 2 33 3" xfId="25508"/>
    <cellStyle name="Heading 2 34" xfId="25509"/>
    <cellStyle name="Heading 2 34 2" xfId="25510"/>
    <cellStyle name="Heading 2 34 3" xfId="25511"/>
    <cellStyle name="Heading 2 35" xfId="25512"/>
    <cellStyle name="Heading 2 35 2" xfId="25513"/>
    <cellStyle name="Heading 2 35 3" xfId="25514"/>
    <cellStyle name="Heading 2 36" xfId="25515"/>
    <cellStyle name="Heading 2 36 2" xfId="25516"/>
    <cellStyle name="Heading 2 36 3" xfId="25517"/>
    <cellStyle name="Heading 2 37" xfId="25518"/>
    <cellStyle name="Heading 2 37 2" xfId="25519"/>
    <cellStyle name="Heading 2 38" xfId="25520"/>
    <cellStyle name="Heading 2 38 2" xfId="25521"/>
    <cellStyle name="Heading 2 39" xfId="25522"/>
    <cellStyle name="Heading 2 39 2" xfId="25523"/>
    <cellStyle name="Heading 2 4" xfId="25524"/>
    <cellStyle name="Heading 2 4 10" xfId="25525"/>
    <cellStyle name="Heading 2 4 11" xfId="25526"/>
    <cellStyle name="Heading 2 4 12" xfId="25527"/>
    <cellStyle name="Heading 2 4 13" xfId="25528"/>
    <cellStyle name="Heading 2 4 14" xfId="25529"/>
    <cellStyle name="Heading 2 4 2" xfId="25530"/>
    <cellStyle name="Heading 2 4 2 2" xfId="25531"/>
    <cellStyle name="Heading 2 4 3" xfId="25532"/>
    <cellStyle name="Heading 2 4 4" xfId="25533"/>
    <cellStyle name="Heading 2 4 5" xfId="25534"/>
    <cellStyle name="Heading 2 4 6" xfId="25535"/>
    <cellStyle name="Heading 2 4 7" xfId="25536"/>
    <cellStyle name="Heading 2 4 8" xfId="25537"/>
    <cellStyle name="Heading 2 4 9" xfId="25538"/>
    <cellStyle name="Heading 2 40" xfId="25539"/>
    <cellStyle name="Heading 2 40 2" xfId="25540"/>
    <cellStyle name="Heading 2 41" xfId="25541"/>
    <cellStyle name="Heading 2 41 2" xfId="25542"/>
    <cellStyle name="Heading 2 42" xfId="25543"/>
    <cellStyle name="Heading 2 42 2" xfId="25544"/>
    <cellStyle name="Heading 2 43" xfId="25545"/>
    <cellStyle name="Heading 2 43 2" xfId="25546"/>
    <cellStyle name="Heading 2 44" xfId="25547"/>
    <cellStyle name="Heading 2 44 2" xfId="25548"/>
    <cellStyle name="Heading 2 45" xfId="25549"/>
    <cellStyle name="Heading 2 45 2" xfId="25550"/>
    <cellStyle name="Heading 2 46" xfId="25551"/>
    <cellStyle name="Heading 2 46 2" xfId="25552"/>
    <cellStyle name="Heading 2 47" xfId="25553"/>
    <cellStyle name="Heading 2 47 2" xfId="25554"/>
    <cellStyle name="Heading 2 48" xfId="25555"/>
    <cellStyle name="Heading 2 48 2" xfId="25556"/>
    <cellStyle name="Heading 2 49" xfId="25557"/>
    <cellStyle name="Heading 2 49 2" xfId="25558"/>
    <cellStyle name="Heading 2 5" xfId="25559"/>
    <cellStyle name="Heading 2 5 2" xfId="25560"/>
    <cellStyle name="Heading 2 5 2 2" xfId="25561"/>
    <cellStyle name="Heading 2 5 3" xfId="25562"/>
    <cellStyle name="Heading 2 50" xfId="25563"/>
    <cellStyle name="Heading 2 50 2" xfId="25564"/>
    <cellStyle name="Heading 2 51" xfId="25565"/>
    <cellStyle name="Heading 2 51 2" xfId="25566"/>
    <cellStyle name="Heading 2 52" xfId="25567"/>
    <cellStyle name="Heading 2 52 2" xfId="25568"/>
    <cellStyle name="Heading 2 53" xfId="25569"/>
    <cellStyle name="Heading 2 53 2" xfId="25570"/>
    <cellStyle name="Heading 2 54" xfId="25571"/>
    <cellStyle name="Heading 2 54 2" xfId="25572"/>
    <cellStyle name="Heading 2 55" xfId="25573"/>
    <cellStyle name="Heading 2 55 2" xfId="25574"/>
    <cellStyle name="Heading 2 56" xfId="25575"/>
    <cellStyle name="Heading 2 56 2" xfId="25576"/>
    <cellStyle name="Heading 2 57" xfId="25577"/>
    <cellStyle name="Heading 2 57 2" xfId="25578"/>
    <cellStyle name="Heading 2 58" xfId="25579"/>
    <cellStyle name="Heading 2 58 2" xfId="25580"/>
    <cellStyle name="Heading 2 59" xfId="25581"/>
    <cellStyle name="Heading 2 59 2" xfId="25582"/>
    <cellStyle name="Heading 2 6" xfId="25583"/>
    <cellStyle name="Heading 2 6 2" xfId="25584"/>
    <cellStyle name="Heading 2 6 3" xfId="25585"/>
    <cellStyle name="Heading 2 60" xfId="25586"/>
    <cellStyle name="Heading 2 60 2" xfId="25587"/>
    <cellStyle name="Heading 2 61" xfId="25588"/>
    <cellStyle name="Heading 2 61 2" xfId="25589"/>
    <cellStyle name="Heading 2 62" xfId="25590"/>
    <cellStyle name="Heading 2 62 2" xfId="25591"/>
    <cellStyle name="Heading 2 63" xfId="25592"/>
    <cellStyle name="Heading 2 63 2" xfId="25593"/>
    <cellStyle name="Heading 2 64" xfId="25594"/>
    <cellStyle name="Heading 2 64 2" xfId="25595"/>
    <cellStyle name="Heading 2 65" xfId="25596"/>
    <cellStyle name="Heading 2 65 2" xfId="25597"/>
    <cellStyle name="Heading 2 66" xfId="25598"/>
    <cellStyle name="Heading 2 66 2" xfId="25599"/>
    <cellStyle name="Heading 2 67" xfId="25600"/>
    <cellStyle name="Heading 2 67 2" xfId="25601"/>
    <cellStyle name="Heading 2 68" xfId="25602"/>
    <cellStyle name="Heading 2 68 2" xfId="25603"/>
    <cellStyle name="Heading 2 69" xfId="25604"/>
    <cellStyle name="Heading 2 69 2" xfId="25605"/>
    <cellStyle name="Heading 2 7" xfId="25606"/>
    <cellStyle name="Heading 2 7 2" xfId="25607"/>
    <cellStyle name="Heading 2 7 3" xfId="25608"/>
    <cellStyle name="Heading 2 70" xfId="25609"/>
    <cellStyle name="Heading 2 70 2" xfId="25610"/>
    <cellStyle name="Heading 2 71" xfId="25611"/>
    <cellStyle name="Heading 2 71 2" xfId="25612"/>
    <cellStyle name="Heading 2 72" xfId="25613"/>
    <cellStyle name="Heading 2 72 2" xfId="25614"/>
    <cellStyle name="Heading 2 73" xfId="25615"/>
    <cellStyle name="Heading 2 73 2" xfId="25616"/>
    <cellStyle name="Heading 2 74" xfId="25617"/>
    <cellStyle name="Heading 2 74 2" xfId="25618"/>
    <cellStyle name="Heading 2 75" xfId="25619"/>
    <cellStyle name="Heading 2 75 2" xfId="25620"/>
    <cellStyle name="Heading 2 76" xfId="25621"/>
    <cellStyle name="Heading 2 76 2" xfId="25622"/>
    <cellStyle name="Heading 2 77" xfId="25623"/>
    <cellStyle name="Heading 2 77 2" xfId="25624"/>
    <cellStyle name="Heading 2 78" xfId="25625"/>
    <cellStyle name="Heading 2 78 2" xfId="25626"/>
    <cellStyle name="Heading 2 79" xfId="25627"/>
    <cellStyle name="Heading 2 79 2" xfId="25628"/>
    <cellStyle name="Heading 2 8" xfId="25629"/>
    <cellStyle name="Heading 2 8 2" xfId="25630"/>
    <cellStyle name="Heading 2 8 2 2" xfId="25631"/>
    <cellStyle name="Heading 2 8 3" xfId="25632"/>
    <cellStyle name="Heading 2 80" xfId="25633"/>
    <cellStyle name="Heading 2 80 2" xfId="25634"/>
    <cellStyle name="Heading 2 81" xfId="25635"/>
    <cellStyle name="Heading 2 81 2" xfId="25636"/>
    <cellStyle name="Heading 2 82" xfId="25637"/>
    <cellStyle name="Heading 2 82 2" xfId="25638"/>
    <cellStyle name="Heading 2 83" xfId="25639"/>
    <cellStyle name="Heading 2 83 2" xfId="25640"/>
    <cellStyle name="Heading 2 84" xfId="25641"/>
    <cellStyle name="Heading 2 84 2" xfId="25642"/>
    <cellStyle name="Heading 2 85" xfId="25643"/>
    <cellStyle name="Heading 2 85 2" xfId="25644"/>
    <cellStyle name="Heading 2 86" xfId="25645"/>
    <cellStyle name="Heading 2 86 2" xfId="25646"/>
    <cellStyle name="Heading 2 87" xfId="25647"/>
    <cellStyle name="Heading 2 87 2" xfId="25648"/>
    <cellStyle name="Heading 2 88" xfId="25649"/>
    <cellStyle name="Heading 2 88 2" xfId="25650"/>
    <cellStyle name="Heading 2 89" xfId="25651"/>
    <cellStyle name="Heading 2 89 2" xfId="25652"/>
    <cellStyle name="Heading 2 9" xfId="25653"/>
    <cellStyle name="Heading 2 9 2" xfId="25654"/>
    <cellStyle name="Heading 2 9 2 2" xfId="25655"/>
    <cellStyle name="Heading 2 9 3" xfId="25656"/>
    <cellStyle name="Heading 2 90" xfId="25657"/>
    <cellStyle name="Heading 2 90 2" xfId="25658"/>
    <cellStyle name="Heading 2 91" xfId="25659"/>
    <cellStyle name="Heading 2 91 2" xfId="25660"/>
    <cellStyle name="Heading 2 92" xfId="25661"/>
    <cellStyle name="Heading 2 92 2" xfId="25662"/>
    <cellStyle name="Heading 2 93" xfId="25663"/>
    <cellStyle name="Heading 2 93 2" xfId="25664"/>
    <cellStyle name="Heading 2 94" xfId="25665"/>
    <cellStyle name="Heading 2 94 2" xfId="25666"/>
    <cellStyle name="Heading 2 95" xfId="25667"/>
    <cellStyle name="Heading 2 95 2" xfId="25668"/>
    <cellStyle name="Heading 2 96" xfId="25669"/>
    <cellStyle name="Heading 2 96 2" xfId="25670"/>
    <cellStyle name="Heading 2 97" xfId="25671"/>
    <cellStyle name="Heading 2 97 2" xfId="25672"/>
    <cellStyle name="Heading 2 98" xfId="25673"/>
    <cellStyle name="Heading 2 98 2" xfId="25674"/>
    <cellStyle name="Heading 2 99" xfId="25675"/>
    <cellStyle name="Heading 2 99 2" xfId="25676"/>
    <cellStyle name="Heading 3 10" xfId="25677"/>
    <cellStyle name="Heading 3 10 2" xfId="25678"/>
    <cellStyle name="Heading 3 10 3" xfId="25679"/>
    <cellStyle name="Heading 3 100" xfId="25680"/>
    <cellStyle name="Heading 3 100 2" xfId="25681"/>
    <cellStyle name="Heading 3 101" xfId="25682"/>
    <cellStyle name="Heading 3 101 2" xfId="25683"/>
    <cellStyle name="Heading 3 102" xfId="25684"/>
    <cellStyle name="Heading 3 102 2" xfId="25685"/>
    <cellStyle name="Heading 3 103" xfId="25686"/>
    <cellStyle name="Heading 3 103 2" xfId="25687"/>
    <cellStyle name="Heading 3 104" xfId="25688"/>
    <cellStyle name="Heading 3 104 2" xfId="25689"/>
    <cellStyle name="Heading 3 105" xfId="25690"/>
    <cellStyle name="Heading 3 105 2" xfId="25691"/>
    <cellStyle name="Heading 3 106" xfId="25692"/>
    <cellStyle name="Heading 3 106 2" xfId="25693"/>
    <cellStyle name="Heading 3 107" xfId="25694"/>
    <cellStyle name="Heading 3 107 2" xfId="25695"/>
    <cellStyle name="Heading 3 108" xfId="25696"/>
    <cellStyle name="Heading 3 108 2" xfId="25697"/>
    <cellStyle name="Heading 3 109" xfId="25698"/>
    <cellStyle name="Heading 3 109 2" xfId="25699"/>
    <cellStyle name="Heading 3 11" xfId="25700"/>
    <cellStyle name="Heading 3 11 2" xfId="25701"/>
    <cellStyle name="Heading 3 11 3" xfId="25702"/>
    <cellStyle name="Heading 3 110" xfId="25703"/>
    <cellStyle name="Heading 3 110 2" xfId="25704"/>
    <cellStyle name="Heading 3 111" xfId="25705"/>
    <cellStyle name="Heading 3 111 2" xfId="25706"/>
    <cellStyle name="Heading 3 112" xfId="25707"/>
    <cellStyle name="Heading 3 112 2" xfId="25708"/>
    <cellStyle name="Heading 3 113" xfId="25709"/>
    <cellStyle name="Heading 3 113 2" xfId="25710"/>
    <cellStyle name="Heading 3 114" xfId="25711"/>
    <cellStyle name="Heading 3 114 2" xfId="25712"/>
    <cellStyle name="Heading 3 115" xfId="25713"/>
    <cellStyle name="Heading 3 115 2" xfId="25714"/>
    <cellStyle name="Heading 3 116" xfId="25715"/>
    <cellStyle name="Heading 3 116 2" xfId="25716"/>
    <cellStyle name="Heading 3 117" xfId="25717"/>
    <cellStyle name="Heading 3 117 2" xfId="25718"/>
    <cellStyle name="Heading 3 118" xfId="25719"/>
    <cellStyle name="Heading 3 118 2" xfId="25720"/>
    <cellStyle name="Heading 3 119" xfId="25721"/>
    <cellStyle name="Heading 3 119 2" xfId="25722"/>
    <cellStyle name="Heading 3 12" xfId="25723"/>
    <cellStyle name="Heading 3 12 2" xfId="25724"/>
    <cellStyle name="Heading 3 12 3" xfId="25725"/>
    <cellStyle name="Heading 3 120" xfId="25726"/>
    <cellStyle name="Heading 3 120 2" xfId="25727"/>
    <cellStyle name="Heading 3 121" xfId="25728"/>
    <cellStyle name="Heading 3 121 2" xfId="25729"/>
    <cellStyle name="Heading 3 122" xfId="25730"/>
    <cellStyle name="Heading 3 122 2" xfId="25731"/>
    <cellStyle name="Heading 3 123" xfId="25732"/>
    <cellStyle name="Heading 3 123 2" xfId="25733"/>
    <cellStyle name="Heading 3 124" xfId="25734"/>
    <cellStyle name="Heading 3 124 2" xfId="25735"/>
    <cellStyle name="Heading 3 125" xfId="25736"/>
    <cellStyle name="Heading 3 125 2" xfId="25737"/>
    <cellStyle name="Heading 3 126" xfId="25738"/>
    <cellStyle name="Heading 3 126 2" xfId="25739"/>
    <cellStyle name="Heading 3 127" xfId="25740"/>
    <cellStyle name="Heading 3 127 2" xfId="25741"/>
    <cellStyle name="Heading 3 128" xfId="25742"/>
    <cellStyle name="Heading 3 128 2" xfId="25743"/>
    <cellStyle name="Heading 3 129" xfId="25744"/>
    <cellStyle name="Heading 3 129 2" xfId="25745"/>
    <cellStyle name="Heading 3 13" xfId="25746"/>
    <cellStyle name="Heading 3 13 2" xfId="25747"/>
    <cellStyle name="Heading 3 13 3" xfId="25748"/>
    <cellStyle name="Heading 3 130" xfId="25749"/>
    <cellStyle name="Heading 3 130 2" xfId="25750"/>
    <cellStyle name="Heading 3 131" xfId="25751"/>
    <cellStyle name="Heading 3 131 2" xfId="25752"/>
    <cellStyle name="Heading 3 132" xfId="25753"/>
    <cellStyle name="Heading 3 132 2" xfId="25754"/>
    <cellStyle name="Heading 3 133" xfId="25755"/>
    <cellStyle name="Heading 3 133 2" xfId="25756"/>
    <cellStyle name="Heading 3 134" xfId="25757"/>
    <cellStyle name="Heading 3 134 2" xfId="25758"/>
    <cellStyle name="Heading 3 135" xfId="25759"/>
    <cellStyle name="Heading 3 135 2" xfId="25760"/>
    <cellStyle name="Heading 3 136" xfId="25761"/>
    <cellStyle name="Heading 3 136 2" xfId="25762"/>
    <cellStyle name="Heading 3 137" xfId="25763"/>
    <cellStyle name="Heading 3 137 2" xfId="25764"/>
    <cellStyle name="Heading 3 138" xfId="25765"/>
    <cellStyle name="Heading 3 138 2" xfId="25766"/>
    <cellStyle name="Heading 3 139" xfId="25767"/>
    <cellStyle name="Heading 3 139 2" xfId="25768"/>
    <cellStyle name="Heading 3 14" xfId="25769"/>
    <cellStyle name="Heading 3 14 2" xfId="25770"/>
    <cellStyle name="Heading 3 140" xfId="25771"/>
    <cellStyle name="Heading 3 140 2" xfId="25772"/>
    <cellStyle name="Heading 3 141" xfId="25773"/>
    <cellStyle name="Heading 3 141 2" xfId="25774"/>
    <cellStyle name="Heading 3 142" xfId="25775"/>
    <cellStyle name="Heading 3 142 2" xfId="25776"/>
    <cellStyle name="Heading 3 143" xfId="25777"/>
    <cellStyle name="Heading 3 143 2" xfId="25778"/>
    <cellStyle name="Heading 3 144" xfId="25779"/>
    <cellStyle name="Heading 3 144 2" xfId="25780"/>
    <cellStyle name="Heading 3 145" xfId="25781"/>
    <cellStyle name="Heading 3 145 2" xfId="25782"/>
    <cellStyle name="Heading 3 146" xfId="25783"/>
    <cellStyle name="Heading 3 146 2" xfId="25784"/>
    <cellStyle name="Heading 3 147" xfId="25785"/>
    <cellStyle name="Heading 3 147 2" xfId="25786"/>
    <cellStyle name="Heading 3 148" xfId="25787"/>
    <cellStyle name="Heading 3 148 2" xfId="25788"/>
    <cellStyle name="Heading 3 149" xfId="25789"/>
    <cellStyle name="Heading 3 149 2" xfId="25790"/>
    <cellStyle name="Heading 3 15" xfId="25791"/>
    <cellStyle name="Heading 3 15 2" xfId="25792"/>
    <cellStyle name="Heading 3 150" xfId="25793"/>
    <cellStyle name="Heading 3 150 2" xfId="25794"/>
    <cellStyle name="Heading 3 151" xfId="25795"/>
    <cellStyle name="Heading 3 151 2" xfId="25796"/>
    <cellStyle name="Heading 3 152" xfId="25797"/>
    <cellStyle name="Heading 3 152 2" xfId="25798"/>
    <cellStyle name="Heading 3 153" xfId="25799"/>
    <cellStyle name="Heading 3 153 2" xfId="25800"/>
    <cellStyle name="Heading 3 154" xfId="25801"/>
    <cellStyle name="Heading 3 154 2" xfId="25802"/>
    <cellStyle name="Heading 3 155" xfId="25803"/>
    <cellStyle name="Heading 3 155 2" xfId="25804"/>
    <cellStyle name="Heading 3 156" xfId="25805"/>
    <cellStyle name="Heading 3 156 2" xfId="25806"/>
    <cellStyle name="Heading 3 157" xfId="25807"/>
    <cellStyle name="Heading 3 157 2" xfId="25808"/>
    <cellStyle name="Heading 3 158" xfId="25809"/>
    <cellStyle name="Heading 3 158 2" xfId="25810"/>
    <cellStyle name="Heading 3 159" xfId="25811"/>
    <cellStyle name="Heading 3 159 2" xfId="25812"/>
    <cellStyle name="Heading 3 16" xfId="25813"/>
    <cellStyle name="Heading 3 16 2" xfId="25814"/>
    <cellStyle name="Heading 3 160" xfId="25815"/>
    <cellStyle name="Heading 3 160 2" xfId="25816"/>
    <cellStyle name="Heading 3 161" xfId="25817"/>
    <cellStyle name="Heading 3 161 2" xfId="25818"/>
    <cellStyle name="Heading 3 162" xfId="25819"/>
    <cellStyle name="Heading 3 162 2" xfId="25820"/>
    <cellStyle name="Heading 3 163" xfId="25821"/>
    <cellStyle name="Heading 3 163 2" xfId="25822"/>
    <cellStyle name="Heading 3 164" xfId="25823"/>
    <cellStyle name="Heading 3 164 2" xfId="25824"/>
    <cellStyle name="Heading 3 165" xfId="25825"/>
    <cellStyle name="Heading 3 165 2" xfId="25826"/>
    <cellStyle name="Heading 3 166" xfId="25827"/>
    <cellStyle name="Heading 3 166 2" xfId="25828"/>
    <cellStyle name="Heading 3 167" xfId="25829"/>
    <cellStyle name="Heading 3 167 2" xfId="25830"/>
    <cellStyle name="Heading 3 168" xfId="25831"/>
    <cellStyle name="Heading 3 168 2" xfId="25832"/>
    <cellStyle name="Heading 3 169" xfId="25833"/>
    <cellStyle name="Heading 3 169 2" xfId="25834"/>
    <cellStyle name="Heading 3 17" xfId="25835"/>
    <cellStyle name="Heading 3 17 2" xfId="25836"/>
    <cellStyle name="Heading 3 170" xfId="25837"/>
    <cellStyle name="Heading 3 170 2" xfId="25838"/>
    <cellStyle name="Heading 3 171" xfId="25839"/>
    <cellStyle name="Heading 3 171 2" xfId="25840"/>
    <cellStyle name="Heading 3 172" xfId="25841"/>
    <cellStyle name="Heading 3 172 2" xfId="25842"/>
    <cellStyle name="Heading 3 173" xfId="25843"/>
    <cellStyle name="Heading 3 173 2" xfId="25844"/>
    <cellStyle name="Heading 3 174" xfId="25845"/>
    <cellStyle name="Heading 3 174 2" xfId="25846"/>
    <cellStyle name="Heading 3 175" xfId="25847"/>
    <cellStyle name="Heading 3 175 2" xfId="25848"/>
    <cellStyle name="Heading 3 176" xfId="25849"/>
    <cellStyle name="Heading 3 176 2" xfId="25850"/>
    <cellStyle name="Heading 3 177" xfId="25851"/>
    <cellStyle name="Heading 3 177 2" xfId="25852"/>
    <cellStyle name="Heading 3 178" xfId="25853"/>
    <cellStyle name="Heading 3 178 2" xfId="25854"/>
    <cellStyle name="Heading 3 179" xfId="25855"/>
    <cellStyle name="Heading 3 179 2" xfId="25856"/>
    <cellStyle name="Heading 3 18" xfId="25857"/>
    <cellStyle name="Heading 3 18 2" xfId="25858"/>
    <cellStyle name="Heading 3 180" xfId="25859"/>
    <cellStyle name="Heading 3 180 2" xfId="25860"/>
    <cellStyle name="Heading 3 181" xfId="25861"/>
    <cellStyle name="Heading 3 181 2" xfId="25862"/>
    <cellStyle name="Heading 3 182" xfId="25863"/>
    <cellStyle name="Heading 3 182 2" xfId="25864"/>
    <cellStyle name="Heading 3 183" xfId="25865"/>
    <cellStyle name="Heading 3 183 2" xfId="25866"/>
    <cellStyle name="Heading 3 184" xfId="25867"/>
    <cellStyle name="Heading 3 184 2" xfId="25868"/>
    <cellStyle name="Heading 3 185" xfId="25869"/>
    <cellStyle name="Heading 3 185 2" xfId="25870"/>
    <cellStyle name="Heading 3 186" xfId="25871"/>
    <cellStyle name="Heading 3 186 2" xfId="25872"/>
    <cellStyle name="Heading 3 187" xfId="25873"/>
    <cellStyle name="Heading 3 187 2" xfId="25874"/>
    <cellStyle name="Heading 3 188" xfId="25875"/>
    <cellStyle name="Heading 3 188 2" xfId="25876"/>
    <cellStyle name="Heading 3 189" xfId="25877"/>
    <cellStyle name="Heading 3 189 2" xfId="25878"/>
    <cellStyle name="Heading 3 19" xfId="25879"/>
    <cellStyle name="Heading 3 19 2" xfId="25880"/>
    <cellStyle name="Heading 3 190" xfId="25881"/>
    <cellStyle name="Heading 3 190 2" xfId="25882"/>
    <cellStyle name="Heading 3 191" xfId="25883"/>
    <cellStyle name="Heading 3 191 2" xfId="25884"/>
    <cellStyle name="Heading 3 192" xfId="25885"/>
    <cellStyle name="Heading 3 192 2" xfId="25886"/>
    <cellStyle name="Heading 3 193" xfId="25887"/>
    <cellStyle name="Heading 3 194" xfId="25888"/>
    <cellStyle name="Heading 3 195" xfId="25889"/>
    <cellStyle name="Heading 3 196" xfId="25890"/>
    <cellStyle name="Heading 3 197" xfId="25891"/>
    <cellStyle name="Heading 3 198" xfId="25892"/>
    <cellStyle name="Heading 3 199" xfId="25893"/>
    <cellStyle name="Heading 3 2" xfId="25894"/>
    <cellStyle name="Heading 3 2 10" xfId="25895"/>
    <cellStyle name="Heading 3 2 11" xfId="25896"/>
    <cellStyle name="Heading 3 2 12" xfId="25897"/>
    <cellStyle name="Heading 3 2 13" xfId="25898"/>
    <cellStyle name="Heading 3 2 14" xfId="25899"/>
    <cellStyle name="Heading 3 2 2" xfId="25900"/>
    <cellStyle name="Heading 3 2 2 2" xfId="25901"/>
    <cellStyle name="Heading 3 2 3" xfId="25902"/>
    <cellStyle name="Heading 3 2 4" xfId="25903"/>
    <cellStyle name="Heading 3 2 5" xfId="25904"/>
    <cellStyle name="Heading 3 2 6" xfId="25905"/>
    <cellStyle name="Heading 3 2 7" xfId="25906"/>
    <cellStyle name="Heading 3 2 8" xfId="25907"/>
    <cellStyle name="Heading 3 2 9" xfId="25908"/>
    <cellStyle name="Heading 3 20" xfId="25909"/>
    <cellStyle name="Heading 3 20 2" xfId="25910"/>
    <cellStyle name="Heading 3 200" xfId="25911"/>
    <cellStyle name="Heading 3 201" xfId="25912"/>
    <cellStyle name="Heading 3 202" xfId="25913"/>
    <cellStyle name="Heading 3 203" xfId="25914"/>
    <cellStyle name="Heading 3 204" xfId="25915"/>
    <cellStyle name="Heading 3 205" xfId="25916"/>
    <cellStyle name="Heading 3 206" xfId="25917"/>
    <cellStyle name="Heading 3 207" xfId="25918"/>
    <cellStyle name="Heading 3 208" xfId="25919"/>
    <cellStyle name="Heading 3 209" xfId="25920"/>
    <cellStyle name="Heading 3 21" xfId="25921"/>
    <cellStyle name="Heading 3 21 2" xfId="25922"/>
    <cellStyle name="Heading 3 210" xfId="25923"/>
    <cellStyle name="Heading 3 211" xfId="25924"/>
    <cellStyle name="Heading 3 212" xfId="25925"/>
    <cellStyle name="Heading 3 213" xfId="25926"/>
    <cellStyle name="Heading 3 214" xfId="25927"/>
    <cellStyle name="Heading 3 215" xfId="25928"/>
    <cellStyle name="Heading 3 216" xfId="25929"/>
    <cellStyle name="Heading 3 217" xfId="25930"/>
    <cellStyle name="Heading 3 218" xfId="25931"/>
    <cellStyle name="Heading 3 219" xfId="25932"/>
    <cellStyle name="Heading 3 22" xfId="25933"/>
    <cellStyle name="Heading 3 22 2" xfId="25934"/>
    <cellStyle name="Heading 3 220" xfId="25935"/>
    <cellStyle name="Heading 3 221" xfId="25936"/>
    <cellStyle name="Heading 3 222" xfId="25937"/>
    <cellStyle name="Heading 3 223" xfId="25938"/>
    <cellStyle name="Heading 3 224" xfId="25939"/>
    <cellStyle name="Heading 3 225" xfId="25940"/>
    <cellStyle name="Heading 3 226" xfId="25941"/>
    <cellStyle name="Heading 3 227" xfId="25942"/>
    <cellStyle name="Heading 3 228" xfId="25943"/>
    <cellStyle name="Heading 3 229" xfId="25944"/>
    <cellStyle name="Heading 3 23" xfId="25945"/>
    <cellStyle name="Heading 3 23 2" xfId="25946"/>
    <cellStyle name="Heading 3 230" xfId="25947"/>
    <cellStyle name="Heading 3 231" xfId="25948"/>
    <cellStyle name="Heading 3 232" xfId="25949"/>
    <cellStyle name="Heading 3 233" xfId="25950"/>
    <cellStyle name="Heading 3 234" xfId="25951"/>
    <cellStyle name="Heading 3 235" xfId="25952"/>
    <cellStyle name="Heading 3 236" xfId="25953"/>
    <cellStyle name="Heading 3 237" xfId="25954"/>
    <cellStyle name="Heading 3 238" xfId="25955"/>
    <cellStyle name="Heading 3 239" xfId="25956"/>
    <cellStyle name="Heading 3 24" xfId="25957"/>
    <cellStyle name="Heading 3 24 2" xfId="25958"/>
    <cellStyle name="Heading 3 240" xfId="25959"/>
    <cellStyle name="Heading 3 241" xfId="25960"/>
    <cellStyle name="Heading 3 242" xfId="25961"/>
    <cellStyle name="Heading 3 243" xfId="25962"/>
    <cellStyle name="Heading 3 244" xfId="25963"/>
    <cellStyle name="Heading 3 245" xfId="25964"/>
    <cellStyle name="Heading 3 246" xfId="25965"/>
    <cellStyle name="Heading 3 247" xfId="25966"/>
    <cellStyle name="Heading 3 248" xfId="25967"/>
    <cellStyle name="Heading 3 249" xfId="25968"/>
    <cellStyle name="Heading 3 25" xfId="25969"/>
    <cellStyle name="Heading 3 25 2" xfId="25970"/>
    <cellStyle name="Heading 3 250" xfId="25971"/>
    <cellStyle name="Heading 3 251" xfId="25972"/>
    <cellStyle name="Heading 3 252" xfId="25973"/>
    <cellStyle name="Heading 3 253" xfId="25974"/>
    <cellStyle name="Heading 3 254" xfId="25975"/>
    <cellStyle name="Heading 3 255" xfId="25976"/>
    <cellStyle name="Heading 3 256" xfId="25977"/>
    <cellStyle name="Heading 3 257" xfId="25978"/>
    <cellStyle name="Heading 3 26" xfId="25979"/>
    <cellStyle name="Heading 3 26 2" xfId="25980"/>
    <cellStyle name="Heading 3 27" xfId="25981"/>
    <cellStyle name="Heading 3 27 2" xfId="25982"/>
    <cellStyle name="Heading 3 28" xfId="25983"/>
    <cellStyle name="Heading 3 28 2" xfId="25984"/>
    <cellStyle name="Heading 3 29" xfId="25985"/>
    <cellStyle name="Heading 3 29 2" xfId="25986"/>
    <cellStyle name="Heading 3 3" xfId="25987"/>
    <cellStyle name="Heading 3 3 2" xfId="25988"/>
    <cellStyle name="Heading 3 3 2 2" xfId="25989"/>
    <cellStyle name="Heading 3 3 3" xfId="25990"/>
    <cellStyle name="Heading 3 3 4" xfId="50980"/>
    <cellStyle name="Heading 3 30" xfId="25991"/>
    <cellStyle name="Heading 3 30 2" xfId="25992"/>
    <cellStyle name="Heading 3 31" xfId="25993"/>
    <cellStyle name="Heading 3 31 2" xfId="25994"/>
    <cellStyle name="Heading 3 32" xfId="25995"/>
    <cellStyle name="Heading 3 32 2" xfId="25996"/>
    <cellStyle name="Heading 3 33" xfId="25997"/>
    <cellStyle name="Heading 3 33 2" xfId="25998"/>
    <cellStyle name="Heading 3 34" xfId="25999"/>
    <cellStyle name="Heading 3 34 2" xfId="26000"/>
    <cellStyle name="Heading 3 35" xfId="26001"/>
    <cellStyle name="Heading 3 35 2" xfId="26002"/>
    <cellStyle name="Heading 3 36" xfId="26003"/>
    <cellStyle name="Heading 3 36 2" xfId="26004"/>
    <cellStyle name="Heading 3 37" xfId="26005"/>
    <cellStyle name="Heading 3 37 2" xfId="26006"/>
    <cellStyle name="Heading 3 38" xfId="26007"/>
    <cellStyle name="Heading 3 38 2" xfId="26008"/>
    <cellStyle name="Heading 3 39" xfId="26009"/>
    <cellStyle name="Heading 3 39 2" xfId="26010"/>
    <cellStyle name="Heading 3 4" xfId="26011"/>
    <cellStyle name="Heading 3 4 2" xfId="26012"/>
    <cellStyle name="Heading 3 4 3" xfId="26013"/>
    <cellStyle name="Heading 3 40" xfId="26014"/>
    <cellStyle name="Heading 3 40 2" xfId="26015"/>
    <cellStyle name="Heading 3 41" xfId="26016"/>
    <cellStyle name="Heading 3 41 2" xfId="26017"/>
    <cellStyle name="Heading 3 42" xfId="26018"/>
    <cellStyle name="Heading 3 42 2" xfId="26019"/>
    <cellStyle name="Heading 3 43" xfId="26020"/>
    <cellStyle name="Heading 3 43 2" xfId="26021"/>
    <cellStyle name="Heading 3 44" xfId="26022"/>
    <cellStyle name="Heading 3 44 2" xfId="26023"/>
    <cellStyle name="Heading 3 45" xfId="26024"/>
    <cellStyle name="Heading 3 45 2" xfId="26025"/>
    <cellStyle name="Heading 3 46" xfId="26026"/>
    <cellStyle name="Heading 3 46 2" xfId="26027"/>
    <cellStyle name="Heading 3 47" xfId="26028"/>
    <cellStyle name="Heading 3 47 2" xfId="26029"/>
    <cellStyle name="Heading 3 48" xfId="26030"/>
    <cellStyle name="Heading 3 48 2" xfId="26031"/>
    <cellStyle name="Heading 3 49" xfId="26032"/>
    <cellStyle name="Heading 3 49 2" xfId="26033"/>
    <cellStyle name="Heading 3 5" xfId="26034"/>
    <cellStyle name="Heading 3 5 2" xfId="26035"/>
    <cellStyle name="Heading 3 5 3" xfId="26036"/>
    <cellStyle name="Heading 3 50" xfId="26037"/>
    <cellStyle name="Heading 3 50 2" xfId="26038"/>
    <cellStyle name="Heading 3 51" xfId="26039"/>
    <cellStyle name="Heading 3 51 2" xfId="26040"/>
    <cellStyle name="Heading 3 52" xfId="26041"/>
    <cellStyle name="Heading 3 52 2" xfId="26042"/>
    <cellStyle name="Heading 3 53" xfId="26043"/>
    <cellStyle name="Heading 3 53 2" xfId="26044"/>
    <cellStyle name="Heading 3 54" xfId="26045"/>
    <cellStyle name="Heading 3 54 2" xfId="26046"/>
    <cellStyle name="Heading 3 55" xfId="26047"/>
    <cellStyle name="Heading 3 55 2" xfId="26048"/>
    <cellStyle name="Heading 3 56" xfId="26049"/>
    <cellStyle name="Heading 3 56 2" xfId="26050"/>
    <cellStyle name="Heading 3 57" xfId="26051"/>
    <cellStyle name="Heading 3 57 2" xfId="26052"/>
    <cellStyle name="Heading 3 58" xfId="26053"/>
    <cellStyle name="Heading 3 58 2" xfId="26054"/>
    <cellStyle name="Heading 3 59" xfId="26055"/>
    <cellStyle name="Heading 3 59 2" xfId="26056"/>
    <cellStyle name="Heading 3 6" xfId="26057"/>
    <cellStyle name="Heading 3 6 2" xfId="26058"/>
    <cellStyle name="Heading 3 6 3" xfId="26059"/>
    <cellStyle name="Heading 3 60" xfId="26060"/>
    <cellStyle name="Heading 3 60 2" xfId="26061"/>
    <cellStyle name="Heading 3 61" xfId="26062"/>
    <cellStyle name="Heading 3 61 2" xfId="26063"/>
    <cellStyle name="Heading 3 62" xfId="26064"/>
    <cellStyle name="Heading 3 62 2" xfId="26065"/>
    <cellStyle name="Heading 3 63" xfId="26066"/>
    <cellStyle name="Heading 3 63 2" xfId="26067"/>
    <cellStyle name="Heading 3 64" xfId="26068"/>
    <cellStyle name="Heading 3 64 2" xfId="26069"/>
    <cellStyle name="Heading 3 65" xfId="26070"/>
    <cellStyle name="Heading 3 65 2" xfId="26071"/>
    <cellStyle name="Heading 3 66" xfId="26072"/>
    <cellStyle name="Heading 3 66 2" xfId="26073"/>
    <cellStyle name="Heading 3 67" xfId="26074"/>
    <cellStyle name="Heading 3 67 2" xfId="26075"/>
    <cellStyle name="Heading 3 68" xfId="26076"/>
    <cellStyle name="Heading 3 68 2" xfId="26077"/>
    <cellStyle name="Heading 3 69" xfId="26078"/>
    <cellStyle name="Heading 3 69 2" xfId="26079"/>
    <cellStyle name="Heading 3 7" xfId="26080"/>
    <cellStyle name="Heading 3 7 2" xfId="26081"/>
    <cellStyle name="Heading 3 7 3" xfId="26082"/>
    <cellStyle name="Heading 3 70" xfId="26083"/>
    <cellStyle name="Heading 3 70 2" xfId="26084"/>
    <cellStyle name="Heading 3 71" xfId="26085"/>
    <cellStyle name="Heading 3 71 2" xfId="26086"/>
    <cellStyle name="Heading 3 72" xfId="26087"/>
    <cellStyle name="Heading 3 72 2" xfId="26088"/>
    <cellStyle name="Heading 3 73" xfId="26089"/>
    <cellStyle name="Heading 3 73 2" xfId="26090"/>
    <cellStyle name="Heading 3 74" xfId="26091"/>
    <cellStyle name="Heading 3 74 2" xfId="26092"/>
    <cellStyle name="Heading 3 75" xfId="26093"/>
    <cellStyle name="Heading 3 75 2" xfId="26094"/>
    <cellStyle name="Heading 3 76" xfId="26095"/>
    <cellStyle name="Heading 3 76 2" xfId="26096"/>
    <cellStyle name="Heading 3 77" xfId="26097"/>
    <cellStyle name="Heading 3 77 2" xfId="26098"/>
    <cellStyle name="Heading 3 78" xfId="26099"/>
    <cellStyle name="Heading 3 78 2" xfId="26100"/>
    <cellStyle name="Heading 3 79" xfId="26101"/>
    <cellStyle name="Heading 3 79 2" xfId="26102"/>
    <cellStyle name="Heading 3 8" xfId="26103"/>
    <cellStyle name="Heading 3 8 2" xfId="26104"/>
    <cellStyle name="Heading 3 8 3" xfId="26105"/>
    <cellStyle name="Heading 3 80" xfId="26106"/>
    <cellStyle name="Heading 3 80 2" xfId="26107"/>
    <cellStyle name="Heading 3 81" xfId="26108"/>
    <cellStyle name="Heading 3 81 2" xfId="26109"/>
    <cellStyle name="Heading 3 82" xfId="26110"/>
    <cellStyle name="Heading 3 82 2" xfId="26111"/>
    <cellStyle name="Heading 3 83" xfId="26112"/>
    <cellStyle name="Heading 3 83 2" xfId="26113"/>
    <cellStyle name="Heading 3 84" xfId="26114"/>
    <cellStyle name="Heading 3 84 2" xfId="26115"/>
    <cellStyle name="Heading 3 85" xfId="26116"/>
    <cellStyle name="Heading 3 85 2" xfId="26117"/>
    <cellStyle name="Heading 3 86" xfId="26118"/>
    <cellStyle name="Heading 3 86 2" xfId="26119"/>
    <cellStyle name="Heading 3 87" xfId="26120"/>
    <cellStyle name="Heading 3 87 2" xfId="26121"/>
    <cellStyle name="Heading 3 88" xfId="26122"/>
    <cellStyle name="Heading 3 88 2" xfId="26123"/>
    <cellStyle name="Heading 3 89" xfId="26124"/>
    <cellStyle name="Heading 3 89 2" xfId="26125"/>
    <cellStyle name="Heading 3 9" xfId="26126"/>
    <cellStyle name="Heading 3 9 2" xfId="26127"/>
    <cellStyle name="Heading 3 9 3" xfId="26128"/>
    <cellStyle name="Heading 3 90" xfId="26129"/>
    <cellStyle name="Heading 3 90 2" xfId="26130"/>
    <cellStyle name="Heading 3 91" xfId="26131"/>
    <cellStyle name="Heading 3 91 2" xfId="26132"/>
    <cellStyle name="Heading 3 92" xfId="26133"/>
    <cellStyle name="Heading 3 92 2" xfId="26134"/>
    <cellStyle name="Heading 3 93" xfId="26135"/>
    <cellStyle name="Heading 3 93 2" xfId="26136"/>
    <cellStyle name="Heading 3 94" xfId="26137"/>
    <cellStyle name="Heading 3 94 2" xfId="26138"/>
    <cellStyle name="Heading 3 95" xfId="26139"/>
    <cellStyle name="Heading 3 95 2" xfId="26140"/>
    <cellStyle name="Heading 3 96" xfId="26141"/>
    <cellStyle name="Heading 3 96 2" xfId="26142"/>
    <cellStyle name="Heading 3 97" xfId="26143"/>
    <cellStyle name="Heading 3 97 2" xfId="26144"/>
    <cellStyle name="Heading 3 98" xfId="26145"/>
    <cellStyle name="Heading 3 98 2" xfId="26146"/>
    <cellStyle name="Heading 3 99" xfId="26147"/>
    <cellStyle name="Heading 3 99 2" xfId="26148"/>
    <cellStyle name="Heading 4 10" xfId="26149"/>
    <cellStyle name="Heading 4 10 2" xfId="26150"/>
    <cellStyle name="Heading 4 10 3" xfId="26151"/>
    <cellStyle name="Heading 4 100" xfId="26152"/>
    <cellStyle name="Heading 4 100 2" xfId="26153"/>
    <cellStyle name="Heading 4 101" xfId="26154"/>
    <cellStyle name="Heading 4 101 2" xfId="26155"/>
    <cellStyle name="Heading 4 102" xfId="26156"/>
    <cellStyle name="Heading 4 102 2" xfId="26157"/>
    <cellStyle name="Heading 4 103" xfId="26158"/>
    <cellStyle name="Heading 4 103 2" xfId="26159"/>
    <cellStyle name="Heading 4 104" xfId="26160"/>
    <cellStyle name="Heading 4 104 2" xfId="26161"/>
    <cellStyle name="Heading 4 105" xfId="26162"/>
    <cellStyle name="Heading 4 105 2" xfId="26163"/>
    <cellStyle name="Heading 4 106" xfId="26164"/>
    <cellStyle name="Heading 4 106 2" xfId="26165"/>
    <cellStyle name="Heading 4 107" xfId="26166"/>
    <cellStyle name="Heading 4 107 2" xfId="26167"/>
    <cellStyle name="Heading 4 108" xfId="26168"/>
    <cellStyle name="Heading 4 108 2" xfId="26169"/>
    <cellStyle name="Heading 4 109" xfId="26170"/>
    <cellStyle name="Heading 4 109 2" xfId="26171"/>
    <cellStyle name="Heading 4 11" xfId="26172"/>
    <cellStyle name="Heading 4 11 2" xfId="26173"/>
    <cellStyle name="Heading 4 11 3" xfId="26174"/>
    <cellStyle name="Heading 4 110" xfId="26175"/>
    <cellStyle name="Heading 4 110 2" xfId="26176"/>
    <cellStyle name="Heading 4 111" xfId="26177"/>
    <cellStyle name="Heading 4 111 2" xfId="26178"/>
    <cellStyle name="Heading 4 112" xfId="26179"/>
    <cellStyle name="Heading 4 112 2" xfId="26180"/>
    <cellStyle name="Heading 4 113" xfId="26181"/>
    <cellStyle name="Heading 4 113 2" xfId="26182"/>
    <cellStyle name="Heading 4 114" xfId="26183"/>
    <cellStyle name="Heading 4 114 2" xfId="26184"/>
    <cellStyle name="Heading 4 115" xfId="26185"/>
    <cellStyle name="Heading 4 115 2" xfId="26186"/>
    <cellStyle name="Heading 4 116" xfId="26187"/>
    <cellStyle name="Heading 4 116 2" xfId="26188"/>
    <cellStyle name="Heading 4 117" xfId="26189"/>
    <cellStyle name="Heading 4 117 2" xfId="26190"/>
    <cellStyle name="Heading 4 118" xfId="26191"/>
    <cellStyle name="Heading 4 118 2" xfId="26192"/>
    <cellStyle name="Heading 4 119" xfId="26193"/>
    <cellStyle name="Heading 4 119 2" xfId="26194"/>
    <cellStyle name="Heading 4 12" xfId="26195"/>
    <cellStyle name="Heading 4 12 2" xfId="26196"/>
    <cellStyle name="Heading 4 12 3" xfId="26197"/>
    <cellStyle name="Heading 4 120" xfId="26198"/>
    <cellStyle name="Heading 4 120 2" xfId="26199"/>
    <cellStyle name="Heading 4 121" xfId="26200"/>
    <cellStyle name="Heading 4 121 2" xfId="26201"/>
    <cellStyle name="Heading 4 122" xfId="26202"/>
    <cellStyle name="Heading 4 122 2" xfId="26203"/>
    <cellStyle name="Heading 4 123" xfId="26204"/>
    <cellStyle name="Heading 4 123 2" xfId="26205"/>
    <cellStyle name="Heading 4 124" xfId="26206"/>
    <cellStyle name="Heading 4 124 2" xfId="26207"/>
    <cellStyle name="Heading 4 125" xfId="26208"/>
    <cellStyle name="Heading 4 125 2" xfId="26209"/>
    <cellStyle name="Heading 4 126" xfId="26210"/>
    <cellStyle name="Heading 4 126 2" xfId="26211"/>
    <cellStyle name="Heading 4 127" xfId="26212"/>
    <cellStyle name="Heading 4 127 2" xfId="26213"/>
    <cellStyle name="Heading 4 128" xfId="26214"/>
    <cellStyle name="Heading 4 128 2" xfId="26215"/>
    <cellStyle name="Heading 4 129" xfId="26216"/>
    <cellStyle name="Heading 4 129 2" xfId="26217"/>
    <cellStyle name="Heading 4 13" xfId="26218"/>
    <cellStyle name="Heading 4 13 2" xfId="26219"/>
    <cellStyle name="Heading 4 13 3" xfId="26220"/>
    <cellStyle name="Heading 4 130" xfId="26221"/>
    <cellStyle name="Heading 4 130 2" xfId="26222"/>
    <cellStyle name="Heading 4 131" xfId="26223"/>
    <cellStyle name="Heading 4 131 2" xfId="26224"/>
    <cellStyle name="Heading 4 132" xfId="26225"/>
    <cellStyle name="Heading 4 132 2" xfId="26226"/>
    <cellStyle name="Heading 4 133" xfId="26227"/>
    <cellStyle name="Heading 4 133 2" xfId="26228"/>
    <cellStyle name="Heading 4 134" xfId="26229"/>
    <cellStyle name="Heading 4 134 2" xfId="26230"/>
    <cellStyle name="Heading 4 135" xfId="26231"/>
    <cellStyle name="Heading 4 135 2" xfId="26232"/>
    <cellStyle name="Heading 4 136" xfId="26233"/>
    <cellStyle name="Heading 4 136 2" xfId="26234"/>
    <cellStyle name="Heading 4 137" xfId="26235"/>
    <cellStyle name="Heading 4 137 2" xfId="26236"/>
    <cellStyle name="Heading 4 138" xfId="26237"/>
    <cellStyle name="Heading 4 138 2" xfId="26238"/>
    <cellStyle name="Heading 4 139" xfId="26239"/>
    <cellStyle name="Heading 4 139 2" xfId="26240"/>
    <cellStyle name="Heading 4 14" xfId="26241"/>
    <cellStyle name="Heading 4 14 2" xfId="26242"/>
    <cellStyle name="Heading 4 140" xfId="26243"/>
    <cellStyle name="Heading 4 140 2" xfId="26244"/>
    <cellStyle name="Heading 4 141" xfId="26245"/>
    <cellStyle name="Heading 4 141 2" xfId="26246"/>
    <cellStyle name="Heading 4 142" xfId="26247"/>
    <cellStyle name="Heading 4 142 2" xfId="26248"/>
    <cellStyle name="Heading 4 143" xfId="26249"/>
    <cellStyle name="Heading 4 143 2" xfId="26250"/>
    <cellStyle name="Heading 4 144" xfId="26251"/>
    <cellStyle name="Heading 4 144 2" xfId="26252"/>
    <cellStyle name="Heading 4 145" xfId="26253"/>
    <cellStyle name="Heading 4 145 2" xfId="26254"/>
    <cellStyle name="Heading 4 146" xfId="26255"/>
    <cellStyle name="Heading 4 146 2" xfId="26256"/>
    <cellStyle name="Heading 4 147" xfId="26257"/>
    <cellStyle name="Heading 4 147 2" xfId="26258"/>
    <cellStyle name="Heading 4 148" xfId="26259"/>
    <cellStyle name="Heading 4 148 2" xfId="26260"/>
    <cellStyle name="Heading 4 149" xfId="26261"/>
    <cellStyle name="Heading 4 149 2" xfId="26262"/>
    <cellStyle name="Heading 4 15" xfId="26263"/>
    <cellStyle name="Heading 4 15 2" xfId="26264"/>
    <cellStyle name="Heading 4 150" xfId="26265"/>
    <cellStyle name="Heading 4 150 2" xfId="26266"/>
    <cellStyle name="Heading 4 151" xfId="26267"/>
    <cellStyle name="Heading 4 151 2" xfId="26268"/>
    <cellStyle name="Heading 4 152" xfId="26269"/>
    <cellStyle name="Heading 4 152 2" xfId="26270"/>
    <cellStyle name="Heading 4 153" xfId="26271"/>
    <cellStyle name="Heading 4 153 2" xfId="26272"/>
    <cellStyle name="Heading 4 154" xfId="26273"/>
    <cellStyle name="Heading 4 154 2" xfId="26274"/>
    <cellStyle name="Heading 4 155" xfId="26275"/>
    <cellStyle name="Heading 4 155 2" xfId="26276"/>
    <cellStyle name="Heading 4 156" xfId="26277"/>
    <cellStyle name="Heading 4 156 2" xfId="26278"/>
    <cellStyle name="Heading 4 157" xfId="26279"/>
    <cellStyle name="Heading 4 157 2" xfId="26280"/>
    <cellStyle name="Heading 4 158" xfId="26281"/>
    <cellStyle name="Heading 4 158 2" xfId="26282"/>
    <cellStyle name="Heading 4 159" xfId="26283"/>
    <cellStyle name="Heading 4 159 2" xfId="26284"/>
    <cellStyle name="Heading 4 16" xfId="26285"/>
    <cellStyle name="Heading 4 16 2" xfId="26286"/>
    <cellStyle name="Heading 4 160" xfId="26287"/>
    <cellStyle name="Heading 4 160 2" xfId="26288"/>
    <cellStyle name="Heading 4 161" xfId="26289"/>
    <cellStyle name="Heading 4 161 2" xfId="26290"/>
    <cellStyle name="Heading 4 162" xfId="26291"/>
    <cellStyle name="Heading 4 162 2" xfId="26292"/>
    <cellStyle name="Heading 4 163" xfId="26293"/>
    <cellStyle name="Heading 4 163 2" xfId="26294"/>
    <cellStyle name="Heading 4 164" xfId="26295"/>
    <cellStyle name="Heading 4 164 2" xfId="26296"/>
    <cellStyle name="Heading 4 165" xfId="26297"/>
    <cellStyle name="Heading 4 165 2" xfId="26298"/>
    <cellStyle name="Heading 4 166" xfId="26299"/>
    <cellStyle name="Heading 4 166 2" xfId="26300"/>
    <cellStyle name="Heading 4 167" xfId="26301"/>
    <cellStyle name="Heading 4 167 2" xfId="26302"/>
    <cellStyle name="Heading 4 168" xfId="26303"/>
    <cellStyle name="Heading 4 168 2" xfId="26304"/>
    <cellStyle name="Heading 4 169" xfId="26305"/>
    <cellStyle name="Heading 4 169 2" xfId="26306"/>
    <cellStyle name="Heading 4 17" xfId="26307"/>
    <cellStyle name="Heading 4 17 2" xfId="26308"/>
    <cellStyle name="Heading 4 170" xfId="26309"/>
    <cellStyle name="Heading 4 170 2" xfId="26310"/>
    <cellStyle name="Heading 4 171" xfId="26311"/>
    <cellStyle name="Heading 4 171 2" xfId="26312"/>
    <cellStyle name="Heading 4 172" xfId="26313"/>
    <cellStyle name="Heading 4 172 2" xfId="26314"/>
    <cellStyle name="Heading 4 173" xfId="26315"/>
    <cellStyle name="Heading 4 173 2" xfId="26316"/>
    <cellStyle name="Heading 4 174" xfId="26317"/>
    <cellStyle name="Heading 4 174 2" xfId="26318"/>
    <cellStyle name="Heading 4 175" xfId="26319"/>
    <cellStyle name="Heading 4 175 2" xfId="26320"/>
    <cellStyle name="Heading 4 176" xfId="26321"/>
    <cellStyle name="Heading 4 176 2" xfId="26322"/>
    <cellStyle name="Heading 4 177" xfId="26323"/>
    <cellStyle name="Heading 4 177 2" xfId="26324"/>
    <cellStyle name="Heading 4 178" xfId="26325"/>
    <cellStyle name="Heading 4 178 2" xfId="26326"/>
    <cellStyle name="Heading 4 179" xfId="26327"/>
    <cellStyle name="Heading 4 179 2" xfId="26328"/>
    <cellStyle name="Heading 4 18" xfId="26329"/>
    <cellStyle name="Heading 4 18 2" xfId="26330"/>
    <cellStyle name="Heading 4 180" xfId="26331"/>
    <cellStyle name="Heading 4 180 2" xfId="26332"/>
    <cellStyle name="Heading 4 181" xfId="26333"/>
    <cellStyle name="Heading 4 181 2" xfId="26334"/>
    <cellStyle name="Heading 4 182" xfId="26335"/>
    <cellStyle name="Heading 4 182 2" xfId="26336"/>
    <cellStyle name="Heading 4 183" xfId="26337"/>
    <cellStyle name="Heading 4 183 2" xfId="26338"/>
    <cellStyle name="Heading 4 184" xfId="26339"/>
    <cellStyle name="Heading 4 184 2" xfId="26340"/>
    <cellStyle name="Heading 4 185" xfId="26341"/>
    <cellStyle name="Heading 4 185 2" xfId="26342"/>
    <cellStyle name="Heading 4 186" xfId="26343"/>
    <cellStyle name="Heading 4 186 2" xfId="26344"/>
    <cellStyle name="Heading 4 187" xfId="26345"/>
    <cellStyle name="Heading 4 187 2" xfId="26346"/>
    <cellStyle name="Heading 4 188" xfId="26347"/>
    <cellStyle name="Heading 4 188 2" xfId="26348"/>
    <cellStyle name="Heading 4 189" xfId="26349"/>
    <cellStyle name="Heading 4 189 2" xfId="26350"/>
    <cellStyle name="Heading 4 19" xfId="26351"/>
    <cellStyle name="Heading 4 19 2" xfId="26352"/>
    <cellStyle name="Heading 4 190" xfId="26353"/>
    <cellStyle name="Heading 4 190 2" xfId="26354"/>
    <cellStyle name="Heading 4 191" xfId="26355"/>
    <cellStyle name="Heading 4 191 2" xfId="26356"/>
    <cellStyle name="Heading 4 192" xfId="26357"/>
    <cellStyle name="Heading 4 192 2" xfId="26358"/>
    <cellStyle name="Heading 4 193" xfId="26359"/>
    <cellStyle name="Heading 4 194" xfId="26360"/>
    <cellStyle name="Heading 4 195" xfId="26361"/>
    <cellStyle name="Heading 4 196" xfId="26362"/>
    <cellStyle name="Heading 4 197" xfId="26363"/>
    <cellStyle name="Heading 4 198" xfId="26364"/>
    <cellStyle name="Heading 4 199" xfId="26365"/>
    <cellStyle name="Heading 4 2" xfId="26366"/>
    <cellStyle name="Heading 4 2 10" xfId="26367"/>
    <cellStyle name="Heading 4 2 11" xfId="26368"/>
    <cellStyle name="Heading 4 2 12" xfId="26369"/>
    <cellStyle name="Heading 4 2 13" xfId="26370"/>
    <cellStyle name="Heading 4 2 14" xfId="26371"/>
    <cellStyle name="Heading 4 2 2" xfId="26372"/>
    <cellStyle name="Heading 4 2 2 2" xfId="26373"/>
    <cellStyle name="Heading 4 2 3" xfId="26374"/>
    <cellStyle name="Heading 4 2 4" xfId="26375"/>
    <cellStyle name="Heading 4 2 5" xfId="26376"/>
    <cellStyle name="Heading 4 2 6" xfId="26377"/>
    <cellStyle name="Heading 4 2 7" xfId="26378"/>
    <cellStyle name="Heading 4 2 8" xfId="26379"/>
    <cellStyle name="Heading 4 2 9" xfId="26380"/>
    <cellStyle name="Heading 4 20" xfId="26381"/>
    <cellStyle name="Heading 4 20 2" xfId="26382"/>
    <cellStyle name="Heading 4 200" xfId="26383"/>
    <cellStyle name="Heading 4 201" xfId="26384"/>
    <cellStyle name="Heading 4 202" xfId="26385"/>
    <cellStyle name="Heading 4 203" xfId="26386"/>
    <cellStyle name="Heading 4 204" xfId="26387"/>
    <cellStyle name="Heading 4 205" xfId="26388"/>
    <cellStyle name="Heading 4 206" xfId="26389"/>
    <cellStyle name="Heading 4 207" xfId="26390"/>
    <cellStyle name="Heading 4 208" xfId="26391"/>
    <cellStyle name="Heading 4 209" xfId="26392"/>
    <cellStyle name="Heading 4 21" xfId="26393"/>
    <cellStyle name="Heading 4 21 2" xfId="26394"/>
    <cellStyle name="Heading 4 210" xfId="26395"/>
    <cellStyle name="Heading 4 211" xfId="26396"/>
    <cellStyle name="Heading 4 212" xfId="26397"/>
    <cellStyle name="Heading 4 213" xfId="26398"/>
    <cellStyle name="Heading 4 214" xfId="26399"/>
    <cellStyle name="Heading 4 215" xfId="26400"/>
    <cellStyle name="Heading 4 216" xfId="26401"/>
    <cellStyle name="Heading 4 217" xfId="26402"/>
    <cellStyle name="Heading 4 218" xfId="26403"/>
    <cellStyle name="Heading 4 219" xfId="26404"/>
    <cellStyle name="Heading 4 22" xfId="26405"/>
    <cellStyle name="Heading 4 22 2" xfId="26406"/>
    <cellStyle name="Heading 4 220" xfId="26407"/>
    <cellStyle name="Heading 4 221" xfId="26408"/>
    <cellStyle name="Heading 4 222" xfId="26409"/>
    <cellStyle name="Heading 4 223" xfId="26410"/>
    <cellStyle name="Heading 4 224" xfId="26411"/>
    <cellStyle name="Heading 4 225" xfId="26412"/>
    <cellStyle name="Heading 4 226" xfId="26413"/>
    <cellStyle name="Heading 4 227" xfId="26414"/>
    <cellStyle name="Heading 4 228" xfId="26415"/>
    <cellStyle name="Heading 4 229" xfId="26416"/>
    <cellStyle name="Heading 4 23" xfId="26417"/>
    <cellStyle name="Heading 4 23 2" xfId="26418"/>
    <cellStyle name="Heading 4 230" xfId="26419"/>
    <cellStyle name="Heading 4 231" xfId="26420"/>
    <cellStyle name="Heading 4 232" xfId="26421"/>
    <cellStyle name="Heading 4 233" xfId="26422"/>
    <cellStyle name="Heading 4 234" xfId="26423"/>
    <cellStyle name="Heading 4 235" xfId="26424"/>
    <cellStyle name="Heading 4 236" xfId="26425"/>
    <cellStyle name="Heading 4 237" xfId="26426"/>
    <cellStyle name="Heading 4 238" xfId="26427"/>
    <cellStyle name="Heading 4 239" xfId="26428"/>
    <cellStyle name="Heading 4 24" xfId="26429"/>
    <cellStyle name="Heading 4 24 2" xfId="26430"/>
    <cellStyle name="Heading 4 240" xfId="26431"/>
    <cellStyle name="Heading 4 241" xfId="26432"/>
    <cellStyle name="Heading 4 242" xfId="26433"/>
    <cellStyle name="Heading 4 243" xfId="26434"/>
    <cellStyle name="Heading 4 244" xfId="26435"/>
    <cellStyle name="Heading 4 245" xfId="26436"/>
    <cellStyle name="Heading 4 246" xfId="26437"/>
    <cellStyle name="Heading 4 247" xfId="26438"/>
    <cellStyle name="Heading 4 248" xfId="26439"/>
    <cellStyle name="Heading 4 249" xfId="26440"/>
    <cellStyle name="Heading 4 25" xfId="26441"/>
    <cellStyle name="Heading 4 25 2" xfId="26442"/>
    <cellStyle name="Heading 4 250" xfId="26443"/>
    <cellStyle name="Heading 4 251" xfId="26444"/>
    <cellStyle name="Heading 4 252" xfId="26445"/>
    <cellStyle name="Heading 4 253" xfId="26446"/>
    <cellStyle name="Heading 4 254" xfId="26447"/>
    <cellStyle name="Heading 4 255" xfId="26448"/>
    <cellStyle name="Heading 4 256" xfId="26449"/>
    <cellStyle name="Heading 4 257" xfId="26450"/>
    <cellStyle name="Heading 4 26" xfId="26451"/>
    <cellStyle name="Heading 4 26 2" xfId="26452"/>
    <cellStyle name="Heading 4 27" xfId="26453"/>
    <cellStyle name="Heading 4 27 2" xfId="26454"/>
    <cellStyle name="Heading 4 28" xfId="26455"/>
    <cellStyle name="Heading 4 28 2" xfId="26456"/>
    <cellStyle name="Heading 4 29" xfId="26457"/>
    <cellStyle name="Heading 4 29 2" xfId="26458"/>
    <cellStyle name="Heading 4 3" xfId="26459"/>
    <cellStyle name="Heading 4 3 2" xfId="26460"/>
    <cellStyle name="Heading 4 3 2 2" xfId="26461"/>
    <cellStyle name="Heading 4 3 3" xfId="26462"/>
    <cellStyle name="Heading 4 3 4" xfId="50981"/>
    <cellStyle name="Heading 4 30" xfId="26463"/>
    <cellStyle name="Heading 4 30 2" xfId="26464"/>
    <cellStyle name="Heading 4 31" xfId="26465"/>
    <cellStyle name="Heading 4 31 2" xfId="26466"/>
    <cellStyle name="Heading 4 32" xfId="26467"/>
    <cellStyle name="Heading 4 32 2" xfId="26468"/>
    <cellStyle name="Heading 4 33" xfId="26469"/>
    <cellStyle name="Heading 4 33 2" xfId="26470"/>
    <cellStyle name="Heading 4 34" xfId="26471"/>
    <cellStyle name="Heading 4 34 2" xfId="26472"/>
    <cellStyle name="Heading 4 35" xfId="26473"/>
    <cellStyle name="Heading 4 35 2" xfId="26474"/>
    <cellStyle name="Heading 4 36" xfId="26475"/>
    <cellStyle name="Heading 4 36 2" xfId="26476"/>
    <cellStyle name="Heading 4 37" xfId="26477"/>
    <cellStyle name="Heading 4 37 2" xfId="26478"/>
    <cellStyle name="Heading 4 38" xfId="26479"/>
    <cellStyle name="Heading 4 38 2" xfId="26480"/>
    <cellStyle name="Heading 4 39" xfId="26481"/>
    <cellStyle name="Heading 4 39 2" xfId="26482"/>
    <cellStyle name="Heading 4 4" xfId="26483"/>
    <cellStyle name="Heading 4 4 2" xfId="26484"/>
    <cellStyle name="Heading 4 4 3" xfId="26485"/>
    <cellStyle name="Heading 4 40" xfId="26486"/>
    <cellStyle name="Heading 4 40 2" xfId="26487"/>
    <cellStyle name="Heading 4 41" xfId="26488"/>
    <cellStyle name="Heading 4 41 2" xfId="26489"/>
    <cellStyle name="Heading 4 42" xfId="26490"/>
    <cellStyle name="Heading 4 42 2" xfId="26491"/>
    <cellStyle name="Heading 4 43" xfId="26492"/>
    <cellStyle name="Heading 4 43 2" xfId="26493"/>
    <cellStyle name="Heading 4 44" xfId="26494"/>
    <cellStyle name="Heading 4 44 2" xfId="26495"/>
    <cellStyle name="Heading 4 45" xfId="26496"/>
    <cellStyle name="Heading 4 45 2" xfId="26497"/>
    <cellStyle name="Heading 4 46" xfId="26498"/>
    <cellStyle name="Heading 4 46 2" xfId="26499"/>
    <cellStyle name="Heading 4 47" xfId="26500"/>
    <cellStyle name="Heading 4 47 2" xfId="26501"/>
    <cellStyle name="Heading 4 48" xfId="26502"/>
    <cellStyle name="Heading 4 48 2" xfId="26503"/>
    <cellStyle name="Heading 4 49" xfId="26504"/>
    <cellStyle name="Heading 4 49 2" xfId="26505"/>
    <cellStyle name="Heading 4 5" xfId="26506"/>
    <cellStyle name="Heading 4 5 2" xfId="26507"/>
    <cellStyle name="Heading 4 5 3" xfId="26508"/>
    <cellStyle name="Heading 4 50" xfId="26509"/>
    <cellStyle name="Heading 4 50 2" xfId="26510"/>
    <cellStyle name="Heading 4 51" xfId="26511"/>
    <cellStyle name="Heading 4 51 2" xfId="26512"/>
    <cellStyle name="Heading 4 52" xfId="26513"/>
    <cellStyle name="Heading 4 52 2" xfId="26514"/>
    <cellStyle name="Heading 4 53" xfId="26515"/>
    <cellStyle name="Heading 4 53 2" xfId="26516"/>
    <cellStyle name="Heading 4 54" xfId="26517"/>
    <cellStyle name="Heading 4 54 2" xfId="26518"/>
    <cellStyle name="Heading 4 55" xfId="26519"/>
    <cellStyle name="Heading 4 55 2" xfId="26520"/>
    <cellStyle name="Heading 4 56" xfId="26521"/>
    <cellStyle name="Heading 4 56 2" xfId="26522"/>
    <cellStyle name="Heading 4 57" xfId="26523"/>
    <cellStyle name="Heading 4 57 2" xfId="26524"/>
    <cellStyle name="Heading 4 58" xfId="26525"/>
    <cellStyle name="Heading 4 58 2" xfId="26526"/>
    <cellStyle name="Heading 4 59" xfId="26527"/>
    <cellStyle name="Heading 4 59 2" xfId="26528"/>
    <cellStyle name="Heading 4 6" xfId="26529"/>
    <cellStyle name="Heading 4 6 2" xfId="26530"/>
    <cellStyle name="Heading 4 6 3" xfId="26531"/>
    <cellStyle name="Heading 4 60" xfId="26532"/>
    <cellStyle name="Heading 4 60 2" xfId="26533"/>
    <cellStyle name="Heading 4 61" xfId="26534"/>
    <cellStyle name="Heading 4 61 2" xfId="26535"/>
    <cellStyle name="Heading 4 62" xfId="26536"/>
    <cellStyle name="Heading 4 62 2" xfId="26537"/>
    <cellStyle name="Heading 4 63" xfId="26538"/>
    <cellStyle name="Heading 4 63 2" xfId="26539"/>
    <cellStyle name="Heading 4 64" xfId="26540"/>
    <cellStyle name="Heading 4 64 2" xfId="26541"/>
    <cellStyle name="Heading 4 65" xfId="26542"/>
    <cellStyle name="Heading 4 65 2" xfId="26543"/>
    <cellStyle name="Heading 4 66" xfId="26544"/>
    <cellStyle name="Heading 4 66 2" xfId="26545"/>
    <cellStyle name="Heading 4 67" xfId="26546"/>
    <cellStyle name="Heading 4 67 2" xfId="26547"/>
    <cellStyle name="Heading 4 68" xfId="26548"/>
    <cellStyle name="Heading 4 68 2" xfId="26549"/>
    <cellStyle name="Heading 4 69" xfId="26550"/>
    <cellStyle name="Heading 4 69 2" xfId="26551"/>
    <cellStyle name="Heading 4 7" xfId="26552"/>
    <cellStyle name="Heading 4 7 2" xfId="26553"/>
    <cellStyle name="Heading 4 7 3" xfId="26554"/>
    <cellStyle name="Heading 4 70" xfId="26555"/>
    <cellStyle name="Heading 4 70 2" xfId="26556"/>
    <cellStyle name="Heading 4 71" xfId="26557"/>
    <cellStyle name="Heading 4 71 2" xfId="26558"/>
    <cellStyle name="Heading 4 72" xfId="26559"/>
    <cellStyle name="Heading 4 72 2" xfId="26560"/>
    <cellStyle name="Heading 4 73" xfId="26561"/>
    <cellStyle name="Heading 4 73 2" xfId="26562"/>
    <cellStyle name="Heading 4 74" xfId="26563"/>
    <cellStyle name="Heading 4 74 2" xfId="26564"/>
    <cellStyle name="Heading 4 75" xfId="26565"/>
    <cellStyle name="Heading 4 75 2" xfId="26566"/>
    <cellStyle name="Heading 4 76" xfId="26567"/>
    <cellStyle name="Heading 4 76 2" xfId="26568"/>
    <cellStyle name="Heading 4 77" xfId="26569"/>
    <cellStyle name="Heading 4 77 2" xfId="26570"/>
    <cellStyle name="Heading 4 78" xfId="26571"/>
    <cellStyle name="Heading 4 78 2" xfId="26572"/>
    <cellStyle name="Heading 4 79" xfId="26573"/>
    <cellStyle name="Heading 4 79 2" xfId="26574"/>
    <cellStyle name="Heading 4 8" xfId="26575"/>
    <cellStyle name="Heading 4 8 2" xfId="26576"/>
    <cellStyle name="Heading 4 8 3" xfId="26577"/>
    <cellStyle name="Heading 4 80" xfId="26578"/>
    <cellStyle name="Heading 4 80 2" xfId="26579"/>
    <cellStyle name="Heading 4 81" xfId="26580"/>
    <cellStyle name="Heading 4 81 2" xfId="26581"/>
    <cellStyle name="Heading 4 82" xfId="26582"/>
    <cellStyle name="Heading 4 82 2" xfId="26583"/>
    <cellStyle name="Heading 4 83" xfId="26584"/>
    <cellStyle name="Heading 4 83 2" xfId="26585"/>
    <cellStyle name="Heading 4 84" xfId="26586"/>
    <cellStyle name="Heading 4 84 2" xfId="26587"/>
    <cellStyle name="Heading 4 85" xfId="26588"/>
    <cellStyle name="Heading 4 85 2" xfId="26589"/>
    <cellStyle name="Heading 4 86" xfId="26590"/>
    <cellStyle name="Heading 4 86 2" xfId="26591"/>
    <cellStyle name="Heading 4 87" xfId="26592"/>
    <cellStyle name="Heading 4 87 2" xfId="26593"/>
    <cellStyle name="Heading 4 88" xfId="26594"/>
    <cellStyle name="Heading 4 88 2" xfId="26595"/>
    <cellStyle name="Heading 4 89" xfId="26596"/>
    <cellStyle name="Heading 4 89 2" xfId="26597"/>
    <cellStyle name="Heading 4 9" xfId="26598"/>
    <cellStyle name="Heading 4 9 2" xfId="26599"/>
    <cellStyle name="Heading 4 9 3" xfId="26600"/>
    <cellStyle name="Heading 4 90" xfId="26601"/>
    <cellStyle name="Heading 4 90 2" xfId="26602"/>
    <cellStyle name="Heading 4 91" xfId="26603"/>
    <cellStyle name="Heading 4 91 2" xfId="26604"/>
    <cellStyle name="Heading 4 92" xfId="26605"/>
    <cellStyle name="Heading 4 92 2" xfId="26606"/>
    <cellStyle name="Heading 4 93" xfId="26607"/>
    <cellStyle name="Heading 4 93 2" xfId="26608"/>
    <cellStyle name="Heading 4 94" xfId="26609"/>
    <cellStyle name="Heading 4 94 2" xfId="26610"/>
    <cellStyle name="Heading 4 95" xfId="26611"/>
    <cellStyle name="Heading 4 95 2" xfId="26612"/>
    <cellStyle name="Heading 4 96" xfId="26613"/>
    <cellStyle name="Heading 4 96 2" xfId="26614"/>
    <cellStyle name="Heading 4 97" xfId="26615"/>
    <cellStyle name="Heading 4 97 2" xfId="26616"/>
    <cellStyle name="Heading 4 98" xfId="26617"/>
    <cellStyle name="Heading 4 98 2" xfId="26618"/>
    <cellStyle name="Heading 4 99" xfId="26619"/>
    <cellStyle name="Heading 4 99 2" xfId="26620"/>
    <cellStyle name="Heading1" xfId="26621"/>
    <cellStyle name="Heading1 10" xfId="26622"/>
    <cellStyle name="Heading1 11" xfId="26623"/>
    <cellStyle name="Heading1 12" xfId="26624"/>
    <cellStyle name="Heading1 13" xfId="26625"/>
    <cellStyle name="Heading1 14" xfId="26626"/>
    <cellStyle name="Heading1 15" xfId="26627"/>
    <cellStyle name="Heading1 16" xfId="26628"/>
    <cellStyle name="Heading1 17" xfId="26629"/>
    <cellStyle name="Heading1 18" xfId="26630"/>
    <cellStyle name="Heading1 19" xfId="26631"/>
    <cellStyle name="Heading1 2" xfId="26632"/>
    <cellStyle name="Heading1 2 10" xfId="26633"/>
    <cellStyle name="Heading1 2 11" xfId="26634"/>
    <cellStyle name="Heading1 2 12" xfId="26635"/>
    <cellStyle name="Heading1 2 13" xfId="26636"/>
    <cellStyle name="Heading1 2 14" xfId="26637"/>
    <cellStyle name="Heading1 2 15" xfId="26638"/>
    <cellStyle name="Heading1 2 2" xfId="26639"/>
    <cellStyle name="Heading1 2 3" xfId="26640"/>
    <cellStyle name="Heading1 2 4" xfId="26641"/>
    <cellStyle name="Heading1 2 5" xfId="26642"/>
    <cellStyle name="Heading1 2 6" xfId="26643"/>
    <cellStyle name="Heading1 2 7" xfId="26644"/>
    <cellStyle name="Heading1 2 8" xfId="26645"/>
    <cellStyle name="Heading1 2 9" xfId="26646"/>
    <cellStyle name="Heading1 20" xfId="26647"/>
    <cellStyle name="Heading1 21" xfId="26648"/>
    <cellStyle name="Heading1 22" xfId="26649"/>
    <cellStyle name="Heading1 23" xfId="26650"/>
    <cellStyle name="Heading1 24" xfId="26651"/>
    <cellStyle name="Heading1 25" xfId="26652"/>
    <cellStyle name="Heading1 26" xfId="26653"/>
    <cellStyle name="Heading1 27" xfId="26654"/>
    <cellStyle name="Heading1 28" xfId="26655"/>
    <cellStyle name="Heading1 29" xfId="26656"/>
    <cellStyle name="Heading1 3" xfId="26657"/>
    <cellStyle name="Heading1 3 2" xfId="26658"/>
    <cellStyle name="Heading1 3 3" xfId="26659"/>
    <cellStyle name="Heading1 3 4" xfId="26660"/>
    <cellStyle name="Heading1 3 5" xfId="26661"/>
    <cellStyle name="Heading1 3 6" xfId="26662"/>
    <cellStyle name="Heading1 3 6 2" xfId="26663"/>
    <cellStyle name="Heading1 3 6 3" xfId="26664"/>
    <cellStyle name="Heading1 3 6 4" xfId="26665"/>
    <cellStyle name="Heading1 3 6 5" xfId="26666"/>
    <cellStyle name="Heading1 3 6 6" xfId="26667"/>
    <cellStyle name="Heading1 3 6 7" xfId="26668"/>
    <cellStyle name="Heading1 3 7" xfId="26669"/>
    <cellStyle name="Heading1 3 7 2" xfId="26670"/>
    <cellStyle name="Heading1 3 7 3" xfId="26671"/>
    <cellStyle name="Heading1 3 7 4" xfId="26672"/>
    <cellStyle name="Heading1 3 7 5" xfId="26673"/>
    <cellStyle name="Heading1 3 7 6" xfId="26674"/>
    <cellStyle name="Heading1 3 7 7" xfId="26675"/>
    <cellStyle name="Heading1 3 8" xfId="26676"/>
    <cellStyle name="Heading1 3 8 2" xfId="26677"/>
    <cellStyle name="Heading1 3 8 3" xfId="26678"/>
    <cellStyle name="Heading1 3 8 4" xfId="26679"/>
    <cellStyle name="Heading1 3 8 5" xfId="26680"/>
    <cellStyle name="Heading1 3 8 6" xfId="26681"/>
    <cellStyle name="Heading1 3 8 7" xfId="26682"/>
    <cellStyle name="Heading1 30" xfId="26683"/>
    <cellStyle name="Heading1 31" xfId="26684"/>
    <cellStyle name="Heading1 32" xfId="26685"/>
    <cellStyle name="Heading1 33" xfId="26686"/>
    <cellStyle name="Heading1 34" xfId="26687"/>
    <cellStyle name="Heading1 35" xfId="26688"/>
    <cellStyle name="Heading1 36" xfId="26689"/>
    <cellStyle name="Heading1 37" xfId="26690"/>
    <cellStyle name="Heading1 38" xfId="26691"/>
    <cellStyle name="Heading1 39" xfId="26692"/>
    <cellStyle name="Heading1 39 2" xfId="26693"/>
    <cellStyle name="Heading1 39 2 2" xfId="26694"/>
    <cellStyle name="Heading1 39 2 3" xfId="26695"/>
    <cellStyle name="Heading1 39 2 4" xfId="26696"/>
    <cellStyle name="Heading1 39 2 5" xfId="26697"/>
    <cellStyle name="Heading1 39 2 6" xfId="26698"/>
    <cellStyle name="Heading1 39 2 7" xfId="26699"/>
    <cellStyle name="Heading1 39 3" xfId="26700"/>
    <cellStyle name="Heading1 39 3 2" xfId="26701"/>
    <cellStyle name="Heading1 39 3 3" xfId="26702"/>
    <cellStyle name="Heading1 39 3 4" xfId="26703"/>
    <cellStyle name="Heading1 39 3 5" xfId="26704"/>
    <cellStyle name="Heading1 39 3 6" xfId="26705"/>
    <cellStyle name="Heading1 39 3 7" xfId="26706"/>
    <cellStyle name="Heading1 39 4" xfId="26707"/>
    <cellStyle name="Heading1 39 4 2" xfId="26708"/>
    <cellStyle name="Heading1 39 4 3" xfId="26709"/>
    <cellStyle name="Heading1 39 4 4" xfId="26710"/>
    <cellStyle name="Heading1 39 4 5" xfId="26711"/>
    <cellStyle name="Heading1 39 4 6" xfId="26712"/>
    <cellStyle name="Heading1 39 4 7" xfId="26713"/>
    <cellStyle name="Heading1 4" xfId="26714"/>
    <cellStyle name="Heading1 40" xfId="26715"/>
    <cellStyle name="Heading1 40 2" xfId="26716"/>
    <cellStyle name="Heading1 40 2 2" xfId="26717"/>
    <cellStyle name="Heading1 40 2 3" xfId="26718"/>
    <cellStyle name="Heading1 40 2 4" xfId="26719"/>
    <cellStyle name="Heading1 40 2 5" xfId="26720"/>
    <cellStyle name="Heading1 40 2 6" xfId="26721"/>
    <cellStyle name="Heading1 40 2 7" xfId="26722"/>
    <cellStyle name="Heading1 40 3" xfId="26723"/>
    <cellStyle name="Heading1 40 3 2" xfId="26724"/>
    <cellStyle name="Heading1 40 3 3" xfId="26725"/>
    <cellStyle name="Heading1 40 3 4" xfId="26726"/>
    <cellStyle name="Heading1 40 3 5" xfId="26727"/>
    <cellStyle name="Heading1 40 3 6" xfId="26728"/>
    <cellStyle name="Heading1 40 3 7" xfId="26729"/>
    <cellStyle name="Heading1 40 4" xfId="26730"/>
    <cellStyle name="Heading1 40 4 2" xfId="26731"/>
    <cellStyle name="Heading1 40 4 3" xfId="26732"/>
    <cellStyle name="Heading1 40 4 4" xfId="26733"/>
    <cellStyle name="Heading1 40 4 5" xfId="26734"/>
    <cellStyle name="Heading1 40 4 6" xfId="26735"/>
    <cellStyle name="Heading1 40 4 7" xfId="26736"/>
    <cellStyle name="Heading1 41" xfId="26737"/>
    <cellStyle name="Heading1 42" xfId="26738"/>
    <cellStyle name="Heading1 43" xfId="26739"/>
    <cellStyle name="Heading1 44" xfId="26740"/>
    <cellStyle name="Heading1 45" xfId="26741"/>
    <cellStyle name="Heading1 46" xfId="26742"/>
    <cellStyle name="Heading1 47" xfId="26743"/>
    <cellStyle name="Heading1 48" xfId="26744"/>
    <cellStyle name="Heading1 49" xfId="26745"/>
    <cellStyle name="Heading1 5" xfId="26746"/>
    <cellStyle name="Heading1 50" xfId="26747"/>
    <cellStyle name="Heading1 51" xfId="26748"/>
    <cellStyle name="Heading1 52" xfId="26749"/>
    <cellStyle name="Heading1 53" xfId="26750"/>
    <cellStyle name="Heading1 54" xfId="26751"/>
    <cellStyle name="HEADING1 55" xfId="26752"/>
    <cellStyle name="HEADING1 56" xfId="26753"/>
    <cellStyle name="HEADING1 57" xfId="26754"/>
    <cellStyle name="HEADING1 58" xfId="26755"/>
    <cellStyle name="HEADING1 59" xfId="26756"/>
    <cellStyle name="Heading1 6" xfId="26757"/>
    <cellStyle name="HEADING1 60" xfId="26758"/>
    <cellStyle name="HEADING1 61" xfId="26759"/>
    <cellStyle name="HEADING1 62" xfId="26760"/>
    <cellStyle name="HEADING1 63" xfId="26761"/>
    <cellStyle name="HEADING1 64" xfId="26762"/>
    <cellStyle name="HEADING1 65" xfId="26763"/>
    <cellStyle name="Heading1 7" xfId="26764"/>
    <cellStyle name="Heading1 8" xfId="26765"/>
    <cellStyle name="Heading1 9" xfId="26766"/>
    <cellStyle name="Heading1_4.32E Depreciation Study Robs file" xfId="50982"/>
    <cellStyle name="Heading2" xfId="26767"/>
    <cellStyle name="Heading2 10" xfId="26768"/>
    <cellStyle name="Heading2 11" xfId="26769"/>
    <cellStyle name="Heading2 12" xfId="26770"/>
    <cellStyle name="Heading2 13" xfId="26771"/>
    <cellStyle name="Heading2 14" xfId="26772"/>
    <cellStyle name="Heading2 15" xfId="26773"/>
    <cellStyle name="Heading2 16" xfId="26774"/>
    <cellStyle name="Heading2 17" xfId="26775"/>
    <cellStyle name="Heading2 18" xfId="26776"/>
    <cellStyle name="Heading2 19" xfId="26777"/>
    <cellStyle name="Heading2 2" xfId="26778"/>
    <cellStyle name="Heading2 2 10" xfId="26779"/>
    <cellStyle name="Heading2 2 11" xfId="26780"/>
    <cellStyle name="Heading2 2 12" xfId="26781"/>
    <cellStyle name="Heading2 2 13" xfId="26782"/>
    <cellStyle name="Heading2 2 14" xfId="26783"/>
    <cellStyle name="Heading2 2 15" xfId="26784"/>
    <cellStyle name="Heading2 2 2" xfId="26785"/>
    <cellStyle name="Heading2 2 3" xfId="26786"/>
    <cellStyle name="Heading2 2 4" xfId="26787"/>
    <cellStyle name="Heading2 2 5" xfId="26788"/>
    <cellStyle name="Heading2 2 6" xfId="26789"/>
    <cellStyle name="Heading2 2 7" xfId="26790"/>
    <cellStyle name="Heading2 2 8" xfId="26791"/>
    <cellStyle name="Heading2 2 9" xfId="26792"/>
    <cellStyle name="Heading2 20" xfId="26793"/>
    <cellStyle name="Heading2 21" xfId="26794"/>
    <cellStyle name="Heading2 22" xfId="26795"/>
    <cellStyle name="Heading2 23" xfId="26796"/>
    <cellStyle name="Heading2 24" xfId="26797"/>
    <cellStyle name="Heading2 25" xfId="26798"/>
    <cellStyle name="Heading2 26" xfId="26799"/>
    <cellStyle name="Heading2 27" xfId="26800"/>
    <cellStyle name="Heading2 28" xfId="26801"/>
    <cellStyle name="Heading2 29" xfId="26802"/>
    <cellStyle name="Heading2 3" xfId="26803"/>
    <cellStyle name="Heading2 3 2" xfId="26804"/>
    <cellStyle name="Heading2 3 3" xfId="26805"/>
    <cellStyle name="Heading2 3 4" xfId="26806"/>
    <cellStyle name="Heading2 3 5" xfId="26807"/>
    <cellStyle name="Heading2 3 6" xfId="26808"/>
    <cellStyle name="Heading2 3 6 2" xfId="26809"/>
    <cellStyle name="Heading2 3 6 3" xfId="26810"/>
    <cellStyle name="Heading2 3 6 4" xfId="26811"/>
    <cellStyle name="Heading2 3 6 5" xfId="26812"/>
    <cellStyle name="Heading2 3 6 6" xfId="26813"/>
    <cellStyle name="Heading2 3 6 7" xfId="26814"/>
    <cellStyle name="Heading2 3 7" xfId="26815"/>
    <cellStyle name="Heading2 3 7 2" xfId="26816"/>
    <cellStyle name="Heading2 3 7 3" xfId="26817"/>
    <cellStyle name="Heading2 3 7 4" xfId="26818"/>
    <cellStyle name="Heading2 3 7 5" xfId="26819"/>
    <cellStyle name="Heading2 3 7 6" xfId="26820"/>
    <cellStyle name="Heading2 3 7 7" xfId="26821"/>
    <cellStyle name="Heading2 3 8" xfId="26822"/>
    <cellStyle name="Heading2 3 8 2" xfId="26823"/>
    <cellStyle name="Heading2 3 8 3" xfId="26824"/>
    <cellStyle name="Heading2 3 8 4" xfId="26825"/>
    <cellStyle name="Heading2 3 8 5" xfId="26826"/>
    <cellStyle name="Heading2 3 8 6" xfId="26827"/>
    <cellStyle name="Heading2 3 8 7" xfId="26828"/>
    <cellStyle name="Heading2 30" xfId="26829"/>
    <cellStyle name="Heading2 31" xfId="26830"/>
    <cellStyle name="Heading2 32" xfId="26831"/>
    <cellStyle name="Heading2 33" xfId="26832"/>
    <cellStyle name="Heading2 34" xfId="26833"/>
    <cellStyle name="Heading2 35" xfId="26834"/>
    <cellStyle name="Heading2 36" xfId="26835"/>
    <cellStyle name="Heading2 37" xfId="26836"/>
    <cellStyle name="Heading2 38" xfId="26837"/>
    <cellStyle name="Heading2 39" xfId="26838"/>
    <cellStyle name="Heading2 39 2" xfId="26839"/>
    <cellStyle name="Heading2 39 2 2" xfId="26840"/>
    <cellStyle name="Heading2 39 2 3" xfId="26841"/>
    <cellStyle name="Heading2 39 2 4" xfId="26842"/>
    <cellStyle name="Heading2 39 2 5" xfId="26843"/>
    <cellStyle name="Heading2 39 2 6" xfId="26844"/>
    <cellStyle name="Heading2 39 2 7" xfId="26845"/>
    <cellStyle name="Heading2 39 3" xfId="26846"/>
    <cellStyle name="Heading2 39 3 2" xfId="26847"/>
    <cellStyle name="Heading2 39 3 3" xfId="26848"/>
    <cellStyle name="Heading2 39 3 4" xfId="26849"/>
    <cellStyle name="Heading2 39 3 5" xfId="26850"/>
    <cellStyle name="Heading2 39 3 6" xfId="26851"/>
    <cellStyle name="Heading2 39 3 7" xfId="26852"/>
    <cellStyle name="Heading2 39 4" xfId="26853"/>
    <cellStyle name="Heading2 39 4 2" xfId="26854"/>
    <cellStyle name="Heading2 39 4 3" xfId="26855"/>
    <cellStyle name="Heading2 39 4 4" xfId="26856"/>
    <cellStyle name="Heading2 39 4 5" xfId="26857"/>
    <cellStyle name="Heading2 39 4 6" xfId="26858"/>
    <cellStyle name="Heading2 39 4 7" xfId="26859"/>
    <cellStyle name="Heading2 4" xfId="26860"/>
    <cellStyle name="Heading2 40" xfId="26861"/>
    <cellStyle name="Heading2 40 2" xfId="26862"/>
    <cellStyle name="Heading2 40 2 2" xfId="26863"/>
    <cellStyle name="Heading2 40 2 3" xfId="26864"/>
    <cellStyle name="Heading2 40 2 4" xfId="26865"/>
    <cellStyle name="Heading2 40 2 5" xfId="26866"/>
    <cellStyle name="Heading2 40 2 6" xfId="26867"/>
    <cellStyle name="Heading2 40 2 7" xfId="26868"/>
    <cellStyle name="Heading2 40 3" xfId="26869"/>
    <cellStyle name="Heading2 40 3 2" xfId="26870"/>
    <cellStyle name="Heading2 40 3 3" xfId="26871"/>
    <cellStyle name="Heading2 40 3 4" xfId="26872"/>
    <cellStyle name="Heading2 40 3 5" xfId="26873"/>
    <cellStyle name="Heading2 40 3 6" xfId="26874"/>
    <cellStyle name="Heading2 40 3 7" xfId="26875"/>
    <cellStyle name="Heading2 40 4" xfId="26876"/>
    <cellStyle name="Heading2 40 4 2" xfId="26877"/>
    <cellStyle name="Heading2 40 4 3" xfId="26878"/>
    <cellStyle name="Heading2 40 4 4" xfId="26879"/>
    <cellStyle name="Heading2 40 4 5" xfId="26880"/>
    <cellStyle name="Heading2 40 4 6" xfId="26881"/>
    <cellStyle name="Heading2 40 4 7" xfId="26882"/>
    <cellStyle name="Heading2 41" xfId="26883"/>
    <cellStyle name="Heading2 42" xfId="26884"/>
    <cellStyle name="Heading2 43" xfId="26885"/>
    <cellStyle name="Heading2 44" xfId="26886"/>
    <cellStyle name="Heading2 45" xfId="26887"/>
    <cellStyle name="Heading2 46" xfId="26888"/>
    <cellStyle name="Heading2 47" xfId="26889"/>
    <cellStyle name="Heading2 48" xfId="26890"/>
    <cellStyle name="Heading2 49" xfId="26891"/>
    <cellStyle name="Heading2 5" xfId="26892"/>
    <cellStyle name="Heading2 50" xfId="26893"/>
    <cellStyle name="Heading2 51" xfId="26894"/>
    <cellStyle name="Heading2 52" xfId="26895"/>
    <cellStyle name="Heading2 53" xfId="26896"/>
    <cellStyle name="Heading2 54" xfId="26897"/>
    <cellStyle name="HEADING2 55" xfId="26898"/>
    <cellStyle name="HEADING2 56" xfId="26899"/>
    <cellStyle name="HEADING2 57" xfId="26900"/>
    <cellStyle name="HEADING2 58" xfId="26901"/>
    <cellStyle name="HEADING2 59" xfId="26902"/>
    <cellStyle name="Heading2 6" xfId="26903"/>
    <cellStyle name="HEADING2 60" xfId="26904"/>
    <cellStyle name="HEADING2 61" xfId="26905"/>
    <cellStyle name="HEADING2 62" xfId="26906"/>
    <cellStyle name="HEADING2 63" xfId="26907"/>
    <cellStyle name="HEADING2 64" xfId="26908"/>
    <cellStyle name="HEADING2 65" xfId="26909"/>
    <cellStyle name="Heading2 7" xfId="26910"/>
    <cellStyle name="Heading2 8" xfId="26911"/>
    <cellStyle name="Heading2 9" xfId="26912"/>
    <cellStyle name="Heading2_4.32E Depreciation Study Robs file" xfId="50983"/>
    <cellStyle name="HEADINGS" xfId="26913"/>
    <cellStyle name="HEADINGSTOP" xfId="26914"/>
    <cellStyle name="HeadlineStyle" xfId="50984"/>
    <cellStyle name="HeadlineStyle 2" xfId="50985"/>
    <cellStyle name="HeadlineStyleJustified" xfId="50986"/>
    <cellStyle name="HeadlineStyleJustified 2" xfId="50987"/>
    <cellStyle name="Hyperlink 2" xfId="26915"/>
    <cellStyle name="Hyperlink 2 2" xfId="26916"/>
    <cellStyle name="Hyperlink 2 3" xfId="26917"/>
    <cellStyle name="Hyperlink 3" xfId="26918"/>
    <cellStyle name="Hyperlink 4" xfId="26919"/>
    <cellStyle name="Hyperlink_Net of cust chrg" xfId="50988"/>
    <cellStyle name="Input [yellow]" xfId="26920"/>
    <cellStyle name="Input [yellow] 10" xfId="26921"/>
    <cellStyle name="Input [yellow] 10 10" xfId="26922"/>
    <cellStyle name="Input [yellow] 10 10 2" xfId="26923"/>
    <cellStyle name="Input [yellow] 10 11" xfId="26924"/>
    <cellStyle name="Input [yellow] 10 12" xfId="26925"/>
    <cellStyle name="Input [yellow] 10 2" xfId="26926"/>
    <cellStyle name="Input [yellow] 10 2 2" xfId="26927"/>
    <cellStyle name="Input [yellow] 10 2 2 2" xfId="26928"/>
    <cellStyle name="Input [yellow] 10 2 3" xfId="26929"/>
    <cellStyle name="Input [yellow] 10 2 4" xfId="26930"/>
    <cellStyle name="Input [yellow] 10 3" xfId="26931"/>
    <cellStyle name="Input [yellow] 10 3 2" xfId="26932"/>
    <cellStyle name="Input [yellow] 10 3 2 2" xfId="26933"/>
    <cellStyle name="Input [yellow] 10 3 3" xfId="26934"/>
    <cellStyle name="Input [yellow] 10 3 4" xfId="26935"/>
    <cellStyle name="Input [yellow] 10 4" xfId="26936"/>
    <cellStyle name="Input [yellow] 10 4 2" xfId="26937"/>
    <cellStyle name="Input [yellow] 10 4 2 2" xfId="26938"/>
    <cellStyle name="Input [yellow] 10 4 3" xfId="26939"/>
    <cellStyle name="Input [yellow] 10 4 4" xfId="26940"/>
    <cellStyle name="Input [yellow] 10 5" xfId="26941"/>
    <cellStyle name="Input [yellow] 10 5 2" xfId="26942"/>
    <cellStyle name="Input [yellow] 10 5 2 2" xfId="26943"/>
    <cellStyle name="Input [yellow] 10 5 3" xfId="26944"/>
    <cellStyle name="Input [yellow] 10 5 4" xfId="26945"/>
    <cellStyle name="Input [yellow] 10 6" xfId="26946"/>
    <cellStyle name="Input [yellow] 10 6 2" xfId="26947"/>
    <cellStyle name="Input [yellow] 10 6 2 2" xfId="26948"/>
    <cellStyle name="Input [yellow] 10 6 3" xfId="26949"/>
    <cellStyle name="Input [yellow] 10 6 4" xfId="26950"/>
    <cellStyle name="Input [yellow] 10 7" xfId="26951"/>
    <cellStyle name="Input [yellow] 10 7 2" xfId="26952"/>
    <cellStyle name="Input [yellow] 10 7 2 2" xfId="26953"/>
    <cellStyle name="Input [yellow] 10 7 3" xfId="26954"/>
    <cellStyle name="Input [yellow] 10 7 4" xfId="26955"/>
    <cellStyle name="Input [yellow] 10 8" xfId="26956"/>
    <cellStyle name="Input [yellow] 10 8 2" xfId="26957"/>
    <cellStyle name="Input [yellow] 10 8 2 2" xfId="26958"/>
    <cellStyle name="Input [yellow] 10 8 3" xfId="26959"/>
    <cellStyle name="Input [yellow] 10 8 4" xfId="26960"/>
    <cellStyle name="Input [yellow] 10 9" xfId="26961"/>
    <cellStyle name="Input [yellow] 10 9 2" xfId="26962"/>
    <cellStyle name="Input [yellow] 10 9 2 2" xfId="26963"/>
    <cellStyle name="Input [yellow] 10 9 3" xfId="26964"/>
    <cellStyle name="Input [yellow] 10 9 4" xfId="26965"/>
    <cellStyle name="Input [yellow] 11" xfId="26966"/>
    <cellStyle name="Input [yellow] 11 10" xfId="26967"/>
    <cellStyle name="Input [yellow] 11 10 2" xfId="26968"/>
    <cellStyle name="Input [yellow] 11 11" xfId="26969"/>
    <cellStyle name="Input [yellow] 11 12" xfId="26970"/>
    <cellStyle name="Input [yellow] 11 2" xfId="26971"/>
    <cellStyle name="Input [yellow] 11 2 2" xfId="26972"/>
    <cellStyle name="Input [yellow] 11 2 2 2" xfId="26973"/>
    <cellStyle name="Input [yellow] 11 2 3" xfId="26974"/>
    <cellStyle name="Input [yellow] 11 2 4" xfId="26975"/>
    <cellStyle name="Input [yellow] 11 3" xfId="26976"/>
    <cellStyle name="Input [yellow] 11 3 2" xfId="26977"/>
    <cellStyle name="Input [yellow] 11 3 2 2" xfId="26978"/>
    <cellStyle name="Input [yellow] 11 3 3" xfId="26979"/>
    <cellStyle name="Input [yellow] 11 3 4" xfId="26980"/>
    <cellStyle name="Input [yellow] 11 4" xfId="26981"/>
    <cellStyle name="Input [yellow] 11 4 2" xfId="26982"/>
    <cellStyle name="Input [yellow] 11 4 2 2" xfId="26983"/>
    <cellStyle name="Input [yellow] 11 4 3" xfId="26984"/>
    <cellStyle name="Input [yellow] 11 4 4" xfId="26985"/>
    <cellStyle name="Input [yellow] 11 5" xfId="26986"/>
    <cellStyle name="Input [yellow] 11 5 2" xfId="26987"/>
    <cellStyle name="Input [yellow] 11 5 2 2" xfId="26988"/>
    <cellStyle name="Input [yellow] 11 5 3" xfId="26989"/>
    <cellStyle name="Input [yellow] 11 5 4" xfId="26990"/>
    <cellStyle name="Input [yellow] 11 6" xfId="26991"/>
    <cellStyle name="Input [yellow] 11 6 2" xfId="26992"/>
    <cellStyle name="Input [yellow] 11 6 2 2" xfId="26993"/>
    <cellStyle name="Input [yellow] 11 6 3" xfId="26994"/>
    <cellStyle name="Input [yellow] 11 6 4" xfId="26995"/>
    <cellStyle name="Input [yellow] 11 7" xfId="26996"/>
    <cellStyle name="Input [yellow] 11 7 2" xfId="26997"/>
    <cellStyle name="Input [yellow] 11 7 2 2" xfId="26998"/>
    <cellStyle name="Input [yellow] 11 7 3" xfId="26999"/>
    <cellStyle name="Input [yellow] 11 7 4" xfId="27000"/>
    <cellStyle name="Input [yellow] 11 8" xfId="27001"/>
    <cellStyle name="Input [yellow] 11 8 2" xfId="27002"/>
    <cellStyle name="Input [yellow] 11 8 2 2" xfId="27003"/>
    <cellStyle name="Input [yellow] 11 8 3" xfId="27004"/>
    <cellStyle name="Input [yellow] 11 8 4" xfId="27005"/>
    <cellStyle name="Input [yellow] 11 9" xfId="27006"/>
    <cellStyle name="Input [yellow] 11 9 2" xfId="27007"/>
    <cellStyle name="Input [yellow] 11 9 2 2" xfId="27008"/>
    <cellStyle name="Input [yellow] 11 9 3" xfId="27009"/>
    <cellStyle name="Input [yellow] 11 9 4" xfId="27010"/>
    <cellStyle name="Input [yellow] 12" xfId="27011"/>
    <cellStyle name="Input [yellow] 12 10" xfId="27012"/>
    <cellStyle name="Input [yellow] 12 10 2" xfId="27013"/>
    <cellStyle name="Input [yellow] 12 11" xfId="27014"/>
    <cellStyle name="Input [yellow] 12 12" xfId="27015"/>
    <cellStyle name="Input [yellow] 12 2" xfId="27016"/>
    <cellStyle name="Input [yellow] 12 2 2" xfId="27017"/>
    <cellStyle name="Input [yellow] 12 2 2 2" xfId="27018"/>
    <cellStyle name="Input [yellow] 12 2 3" xfId="27019"/>
    <cellStyle name="Input [yellow] 12 2 4" xfId="27020"/>
    <cellStyle name="Input [yellow] 12 3" xfId="27021"/>
    <cellStyle name="Input [yellow] 12 3 2" xfId="27022"/>
    <cellStyle name="Input [yellow] 12 3 2 2" xfId="27023"/>
    <cellStyle name="Input [yellow] 12 3 3" xfId="27024"/>
    <cellStyle name="Input [yellow] 12 3 4" xfId="27025"/>
    <cellStyle name="Input [yellow] 12 4" xfId="27026"/>
    <cellStyle name="Input [yellow] 12 4 2" xfId="27027"/>
    <cellStyle name="Input [yellow] 12 4 2 2" xfId="27028"/>
    <cellStyle name="Input [yellow] 12 4 3" xfId="27029"/>
    <cellStyle name="Input [yellow] 12 4 4" xfId="27030"/>
    <cellStyle name="Input [yellow] 12 5" xfId="27031"/>
    <cellStyle name="Input [yellow] 12 5 2" xfId="27032"/>
    <cellStyle name="Input [yellow] 12 5 2 2" xfId="27033"/>
    <cellStyle name="Input [yellow] 12 5 3" xfId="27034"/>
    <cellStyle name="Input [yellow] 12 5 4" xfId="27035"/>
    <cellStyle name="Input [yellow] 12 6" xfId="27036"/>
    <cellStyle name="Input [yellow] 12 6 2" xfId="27037"/>
    <cellStyle name="Input [yellow] 12 6 2 2" xfId="27038"/>
    <cellStyle name="Input [yellow] 12 6 3" xfId="27039"/>
    <cellStyle name="Input [yellow] 12 6 4" xfId="27040"/>
    <cellStyle name="Input [yellow] 12 7" xfId="27041"/>
    <cellStyle name="Input [yellow] 12 7 2" xfId="27042"/>
    <cellStyle name="Input [yellow] 12 7 2 2" xfId="27043"/>
    <cellStyle name="Input [yellow] 12 7 3" xfId="27044"/>
    <cellStyle name="Input [yellow] 12 7 4" xfId="27045"/>
    <cellStyle name="Input [yellow] 12 8" xfId="27046"/>
    <cellStyle name="Input [yellow] 12 8 2" xfId="27047"/>
    <cellStyle name="Input [yellow] 12 8 2 2" xfId="27048"/>
    <cellStyle name="Input [yellow] 12 8 3" xfId="27049"/>
    <cellStyle name="Input [yellow] 12 8 4" xfId="27050"/>
    <cellStyle name="Input [yellow] 12 9" xfId="27051"/>
    <cellStyle name="Input [yellow] 12 9 2" xfId="27052"/>
    <cellStyle name="Input [yellow] 12 9 2 2" xfId="27053"/>
    <cellStyle name="Input [yellow] 12 9 3" xfId="27054"/>
    <cellStyle name="Input [yellow] 12 9 4" xfId="27055"/>
    <cellStyle name="Input [yellow] 13" xfId="27056"/>
    <cellStyle name="Input [yellow] 13 10" xfId="27057"/>
    <cellStyle name="Input [yellow] 13 10 2" xfId="27058"/>
    <cellStyle name="Input [yellow] 13 11" xfId="27059"/>
    <cellStyle name="Input [yellow] 13 12" xfId="27060"/>
    <cellStyle name="Input [yellow] 13 2" xfId="27061"/>
    <cellStyle name="Input [yellow] 13 2 2" xfId="27062"/>
    <cellStyle name="Input [yellow] 13 2 2 2" xfId="27063"/>
    <cellStyle name="Input [yellow] 13 2 3" xfId="27064"/>
    <cellStyle name="Input [yellow] 13 2 4" xfId="27065"/>
    <cellStyle name="Input [yellow] 13 3" xfId="27066"/>
    <cellStyle name="Input [yellow] 13 3 2" xfId="27067"/>
    <cellStyle name="Input [yellow] 13 3 2 2" xfId="27068"/>
    <cellStyle name="Input [yellow] 13 3 3" xfId="27069"/>
    <cellStyle name="Input [yellow] 13 3 4" xfId="27070"/>
    <cellStyle name="Input [yellow] 13 4" xfId="27071"/>
    <cellStyle name="Input [yellow] 13 4 2" xfId="27072"/>
    <cellStyle name="Input [yellow] 13 4 2 2" xfId="27073"/>
    <cellStyle name="Input [yellow] 13 4 3" xfId="27074"/>
    <cellStyle name="Input [yellow] 13 4 4" xfId="27075"/>
    <cellStyle name="Input [yellow] 13 5" xfId="27076"/>
    <cellStyle name="Input [yellow] 13 5 2" xfId="27077"/>
    <cellStyle name="Input [yellow] 13 5 2 2" xfId="27078"/>
    <cellStyle name="Input [yellow] 13 5 3" xfId="27079"/>
    <cellStyle name="Input [yellow] 13 5 4" xfId="27080"/>
    <cellStyle name="Input [yellow] 13 6" xfId="27081"/>
    <cellStyle name="Input [yellow] 13 6 2" xfId="27082"/>
    <cellStyle name="Input [yellow] 13 6 2 2" xfId="27083"/>
    <cellStyle name="Input [yellow] 13 6 3" xfId="27084"/>
    <cellStyle name="Input [yellow] 13 6 4" xfId="27085"/>
    <cellStyle name="Input [yellow] 13 7" xfId="27086"/>
    <cellStyle name="Input [yellow] 13 7 2" xfId="27087"/>
    <cellStyle name="Input [yellow] 13 7 2 2" xfId="27088"/>
    <cellStyle name="Input [yellow] 13 7 3" xfId="27089"/>
    <cellStyle name="Input [yellow] 13 7 4" xfId="27090"/>
    <cellStyle name="Input [yellow] 13 8" xfId="27091"/>
    <cellStyle name="Input [yellow] 13 8 2" xfId="27092"/>
    <cellStyle name="Input [yellow] 13 8 2 2" xfId="27093"/>
    <cellStyle name="Input [yellow] 13 8 3" xfId="27094"/>
    <cellStyle name="Input [yellow] 13 8 4" xfId="27095"/>
    <cellStyle name="Input [yellow] 13 9" xfId="27096"/>
    <cellStyle name="Input [yellow] 13 9 2" xfId="27097"/>
    <cellStyle name="Input [yellow] 13 9 2 2" xfId="27098"/>
    <cellStyle name="Input [yellow] 13 9 3" xfId="27099"/>
    <cellStyle name="Input [yellow] 13 9 4" xfId="27100"/>
    <cellStyle name="Input [yellow] 14" xfId="27101"/>
    <cellStyle name="Input [yellow] 14 10" xfId="27102"/>
    <cellStyle name="Input [yellow] 14 10 2" xfId="27103"/>
    <cellStyle name="Input [yellow] 14 11" xfId="27104"/>
    <cellStyle name="Input [yellow] 14 12" xfId="27105"/>
    <cellStyle name="Input [yellow] 14 2" xfId="27106"/>
    <cellStyle name="Input [yellow] 14 2 2" xfId="27107"/>
    <cellStyle name="Input [yellow] 14 2 2 2" xfId="27108"/>
    <cellStyle name="Input [yellow] 14 2 3" xfId="27109"/>
    <cellStyle name="Input [yellow] 14 2 4" xfId="27110"/>
    <cellStyle name="Input [yellow] 14 3" xfId="27111"/>
    <cellStyle name="Input [yellow] 14 3 2" xfId="27112"/>
    <cellStyle name="Input [yellow] 14 3 2 2" xfId="27113"/>
    <cellStyle name="Input [yellow] 14 3 3" xfId="27114"/>
    <cellStyle name="Input [yellow] 14 3 4" xfId="27115"/>
    <cellStyle name="Input [yellow] 14 4" xfId="27116"/>
    <cellStyle name="Input [yellow] 14 4 2" xfId="27117"/>
    <cellStyle name="Input [yellow] 14 4 2 2" xfId="27118"/>
    <cellStyle name="Input [yellow] 14 4 3" xfId="27119"/>
    <cellStyle name="Input [yellow] 14 4 4" xfId="27120"/>
    <cellStyle name="Input [yellow] 14 5" xfId="27121"/>
    <cellStyle name="Input [yellow] 14 5 2" xfId="27122"/>
    <cellStyle name="Input [yellow] 14 5 2 2" xfId="27123"/>
    <cellStyle name="Input [yellow] 14 5 3" xfId="27124"/>
    <cellStyle name="Input [yellow] 14 5 4" xfId="27125"/>
    <cellStyle name="Input [yellow] 14 6" xfId="27126"/>
    <cellStyle name="Input [yellow] 14 6 2" xfId="27127"/>
    <cellStyle name="Input [yellow] 14 6 2 2" xfId="27128"/>
    <cellStyle name="Input [yellow] 14 6 3" xfId="27129"/>
    <cellStyle name="Input [yellow] 14 6 4" xfId="27130"/>
    <cellStyle name="Input [yellow] 14 7" xfId="27131"/>
    <cellStyle name="Input [yellow] 14 7 2" xfId="27132"/>
    <cellStyle name="Input [yellow] 14 7 2 2" xfId="27133"/>
    <cellStyle name="Input [yellow] 14 7 3" xfId="27134"/>
    <cellStyle name="Input [yellow] 14 7 4" xfId="27135"/>
    <cellStyle name="Input [yellow] 14 8" xfId="27136"/>
    <cellStyle name="Input [yellow] 14 8 2" xfId="27137"/>
    <cellStyle name="Input [yellow] 14 8 2 2" xfId="27138"/>
    <cellStyle name="Input [yellow] 14 8 3" xfId="27139"/>
    <cellStyle name="Input [yellow] 14 8 4" xfId="27140"/>
    <cellStyle name="Input [yellow] 14 9" xfId="27141"/>
    <cellStyle name="Input [yellow] 14 9 2" xfId="27142"/>
    <cellStyle name="Input [yellow] 14 9 2 2" xfId="27143"/>
    <cellStyle name="Input [yellow] 14 9 3" xfId="27144"/>
    <cellStyle name="Input [yellow] 14 9 4" xfId="27145"/>
    <cellStyle name="Input [yellow] 15" xfId="27146"/>
    <cellStyle name="Input [yellow] 15 10" xfId="27147"/>
    <cellStyle name="Input [yellow] 15 10 2" xfId="27148"/>
    <cellStyle name="Input [yellow] 15 11" xfId="27149"/>
    <cellStyle name="Input [yellow] 15 12" xfId="27150"/>
    <cellStyle name="Input [yellow] 15 2" xfId="27151"/>
    <cellStyle name="Input [yellow] 15 2 2" xfId="27152"/>
    <cellStyle name="Input [yellow] 15 2 2 2" xfId="27153"/>
    <cellStyle name="Input [yellow] 15 2 3" xfId="27154"/>
    <cellStyle name="Input [yellow] 15 2 4" xfId="27155"/>
    <cellStyle name="Input [yellow] 15 3" xfId="27156"/>
    <cellStyle name="Input [yellow] 15 3 2" xfId="27157"/>
    <cellStyle name="Input [yellow] 15 3 2 2" xfId="27158"/>
    <cellStyle name="Input [yellow] 15 3 3" xfId="27159"/>
    <cellStyle name="Input [yellow] 15 3 4" xfId="27160"/>
    <cellStyle name="Input [yellow] 15 4" xfId="27161"/>
    <cellStyle name="Input [yellow] 15 4 2" xfId="27162"/>
    <cellStyle name="Input [yellow] 15 4 2 2" xfId="27163"/>
    <cellStyle name="Input [yellow] 15 4 3" xfId="27164"/>
    <cellStyle name="Input [yellow] 15 4 4" xfId="27165"/>
    <cellStyle name="Input [yellow] 15 5" xfId="27166"/>
    <cellStyle name="Input [yellow] 15 5 2" xfId="27167"/>
    <cellStyle name="Input [yellow] 15 5 2 2" xfId="27168"/>
    <cellStyle name="Input [yellow] 15 5 3" xfId="27169"/>
    <cellStyle name="Input [yellow] 15 5 4" xfId="27170"/>
    <cellStyle name="Input [yellow] 15 6" xfId="27171"/>
    <cellStyle name="Input [yellow] 15 6 2" xfId="27172"/>
    <cellStyle name="Input [yellow] 15 6 2 2" xfId="27173"/>
    <cellStyle name="Input [yellow] 15 6 3" xfId="27174"/>
    <cellStyle name="Input [yellow] 15 6 4" xfId="27175"/>
    <cellStyle name="Input [yellow] 15 7" xfId="27176"/>
    <cellStyle name="Input [yellow] 15 7 2" xfId="27177"/>
    <cellStyle name="Input [yellow] 15 7 2 2" xfId="27178"/>
    <cellStyle name="Input [yellow] 15 7 3" xfId="27179"/>
    <cellStyle name="Input [yellow] 15 7 4" xfId="27180"/>
    <cellStyle name="Input [yellow] 15 8" xfId="27181"/>
    <cellStyle name="Input [yellow] 15 8 2" xfId="27182"/>
    <cellStyle name="Input [yellow] 15 8 2 2" xfId="27183"/>
    <cellStyle name="Input [yellow] 15 8 3" xfId="27184"/>
    <cellStyle name="Input [yellow] 15 8 4" xfId="27185"/>
    <cellStyle name="Input [yellow] 15 9" xfId="27186"/>
    <cellStyle name="Input [yellow] 15 9 2" xfId="27187"/>
    <cellStyle name="Input [yellow] 15 9 2 2" xfId="27188"/>
    <cellStyle name="Input [yellow] 15 9 3" xfId="27189"/>
    <cellStyle name="Input [yellow] 15 9 4" xfId="27190"/>
    <cellStyle name="Input [yellow] 16" xfId="27191"/>
    <cellStyle name="Input [yellow] 16 10" xfId="27192"/>
    <cellStyle name="Input [yellow] 16 10 2" xfId="27193"/>
    <cellStyle name="Input [yellow] 16 11" xfId="27194"/>
    <cellStyle name="Input [yellow] 16 12" xfId="27195"/>
    <cellStyle name="Input [yellow] 16 2" xfId="27196"/>
    <cellStyle name="Input [yellow] 16 2 2" xfId="27197"/>
    <cellStyle name="Input [yellow] 16 2 2 2" xfId="27198"/>
    <cellStyle name="Input [yellow] 16 2 3" xfId="27199"/>
    <cellStyle name="Input [yellow] 16 2 4" xfId="27200"/>
    <cellStyle name="Input [yellow] 16 3" xfId="27201"/>
    <cellStyle name="Input [yellow] 16 3 2" xfId="27202"/>
    <cellStyle name="Input [yellow] 16 3 2 2" xfId="27203"/>
    <cellStyle name="Input [yellow] 16 3 3" xfId="27204"/>
    <cellStyle name="Input [yellow] 16 3 4" xfId="27205"/>
    <cellStyle name="Input [yellow] 16 4" xfId="27206"/>
    <cellStyle name="Input [yellow] 16 4 2" xfId="27207"/>
    <cellStyle name="Input [yellow] 16 4 2 2" xfId="27208"/>
    <cellStyle name="Input [yellow] 16 4 3" xfId="27209"/>
    <cellStyle name="Input [yellow] 16 4 4" xfId="27210"/>
    <cellStyle name="Input [yellow] 16 5" xfId="27211"/>
    <cellStyle name="Input [yellow] 16 5 2" xfId="27212"/>
    <cellStyle name="Input [yellow] 16 5 2 2" xfId="27213"/>
    <cellStyle name="Input [yellow] 16 5 3" xfId="27214"/>
    <cellStyle name="Input [yellow] 16 5 4" xfId="27215"/>
    <cellStyle name="Input [yellow] 16 6" xfId="27216"/>
    <cellStyle name="Input [yellow] 16 6 2" xfId="27217"/>
    <cellStyle name="Input [yellow] 16 6 2 2" xfId="27218"/>
    <cellStyle name="Input [yellow] 16 6 3" xfId="27219"/>
    <cellStyle name="Input [yellow] 16 6 4" xfId="27220"/>
    <cellStyle name="Input [yellow] 16 7" xfId="27221"/>
    <cellStyle name="Input [yellow] 16 7 2" xfId="27222"/>
    <cellStyle name="Input [yellow] 16 7 2 2" xfId="27223"/>
    <cellStyle name="Input [yellow] 16 7 3" xfId="27224"/>
    <cellStyle name="Input [yellow] 16 7 4" xfId="27225"/>
    <cellStyle name="Input [yellow] 16 8" xfId="27226"/>
    <cellStyle name="Input [yellow] 16 8 2" xfId="27227"/>
    <cellStyle name="Input [yellow] 16 8 2 2" xfId="27228"/>
    <cellStyle name="Input [yellow] 16 8 3" xfId="27229"/>
    <cellStyle name="Input [yellow] 16 8 4" xfId="27230"/>
    <cellStyle name="Input [yellow] 16 9" xfId="27231"/>
    <cellStyle name="Input [yellow] 16 9 2" xfId="27232"/>
    <cellStyle name="Input [yellow] 16 9 2 2" xfId="27233"/>
    <cellStyle name="Input [yellow] 16 9 3" xfId="27234"/>
    <cellStyle name="Input [yellow] 16 9 4" xfId="27235"/>
    <cellStyle name="Input [yellow] 17" xfId="27236"/>
    <cellStyle name="Input [yellow] 17 10" xfId="27237"/>
    <cellStyle name="Input [yellow] 17 10 2" xfId="27238"/>
    <cellStyle name="Input [yellow] 17 11" xfId="27239"/>
    <cellStyle name="Input [yellow] 17 12" xfId="27240"/>
    <cellStyle name="Input [yellow] 17 2" xfId="27241"/>
    <cellStyle name="Input [yellow] 17 2 2" xfId="27242"/>
    <cellStyle name="Input [yellow] 17 2 2 2" xfId="27243"/>
    <cellStyle name="Input [yellow] 17 2 3" xfId="27244"/>
    <cellStyle name="Input [yellow] 17 2 4" xfId="27245"/>
    <cellStyle name="Input [yellow] 17 3" xfId="27246"/>
    <cellStyle name="Input [yellow] 17 3 2" xfId="27247"/>
    <cellStyle name="Input [yellow] 17 3 2 2" xfId="27248"/>
    <cellStyle name="Input [yellow] 17 3 3" xfId="27249"/>
    <cellStyle name="Input [yellow] 17 3 4" xfId="27250"/>
    <cellStyle name="Input [yellow] 17 4" xfId="27251"/>
    <cellStyle name="Input [yellow] 17 4 2" xfId="27252"/>
    <cellStyle name="Input [yellow] 17 4 2 2" xfId="27253"/>
    <cellStyle name="Input [yellow] 17 4 3" xfId="27254"/>
    <cellStyle name="Input [yellow] 17 4 4" xfId="27255"/>
    <cellStyle name="Input [yellow] 17 5" xfId="27256"/>
    <cellStyle name="Input [yellow] 17 5 2" xfId="27257"/>
    <cellStyle name="Input [yellow] 17 5 2 2" xfId="27258"/>
    <cellStyle name="Input [yellow] 17 5 3" xfId="27259"/>
    <cellStyle name="Input [yellow] 17 5 4" xfId="27260"/>
    <cellStyle name="Input [yellow] 17 6" xfId="27261"/>
    <cellStyle name="Input [yellow] 17 6 2" xfId="27262"/>
    <cellStyle name="Input [yellow] 17 6 2 2" xfId="27263"/>
    <cellStyle name="Input [yellow] 17 6 3" xfId="27264"/>
    <cellStyle name="Input [yellow] 17 6 4" xfId="27265"/>
    <cellStyle name="Input [yellow] 17 7" xfId="27266"/>
    <cellStyle name="Input [yellow] 17 7 2" xfId="27267"/>
    <cellStyle name="Input [yellow] 17 7 2 2" xfId="27268"/>
    <cellStyle name="Input [yellow] 17 7 3" xfId="27269"/>
    <cellStyle name="Input [yellow] 17 7 4" xfId="27270"/>
    <cellStyle name="Input [yellow] 17 8" xfId="27271"/>
    <cellStyle name="Input [yellow] 17 8 2" xfId="27272"/>
    <cellStyle name="Input [yellow] 17 8 2 2" xfId="27273"/>
    <cellStyle name="Input [yellow] 17 8 3" xfId="27274"/>
    <cellStyle name="Input [yellow] 17 8 4" xfId="27275"/>
    <cellStyle name="Input [yellow] 17 9" xfId="27276"/>
    <cellStyle name="Input [yellow] 17 9 2" xfId="27277"/>
    <cellStyle name="Input [yellow] 17 9 2 2" xfId="27278"/>
    <cellStyle name="Input [yellow] 17 9 3" xfId="27279"/>
    <cellStyle name="Input [yellow] 17 9 4" xfId="27280"/>
    <cellStyle name="Input [yellow] 18" xfId="27281"/>
    <cellStyle name="Input [yellow] 18 2" xfId="27282"/>
    <cellStyle name="Input [yellow] 18 2 2" xfId="27283"/>
    <cellStyle name="Input [yellow] 18 3" xfId="27284"/>
    <cellStyle name="Input [yellow] 18 4" xfId="27285"/>
    <cellStyle name="Input [yellow] 19" xfId="27286"/>
    <cellStyle name="Input [yellow] 19 2" xfId="27287"/>
    <cellStyle name="Input [yellow] 19 2 2" xfId="27288"/>
    <cellStyle name="Input [yellow] 19 3" xfId="27289"/>
    <cellStyle name="Input [yellow] 19 4" xfId="27290"/>
    <cellStyle name="Input [yellow] 2" xfId="27291"/>
    <cellStyle name="Input [yellow] 2 10" xfId="27292"/>
    <cellStyle name="Input [yellow] 2 10 2" xfId="27293"/>
    <cellStyle name="Input [yellow] 2 11" xfId="27294"/>
    <cellStyle name="Input [yellow] 2 12" xfId="27295"/>
    <cellStyle name="Input [yellow] 2 13" xfId="27296"/>
    <cellStyle name="Input [yellow] 2 2" xfId="27297"/>
    <cellStyle name="Input [yellow] 2 2 2" xfId="27298"/>
    <cellStyle name="Input [yellow] 2 2 2 2" xfId="27299"/>
    <cellStyle name="Input [yellow] 2 2 3" xfId="27300"/>
    <cellStyle name="Input [yellow] 2 2 4" xfId="27301"/>
    <cellStyle name="Input [yellow] 2 2 5" xfId="50989"/>
    <cellStyle name="Input [yellow] 2 3" xfId="27302"/>
    <cellStyle name="Input [yellow] 2 3 2" xfId="27303"/>
    <cellStyle name="Input [yellow] 2 3 2 2" xfId="27304"/>
    <cellStyle name="Input [yellow] 2 3 3" xfId="27305"/>
    <cellStyle name="Input [yellow] 2 3 4" xfId="27306"/>
    <cellStyle name="Input [yellow] 2 3 5" xfId="50990"/>
    <cellStyle name="Input [yellow] 2 4" xfId="27307"/>
    <cellStyle name="Input [yellow] 2 4 2" xfId="27308"/>
    <cellStyle name="Input [yellow] 2 4 2 2" xfId="27309"/>
    <cellStyle name="Input [yellow] 2 4 3" xfId="27310"/>
    <cellStyle name="Input [yellow] 2 4 4" xfId="27311"/>
    <cellStyle name="Input [yellow] 2 5" xfId="27312"/>
    <cellStyle name="Input [yellow] 2 5 2" xfId="27313"/>
    <cellStyle name="Input [yellow] 2 5 2 2" xfId="27314"/>
    <cellStyle name="Input [yellow] 2 5 3" xfId="27315"/>
    <cellStyle name="Input [yellow] 2 5 4" xfId="27316"/>
    <cellStyle name="Input [yellow] 2 6" xfId="27317"/>
    <cellStyle name="Input [yellow] 2 6 2" xfId="27318"/>
    <cellStyle name="Input [yellow] 2 6 2 2" xfId="27319"/>
    <cellStyle name="Input [yellow] 2 6 3" xfId="27320"/>
    <cellStyle name="Input [yellow] 2 6 4" xfId="27321"/>
    <cellStyle name="Input [yellow] 2 7" xfId="27322"/>
    <cellStyle name="Input [yellow] 2 7 2" xfId="27323"/>
    <cellStyle name="Input [yellow] 2 7 2 2" xfId="27324"/>
    <cellStyle name="Input [yellow] 2 7 3" xfId="27325"/>
    <cellStyle name="Input [yellow] 2 7 4" xfId="27326"/>
    <cellStyle name="Input [yellow] 2 8" xfId="27327"/>
    <cellStyle name="Input [yellow] 2 8 2" xfId="27328"/>
    <cellStyle name="Input [yellow] 2 8 2 2" xfId="27329"/>
    <cellStyle name="Input [yellow] 2 8 3" xfId="27330"/>
    <cellStyle name="Input [yellow] 2 8 4" xfId="27331"/>
    <cellStyle name="Input [yellow] 2 9" xfId="27332"/>
    <cellStyle name="Input [yellow] 2 9 2" xfId="27333"/>
    <cellStyle name="Input [yellow] 2 9 2 2" xfId="27334"/>
    <cellStyle name="Input [yellow] 2 9 3" xfId="27335"/>
    <cellStyle name="Input [yellow] 2 9 4" xfId="27336"/>
    <cellStyle name="Input [yellow] 20" xfId="27337"/>
    <cellStyle name="Input [yellow] 20 2" xfId="27338"/>
    <cellStyle name="Input [yellow] 20 2 2" xfId="27339"/>
    <cellStyle name="Input [yellow] 20 3" xfId="27340"/>
    <cellStyle name="Input [yellow] 20 4" xfId="27341"/>
    <cellStyle name="Input [yellow] 21" xfId="27342"/>
    <cellStyle name="Input [yellow] 21 2" xfId="27343"/>
    <cellStyle name="Input [yellow] 21 2 2" xfId="27344"/>
    <cellStyle name="Input [yellow] 21 3" xfId="27345"/>
    <cellStyle name="Input [yellow] 21 4" xfId="27346"/>
    <cellStyle name="Input [yellow] 22" xfId="27347"/>
    <cellStyle name="Input [yellow] 22 2" xfId="27348"/>
    <cellStyle name="Input [yellow] 22 2 2" xfId="27349"/>
    <cellStyle name="Input [yellow] 22 3" xfId="27350"/>
    <cellStyle name="Input [yellow] 22 4" xfId="27351"/>
    <cellStyle name="Input [yellow] 23" xfId="27352"/>
    <cellStyle name="Input [yellow] 23 2" xfId="27353"/>
    <cellStyle name="Input [yellow] 23 2 2" xfId="27354"/>
    <cellStyle name="Input [yellow] 23 3" xfId="27355"/>
    <cellStyle name="Input [yellow] 23 4" xfId="27356"/>
    <cellStyle name="Input [yellow] 24" xfId="27357"/>
    <cellStyle name="Input [yellow] 24 2" xfId="27358"/>
    <cellStyle name="Input [yellow] 24 2 2" xfId="27359"/>
    <cellStyle name="Input [yellow] 24 3" xfId="27360"/>
    <cellStyle name="Input [yellow] 24 4" xfId="27361"/>
    <cellStyle name="Input [yellow] 25" xfId="27362"/>
    <cellStyle name="Input [yellow] 25 2" xfId="27363"/>
    <cellStyle name="Input [yellow] 25 2 2" xfId="27364"/>
    <cellStyle name="Input [yellow] 25 3" xfId="27365"/>
    <cellStyle name="Input [yellow] 25 4" xfId="27366"/>
    <cellStyle name="Input [yellow] 26" xfId="27367"/>
    <cellStyle name="Input [yellow] 26 2" xfId="27368"/>
    <cellStyle name="Input [yellow] 26 3" xfId="27369"/>
    <cellStyle name="Input [yellow] 27" xfId="27370"/>
    <cellStyle name="Input [yellow] 27 2" xfId="27371"/>
    <cellStyle name="Input [yellow] 28" xfId="27372"/>
    <cellStyle name="Input [yellow] 29" xfId="27373"/>
    <cellStyle name="Input [yellow] 3" xfId="27374"/>
    <cellStyle name="Input [yellow] 3 10" xfId="27375"/>
    <cellStyle name="Input [yellow] 3 10 2" xfId="27376"/>
    <cellStyle name="Input [yellow] 3 11" xfId="27377"/>
    <cellStyle name="Input [yellow] 3 12" xfId="27378"/>
    <cellStyle name="Input [yellow] 3 13" xfId="27379"/>
    <cellStyle name="Input [yellow] 3 2" xfId="27380"/>
    <cellStyle name="Input [yellow] 3 2 2" xfId="27381"/>
    <cellStyle name="Input [yellow] 3 2 2 2" xfId="27382"/>
    <cellStyle name="Input [yellow] 3 2 3" xfId="27383"/>
    <cellStyle name="Input [yellow] 3 2 4" xfId="27384"/>
    <cellStyle name="Input [yellow] 3 2 5" xfId="50991"/>
    <cellStyle name="Input [yellow] 3 3" xfId="27385"/>
    <cellStyle name="Input [yellow] 3 3 2" xfId="27386"/>
    <cellStyle name="Input [yellow] 3 3 2 2" xfId="27387"/>
    <cellStyle name="Input [yellow] 3 3 3" xfId="27388"/>
    <cellStyle name="Input [yellow] 3 3 4" xfId="27389"/>
    <cellStyle name="Input [yellow] 3 3 5" xfId="50992"/>
    <cellStyle name="Input [yellow] 3 4" xfId="27390"/>
    <cellStyle name="Input [yellow] 3 4 2" xfId="27391"/>
    <cellStyle name="Input [yellow] 3 4 2 2" xfId="27392"/>
    <cellStyle name="Input [yellow] 3 4 3" xfId="27393"/>
    <cellStyle name="Input [yellow] 3 4 4" xfId="27394"/>
    <cellStyle name="Input [yellow] 3 5" xfId="27395"/>
    <cellStyle name="Input [yellow] 3 5 2" xfId="27396"/>
    <cellStyle name="Input [yellow] 3 5 2 2" xfId="27397"/>
    <cellStyle name="Input [yellow] 3 5 3" xfId="27398"/>
    <cellStyle name="Input [yellow] 3 5 4" xfId="27399"/>
    <cellStyle name="Input [yellow] 3 6" xfId="27400"/>
    <cellStyle name="Input [yellow] 3 6 2" xfId="27401"/>
    <cellStyle name="Input [yellow] 3 6 2 2" xfId="27402"/>
    <cellStyle name="Input [yellow] 3 6 3" xfId="27403"/>
    <cellStyle name="Input [yellow] 3 6 4" xfId="27404"/>
    <cellStyle name="Input [yellow] 3 7" xfId="27405"/>
    <cellStyle name="Input [yellow] 3 7 2" xfId="27406"/>
    <cellStyle name="Input [yellow] 3 7 2 2" xfId="27407"/>
    <cellStyle name="Input [yellow] 3 7 3" xfId="27408"/>
    <cellStyle name="Input [yellow] 3 7 4" xfId="27409"/>
    <cellStyle name="Input [yellow] 3 8" xfId="27410"/>
    <cellStyle name="Input [yellow] 3 8 2" xfId="27411"/>
    <cellStyle name="Input [yellow] 3 8 2 2" xfId="27412"/>
    <cellStyle name="Input [yellow] 3 8 3" xfId="27413"/>
    <cellStyle name="Input [yellow] 3 8 4" xfId="27414"/>
    <cellStyle name="Input [yellow] 3 9" xfId="27415"/>
    <cellStyle name="Input [yellow] 3 9 2" xfId="27416"/>
    <cellStyle name="Input [yellow] 3 9 2 2" xfId="27417"/>
    <cellStyle name="Input [yellow] 3 9 3" xfId="27418"/>
    <cellStyle name="Input [yellow] 3 9 4" xfId="27419"/>
    <cellStyle name="Input [yellow] 30" xfId="27420"/>
    <cellStyle name="Input [yellow] 31" xfId="27421"/>
    <cellStyle name="Input [yellow] 4" xfId="27422"/>
    <cellStyle name="Input [yellow] 4 10" xfId="27423"/>
    <cellStyle name="Input [yellow] 4 10 2" xfId="27424"/>
    <cellStyle name="Input [yellow] 4 11" xfId="27425"/>
    <cellStyle name="Input [yellow] 4 12" xfId="27426"/>
    <cellStyle name="Input [yellow] 4 2" xfId="27427"/>
    <cellStyle name="Input [yellow] 4 2 2" xfId="27428"/>
    <cellStyle name="Input [yellow] 4 2 2 2" xfId="27429"/>
    <cellStyle name="Input [yellow] 4 2 3" xfId="27430"/>
    <cellStyle name="Input [yellow] 4 2 4" xfId="27431"/>
    <cellStyle name="Input [yellow] 4 2 5" xfId="50993"/>
    <cellStyle name="Input [yellow] 4 3" xfId="27432"/>
    <cellStyle name="Input [yellow] 4 3 2" xfId="27433"/>
    <cellStyle name="Input [yellow] 4 3 2 2" xfId="27434"/>
    <cellStyle name="Input [yellow] 4 3 3" xfId="27435"/>
    <cellStyle name="Input [yellow] 4 3 4" xfId="27436"/>
    <cellStyle name="Input [yellow] 4 3 5" xfId="50994"/>
    <cellStyle name="Input [yellow] 4 4" xfId="27437"/>
    <cellStyle name="Input [yellow] 4 4 2" xfId="27438"/>
    <cellStyle name="Input [yellow] 4 4 2 2" xfId="27439"/>
    <cellStyle name="Input [yellow] 4 4 3" xfId="27440"/>
    <cellStyle name="Input [yellow] 4 4 4" xfId="27441"/>
    <cellStyle name="Input [yellow] 4 5" xfId="27442"/>
    <cellStyle name="Input [yellow] 4 5 2" xfId="27443"/>
    <cellStyle name="Input [yellow] 4 5 2 2" xfId="27444"/>
    <cellStyle name="Input [yellow] 4 5 3" xfId="27445"/>
    <cellStyle name="Input [yellow] 4 5 4" xfId="27446"/>
    <cellStyle name="Input [yellow] 4 6" xfId="27447"/>
    <cellStyle name="Input [yellow] 4 6 2" xfId="27448"/>
    <cellStyle name="Input [yellow] 4 6 2 2" xfId="27449"/>
    <cellStyle name="Input [yellow] 4 6 3" xfId="27450"/>
    <cellStyle name="Input [yellow] 4 6 4" xfId="27451"/>
    <cellStyle name="Input [yellow] 4 7" xfId="27452"/>
    <cellStyle name="Input [yellow] 4 7 2" xfId="27453"/>
    <cellStyle name="Input [yellow] 4 7 2 2" xfId="27454"/>
    <cellStyle name="Input [yellow] 4 7 3" xfId="27455"/>
    <cellStyle name="Input [yellow] 4 7 4" xfId="27456"/>
    <cellStyle name="Input [yellow] 4 8" xfId="27457"/>
    <cellStyle name="Input [yellow] 4 8 2" xfId="27458"/>
    <cellStyle name="Input [yellow] 4 8 2 2" xfId="27459"/>
    <cellStyle name="Input [yellow] 4 8 3" xfId="27460"/>
    <cellStyle name="Input [yellow] 4 8 4" xfId="27461"/>
    <cellStyle name="Input [yellow] 4 9" xfId="27462"/>
    <cellStyle name="Input [yellow] 4 9 2" xfId="27463"/>
    <cellStyle name="Input [yellow] 4 9 2 2" xfId="27464"/>
    <cellStyle name="Input [yellow] 4 9 3" xfId="27465"/>
    <cellStyle name="Input [yellow] 4 9 4" xfId="27466"/>
    <cellStyle name="Input [yellow] 5" xfId="27467"/>
    <cellStyle name="Input [yellow] 5 10" xfId="27468"/>
    <cellStyle name="Input [yellow] 5 10 2" xfId="27469"/>
    <cellStyle name="Input [yellow] 5 11" xfId="27470"/>
    <cellStyle name="Input [yellow] 5 12" xfId="27471"/>
    <cellStyle name="Input [yellow] 5 2" xfId="27472"/>
    <cellStyle name="Input [yellow] 5 2 2" xfId="27473"/>
    <cellStyle name="Input [yellow] 5 2 2 2" xfId="27474"/>
    <cellStyle name="Input [yellow] 5 2 3" xfId="27475"/>
    <cellStyle name="Input [yellow] 5 2 4" xfId="27476"/>
    <cellStyle name="Input [yellow] 5 2 5" xfId="50995"/>
    <cellStyle name="Input [yellow] 5 3" xfId="27477"/>
    <cellStyle name="Input [yellow] 5 3 2" xfId="27478"/>
    <cellStyle name="Input [yellow] 5 3 2 2" xfId="27479"/>
    <cellStyle name="Input [yellow] 5 3 3" xfId="27480"/>
    <cellStyle name="Input [yellow] 5 3 4" xfId="27481"/>
    <cellStyle name="Input [yellow] 5 4" xfId="27482"/>
    <cellStyle name="Input [yellow] 5 4 2" xfId="27483"/>
    <cellStyle name="Input [yellow] 5 4 2 2" xfId="27484"/>
    <cellStyle name="Input [yellow] 5 4 3" xfId="27485"/>
    <cellStyle name="Input [yellow] 5 4 4" xfId="27486"/>
    <cellStyle name="Input [yellow] 5 5" xfId="27487"/>
    <cellStyle name="Input [yellow] 5 5 2" xfId="27488"/>
    <cellStyle name="Input [yellow] 5 5 2 2" xfId="27489"/>
    <cellStyle name="Input [yellow] 5 5 3" xfId="27490"/>
    <cellStyle name="Input [yellow] 5 5 4" xfId="27491"/>
    <cellStyle name="Input [yellow] 5 6" xfId="27492"/>
    <cellStyle name="Input [yellow] 5 6 2" xfId="27493"/>
    <cellStyle name="Input [yellow] 5 6 2 2" xfId="27494"/>
    <cellStyle name="Input [yellow] 5 6 3" xfId="27495"/>
    <cellStyle name="Input [yellow] 5 6 4" xfId="27496"/>
    <cellStyle name="Input [yellow] 5 7" xfId="27497"/>
    <cellStyle name="Input [yellow] 5 7 2" xfId="27498"/>
    <cellStyle name="Input [yellow] 5 7 2 2" xfId="27499"/>
    <cellStyle name="Input [yellow] 5 7 3" xfId="27500"/>
    <cellStyle name="Input [yellow] 5 7 4" xfId="27501"/>
    <cellStyle name="Input [yellow] 5 8" xfId="27502"/>
    <cellStyle name="Input [yellow] 5 8 2" xfId="27503"/>
    <cellStyle name="Input [yellow] 5 8 2 2" xfId="27504"/>
    <cellStyle name="Input [yellow] 5 8 3" xfId="27505"/>
    <cellStyle name="Input [yellow] 5 8 4" xfId="27506"/>
    <cellStyle name="Input [yellow] 5 9" xfId="27507"/>
    <cellStyle name="Input [yellow] 5 9 2" xfId="27508"/>
    <cellStyle name="Input [yellow] 5 9 2 2" xfId="27509"/>
    <cellStyle name="Input [yellow] 5 9 3" xfId="27510"/>
    <cellStyle name="Input [yellow] 5 9 4" xfId="27511"/>
    <cellStyle name="Input [yellow] 6" xfId="27512"/>
    <cellStyle name="Input [yellow] 6 10" xfId="27513"/>
    <cellStyle name="Input [yellow] 6 10 2" xfId="27514"/>
    <cellStyle name="Input [yellow] 6 11" xfId="27515"/>
    <cellStyle name="Input [yellow] 6 12" xfId="27516"/>
    <cellStyle name="Input [yellow] 6 2" xfId="27517"/>
    <cellStyle name="Input [yellow] 6 2 2" xfId="27518"/>
    <cellStyle name="Input [yellow] 6 2 2 2" xfId="27519"/>
    <cellStyle name="Input [yellow] 6 2 3" xfId="27520"/>
    <cellStyle name="Input [yellow] 6 2 4" xfId="27521"/>
    <cellStyle name="Input [yellow] 6 3" xfId="27522"/>
    <cellStyle name="Input [yellow] 6 3 2" xfId="27523"/>
    <cellStyle name="Input [yellow] 6 3 2 2" xfId="27524"/>
    <cellStyle name="Input [yellow] 6 3 3" xfId="27525"/>
    <cellStyle name="Input [yellow] 6 3 4" xfId="27526"/>
    <cellStyle name="Input [yellow] 6 4" xfId="27527"/>
    <cellStyle name="Input [yellow] 6 4 2" xfId="27528"/>
    <cellStyle name="Input [yellow] 6 4 2 2" xfId="27529"/>
    <cellStyle name="Input [yellow] 6 4 3" xfId="27530"/>
    <cellStyle name="Input [yellow] 6 4 4" xfId="27531"/>
    <cellStyle name="Input [yellow] 6 5" xfId="27532"/>
    <cellStyle name="Input [yellow] 6 5 2" xfId="27533"/>
    <cellStyle name="Input [yellow] 6 5 2 2" xfId="27534"/>
    <cellStyle name="Input [yellow] 6 5 3" xfId="27535"/>
    <cellStyle name="Input [yellow] 6 5 4" xfId="27536"/>
    <cellStyle name="Input [yellow] 6 6" xfId="27537"/>
    <cellStyle name="Input [yellow] 6 6 2" xfId="27538"/>
    <cellStyle name="Input [yellow] 6 6 2 2" xfId="27539"/>
    <cellStyle name="Input [yellow] 6 6 3" xfId="27540"/>
    <cellStyle name="Input [yellow] 6 6 4" xfId="27541"/>
    <cellStyle name="Input [yellow] 6 7" xfId="27542"/>
    <cellStyle name="Input [yellow] 6 7 2" xfId="27543"/>
    <cellStyle name="Input [yellow] 6 7 2 2" xfId="27544"/>
    <cellStyle name="Input [yellow] 6 7 3" xfId="27545"/>
    <cellStyle name="Input [yellow] 6 7 4" xfId="27546"/>
    <cellStyle name="Input [yellow] 6 8" xfId="27547"/>
    <cellStyle name="Input [yellow] 6 8 2" xfId="27548"/>
    <cellStyle name="Input [yellow] 6 8 2 2" xfId="27549"/>
    <cellStyle name="Input [yellow] 6 8 3" xfId="27550"/>
    <cellStyle name="Input [yellow] 6 8 4" xfId="27551"/>
    <cellStyle name="Input [yellow] 6 9" xfId="27552"/>
    <cellStyle name="Input [yellow] 6 9 2" xfId="27553"/>
    <cellStyle name="Input [yellow] 6 9 2 2" xfId="27554"/>
    <cellStyle name="Input [yellow] 6 9 3" xfId="27555"/>
    <cellStyle name="Input [yellow] 6 9 4" xfId="27556"/>
    <cellStyle name="Input [yellow] 7" xfId="27557"/>
    <cellStyle name="Input [yellow] 7 10" xfId="27558"/>
    <cellStyle name="Input [yellow] 7 10 2" xfId="27559"/>
    <cellStyle name="Input [yellow] 7 11" xfId="27560"/>
    <cellStyle name="Input [yellow] 7 12" xfId="27561"/>
    <cellStyle name="Input [yellow] 7 2" xfId="27562"/>
    <cellStyle name="Input [yellow] 7 2 2" xfId="27563"/>
    <cellStyle name="Input [yellow] 7 2 2 2" xfId="27564"/>
    <cellStyle name="Input [yellow] 7 2 3" xfId="27565"/>
    <cellStyle name="Input [yellow] 7 2 4" xfId="27566"/>
    <cellStyle name="Input [yellow] 7 3" xfId="27567"/>
    <cellStyle name="Input [yellow] 7 3 2" xfId="27568"/>
    <cellStyle name="Input [yellow] 7 3 2 2" xfId="27569"/>
    <cellStyle name="Input [yellow] 7 3 3" xfId="27570"/>
    <cellStyle name="Input [yellow] 7 3 4" xfId="27571"/>
    <cellStyle name="Input [yellow] 7 4" xfId="27572"/>
    <cellStyle name="Input [yellow] 7 4 2" xfId="27573"/>
    <cellStyle name="Input [yellow] 7 4 2 2" xfId="27574"/>
    <cellStyle name="Input [yellow] 7 4 3" xfId="27575"/>
    <cellStyle name="Input [yellow] 7 4 4" xfId="27576"/>
    <cellStyle name="Input [yellow] 7 5" xfId="27577"/>
    <cellStyle name="Input [yellow] 7 5 2" xfId="27578"/>
    <cellStyle name="Input [yellow] 7 5 2 2" xfId="27579"/>
    <cellStyle name="Input [yellow] 7 5 3" xfId="27580"/>
    <cellStyle name="Input [yellow] 7 5 4" xfId="27581"/>
    <cellStyle name="Input [yellow] 7 6" xfId="27582"/>
    <cellStyle name="Input [yellow] 7 6 2" xfId="27583"/>
    <cellStyle name="Input [yellow] 7 6 2 2" xfId="27584"/>
    <cellStyle name="Input [yellow] 7 6 3" xfId="27585"/>
    <cellStyle name="Input [yellow] 7 6 4" xfId="27586"/>
    <cellStyle name="Input [yellow] 7 7" xfId="27587"/>
    <cellStyle name="Input [yellow] 7 7 2" xfId="27588"/>
    <cellStyle name="Input [yellow] 7 7 2 2" xfId="27589"/>
    <cellStyle name="Input [yellow] 7 7 3" xfId="27590"/>
    <cellStyle name="Input [yellow] 7 7 4" xfId="27591"/>
    <cellStyle name="Input [yellow] 7 8" xfId="27592"/>
    <cellStyle name="Input [yellow] 7 8 2" xfId="27593"/>
    <cellStyle name="Input [yellow] 7 8 2 2" xfId="27594"/>
    <cellStyle name="Input [yellow] 7 8 3" xfId="27595"/>
    <cellStyle name="Input [yellow] 7 8 4" xfId="27596"/>
    <cellStyle name="Input [yellow] 7 9" xfId="27597"/>
    <cellStyle name="Input [yellow] 7 9 2" xfId="27598"/>
    <cellStyle name="Input [yellow] 7 9 2 2" xfId="27599"/>
    <cellStyle name="Input [yellow] 7 9 3" xfId="27600"/>
    <cellStyle name="Input [yellow] 7 9 4" xfId="27601"/>
    <cellStyle name="Input [yellow] 8" xfId="27602"/>
    <cellStyle name="Input [yellow] 8 10" xfId="27603"/>
    <cellStyle name="Input [yellow] 8 10 2" xfId="27604"/>
    <cellStyle name="Input [yellow] 8 11" xfId="27605"/>
    <cellStyle name="Input [yellow] 8 12" xfId="27606"/>
    <cellStyle name="Input [yellow] 8 2" xfId="27607"/>
    <cellStyle name="Input [yellow] 8 2 2" xfId="27608"/>
    <cellStyle name="Input [yellow] 8 2 2 2" xfId="27609"/>
    <cellStyle name="Input [yellow] 8 2 3" xfId="27610"/>
    <cellStyle name="Input [yellow] 8 2 4" xfId="27611"/>
    <cellStyle name="Input [yellow] 8 3" xfId="27612"/>
    <cellStyle name="Input [yellow] 8 3 2" xfId="27613"/>
    <cellStyle name="Input [yellow] 8 3 2 2" xfId="27614"/>
    <cellStyle name="Input [yellow] 8 3 3" xfId="27615"/>
    <cellStyle name="Input [yellow] 8 3 4" xfId="27616"/>
    <cellStyle name="Input [yellow] 8 4" xfId="27617"/>
    <cellStyle name="Input [yellow] 8 4 2" xfId="27618"/>
    <cellStyle name="Input [yellow] 8 4 2 2" xfId="27619"/>
    <cellStyle name="Input [yellow] 8 4 3" xfId="27620"/>
    <cellStyle name="Input [yellow] 8 4 4" xfId="27621"/>
    <cellStyle name="Input [yellow] 8 5" xfId="27622"/>
    <cellStyle name="Input [yellow] 8 5 2" xfId="27623"/>
    <cellStyle name="Input [yellow] 8 5 2 2" xfId="27624"/>
    <cellStyle name="Input [yellow] 8 5 3" xfId="27625"/>
    <cellStyle name="Input [yellow] 8 5 4" xfId="27626"/>
    <cellStyle name="Input [yellow] 8 6" xfId="27627"/>
    <cellStyle name="Input [yellow] 8 6 2" xfId="27628"/>
    <cellStyle name="Input [yellow] 8 6 2 2" xfId="27629"/>
    <cellStyle name="Input [yellow] 8 6 3" xfId="27630"/>
    <cellStyle name="Input [yellow] 8 6 4" xfId="27631"/>
    <cellStyle name="Input [yellow] 8 7" xfId="27632"/>
    <cellStyle name="Input [yellow] 8 7 2" xfId="27633"/>
    <cellStyle name="Input [yellow] 8 7 2 2" xfId="27634"/>
    <cellStyle name="Input [yellow] 8 7 3" xfId="27635"/>
    <cellStyle name="Input [yellow] 8 7 4" xfId="27636"/>
    <cellStyle name="Input [yellow] 8 8" xfId="27637"/>
    <cellStyle name="Input [yellow] 8 8 2" xfId="27638"/>
    <cellStyle name="Input [yellow] 8 8 2 2" xfId="27639"/>
    <cellStyle name="Input [yellow] 8 8 3" xfId="27640"/>
    <cellStyle name="Input [yellow] 8 8 4" xfId="27641"/>
    <cellStyle name="Input [yellow] 8 9" xfId="27642"/>
    <cellStyle name="Input [yellow] 8 9 2" xfId="27643"/>
    <cellStyle name="Input [yellow] 8 9 2 2" xfId="27644"/>
    <cellStyle name="Input [yellow] 8 9 3" xfId="27645"/>
    <cellStyle name="Input [yellow] 8 9 4" xfId="27646"/>
    <cellStyle name="Input [yellow] 9" xfId="27647"/>
    <cellStyle name="Input [yellow] 9 10" xfId="27648"/>
    <cellStyle name="Input [yellow] 9 10 2" xfId="27649"/>
    <cellStyle name="Input [yellow] 9 11" xfId="27650"/>
    <cellStyle name="Input [yellow] 9 12" xfId="27651"/>
    <cellStyle name="Input [yellow] 9 2" xfId="27652"/>
    <cellStyle name="Input [yellow] 9 2 2" xfId="27653"/>
    <cellStyle name="Input [yellow] 9 2 2 2" xfId="27654"/>
    <cellStyle name="Input [yellow] 9 2 3" xfId="27655"/>
    <cellStyle name="Input [yellow] 9 2 4" xfId="27656"/>
    <cellStyle name="Input [yellow] 9 3" xfId="27657"/>
    <cellStyle name="Input [yellow] 9 3 2" xfId="27658"/>
    <cellStyle name="Input [yellow] 9 3 2 2" xfId="27659"/>
    <cellStyle name="Input [yellow] 9 3 3" xfId="27660"/>
    <cellStyle name="Input [yellow] 9 3 4" xfId="27661"/>
    <cellStyle name="Input [yellow] 9 4" xfId="27662"/>
    <cellStyle name="Input [yellow] 9 4 2" xfId="27663"/>
    <cellStyle name="Input [yellow] 9 4 2 2" xfId="27664"/>
    <cellStyle name="Input [yellow] 9 4 3" xfId="27665"/>
    <cellStyle name="Input [yellow] 9 4 4" xfId="27666"/>
    <cellStyle name="Input [yellow] 9 5" xfId="27667"/>
    <cellStyle name="Input [yellow] 9 5 2" xfId="27668"/>
    <cellStyle name="Input [yellow] 9 5 2 2" xfId="27669"/>
    <cellStyle name="Input [yellow] 9 5 3" xfId="27670"/>
    <cellStyle name="Input [yellow] 9 5 4" xfId="27671"/>
    <cellStyle name="Input [yellow] 9 6" xfId="27672"/>
    <cellStyle name="Input [yellow] 9 6 2" xfId="27673"/>
    <cellStyle name="Input [yellow] 9 6 2 2" xfId="27674"/>
    <cellStyle name="Input [yellow] 9 6 3" xfId="27675"/>
    <cellStyle name="Input [yellow] 9 6 4" xfId="27676"/>
    <cellStyle name="Input [yellow] 9 7" xfId="27677"/>
    <cellStyle name="Input [yellow] 9 7 2" xfId="27678"/>
    <cellStyle name="Input [yellow] 9 7 2 2" xfId="27679"/>
    <cellStyle name="Input [yellow] 9 7 3" xfId="27680"/>
    <cellStyle name="Input [yellow] 9 7 4" xfId="27681"/>
    <cellStyle name="Input [yellow] 9 8" xfId="27682"/>
    <cellStyle name="Input [yellow] 9 8 2" xfId="27683"/>
    <cellStyle name="Input [yellow] 9 8 2 2" xfId="27684"/>
    <cellStyle name="Input [yellow] 9 8 3" xfId="27685"/>
    <cellStyle name="Input [yellow] 9 8 4" xfId="27686"/>
    <cellStyle name="Input [yellow] 9 9" xfId="27687"/>
    <cellStyle name="Input [yellow] 9 9 2" xfId="27688"/>
    <cellStyle name="Input [yellow] 9 9 2 2" xfId="27689"/>
    <cellStyle name="Input [yellow] 9 9 3" xfId="27690"/>
    <cellStyle name="Input [yellow] 9 9 4" xfId="27691"/>
    <cellStyle name="Input [yellow]_(C) WHE Proforma with ITC cash grant 10 Yr Amort_for deferral_102809" xfId="50996"/>
    <cellStyle name="Input 10" xfId="27692"/>
    <cellStyle name="Input 10 2" xfId="27693"/>
    <cellStyle name="Input 10 2 2" xfId="27694"/>
    <cellStyle name="Input 10 2 3" xfId="27695"/>
    <cellStyle name="Input 10 3" xfId="27696"/>
    <cellStyle name="Input 10 3 2" xfId="27697"/>
    <cellStyle name="Input 10 4" xfId="27698"/>
    <cellStyle name="Input 10 5" xfId="27699"/>
    <cellStyle name="Input 100" xfId="27700"/>
    <cellStyle name="Input 100 2" xfId="27701"/>
    <cellStyle name="Input 101" xfId="27702"/>
    <cellStyle name="Input 101 2" xfId="27703"/>
    <cellStyle name="Input 102" xfId="27704"/>
    <cellStyle name="Input 102 2" xfId="27705"/>
    <cellStyle name="Input 103" xfId="27706"/>
    <cellStyle name="Input 103 2" xfId="27707"/>
    <cellStyle name="Input 104" xfId="27708"/>
    <cellStyle name="Input 104 2" xfId="27709"/>
    <cellStyle name="Input 105" xfId="27710"/>
    <cellStyle name="Input 105 2" xfId="27711"/>
    <cellStyle name="Input 106" xfId="27712"/>
    <cellStyle name="Input 106 2" xfId="27713"/>
    <cellStyle name="Input 107" xfId="27714"/>
    <cellStyle name="Input 107 2" xfId="27715"/>
    <cellStyle name="Input 108" xfId="27716"/>
    <cellStyle name="Input 108 2" xfId="27717"/>
    <cellStyle name="Input 109" xfId="27718"/>
    <cellStyle name="Input 109 2" xfId="27719"/>
    <cellStyle name="Input 11" xfId="27720"/>
    <cellStyle name="Input 11 2" xfId="27721"/>
    <cellStyle name="Input 11 2 2" xfId="27722"/>
    <cellStyle name="Input 11 2 3" xfId="27723"/>
    <cellStyle name="Input 11 3" xfId="27724"/>
    <cellStyle name="Input 11 3 2" xfId="27725"/>
    <cellStyle name="Input 11 4" xfId="27726"/>
    <cellStyle name="Input 11 5" xfId="27727"/>
    <cellStyle name="Input 110" xfId="27728"/>
    <cellStyle name="Input 110 2" xfId="27729"/>
    <cellStyle name="Input 111" xfId="27730"/>
    <cellStyle name="Input 111 2" xfId="27731"/>
    <cellStyle name="Input 112" xfId="27732"/>
    <cellStyle name="Input 112 2" xfId="27733"/>
    <cellStyle name="Input 113" xfId="27734"/>
    <cellStyle name="Input 113 2" xfId="27735"/>
    <cellStyle name="Input 114" xfId="27736"/>
    <cellStyle name="Input 114 2" xfId="27737"/>
    <cellStyle name="Input 115" xfId="27738"/>
    <cellStyle name="Input 115 2" xfId="27739"/>
    <cellStyle name="Input 116" xfId="27740"/>
    <cellStyle name="Input 116 2" xfId="27741"/>
    <cellStyle name="Input 117" xfId="27742"/>
    <cellStyle name="Input 117 2" xfId="27743"/>
    <cellStyle name="Input 118" xfId="27744"/>
    <cellStyle name="Input 118 2" xfId="27745"/>
    <cellStyle name="Input 119" xfId="27746"/>
    <cellStyle name="Input 119 2" xfId="27747"/>
    <cellStyle name="Input 12" xfId="27748"/>
    <cellStyle name="Input 12 2" xfId="27749"/>
    <cellStyle name="Input 12 2 2" xfId="27750"/>
    <cellStyle name="Input 12 2 3" xfId="27751"/>
    <cellStyle name="Input 12 3" xfId="27752"/>
    <cellStyle name="Input 12 3 2" xfId="27753"/>
    <cellStyle name="Input 12 4" xfId="27754"/>
    <cellStyle name="Input 12 5" xfId="27755"/>
    <cellStyle name="Input 120" xfId="27756"/>
    <cellStyle name="Input 120 2" xfId="27757"/>
    <cellStyle name="Input 121" xfId="27758"/>
    <cellStyle name="Input 121 2" xfId="27759"/>
    <cellStyle name="Input 122" xfId="27760"/>
    <cellStyle name="Input 122 2" xfId="27761"/>
    <cellStyle name="Input 123" xfId="27762"/>
    <cellStyle name="Input 123 2" xfId="27763"/>
    <cellStyle name="Input 124" xfId="27764"/>
    <cellStyle name="Input 124 2" xfId="27765"/>
    <cellStyle name="Input 125" xfId="27766"/>
    <cellStyle name="Input 125 2" xfId="27767"/>
    <cellStyle name="Input 126" xfId="27768"/>
    <cellStyle name="Input 126 2" xfId="27769"/>
    <cellStyle name="Input 127" xfId="27770"/>
    <cellStyle name="Input 127 2" xfId="27771"/>
    <cellStyle name="Input 128" xfId="27772"/>
    <cellStyle name="Input 128 2" xfId="27773"/>
    <cellStyle name="Input 129" xfId="27774"/>
    <cellStyle name="Input 129 2" xfId="27775"/>
    <cellStyle name="Input 13" xfId="27776"/>
    <cellStyle name="Input 13 2" xfId="27777"/>
    <cellStyle name="Input 13 2 2" xfId="27778"/>
    <cellStyle name="Input 13 2 3" xfId="27779"/>
    <cellStyle name="Input 13 3" xfId="27780"/>
    <cellStyle name="Input 13 4" xfId="27781"/>
    <cellStyle name="Input 13 5" xfId="50997"/>
    <cellStyle name="Input 130" xfId="27782"/>
    <cellStyle name="Input 130 2" xfId="27783"/>
    <cellStyle name="Input 131" xfId="27784"/>
    <cellStyle name="Input 131 2" xfId="27785"/>
    <cellStyle name="Input 132" xfId="27786"/>
    <cellStyle name="Input 132 2" xfId="27787"/>
    <cellStyle name="Input 133" xfId="27788"/>
    <cellStyle name="Input 133 2" xfId="27789"/>
    <cellStyle name="Input 134" xfId="27790"/>
    <cellStyle name="Input 134 2" xfId="27791"/>
    <cellStyle name="Input 135" xfId="27792"/>
    <cellStyle name="Input 135 2" xfId="27793"/>
    <cellStyle name="Input 136" xfId="27794"/>
    <cellStyle name="Input 136 2" xfId="27795"/>
    <cellStyle name="Input 137" xfId="27796"/>
    <cellStyle name="Input 137 2" xfId="27797"/>
    <cellStyle name="Input 138" xfId="27798"/>
    <cellStyle name="Input 138 2" xfId="27799"/>
    <cellStyle name="Input 139" xfId="27800"/>
    <cellStyle name="Input 139 2" xfId="27801"/>
    <cellStyle name="Input 14" xfId="27802"/>
    <cellStyle name="Input 14 2" xfId="27803"/>
    <cellStyle name="Input 14 3" xfId="27804"/>
    <cellStyle name="Input 14 4" xfId="50998"/>
    <cellStyle name="Input 14 5" xfId="50999"/>
    <cellStyle name="Input 140" xfId="27805"/>
    <cellStyle name="Input 140 2" xfId="27806"/>
    <cellStyle name="Input 141" xfId="27807"/>
    <cellStyle name="Input 141 2" xfId="27808"/>
    <cellStyle name="Input 142" xfId="27809"/>
    <cellStyle name="Input 142 2" xfId="27810"/>
    <cellStyle name="Input 143" xfId="27811"/>
    <cellStyle name="Input 143 2" xfId="27812"/>
    <cellStyle name="Input 144" xfId="27813"/>
    <cellStyle name="Input 144 2" xfId="27814"/>
    <cellStyle name="Input 145" xfId="27815"/>
    <cellStyle name="Input 145 2" xfId="27816"/>
    <cellStyle name="Input 146" xfId="27817"/>
    <cellStyle name="Input 146 2" xfId="27818"/>
    <cellStyle name="Input 147" xfId="27819"/>
    <cellStyle name="Input 147 2" xfId="27820"/>
    <cellStyle name="Input 148" xfId="27821"/>
    <cellStyle name="Input 148 2" xfId="27822"/>
    <cellStyle name="Input 149" xfId="27823"/>
    <cellStyle name="Input 149 2" xfId="27824"/>
    <cellStyle name="Input 15" xfId="27825"/>
    <cellStyle name="Input 15 2" xfId="27826"/>
    <cellStyle name="Input 15 3" xfId="27827"/>
    <cellStyle name="Input 150" xfId="27828"/>
    <cellStyle name="Input 150 2" xfId="27829"/>
    <cellStyle name="Input 151" xfId="27830"/>
    <cellStyle name="Input 151 2" xfId="27831"/>
    <cellStyle name="Input 152" xfId="27832"/>
    <cellStyle name="Input 152 2" xfId="27833"/>
    <cellStyle name="Input 153" xfId="27834"/>
    <cellStyle name="Input 153 2" xfId="27835"/>
    <cellStyle name="Input 154" xfId="27836"/>
    <cellStyle name="Input 154 2" xfId="27837"/>
    <cellStyle name="Input 155" xfId="27838"/>
    <cellStyle name="Input 155 2" xfId="27839"/>
    <cellStyle name="Input 156" xfId="27840"/>
    <cellStyle name="Input 156 2" xfId="27841"/>
    <cellStyle name="Input 157" xfId="27842"/>
    <cellStyle name="Input 157 2" xfId="27843"/>
    <cellStyle name="Input 158" xfId="27844"/>
    <cellStyle name="Input 158 2" xfId="27845"/>
    <cellStyle name="Input 159" xfId="27846"/>
    <cellStyle name="Input 159 2" xfId="27847"/>
    <cellStyle name="Input 16" xfId="27848"/>
    <cellStyle name="Input 16 2" xfId="27849"/>
    <cellStyle name="Input 16 3" xfId="27850"/>
    <cellStyle name="Input 160" xfId="27851"/>
    <cellStyle name="Input 160 2" xfId="27852"/>
    <cellStyle name="Input 161" xfId="27853"/>
    <cellStyle name="Input 161 2" xfId="27854"/>
    <cellStyle name="Input 162" xfId="27855"/>
    <cellStyle name="Input 162 2" xfId="27856"/>
    <cellStyle name="Input 163" xfId="27857"/>
    <cellStyle name="Input 163 2" xfId="27858"/>
    <cellStyle name="Input 164" xfId="27859"/>
    <cellStyle name="Input 164 2" xfId="27860"/>
    <cellStyle name="Input 165" xfId="27861"/>
    <cellStyle name="Input 165 2" xfId="27862"/>
    <cellStyle name="Input 166" xfId="27863"/>
    <cellStyle name="Input 166 2" xfId="27864"/>
    <cellStyle name="Input 167" xfId="27865"/>
    <cellStyle name="Input 167 2" xfId="27866"/>
    <cellStyle name="Input 168" xfId="27867"/>
    <cellStyle name="Input 168 2" xfId="27868"/>
    <cellStyle name="Input 169" xfId="27869"/>
    <cellStyle name="Input 169 2" xfId="27870"/>
    <cellStyle name="Input 17" xfId="27871"/>
    <cellStyle name="Input 17 2" xfId="27872"/>
    <cellStyle name="Input 17 3" xfId="27873"/>
    <cellStyle name="Input 170" xfId="27874"/>
    <cellStyle name="Input 170 2" xfId="27875"/>
    <cellStyle name="Input 171" xfId="27876"/>
    <cellStyle name="Input 171 2" xfId="27877"/>
    <cellStyle name="Input 172" xfId="27878"/>
    <cellStyle name="Input 172 2" xfId="27879"/>
    <cellStyle name="Input 173" xfId="27880"/>
    <cellStyle name="Input 173 2" xfId="27881"/>
    <cellStyle name="Input 174" xfId="27882"/>
    <cellStyle name="Input 174 2" xfId="27883"/>
    <cellStyle name="Input 175" xfId="27884"/>
    <cellStyle name="Input 175 2" xfId="27885"/>
    <cellStyle name="Input 176" xfId="27886"/>
    <cellStyle name="Input 176 2" xfId="27887"/>
    <cellStyle name="Input 177" xfId="27888"/>
    <cellStyle name="Input 177 2" xfId="27889"/>
    <cellStyle name="Input 178" xfId="27890"/>
    <cellStyle name="Input 178 2" xfId="27891"/>
    <cellStyle name="Input 179" xfId="27892"/>
    <cellStyle name="Input 179 2" xfId="27893"/>
    <cellStyle name="Input 18" xfId="27894"/>
    <cellStyle name="Input 18 2" xfId="27895"/>
    <cellStyle name="Input 18 3" xfId="27896"/>
    <cellStyle name="Input 180" xfId="27897"/>
    <cellStyle name="Input 180 2" xfId="27898"/>
    <cellStyle name="Input 181" xfId="27899"/>
    <cellStyle name="Input 181 2" xfId="27900"/>
    <cellStyle name="Input 182" xfId="27901"/>
    <cellStyle name="Input 182 2" xfId="27902"/>
    <cellStyle name="Input 183" xfId="27903"/>
    <cellStyle name="Input 183 2" xfId="27904"/>
    <cellStyle name="Input 184" xfId="27905"/>
    <cellStyle name="Input 184 2" xfId="27906"/>
    <cellStyle name="Input 185" xfId="27907"/>
    <cellStyle name="Input 185 2" xfId="27908"/>
    <cellStyle name="Input 186" xfId="27909"/>
    <cellStyle name="Input 186 2" xfId="27910"/>
    <cellStyle name="Input 187" xfId="27911"/>
    <cellStyle name="Input 187 2" xfId="27912"/>
    <cellStyle name="Input 188" xfId="27913"/>
    <cellStyle name="Input 188 2" xfId="27914"/>
    <cellStyle name="Input 189" xfId="27915"/>
    <cellStyle name="Input 189 2" xfId="27916"/>
    <cellStyle name="Input 19" xfId="27917"/>
    <cellStyle name="Input 19 2" xfId="27918"/>
    <cellStyle name="Input 19 3" xfId="27919"/>
    <cellStyle name="Input 190" xfId="27920"/>
    <cellStyle name="Input 190 2" xfId="27921"/>
    <cellStyle name="Input 191" xfId="27922"/>
    <cellStyle name="Input 191 2" xfId="27923"/>
    <cellStyle name="Input 192" xfId="27924"/>
    <cellStyle name="Input 192 2" xfId="27925"/>
    <cellStyle name="Input 193" xfId="27926"/>
    <cellStyle name="Input 194" xfId="27927"/>
    <cellStyle name="Input 195" xfId="27928"/>
    <cellStyle name="Input 196" xfId="27929"/>
    <cellStyle name="Input 197" xfId="27930"/>
    <cellStyle name="Input 198" xfId="27931"/>
    <cellStyle name="Input 199" xfId="27932"/>
    <cellStyle name="Input 2" xfId="27933"/>
    <cellStyle name="Input 2 10" xfId="27934"/>
    <cellStyle name="Input 2 11" xfId="27935"/>
    <cellStyle name="Input 2 12" xfId="27936"/>
    <cellStyle name="Input 2 13" xfId="27937"/>
    <cellStyle name="Input 2 13 2" xfId="27938"/>
    <cellStyle name="Input 2 14" xfId="27939"/>
    <cellStyle name="Input 2 14 2" xfId="27940"/>
    <cellStyle name="Input 2 15" xfId="27941"/>
    <cellStyle name="Input 2 16" xfId="27942"/>
    <cellStyle name="Input 2 17" xfId="27943"/>
    <cellStyle name="Input 2 2" xfId="27944"/>
    <cellStyle name="Input 2 2 2" xfId="27945"/>
    <cellStyle name="Input 2 2 2 2" xfId="51000"/>
    <cellStyle name="Input 2 2 2 3" xfId="51001"/>
    <cellStyle name="Input 2 2 2 4" xfId="51002"/>
    <cellStyle name="Input 2 2 2 5" xfId="51003"/>
    <cellStyle name="Input 2 2 3" xfId="27946"/>
    <cellStyle name="Input 2 2 4" xfId="27947"/>
    <cellStyle name="Input 2 3" xfId="27948"/>
    <cellStyle name="Input 2 4" xfId="27949"/>
    <cellStyle name="Input 2 5" xfId="27950"/>
    <cellStyle name="Input 2 6" xfId="27951"/>
    <cellStyle name="Input 2 7" xfId="27952"/>
    <cellStyle name="Input 2 8" xfId="27953"/>
    <cellStyle name="Input 2 9" xfId="27954"/>
    <cellStyle name="Input 20" xfId="27955"/>
    <cellStyle name="Input 20 2" xfId="27956"/>
    <cellStyle name="Input 200" xfId="27957"/>
    <cellStyle name="Input 201" xfId="27958"/>
    <cellStyle name="Input 202" xfId="27959"/>
    <cellStyle name="Input 203" xfId="27960"/>
    <cellStyle name="Input 204" xfId="27961"/>
    <cellStyle name="Input 205" xfId="27962"/>
    <cellStyle name="Input 206" xfId="27963"/>
    <cellStyle name="Input 207" xfId="27964"/>
    <cellStyle name="Input 208" xfId="27965"/>
    <cellStyle name="Input 209" xfId="27966"/>
    <cellStyle name="Input 21" xfId="27967"/>
    <cellStyle name="Input 21 2" xfId="27968"/>
    <cellStyle name="Input 210" xfId="27969"/>
    <cellStyle name="Input 211" xfId="27970"/>
    <cellStyle name="Input 212" xfId="27971"/>
    <cellStyle name="Input 213" xfId="27972"/>
    <cellStyle name="Input 214" xfId="27973"/>
    <cellStyle name="Input 215" xfId="27974"/>
    <cellStyle name="Input 216" xfId="27975"/>
    <cellStyle name="Input 217" xfId="27976"/>
    <cellStyle name="Input 218" xfId="27977"/>
    <cellStyle name="Input 219" xfId="27978"/>
    <cellStyle name="Input 22" xfId="27979"/>
    <cellStyle name="Input 22 2" xfId="27980"/>
    <cellStyle name="Input 220" xfId="27981"/>
    <cellStyle name="Input 221" xfId="27982"/>
    <cellStyle name="Input 222" xfId="27983"/>
    <cellStyle name="Input 223" xfId="27984"/>
    <cellStyle name="Input 224" xfId="27985"/>
    <cellStyle name="Input 225" xfId="27986"/>
    <cellStyle name="Input 226" xfId="27987"/>
    <cellStyle name="Input 227" xfId="27988"/>
    <cellStyle name="Input 228" xfId="27989"/>
    <cellStyle name="Input 229" xfId="27990"/>
    <cellStyle name="Input 23" xfId="27991"/>
    <cellStyle name="Input 23 2" xfId="27992"/>
    <cellStyle name="Input 230" xfId="27993"/>
    <cellStyle name="Input 231" xfId="27994"/>
    <cellStyle name="Input 232" xfId="27995"/>
    <cellStyle name="Input 233" xfId="27996"/>
    <cellStyle name="Input 234" xfId="27997"/>
    <cellStyle name="Input 235" xfId="27998"/>
    <cellStyle name="Input 236" xfId="27999"/>
    <cellStyle name="Input 237" xfId="28000"/>
    <cellStyle name="Input 238" xfId="28001"/>
    <cellStyle name="Input 239" xfId="28002"/>
    <cellStyle name="Input 24" xfId="28003"/>
    <cellStyle name="Input 24 2" xfId="28004"/>
    <cellStyle name="Input 240" xfId="28005"/>
    <cellStyle name="Input 241" xfId="28006"/>
    <cellStyle name="Input 242" xfId="28007"/>
    <cellStyle name="Input 243" xfId="28008"/>
    <cellStyle name="Input 244" xfId="28009"/>
    <cellStyle name="Input 245" xfId="28010"/>
    <cellStyle name="Input 246" xfId="28011"/>
    <cellStyle name="Input 247" xfId="28012"/>
    <cellStyle name="Input 248" xfId="28013"/>
    <cellStyle name="Input 249" xfId="28014"/>
    <cellStyle name="Input 25" xfId="28015"/>
    <cellStyle name="Input 25 2" xfId="28016"/>
    <cellStyle name="Input 250" xfId="28017"/>
    <cellStyle name="Input 251" xfId="28018"/>
    <cellStyle name="Input 252" xfId="28019"/>
    <cellStyle name="Input 253" xfId="28020"/>
    <cellStyle name="Input 254" xfId="28021"/>
    <cellStyle name="Input 255" xfId="28022"/>
    <cellStyle name="Input 256" xfId="28023"/>
    <cellStyle name="Input 257" xfId="28024"/>
    <cellStyle name="Input 258" xfId="28025"/>
    <cellStyle name="Input 259" xfId="28026"/>
    <cellStyle name="Input 26" xfId="28027"/>
    <cellStyle name="Input 26 2" xfId="28028"/>
    <cellStyle name="Input 260" xfId="28029"/>
    <cellStyle name="Input 261" xfId="28030"/>
    <cellStyle name="Input 262" xfId="28031"/>
    <cellStyle name="Input 263" xfId="28032"/>
    <cellStyle name="Input 264" xfId="28033"/>
    <cellStyle name="Input 265" xfId="28034"/>
    <cellStyle name="Input 266" xfId="28035"/>
    <cellStyle name="Input 267" xfId="28036"/>
    <cellStyle name="Input 268" xfId="28037"/>
    <cellStyle name="Input 269" xfId="28038"/>
    <cellStyle name="Input 27" xfId="28039"/>
    <cellStyle name="Input 27 2" xfId="28040"/>
    <cellStyle name="Input 270" xfId="28041"/>
    <cellStyle name="Input 271" xfId="28042"/>
    <cellStyle name="Input 272" xfId="28043"/>
    <cellStyle name="Input 273" xfId="28044"/>
    <cellStyle name="Input 274" xfId="28045"/>
    <cellStyle name="Input 275" xfId="28046"/>
    <cellStyle name="Input 276" xfId="28047"/>
    <cellStyle name="Input 277" xfId="28048"/>
    <cellStyle name="Input 278" xfId="28049"/>
    <cellStyle name="Input 279" xfId="28050"/>
    <cellStyle name="Input 28" xfId="28051"/>
    <cellStyle name="Input 28 2" xfId="28052"/>
    <cellStyle name="Input 280" xfId="28053"/>
    <cellStyle name="Input 281" xfId="28054"/>
    <cellStyle name="Input 282" xfId="28055"/>
    <cellStyle name="Input 283" xfId="28056"/>
    <cellStyle name="Input 284" xfId="28057"/>
    <cellStyle name="Input 285" xfId="28058"/>
    <cellStyle name="Input 286" xfId="28059"/>
    <cellStyle name="Input 287" xfId="28060"/>
    <cellStyle name="Input 288" xfId="28061"/>
    <cellStyle name="Input 289" xfId="28062"/>
    <cellStyle name="Input 29" xfId="28063"/>
    <cellStyle name="Input 29 2" xfId="28064"/>
    <cellStyle name="Input 290" xfId="28065"/>
    <cellStyle name="Input 291" xfId="28066"/>
    <cellStyle name="Input 292" xfId="28067"/>
    <cellStyle name="Input 293" xfId="28068"/>
    <cellStyle name="Input 294" xfId="28069"/>
    <cellStyle name="Input 295" xfId="28070"/>
    <cellStyle name="Input 296" xfId="28071"/>
    <cellStyle name="Input 297" xfId="28072"/>
    <cellStyle name="Input 298" xfId="28073"/>
    <cellStyle name="Input 299" xfId="28074"/>
    <cellStyle name="Input 3" xfId="28075"/>
    <cellStyle name="Input 3 2" xfId="28076"/>
    <cellStyle name="Input 3 2 2" xfId="28077"/>
    <cellStyle name="Input 3 3" xfId="28078"/>
    <cellStyle name="Input 3 4" xfId="28079"/>
    <cellStyle name="Input 3 5" xfId="51004"/>
    <cellStyle name="Input 3 6" xfId="51005"/>
    <cellStyle name="Input 3 7" xfId="51006"/>
    <cellStyle name="Input 3 8" xfId="51007"/>
    <cellStyle name="Input 30" xfId="28080"/>
    <cellStyle name="Input 30 2" xfId="28081"/>
    <cellStyle name="Input 300" xfId="28082"/>
    <cellStyle name="Input 301" xfId="28083"/>
    <cellStyle name="Input 302" xfId="28084"/>
    <cellStyle name="Input 303" xfId="28085"/>
    <cellStyle name="Input 304" xfId="28086"/>
    <cellStyle name="Input 305" xfId="28087"/>
    <cellStyle name="Input 306" xfId="28088"/>
    <cellStyle name="Input 307" xfId="28089"/>
    <cellStyle name="Input 308" xfId="28090"/>
    <cellStyle name="Input 309" xfId="28091"/>
    <cellStyle name="Input 31" xfId="28092"/>
    <cellStyle name="Input 31 2" xfId="28093"/>
    <cellStyle name="Input 310" xfId="28094"/>
    <cellStyle name="Input 311" xfId="28095"/>
    <cellStyle name="Input 312" xfId="28096"/>
    <cellStyle name="Input 313" xfId="28097"/>
    <cellStyle name="Input 314" xfId="28098"/>
    <cellStyle name="Input 315" xfId="28099"/>
    <cellStyle name="Input 316" xfId="28100"/>
    <cellStyle name="Input 317" xfId="28101"/>
    <cellStyle name="Input 318" xfId="28102"/>
    <cellStyle name="Input 319" xfId="28103"/>
    <cellStyle name="Input 32" xfId="28104"/>
    <cellStyle name="Input 32 2" xfId="28105"/>
    <cellStyle name="Input 320" xfId="28106"/>
    <cellStyle name="Input 321" xfId="28107"/>
    <cellStyle name="Input 322" xfId="28108"/>
    <cellStyle name="Input 323" xfId="28109"/>
    <cellStyle name="Input 324" xfId="28110"/>
    <cellStyle name="Input 325" xfId="28111"/>
    <cellStyle name="Input 326" xfId="28112"/>
    <cellStyle name="Input 327" xfId="28113"/>
    <cellStyle name="Input 328" xfId="28114"/>
    <cellStyle name="Input 329" xfId="28115"/>
    <cellStyle name="Input 33" xfId="28116"/>
    <cellStyle name="Input 33 2" xfId="28117"/>
    <cellStyle name="Input 330" xfId="28118"/>
    <cellStyle name="Input 331" xfId="28119"/>
    <cellStyle name="Input 332" xfId="28120"/>
    <cellStyle name="Input 333" xfId="28121"/>
    <cellStyle name="Input 334" xfId="28122"/>
    <cellStyle name="Input 335" xfId="28123"/>
    <cellStyle name="Input 336" xfId="28124"/>
    <cellStyle name="Input 337" xfId="28125"/>
    <cellStyle name="Input 338" xfId="28126"/>
    <cellStyle name="Input 339" xfId="28127"/>
    <cellStyle name="Input 34" xfId="28128"/>
    <cellStyle name="Input 34 2" xfId="28129"/>
    <cellStyle name="Input 340" xfId="28130"/>
    <cellStyle name="Input 341" xfId="28131"/>
    <cellStyle name="Input 342" xfId="28132"/>
    <cellStyle name="Input 343" xfId="28133"/>
    <cellStyle name="Input 344" xfId="28134"/>
    <cellStyle name="Input 345" xfId="28135"/>
    <cellStyle name="Input 346" xfId="28136"/>
    <cellStyle name="Input 347" xfId="28137"/>
    <cellStyle name="Input 348" xfId="28138"/>
    <cellStyle name="Input 349" xfId="28139"/>
    <cellStyle name="Input 35" xfId="28140"/>
    <cellStyle name="Input 35 2" xfId="28141"/>
    <cellStyle name="Input 350" xfId="28142"/>
    <cellStyle name="Input 351" xfId="28143"/>
    <cellStyle name="Input 352" xfId="28144"/>
    <cellStyle name="Input 353" xfId="28145"/>
    <cellStyle name="Input 354" xfId="28146"/>
    <cellStyle name="Input 355" xfId="28147"/>
    <cellStyle name="Input 356" xfId="28148"/>
    <cellStyle name="Input 357" xfId="28149"/>
    <cellStyle name="Input 358" xfId="28150"/>
    <cellStyle name="Input 359" xfId="28151"/>
    <cellStyle name="Input 36" xfId="28152"/>
    <cellStyle name="Input 36 2" xfId="28153"/>
    <cellStyle name="Input 360" xfId="28154"/>
    <cellStyle name="Input 361" xfId="28155"/>
    <cellStyle name="Input 362" xfId="28156"/>
    <cellStyle name="Input 363" xfId="28157"/>
    <cellStyle name="Input 364" xfId="28158"/>
    <cellStyle name="Input 365" xfId="28159"/>
    <cellStyle name="Input 366" xfId="28160"/>
    <cellStyle name="Input 367" xfId="28161"/>
    <cellStyle name="Input 368" xfId="28162"/>
    <cellStyle name="Input 369" xfId="28163"/>
    <cellStyle name="Input 37" xfId="28164"/>
    <cellStyle name="Input 37 2" xfId="28165"/>
    <cellStyle name="Input 370" xfId="28166"/>
    <cellStyle name="Input 371" xfId="28167"/>
    <cellStyle name="Input 372" xfId="28168"/>
    <cellStyle name="Input 373" xfId="28169"/>
    <cellStyle name="Input 374" xfId="28170"/>
    <cellStyle name="Input 375" xfId="28171"/>
    <cellStyle name="Input 376" xfId="28172"/>
    <cellStyle name="Input 377" xfId="28173"/>
    <cellStyle name="Input 378" xfId="28174"/>
    <cellStyle name="Input 379" xfId="28175"/>
    <cellStyle name="Input 38" xfId="28176"/>
    <cellStyle name="Input 38 2" xfId="28177"/>
    <cellStyle name="Input 380" xfId="28178"/>
    <cellStyle name="Input 39" xfId="28179"/>
    <cellStyle name="Input 39 2" xfId="28180"/>
    <cellStyle name="Input 4" xfId="28181"/>
    <cellStyle name="Input 4 2" xfId="28182"/>
    <cellStyle name="Input 4 2 2" xfId="28183"/>
    <cellStyle name="Input 4 2 3" xfId="28184"/>
    <cellStyle name="Input 4 3" xfId="28185"/>
    <cellStyle name="Input 4 3 2" xfId="28186"/>
    <cellStyle name="Input 4 4" xfId="28187"/>
    <cellStyle name="Input 4 5" xfId="28188"/>
    <cellStyle name="Input 4 6" xfId="28189"/>
    <cellStyle name="Input 40" xfId="28190"/>
    <cellStyle name="Input 40 2" xfId="28191"/>
    <cellStyle name="Input 41" xfId="28192"/>
    <cellStyle name="Input 41 2" xfId="28193"/>
    <cellStyle name="Input 42" xfId="28194"/>
    <cellStyle name="Input 42 2" xfId="28195"/>
    <cellStyle name="Input 43" xfId="28196"/>
    <cellStyle name="Input 43 2" xfId="28197"/>
    <cellStyle name="Input 44" xfId="28198"/>
    <cellStyle name="Input 44 2" xfId="28199"/>
    <cellStyle name="Input 45" xfId="28200"/>
    <cellStyle name="Input 45 2" xfId="28201"/>
    <cellStyle name="Input 46" xfId="28202"/>
    <cellStyle name="Input 46 2" xfId="28203"/>
    <cellStyle name="Input 47" xfId="28204"/>
    <cellStyle name="Input 47 2" xfId="28205"/>
    <cellStyle name="Input 48" xfId="28206"/>
    <cellStyle name="Input 48 2" xfId="28207"/>
    <cellStyle name="Input 49" xfId="28208"/>
    <cellStyle name="Input 49 2" xfId="28209"/>
    <cellStyle name="Input 5" xfId="28210"/>
    <cellStyle name="Input 5 2" xfId="28211"/>
    <cellStyle name="Input 5 2 2" xfId="28212"/>
    <cellStyle name="Input 5 2 3" xfId="28213"/>
    <cellStyle name="Input 5 3" xfId="28214"/>
    <cellStyle name="Input 5 3 2" xfId="28215"/>
    <cellStyle name="Input 5 4" xfId="28216"/>
    <cellStyle name="Input 5 5" xfId="28217"/>
    <cellStyle name="Input 5 6" xfId="28218"/>
    <cellStyle name="Input 50" xfId="28219"/>
    <cellStyle name="Input 50 2" xfId="28220"/>
    <cellStyle name="Input 51" xfId="28221"/>
    <cellStyle name="Input 51 2" xfId="28222"/>
    <cellStyle name="Input 52" xfId="28223"/>
    <cellStyle name="Input 52 2" xfId="28224"/>
    <cellStyle name="Input 53" xfId="28225"/>
    <cellStyle name="Input 53 2" xfId="28226"/>
    <cellStyle name="Input 54" xfId="28227"/>
    <cellStyle name="Input 54 2" xfId="28228"/>
    <cellStyle name="Input 55" xfId="28229"/>
    <cellStyle name="Input 55 2" xfId="28230"/>
    <cellStyle name="Input 56" xfId="28231"/>
    <cellStyle name="Input 56 2" xfId="28232"/>
    <cellStyle name="Input 57" xfId="28233"/>
    <cellStyle name="Input 57 2" xfId="28234"/>
    <cellStyle name="Input 58" xfId="28235"/>
    <cellStyle name="Input 58 2" xfId="28236"/>
    <cellStyle name="Input 59" xfId="28237"/>
    <cellStyle name="Input 59 2" xfId="28238"/>
    <cellStyle name="Input 6" xfId="28239"/>
    <cellStyle name="Input 6 2" xfId="28240"/>
    <cellStyle name="Input 6 2 2" xfId="28241"/>
    <cellStyle name="Input 6 2 3" xfId="28242"/>
    <cellStyle name="Input 6 3" xfId="28243"/>
    <cellStyle name="Input 6 3 2" xfId="28244"/>
    <cellStyle name="Input 6 4" xfId="28245"/>
    <cellStyle name="Input 6 5" xfId="28246"/>
    <cellStyle name="Input 6 6" xfId="28247"/>
    <cellStyle name="Input 60" xfId="28248"/>
    <cellStyle name="Input 60 2" xfId="28249"/>
    <cellStyle name="Input 61" xfId="28250"/>
    <cellStyle name="Input 61 2" xfId="28251"/>
    <cellStyle name="Input 62" xfId="28252"/>
    <cellStyle name="Input 62 2" xfId="28253"/>
    <cellStyle name="Input 63" xfId="28254"/>
    <cellStyle name="Input 63 2" xfId="28255"/>
    <cellStyle name="Input 64" xfId="28256"/>
    <cellStyle name="Input 64 2" xfId="28257"/>
    <cellStyle name="Input 65" xfId="28258"/>
    <cellStyle name="Input 65 2" xfId="28259"/>
    <cellStyle name="Input 66" xfId="28260"/>
    <cellStyle name="Input 66 2" xfId="28261"/>
    <cellStyle name="Input 67" xfId="28262"/>
    <cellStyle name="Input 67 2" xfId="28263"/>
    <cellStyle name="Input 68" xfId="28264"/>
    <cellStyle name="Input 68 2" xfId="28265"/>
    <cellStyle name="Input 69" xfId="28266"/>
    <cellStyle name="Input 69 2" xfId="28267"/>
    <cellStyle name="Input 7" xfId="28268"/>
    <cellStyle name="Input 7 2" xfId="28269"/>
    <cellStyle name="Input 7 2 2" xfId="28270"/>
    <cellStyle name="Input 7 2 3" xfId="28271"/>
    <cellStyle name="Input 7 3" xfId="28272"/>
    <cellStyle name="Input 7 3 2" xfId="28273"/>
    <cellStyle name="Input 7 4" xfId="28274"/>
    <cellStyle name="Input 7 5" xfId="28275"/>
    <cellStyle name="Input 70" xfId="28276"/>
    <cellStyle name="Input 70 2" xfId="28277"/>
    <cellStyle name="Input 71" xfId="28278"/>
    <cellStyle name="Input 71 2" xfId="28279"/>
    <cellStyle name="Input 72" xfId="28280"/>
    <cellStyle name="Input 72 2" xfId="28281"/>
    <cellStyle name="Input 73" xfId="28282"/>
    <cellStyle name="Input 73 2" xfId="28283"/>
    <cellStyle name="Input 74" xfId="28284"/>
    <cellStyle name="Input 74 2" xfId="28285"/>
    <cellStyle name="Input 75" xfId="28286"/>
    <cellStyle name="Input 75 2" xfId="28287"/>
    <cellStyle name="Input 76" xfId="28288"/>
    <cellStyle name="Input 76 2" xfId="28289"/>
    <cellStyle name="Input 77" xfId="28290"/>
    <cellStyle name="Input 77 2" xfId="28291"/>
    <cellStyle name="Input 78" xfId="28292"/>
    <cellStyle name="Input 78 2" xfId="28293"/>
    <cellStyle name="Input 79" xfId="28294"/>
    <cellStyle name="Input 79 2" xfId="28295"/>
    <cellStyle name="Input 8" xfId="28296"/>
    <cellStyle name="Input 8 2" xfId="28297"/>
    <cellStyle name="Input 8 2 2" xfId="28298"/>
    <cellStyle name="Input 8 2 3" xfId="28299"/>
    <cellStyle name="Input 8 3" xfId="28300"/>
    <cellStyle name="Input 8 3 2" xfId="28301"/>
    <cellStyle name="Input 8 4" xfId="28302"/>
    <cellStyle name="Input 8 5" xfId="28303"/>
    <cellStyle name="Input 80" xfId="28304"/>
    <cellStyle name="Input 80 2" xfId="28305"/>
    <cellStyle name="Input 81" xfId="28306"/>
    <cellStyle name="Input 81 2" xfId="28307"/>
    <cellStyle name="Input 82" xfId="28308"/>
    <cellStyle name="Input 82 2" xfId="28309"/>
    <cellStyle name="Input 83" xfId="28310"/>
    <cellStyle name="Input 83 2" xfId="28311"/>
    <cellStyle name="Input 84" xfId="28312"/>
    <cellStyle name="Input 84 2" xfId="28313"/>
    <cellStyle name="Input 85" xfId="28314"/>
    <cellStyle name="Input 85 2" xfId="28315"/>
    <cellStyle name="Input 86" xfId="28316"/>
    <cellStyle name="Input 86 2" xfId="28317"/>
    <cellStyle name="Input 87" xfId="28318"/>
    <cellStyle name="Input 87 2" xfId="28319"/>
    <cellStyle name="Input 88" xfId="28320"/>
    <cellStyle name="Input 88 2" xfId="28321"/>
    <cellStyle name="Input 89" xfId="28322"/>
    <cellStyle name="Input 89 2" xfId="28323"/>
    <cellStyle name="Input 9" xfId="28324"/>
    <cellStyle name="Input 9 2" xfId="28325"/>
    <cellStyle name="Input 9 2 2" xfId="28326"/>
    <cellStyle name="Input 9 2 3" xfId="28327"/>
    <cellStyle name="Input 9 3" xfId="28328"/>
    <cellStyle name="Input 9 3 2" xfId="28329"/>
    <cellStyle name="Input 9 4" xfId="28330"/>
    <cellStyle name="Input 9 5" xfId="28331"/>
    <cellStyle name="Input 90" xfId="28332"/>
    <cellStyle name="Input 90 2" xfId="28333"/>
    <cellStyle name="Input 91" xfId="28334"/>
    <cellStyle name="Input 91 2" xfId="28335"/>
    <cellStyle name="Input 92" xfId="28336"/>
    <cellStyle name="Input 92 2" xfId="28337"/>
    <cellStyle name="Input 93" xfId="28338"/>
    <cellStyle name="Input 93 2" xfId="28339"/>
    <cellStyle name="Input 94" xfId="28340"/>
    <cellStyle name="Input 94 2" xfId="28341"/>
    <cellStyle name="Input 95" xfId="28342"/>
    <cellStyle name="Input 95 2" xfId="28343"/>
    <cellStyle name="Input 96" xfId="28344"/>
    <cellStyle name="Input 96 2" xfId="28345"/>
    <cellStyle name="Input 97" xfId="28346"/>
    <cellStyle name="Input 97 2" xfId="28347"/>
    <cellStyle name="Input 98" xfId="28348"/>
    <cellStyle name="Input 98 2" xfId="28349"/>
    <cellStyle name="Input 99" xfId="28350"/>
    <cellStyle name="Input 99 2" xfId="28351"/>
    <cellStyle name="Input Cells" xfId="28352"/>
    <cellStyle name="Input Cells 2" xfId="51008"/>
    <cellStyle name="Input Cells 3" xfId="51009"/>
    <cellStyle name="Input Cells Percent" xfId="28353"/>
    <cellStyle name="Input Cells Percent 2" xfId="51010"/>
    <cellStyle name="Input Cells Percent 3" xfId="51011"/>
    <cellStyle name="Input Cells Percent_AURORA Total New" xfId="51012"/>
    <cellStyle name="Input Cells_4.34E Mint Farm Deferral" xfId="51013"/>
    <cellStyle name="Input1" xfId="28354"/>
    <cellStyle name="Input2" xfId="28355"/>
    <cellStyle name="Inst. Sections" xfId="28356"/>
    <cellStyle name="Inst. Subheading" xfId="28357"/>
    <cellStyle name="KA billion" xfId="28358"/>
    <cellStyle name="KA million" xfId="28359"/>
    <cellStyle name="Labels - Style3" xfId="28360"/>
    <cellStyle name="Labels - Style3 2" xfId="28361"/>
    <cellStyle name="Labels - Style3 2 2" xfId="28362"/>
    <cellStyle name="Labels - Style3 3" xfId="28363"/>
    <cellStyle name="line b - Style6" xfId="51014"/>
    <cellStyle name="Lines" xfId="28364"/>
    <cellStyle name="Lines 2" xfId="51015"/>
    <cellStyle name="Lines 3" xfId="51016"/>
    <cellStyle name="Lines 4" xfId="51017"/>
    <cellStyle name="Lines_Electric Rev Req Model (2009 GRC) Rebuttal" xfId="51018"/>
    <cellStyle name="LINKED" xfId="28365"/>
    <cellStyle name="LINKED 2" xfId="51019"/>
    <cellStyle name="LINKED 2 2" xfId="51020"/>
    <cellStyle name="LINKED 3" xfId="51021"/>
    <cellStyle name="LINKED 4" xfId="51022"/>
    <cellStyle name="Linked Cell 10" xfId="28366"/>
    <cellStyle name="Linked Cell 10 2" xfId="28367"/>
    <cellStyle name="Linked Cell 10 3" xfId="28368"/>
    <cellStyle name="Linked Cell 100" xfId="28369"/>
    <cellStyle name="Linked Cell 100 2" xfId="28370"/>
    <cellStyle name="Linked Cell 101" xfId="28371"/>
    <cellStyle name="Linked Cell 101 2" xfId="28372"/>
    <cellStyle name="Linked Cell 102" xfId="28373"/>
    <cellStyle name="Linked Cell 102 2" xfId="28374"/>
    <cellStyle name="Linked Cell 103" xfId="28375"/>
    <cellStyle name="Linked Cell 103 2" xfId="28376"/>
    <cellStyle name="Linked Cell 104" xfId="28377"/>
    <cellStyle name="Linked Cell 104 2" xfId="28378"/>
    <cellStyle name="Linked Cell 105" xfId="28379"/>
    <cellStyle name="Linked Cell 105 2" xfId="28380"/>
    <cellStyle name="Linked Cell 106" xfId="28381"/>
    <cellStyle name="Linked Cell 106 2" xfId="28382"/>
    <cellStyle name="Linked Cell 107" xfId="28383"/>
    <cellStyle name="Linked Cell 107 2" xfId="28384"/>
    <cellStyle name="Linked Cell 108" xfId="28385"/>
    <cellStyle name="Linked Cell 108 2" xfId="28386"/>
    <cellStyle name="Linked Cell 109" xfId="28387"/>
    <cellStyle name="Linked Cell 109 2" xfId="28388"/>
    <cellStyle name="Linked Cell 11" xfId="28389"/>
    <cellStyle name="Linked Cell 11 2" xfId="28390"/>
    <cellStyle name="Linked Cell 11 3" xfId="28391"/>
    <cellStyle name="Linked Cell 110" xfId="28392"/>
    <cellStyle name="Linked Cell 110 2" xfId="28393"/>
    <cellStyle name="Linked Cell 111" xfId="28394"/>
    <cellStyle name="Linked Cell 111 2" xfId="28395"/>
    <cellStyle name="Linked Cell 112" xfId="28396"/>
    <cellStyle name="Linked Cell 112 2" xfId="28397"/>
    <cellStyle name="Linked Cell 113" xfId="28398"/>
    <cellStyle name="Linked Cell 113 2" xfId="28399"/>
    <cellStyle name="Linked Cell 114" xfId="28400"/>
    <cellStyle name="Linked Cell 114 2" xfId="28401"/>
    <cellStyle name="Linked Cell 115" xfId="28402"/>
    <cellStyle name="Linked Cell 115 2" xfId="28403"/>
    <cellStyle name="Linked Cell 116" xfId="28404"/>
    <cellStyle name="Linked Cell 116 2" xfId="28405"/>
    <cellStyle name="Linked Cell 117" xfId="28406"/>
    <cellStyle name="Linked Cell 117 2" xfId="28407"/>
    <cellStyle name="Linked Cell 118" xfId="28408"/>
    <cellStyle name="Linked Cell 118 2" xfId="28409"/>
    <cellStyle name="Linked Cell 119" xfId="28410"/>
    <cellStyle name="Linked Cell 119 2" xfId="28411"/>
    <cellStyle name="Linked Cell 12" xfId="28412"/>
    <cellStyle name="Linked Cell 12 2" xfId="28413"/>
    <cellStyle name="Linked Cell 12 3" xfId="28414"/>
    <cellStyle name="Linked Cell 120" xfId="28415"/>
    <cellStyle name="Linked Cell 120 2" xfId="28416"/>
    <cellStyle name="Linked Cell 121" xfId="28417"/>
    <cellStyle name="Linked Cell 121 2" xfId="28418"/>
    <cellStyle name="Linked Cell 122" xfId="28419"/>
    <cellStyle name="Linked Cell 122 2" xfId="28420"/>
    <cellStyle name="Linked Cell 123" xfId="28421"/>
    <cellStyle name="Linked Cell 123 2" xfId="28422"/>
    <cellStyle name="Linked Cell 124" xfId="28423"/>
    <cellStyle name="Linked Cell 124 2" xfId="28424"/>
    <cellStyle name="Linked Cell 125" xfId="28425"/>
    <cellStyle name="Linked Cell 125 2" xfId="28426"/>
    <cellStyle name="Linked Cell 126" xfId="28427"/>
    <cellStyle name="Linked Cell 126 2" xfId="28428"/>
    <cellStyle name="Linked Cell 127" xfId="28429"/>
    <cellStyle name="Linked Cell 127 2" xfId="28430"/>
    <cellStyle name="Linked Cell 128" xfId="28431"/>
    <cellStyle name="Linked Cell 128 2" xfId="28432"/>
    <cellStyle name="Linked Cell 129" xfId="28433"/>
    <cellStyle name="Linked Cell 129 2" xfId="28434"/>
    <cellStyle name="Linked Cell 13" xfId="28435"/>
    <cellStyle name="Linked Cell 13 2" xfId="28436"/>
    <cellStyle name="Linked Cell 13 3" xfId="28437"/>
    <cellStyle name="Linked Cell 130" xfId="28438"/>
    <cellStyle name="Linked Cell 130 2" xfId="28439"/>
    <cellStyle name="Linked Cell 131" xfId="28440"/>
    <cellStyle name="Linked Cell 131 2" xfId="28441"/>
    <cellStyle name="Linked Cell 132" xfId="28442"/>
    <cellStyle name="Linked Cell 132 2" xfId="28443"/>
    <cellStyle name="Linked Cell 133" xfId="28444"/>
    <cellStyle name="Linked Cell 133 2" xfId="28445"/>
    <cellStyle name="Linked Cell 134" xfId="28446"/>
    <cellStyle name="Linked Cell 134 2" xfId="28447"/>
    <cellStyle name="Linked Cell 135" xfId="28448"/>
    <cellStyle name="Linked Cell 135 2" xfId="28449"/>
    <cellStyle name="Linked Cell 136" xfId="28450"/>
    <cellStyle name="Linked Cell 136 2" xfId="28451"/>
    <cellStyle name="Linked Cell 137" xfId="28452"/>
    <cellStyle name="Linked Cell 137 2" xfId="28453"/>
    <cellStyle name="Linked Cell 138" xfId="28454"/>
    <cellStyle name="Linked Cell 138 2" xfId="28455"/>
    <cellStyle name="Linked Cell 139" xfId="28456"/>
    <cellStyle name="Linked Cell 139 2" xfId="28457"/>
    <cellStyle name="Linked Cell 14" xfId="28458"/>
    <cellStyle name="Linked Cell 14 2" xfId="28459"/>
    <cellStyle name="Linked Cell 140" xfId="28460"/>
    <cellStyle name="Linked Cell 140 2" xfId="28461"/>
    <cellStyle name="Linked Cell 141" xfId="28462"/>
    <cellStyle name="Linked Cell 141 2" xfId="28463"/>
    <cellStyle name="Linked Cell 142" xfId="28464"/>
    <cellStyle name="Linked Cell 142 2" xfId="28465"/>
    <cellStyle name="Linked Cell 143" xfId="28466"/>
    <cellStyle name="Linked Cell 143 2" xfId="28467"/>
    <cellStyle name="Linked Cell 144" xfId="28468"/>
    <cellStyle name="Linked Cell 144 2" xfId="28469"/>
    <cellStyle name="Linked Cell 145" xfId="28470"/>
    <cellStyle name="Linked Cell 145 2" xfId="28471"/>
    <cellStyle name="Linked Cell 146" xfId="28472"/>
    <cellStyle name="Linked Cell 146 2" xfId="28473"/>
    <cellStyle name="Linked Cell 147" xfId="28474"/>
    <cellStyle name="Linked Cell 147 2" xfId="28475"/>
    <cellStyle name="Linked Cell 148" xfId="28476"/>
    <cellStyle name="Linked Cell 148 2" xfId="28477"/>
    <cellStyle name="Linked Cell 149" xfId="28478"/>
    <cellStyle name="Linked Cell 149 2" xfId="28479"/>
    <cellStyle name="Linked Cell 15" xfId="28480"/>
    <cellStyle name="Linked Cell 15 2" xfId="28481"/>
    <cellStyle name="Linked Cell 150" xfId="28482"/>
    <cellStyle name="Linked Cell 150 2" xfId="28483"/>
    <cellStyle name="Linked Cell 151" xfId="28484"/>
    <cellStyle name="Linked Cell 151 2" xfId="28485"/>
    <cellStyle name="Linked Cell 152" xfId="28486"/>
    <cellStyle name="Linked Cell 152 2" xfId="28487"/>
    <cellStyle name="Linked Cell 153" xfId="28488"/>
    <cellStyle name="Linked Cell 153 2" xfId="28489"/>
    <cellStyle name="Linked Cell 154" xfId="28490"/>
    <cellStyle name="Linked Cell 154 2" xfId="28491"/>
    <cellStyle name="Linked Cell 155" xfId="28492"/>
    <cellStyle name="Linked Cell 155 2" xfId="28493"/>
    <cellStyle name="Linked Cell 156" xfId="28494"/>
    <cellStyle name="Linked Cell 156 2" xfId="28495"/>
    <cellStyle name="Linked Cell 157" xfId="28496"/>
    <cellStyle name="Linked Cell 157 2" xfId="28497"/>
    <cellStyle name="Linked Cell 158" xfId="28498"/>
    <cellStyle name="Linked Cell 158 2" xfId="28499"/>
    <cellStyle name="Linked Cell 159" xfId="28500"/>
    <cellStyle name="Linked Cell 159 2" xfId="28501"/>
    <cellStyle name="Linked Cell 16" xfId="28502"/>
    <cellStyle name="Linked Cell 16 2" xfId="28503"/>
    <cellStyle name="Linked Cell 160" xfId="28504"/>
    <cellStyle name="Linked Cell 160 2" xfId="28505"/>
    <cellStyle name="Linked Cell 161" xfId="28506"/>
    <cellStyle name="Linked Cell 161 2" xfId="28507"/>
    <cellStyle name="Linked Cell 162" xfId="28508"/>
    <cellStyle name="Linked Cell 162 2" xfId="28509"/>
    <cellStyle name="Linked Cell 163" xfId="28510"/>
    <cellStyle name="Linked Cell 163 2" xfId="28511"/>
    <cellStyle name="Linked Cell 164" xfId="28512"/>
    <cellStyle name="Linked Cell 164 2" xfId="28513"/>
    <cellStyle name="Linked Cell 165" xfId="28514"/>
    <cellStyle name="Linked Cell 165 2" xfId="28515"/>
    <cellStyle name="Linked Cell 166" xfId="28516"/>
    <cellStyle name="Linked Cell 166 2" xfId="28517"/>
    <cellStyle name="Linked Cell 167" xfId="28518"/>
    <cellStyle name="Linked Cell 167 2" xfId="28519"/>
    <cellStyle name="Linked Cell 168" xfId="28520"/>
    <cellStyle name="Linked Cell 168 2" xfId="28521"/>
    <cellStyle name="Linked Cell 169" xfId="28522"/>
    <cellStyle name="Linked Cell 169 2" xfId="28523"/>
    <cellStyle name="Linked Cell 17" xfId="28524"/>
    <cellStyle name="Linked Cell 17 2" xfId="28525"/>
    <cellStyle name="Linked Cell 170" xfId="28526"/>
    <cellStyle name="Linked Cell 170 2" xfId="28527"/>
    <cellStyle name="Linked Cell 171" xfId="28528"/>
    <cellStyle name="Linked Cell 171 2" xfId="28529"/>
    <cellStyle name="Linked Cell 172" xfId="28530"/>
    <cellStyle name="Linked Cell 172 2" xfId="28531"/>
    <cellStyle name="Linked Cell 173" xfId="28532"/>
    <cellStyle name="Linked Cell 173 2" xfId="28533"/>
    <cellStyle name="Linked Cell 174" xfId="28534"/>
    <cellStyle name="Linked Cell 174 2" xfId="28535"/>
    <cellStyle name="Linked Cell 175" xfId="28536"/>
    <cellStyle name="Linked Cell 175 2" xfId="28537"/>
    <cellStyle name="Linked Cell 176" xfId="28538"/>
    <cellStyle name="Linked Cell 176 2" xfId="28539"/>
    <cellStyle name="Linked Cell 177" xfId="28540"/>
    <cellStyle name="Linked Cell 177 2" xfId="28541"/>
    <cellStyle name="Linked Cell 178" xfId="28542"/>
    <cellStyle name="Linked Cell 178 2" xfId="28543"/>
    <cellStyle name="Linked Cell 179" xfId="28544"/>
    <cellStyle name="Linked Cell 179 2" xfId="28545"/>
    <cellStyle name="Linked Cell 18" xfId="28546"/>
    <cellStyle name="Linked Cell 18 2" xfId="28547"/>
    <cellStyle name="Linked Cell 180" xfId="28548"/>
    <cellStyle name="Linked Cell 180 2" xfId="28549"/>
    <cellStyle name="Linked Cell 181" xfId="28550"/>
    <cellStyle name="Linked Cell 181 2" xfId="28551"/>
    <cellStyle name="Linked Cell 182" xfId="28552"/>
    <cellStyle name="Linked Cell 182 2" xfId="28553"/>
    <cellStyle name="Linked Cell 183" xfId="28554"/>
    <cellStyle name="Linked Cell 183 2" xfId="28555"/>
    <cellStyle name="Linked Cell 184" xfId="28556"/>
    <cellStyle name="Linked Cell 184 2" xfId="28557"/>
    <cellStyle name="Linked Cell 185" xfId="28558"/>
    <cellStyle name="Linked Cell 185 2" xfId="28559"/>
    <cellStyle name="Linked Cell 186" xfId="28560"/>
    <cellStyle name="Linked Cell 186 2" xfId="28561"/>
    <cellStyle name="Linked Cell 187" xfId="28562"/>
    <cellStyle name="Linked Cell 187 2" xfId="28563"/>
    <cellStyle name="Linked Cell 188" xfId="28564"/>
    <cellStyle name="Linked Cell 188 2" xfId="28565"/>
    <cellStyle name="Linked Cell 189" xfId="28566"/>
    <cellStyle name="Linked Cell 189 2" xfId="28567"/>
    <cellStyle name="Linked Cell 19" xfId="28568"/>
    <cellStyle name="Linked Cell 19 2" xfId="28569"/>
    <cellStyle name="Linked Cell 190" xfId="28570"/>
    <cellStyle name="Linked Cell 190 2" xfId="28571"/>
    <cellStyle name="Linked Cell 191" xfId="28572"/>
    <cellStyle name="Linked Cell 191 2" xfId="28573"/>
    <cellStyle name="Linked Cell 192" xfId="28574"/>
    <cellStyle name="Linked Cell 192 2" xfId="28575"/>
    <cellStyle name="Linked Cell 193" xfId="28576"/>
    <cellStyle name="Linked Cell 194" xfId="28577"/>
    <cellStyle name="Linked Cell 195" xfId="28578"/>
    <cellStyle name="Linked Cell 196" xfId="28579"/>
    <cellStyle name="Linked Cell 197" xfId="28580"/>
    <cellStyle name="Linked Cell 198" xfId="28581"/>
    <cellStyle name="Linked Cell 199" xfId="28582"/>
    <cellStyle name="Linked Cell 2" xfId="28583"/>
    <cellStyle name="Linked Cell 2 10" xfId="28584"/>
    <cellStyle name="Linked Cell 2 11" xfId="28585"/>
    <cellStyle name="Linked Cell 2 12" xfId="28586"/>
    <cellStyle name="Linked Cell 2 13" xfId="28587"/>
    <cellStyle name="Linked Cell 2 2" xfId="28588"/>
    <cellStyle name="Linked Cell 2 2 2" xfId="28589"/>
    <cellStyle name="Linked Cell 2 2 3" xfId="28590"/>
    <cellStyle name="Linked Cell 2 3" xfId="28591"/>
    <cellStyle name="Linked Cell 2 4" xfId="28592"/>
    <cellStyle name="Linked Cell 2 5" xfId="28593"/>
    <cellStyle name="Linked Cell 2 6" xfId="28594"/>
    <cellStyle name="Linked Cell 2 7" xfId="28595"/>
    <cellStyle name="Linked Cell 2 8" xfId="28596"/>
    <cellStyle name="Linked Cell 2 9" xfId="28597"/>
    <cellStyle name="Linked Cell 20" xfId="28598"/>
    <cellStyle name="Linked Cell 20 2" xfId="28599"/>
    <cellStyle name="Linked Cell 200" xfId="28600"/>
    <cellStyle name="Linked Cell 201" xfId="28601"/>
    <cellStyle name="Linked Cell 202" xfId="28602"/>
    <cellStyle name="Linked Cell 203" xfId="28603"/>
    <cellStyle name="Linked Cell 204" xfId="28604"/>
    <cellStyle name="Linked Cell 205" xfId="28605"/>
    <cellStyle name="Linked Cell 206" xfId="28606"/>
    <cellStyle name="Linked Cell 207" xfId="28607"/>
    <cellStyle name="Linked Cell 208" xfId="28608"/>
    <cellStyle name="Linked Cell 209" xfId="28609"/>
    <cellStyle name="Linked Cell 21" xfId="28610"/>
    <cellStyle name="Linked Cell 21 2" xfId="28611"/>
    <cellStyle name="Linked Cell 210" xfId="28612"/>
    <cellStyle name="Linked Cell 211" xfId="28613"/>
    <cellStyle name="Linked Cell 212" xfId="28614"/>
    <cellStyle name="Linked Cell 213" xfId="28615"/>
    <cellStyle name="Linked Cell 214" xfId="28616"/>
    <cellStyle name="Linked Cell 215" xfId="28617"/>
    <cellStyle name="Linked Cell 216" xfId="28618"/>
    <cellStyle name="Linked Cell 217" xfId="28619"/>
    <cellStyle name="Linked Cell 218" xfId="28620"/>
    <cellStyle name="Linked Cell 219" xfId="28621"/>
    <cellStyle name="Linked Cell 22" xfId="28622"/>
    <cellStyle name="Linked Cell 22 2" xfId="28623"/>
    <cellStyle name="Linked Cell 220" xfId="28624"/>
    <cellStyle name="Linked Cell 221" xfId="28625"/>
    <cellStyle name="Linked Cell 222" xfId="28626"/>
    <cellStyle name="Linked Cell 223" xfId="28627"/>
    <cellStyle name="Linked Cell 224" xfId="28628"/>
    <cellStyle name="Linked Cell 225" xfId="28629"/>
    <cellStyle name="Linked Cell 226" xfId="28630"/>
    <cellStyle name="Linked Cell 227" xfId="28631"/>
    <cellStyle name="Linked Cell 228" xfId="28632"/>
    <cellStyle name="Linked Cell 229" xfId="28633"/>
    <cellStyle name="Linked Cell 23" xfId="28634"/>
    <cellStyle name="Linked Cell 23 2" xfId="28635"/>
    <cellStyle name="Linked Cell 230" xfId="28636"/>
    <cellStyle name="Linked Cell 231" xfId="28637"/>
    <cellStyle name="Linked Cell 232" xfId="28638"/>
    <cellStyle name="Linked Cell 233" xfId="28639"/>
    <cellStyle name="Linked Cell 234" xfId="28640"/>
    <cellStyle name="Linked Cell 235" xfId="28641"/>
    <cellStyle name="Linked Cell 236" xfId="28642"/>
    <cellStyle name="Linked Cell 237" xfId="28643"/>
    <cellStyle name="Linked Cell 238" xfId="28644"/>
    <cellStyle name="Linked Cell 239" xfId="28645"/>
    <cellStyle name="Linked Cell 24" xfId="28646"/>
    <cellStyle name="Linked Cell 24 2" xfId="28647"/>
    <cellStyle name="Linked Cell 240" xfId="28648"/>
    <cellStyle name="Linked Cell 241" xfId="28649"/>
    <cellStyle name="Linked Cell 242" xfId="28650"/>
    <cellStyle name="Linked Cell 243" xfId="28651"/>
    <cellStyle name="Linked Cell 244" xfId="28652"/>
    <cellStyle name="Linked Cell 245" xfId="28653"/>
    <cellStyle name="Linked Cell 246" xfId="28654"/>
    <cellStyle name="Linked Cell 247" xfId="28655"/>
    <cellStyle name="Linked Cell 248" xfId="28656"/>
    <cellStyle name="Linked Cell 249" xfId="28657"/>
    <cellStyle name="Linked Cell 25" xfId="28658"/>
    <cellStyle name="Linked Cell 25 2" xfId="28659"/>
    <cellStyle name="Linked Cell 250" xfId="28660"/>
    <cellStyle name="Linked Cell 251" xfId="28661"/>
    <cellStyle name="Linked Cell 252" xfId="28662"/>
    <cellStyle name="Linked Cell 253" xfId="28663"/>
    <cellStyle name="Linked Cell 254" xfId="28664"/>
    <cellStyle name="Linked Cell 255" xfId="28665"/>
    <cellStyle name="Linked Cell 256" xfId="28666"/>
    <cellStyle name="Linked Cell 257" xfId="28667"/>
    <cellStyle name="Linked Cell 26" xfId="28668"/>
    <cellStyle name="Linked Cell 26 2" xfId="28669"/>
    <cellStyle name="Linked Cell 27" xfId="28670"/>
    <cellStyle name="Linked Cell 27 2" xfId="28671"/>
    <cellStyle name="Linked Cell 28" xfId="28672"/>
    <cellStyle name="Linked Cell 28 2" xfId="28673"/>
    <cellStyle name="Linked Cell 29" xfId="28674"/>
    <cellStyle name="Linked Cell 29 2" xfId="28675"/>
    <cellStyle name="Linked Cell 3" xfId="28676"/>
    <cellStyle name="Linked Cell 3 2" xfId="28677"/>
    <cellStyle name="Linked Cell 3 2 2" xfId="28678"/>
    <cellStyle name="Linked Cell 3 3" xfId="28679"/>
    <cellStyle name="Linked Cell 3 4" xfId="28680"/>
    <cellStyle name="Linked Cell 30" xfId="28681"/>
    <cellStyle name="Linked Cell 30 2" xfId="28682"/>
    <cellStyle name="Linked Cell 31" xfId="28683"/>
    <cellStyle name="Linked Cell 31 2" xfId="28684"/>
    <cellStyle name="Linked Cell 32" xfId="28685"/>
    <cellStyle name="Linked Cell 32 2" xfId="28686"/>
    <cellStyle name="Linked Cell 33" xfId="28687"/>
    <cellStyle name="Linked Cell 33 2" xfId="28688"/>
    <cellStyle name="Linked Cell 34" xfId="28689"/>
    <cellStyle name="Linked Cell 34 2" xfId="28690"/>
    <cellStyle name="Linked Cell 35" xfId="28691"/>
    <cellStyle name="Linked Cell 35 2" xfId="28692"/>
    <cellStyle name="Linked Cell 36" xfId="28693"/>
    <cellStyle name="Linked Cell 36 2" xfId="28694"/>
    <cellStyle name="Linked Cell 37" xfId="28695"/>
    <cellStyle name="Linked Cell 37 2" xfId="28696"/>
    <cellStyle name="Linked Cell 38" xfId="28697"/>
    <cellStyle name="Linked Cell 38 2" xfId="28698"/>
    <cellStyle name="Linked Cell 39" xfId="28699"/>
    <cellStyle name="Linked Cell 39 2" xfId="28700"/>
    <cellStyle name="Linked Cell 4" xfId="28701"/>
    <cellStyle name="Linked Cell 4 2" xfId="28702"/>
    <cellStyle name="Linked Cell 4 2 2" xfId="28703"/>
    <cellStyle name="Linked Cell 4 3" xfId="28704"/>
    <cellStyle name="Linked Cell 40" xfId="28705"/>
    <cellStyle name="Linked Cell 40 2" xfId="28706"/>
    <cellStyle name="Linked Cell 41" xfId="28707"/>
    <cellStyle name="Linked Cell 41 2" xfId="28708"/>
    <cellStyle name="Linked Cell 42" xfId="28709"/>
    <cellStyle name="Linked Cell 42 2" xfId="28710"/>
    <cellStyle name="Linked Cell 43" xfId="28711"/>
    <cellStyle name="Linked Cell 43 2" xfId="28712"/>
    <cellStyle name="Linked Cell 44" xfId="28713"/>
    <cellStyle name="Linked Cell 44 2" xfId="28714"/>
    <cellStyle name="Linked Cell 45" xfId="28715"/>
    <cellStyle name="Linked Cell 45 2" xfId="28716"/>
    <cellStyle name="Linked Cell 46" xfId="28717"/>
    <cellStyle name="Linked Cell 46 2" xfId="28718"/>
    <cellStyle name="Linked Cell 47" xfId="28719"/>
    <cellStyle name="Linked Cell 47 2" xfId="28720"/>
    <cellStyle name="Linked Cell 48" xfId="28721"/>
    <cellStyle name="Linked Cell 48 2" xfId="28722"/>
    <cellStyle name="Linked Cell 49" xfId="28723"/>
    <cellStyle name="Linked Cell 49 2" xfId="28724"/>
    <cellStyle name="Linked Cell 5" xfId="28725"/>
    <cellStyle name="Linked Cell 5 2" xfId="28726"/>
    <cellStyle name="Linked Cell 5 3" xfId="28727"/>
    <cellStyle name="Linked Cell 50" xfId="28728"/>
    <cellStyle name="Linked Cell 50 2" xfId="28729"/>
    <cellStyle name="Linked Cell 51" xfId="28730"/>
    <cellStyle name="Linked Cell 51 2" xfId="28731"/>
    <cellStyle name="Linked Cell 52" xfId="28732"/>
    <cellStyle name="Linked Cell 52 2" xfId="28733"/>
    <cellStyle name="Linked Cell 53" xfId="28734"/>
    <cellStyle name="Linked Cell 53 2" xfId="28735"/>
    <cellStyle name="Linked Cell 54" xfId="28736"/>
    <cellStyle name="Linked Cell 54 2" xfId="28737"/>
    <cellStyle name="Linked Cell 55" xfId="28738"/>
    <cellStyle name="Linked Cell 55 2" xfId="28739"/>
    <cellStyle name="Linked Cell 56" xfId="28740"/>
    <cellStyle name="Linked Cell 56 2" xfId="28741"/>
    <cellStyle name="Linked Cell 57" xfId="28742"/>
    <cellStyle name="Linked Cell 57 2" xfId="28743"/>
    <cellStyle name="Linked Cell 58" xfId="28744"/>
    <cellStyle name="Linked Cell 58 2" xfId="28745"/>
    <cellStyle name="Linked Cell 59" xfId="28746"/>
    <cellStyle name="Linked Cell 59 2" xfId="28747"/>
    <cellStyle name="Linked Cell 6" xfId="28748"/>
    <cellStyle name="Linked Cell 6 2" xfId="28749"/>
    <cellStyle name="Linked Cell 6 3" xfId="28750"/>
    <cellStyle name="Linked Cell 60" xfId="28751"/>
    <cellStyle name="Linked Cell 60 2" xfId="28752"/>
    <cellStyle name="Linked Cell 61" xfId="28753"/>
    <cellStyle name="Linked Cell 61 2" xfId="28754"/>
    <cellStyle name="Linked Cell 62" xfId="28755"/>
    <cellStyle name="Linked Cell 62 2" xfId="28756"/>
    <cellStyle name="Linked Cell 63" xfId="28757"/>
    <cellStyle name="Linked Cell 63 2" xfId="28758"/>
    <cellStyle name="Linked Cell 64" xfId="28759"/>
    <cellStyle name="Linked Cell 64 2" xfId="28760"/>
    <cellStyle name="Linked Cell 65" xfId="28761"/>
    <cellStyle name="Linked Cell 65 2" xfId="28762"/>
    <cellStyle name="Linked Cell 66" xfId="28763"/>
    <cellStyle name="Linked Cell 66 2" xfId="28764"/>
    <cellStyle name="Linked Cell 67" xfId="28765"/>
    <cellStyle name="Linked Cell 67 2" xfId="28766"/>
    <cellStyle name="Linked Cell 68" xfId="28767"/>
    <cellStyle name="Linked Cell 68 2" xfId="28768"/>
    <cellStyle name="Linked Cell 69" xfId="28769"/>
    <cellStyle name="Linked Cell 69 2" xfId="28770"/>
    <cellStyle name="Linked Cell 7" xfId="28771"/>
    <cellStyle name="Linked Cell 7 2" xfId="28772"/>
    <cellStyle name="Linked Cell 7 3" xfId="28773"/>
    <cellStyle name="Linked Cell 70" xfId="28774"/>
    <cellStyle name="Linked Cell 70 2" xfId="28775"/>
    <cellStyle name="Linked Cell 71" xfId="28776"/>
    <cellStyle name="Linked Cell 71 2" xfId="28777"/>
    <cellStyle name="Linked Cell 72" xfId="28778"/>
    <cellStyle name="Linked Cell 72 2" xfId="28779"/>
    <cellStyle name="Linked Cell 73" xfId="28780"/>
    <cellStyle name="Linked Cell 73 2" xfId="28781"/>
    <cellStyle name="Linked Cell 74" xfId="28782"/>
    <cellStyle name="Linked Cell 74 2" xfId="28783"/>
    <cellStyle name="Linked Cell 75" xfId="28784"/>
    <cellStyle name="Linked Cell 75 2" xfId="28785"/>
    <cellStyle name="Linked Cell 76" xfId="28786"/>
    <cellStyle name="Linked Cell 76 2" xfId="28787"/>
    <cellStyle name="Linked Cell 77" xfId="28788"/>
    <cellStyle name="Linked Cell 77 2" xfId="28789"/>
    <cellStyle name="Linked Cell 78" xfId="28790"/>
    <cellStyle name="Linked Cell 78 2" xfId="28791"/>
    <cellStyle name="Linked Cell 79" xfId="28792"/>
    <cellStyle name="Linked Cell 79 2" xfId="28793"/>
    <cellStyle name="Linked Cell 8" xfId="28794"/>
    <cellStyle name="Linked Cell 8 2" xfId="28795"/>
    <cellStyle name="Linked Cell 8 3" xfId="28796"/>
    <cellStyle name="Linked Cell 80" xfId="28797"/>
    <cellStyle name="Linked Cell 80 2" xfId="28798"/>
    <cellStyle name="Linked Cell 81" xfId="28799"/>
    <cellStyle name="Linked Cell 81 2" xfId="28800"/>
    <cellStyle name="Linked Cell 82" xfId="28801"/>
    <cellStyle name="Linked Cell 82 2" xfId="28802"/>
    <cellStyle name="Linked Cell 83" xfId="28803"/>
    <cellStyle name="Linked Cell 83 2" xfId="28804"/>
    <cellStyle name="Linked Cell 84" xfId="28805"/>
    <cellStyle name="Linked Cell 84 2" xfId="28806"/>
    <cellStyle name="Linked Cell 85" xfId="28807"/>
    <cellStyle name="Linked Cell 85 2" xfId="28808"/>
    <cellStyle name="Linked Cell 86" xfId="28809"/>
    <cellStyle name="Linked Cell 86 2" xfId="28810"/>
    <cellStyle name="Linked Cell 87" xfId="28811"/>
    <cellStyle name="Linked Cell 87 2" xfId="28812"/>
    <cellStyle name="Linked Cell 88" xfId="28813"/>
    <cellStyle name="Linked Cell 88 2" xfId="28814"/>
    <cellStyle name="Linked Cell 89" xfId="28815"/>
    <cellStyle name="Linked Cell 89 2" xfId="28816"/>
    <cellStyle name="Linked Cell 9" xfId="28817"/>
    <cellStyle name="Linked Cell 9 2" xfId="28818"/>
    <cellStyle name="Linked Cell 9 3" xfId="28819"/>
    <cellStyle name="Linked Cell 90" xfId="28820"/>
    <cellStyle name="Linked Cell 90 2" xfId="28821"/>
    <cellStyle name="Linked Cell 91" xfId="28822"/>
    <cellStyle name="Linked Cell 91 2" xfId="28823"/>
    <cellStyle name="Linked Cell 92" xfId="28824"/>
    <cellStyle name="Linked Cell 92 2" xfId="28825"/>
    <cellStyle name="Linked Cell 93" xfId="28826"/>
    <cellStyle name="Linked Cell 93 2" xfId="28827"/>
    <cellStyle name="Linked Cell 94" xfId="28828"/>
    <cellStyle name="Linked Cell 94 2" xfId="28829"/>
    <cellStyle name="Linked Cell 95" xfId="28830"/>
    <cellStyle name="Linked Cell 95 2" xfId="28831"/>
    <cellStyle name="Linked Cell 96" xfId="28832"/>
    <cellStyle name="Linked Cell 96 2" xfId="28833"/>
    <cellStyle name="Linked Cell 97" xfId="28834"/>
    <cellStyle name="Linked Cell 97 2" xfId="28835"/>
    <cellStyle name="Linked Cell 98" xfId="28836"/>
    <cellStyle name="Linked Cell 98 2" xfId="28837"/>
    <cellStyle name="Linked Cell 99" xfId="28838"/>
    <cellStyle name="Linked Cell 99 2" xfId="28839"/>
    <cellStyle name="Macro" xfId="28840"/>
    <cellStyle name="Macro 2" xfId="28841"/>
    <cellStyle name="macro descr" xfId="28842"/>
    <cellStyle name="macro descr 2" xfId="28843"/>
    <cellStyle name="Macro_Comments" xfId="28844"/>
    <cellStyle name="MacroText" xfId="28845"/>
    <cellStyle name="MacroText 2" xfId="28846"/>
    <cellStyle name="Marathon" xfId="20"/>
    <cellStyle name="Marathon 2" xfId="28847"/>
    <cellStyle name="Marathon 2 2" xfId="28848"/>
    <cellStyle name="Marathon 3" xfId="28849"/>
    <cellStyle name="Marathon 4" xfId="28850"/>
    <cellStyle name="MCP" xfId="28851"/>
    <cellStyle name="Millares [0]_2AV_M_M " xfId="51023"/>
    <cellStyle name="Millares_2AV_M_M " xfId="51024"/>
    <cellStyle name="modified border" xfId="28852"/>
    <cellStyle name="modified border 2" xfId="51025"/>
    <cellStyle name="modified border 2 2" xfId="51026"/>
    <cellStyle name="modified border 2 3" xfId="51027"/>
    <cellStyle name="modified border 3" xfId="51028"/>
    <cellStyle name="modified border 3 2" xfId="51029"/>
    <cellStyle name="modified border 3 3" xfId="51030"/>
    <cellStyle name="modified border 4" xfId="51031"/>
    <cellStyle name="modified border 4 2" xfId="51032"/>
    <cellStyle name="modified border 4 3" xfId="51033"/>
    <cellStyle name="modified border 5" xfId="51034"/>
    <cellStyle name="modified border 5 2" xfId="51035"/>
    <cellStyle name="modified border 6" xfId="51036"/>
    <cellStyle name="modified border 7" xfId="51037"/>
    <cellStyle name="modified border 8" xfId="51038"/>
    <cellStyle name="modified border_4.34E Mint Farm Deferral" xfId="51039"/>
    <cellStyle name="modified border1" xfId="28853"/>
    <cellStyle name="modified border1 2" xfId="51040"/>
    <cellStyle name="modified border1 2 2" xfId="51041"/>
    <cellStyle name="modified border1 2 3" xfId="51042"/>
    <cellStyle name="modified border1 3" xfId="51043"/>
    <cellStyle name="modified border1 3 2" xfId="51044"/>
    <cellStyle name="modified border1 3 3" xfId="51045"/>
    <cellStyle name="modified border1 4" xfId="51046"/>
    <cellStyle name="modified border1 4 2" xfId="51047"/>
    <cellStyle name="modified border1 4 3" xfId="51048"/>
    <cellStyle name="modified border1 5" xfId="51049"/>
    <cellStyle name="modified border1 5 2" xfId="51050"/>
    <cellStyle name="modified border1 6" xfId="51051"/>
    <cellStyle name="modified border1 7" xfId="51052"/>
    <cellStyle name="modified border1 8" xfId="51053"/>
    <cellStyle name="modified border1_4.34E Mint Farm Deferral" xfId="51054"/>
    <cellStyle name="Moneda [0]_2AV_M_M " xfId="51055"/>
    <cellStyle name="Moneda_2AV_M_M " xfId="51056"/>
    <cellStyle name="Multiple" xfId="28854"/>
    <cellStyle name="Multiple [1]" xfId="28855"/>
    <cellStyle name="Multiple_10_21 A&amp;G Review" xfId="28856"/>
    <cellStyle name="Neutral 10" xfId="28857"/>
    <cellStyle name="Neutral 10 2" xfId="28858"/>
    <cellStyle name="Neutral 10 3" xfId="28859"/>
    <cellStyle name="Neutral 100" xfId="28860"/>
    <cellStyle name="Neutral 100 2" xfId="28861"/>
    <cellStyle name="Neutral 101" xfId="28862"/>
    <cellStyle name="Neutral 101 2" xfId="28863"/>
    <cellStyle name="Neutral 102" xfId="28864"/>
    <cellStyle name="Neutral 102 2" xfId="28865"/>
    <cellStyle name="Neutral 103" xfId="28866"/>
    <cellStyle name="Neutral 103 2" xfId="28867"/>
    <cellStyle name="Neutral 104" xfId="28868"/>
    <cellStyle name="Neutral 104 2" xfId="28869"/>
    <cellStyle name="Neutral 105" xfId="28870"/>
    <cellStyle name="Neutral 105 2" xfId="28871"/>
    <cellStyle name="Neutral 106" xfId="28872"/>
    <cellStyle name="Neutral 106 2" xfId="28873"/>
    <cellStyle name="Neutral 107" xfId="28874"/>
    <cellStyle name="Neutral 107 2" xfId="28875"/>
    <cellStyle name="Neutral 108" xfId="28876"/>
    <cellStyle name="Neutral 108 2" xfId="28877"/>
    <cellStyle name="Neutral 109" xfId="28878"/>
    <cellStyle name="Neutral 109 2" xfId="28879"/>
    <cellStyle name="Neutral 11" xfId="28880"/>
    <cellStyle name="Neutral 11 2" xfId="28881"/>
    <cellStyle name="Neutral 11 3" xfId="28882"/>
    <cellStyle name="Neutral 110" xfId="28883"/>
    <cellStyle name="Neutral 110 2" xfId="28884"/>
    <cellStyle name="Neutral 111" xfId="28885"/>
    <cellStyle name="Neutral 111 2" xfId="28886"/>
    <cellStyle name="Neutral 112" xfId="28887"/>
    <cellStyle name="Neutral 112 2" xfId="28888"/>
    <cellStyle name="Neutral 113" xfId="28889"/>
    <cellStyle name="Neutral 113 2" xfId="28890"/>
    <cellStyle name="Neutral 114" xfId="28891"/>
    <cellStyle name="Neutral 114 2" xfId="28892"/>
    <cellStyle name="Neutral 115" xfId="28893"/>
    <cellStyle name="Neutral 115 2" xfId="28894"/>
    <cellStyle name="Neutral 116" xfId="28895"/>
    <cellStyle name="Neutral 116 2" xfId="28896"/>
    <cellStyle name="Neutral 117" xfId="28897"/>
    <cellStyle name="Neutral 117 2" xfId="28898"/>
    <cellStyle name="Neutral 118" xfId="28899"/>
    <cellStyle name="Neutral 118 2" xfId="28900"/>
    <cellStyle name="Neutral 119" xfId="28901"/>
    <cellStyle name="Neutral 119 2" xfId="28902"/>
    <cellStyle name="Neutral 12" xfId="28903"/>
    <cellStyle name="Neutral 12 2" xfId="28904"/>
    <cellStyle name="Neutral 12 3" xfId="28905"/>
    <cellStyle name="Neutral 120" xfId="28906"/>
    <cellStyle name="Neutral 120 2" xfId="28907"/>
    <cellStyle name="Neutral 121" xfId="28908"/>
    <cellStyle name="Neutral 121 2" xfId="28909"/>
    <cellStyle name="Neutral 122" xfId="28910"/>
    <cellStyle name="Neutral 122 2" xfId="28911"/>
    <cellStyle name="Neutral 123" xfId="28912"/>
    <cellStyle name="Neutral 123 2" xfId="28913"/>
    <cellStyle name="Neutral 124" xfId="28914"/>
    <cellStyle name="Neutral 124 2" xfId="28915"/>
    <cellStyle name="Neutral 125" xfId="28916"/>
    <cellStyle name="Neutral 125 2" xfId="28917"/>
    <cellStyle name="Neutral 126" xfId="28918"/>
    <cellStyle name="Neutral 126 2" xfId="28919"/>
    <cellStyle name="Neutral 127" xfId="28920"/>
    <cellStyle name="Neutral 127 2" xfId="28921"/>
    <cellStyle name="Neutral 128" xfId="28922"/>
    <cellStyle name="Neutral 128 2" xfId="28923"/>
    <cellStyle name="Neutral 129" xfId="28924"/>
    <cellStyle name="Neutral 129 2" xfId="28925"/>
    <cellStyle name="Neutral 13" xfId="28926"/>
    <cellStyle name="Neutral 13 2" xfId="28927"/>
    <cellStyle name="Neutral 13 3" xfId="28928"/>
    <cellStyle name="Neutral 130" xfId="28929"/>
    <cellStyle name="Neutral 130 2" xfId="28930"/>
    <cellStyle name="Neutral 131" xfId="28931"/>
    <cellStyle name="Neutral 131 2" xfId="28932"/>
    <cellStyle name="Neutral 132" xfId="28933"/>
    <cellStyle name="Neutral 132 2" xfId="28934"/>
    <cellStyle name="Neutral 133" xfId="28935"/>
    <cellStyle name="Neutral 133 2" xfId="28936"/>
    <cellStyle name="Neutral 134" xfId="28937"/>
    <cellStyle name="Neutral 134 2" xfId="28938"/>
    <cellStyle name="Neutral 135" xfId="28939"/>
    <cellStyle name="Neutral 135 2" xfId="28940"/>
    <cellStyle name="Neutral 136" xfId="28941"/>
    <cellStyle name="Neutral 136 2" xfId="28942"/>
    <cellStyle name="Neutral 137" xfId="28943"/>
    <cellStyle name="Neutral 137 2" xfId="28944"/>
    <cellStyle name="Neutral 138" xfId="28945"/>
    <cellStyle name="Neutral 138 2" xfId="28946"/>
    <cellStyle name="Neutral 139" xfId="28947"/>
    <cellStyle name="Neutral 139 2" xfId="28948"/>
    <cellStyle name="Neutral 14" xfId="28949"/>
    <cellStyle name="Neutral 14 2" xfId="28950"/>
    <cellStyle name="Neutral 140" xfId="28951"/>
    <cellStyle name="Neutral 140 2" xfId="28952"/>
    <cellStyle name="Neutral 141" xfId="28953"/>
    <cellStyle name="Neutral 141 2" xfId="28954"/>
    <cellStyle name="Neutral 142" xfId="28955"/>
    <cellStyle name="Neutral 142 2" xfId="28956"/>
    <cellStyle name="Neutral 143" xfId="28957"/>
    <cellStyle name="Neutral 143 2" xfId="28958"/>
    <cellStyle name="Neutral 144" xfId="28959"/>
    <cellStyle name="Neutral 144 2" xfId="28960"/>
    <cellStyle name="Neutral 145" xfId="28961"/>
    <cellStyle name="Neutral 145 2" xfId="28962"/>
    <cellStyle name="Neutral 146" xfId="28963"/>
    <cellStyle name="Neutral 146 2" xfId="28964"/>
    <cellStyle name="Neutral 147" xfId="28965"/>
    <cellStyle name="Neutral 147 2" xfId="28966"/>
    <cellStyle name="Neutral 148" xfId="28967"/>
    <cellStyle name="Neutral 148 2" xfId="28968"/>
    <cellStyle name="Neutral 149" xfId="28969"/>
    <cellStyle name="Neutral 149 2" xfId="28970"/>
    <cellStyle name="Neutral 15" xfId="28971"/>
    <cellStyle name="Neutral 15 2" xfId="28972"/>
    <cellStyle name="Neutral 150" xfId="28973"/>
    <cellStyle name="Neutral 150 2" xfId="28974"/>
    <cellStyle name="Neutral 151" xfId="28975"/>
    <cellStyle name="Neutral 151 2" xfId="28976"/>
    <cellStyle name="Neutral 152" xfId="28977"/>
    <cellStyle name="Neutral 152 2" xfId="28978"/>
    <cellStyle name="Neutral 153" xfId="28979"/>
    <cellStyle name="Neutral 153 2" xfId="28980"/>
    <cellStyle name="Neutral 154" xfId="28981"/>
    <cellStyle name="Neutral 154 2" xfId="28982"/>
    <cellStyle name="Neutral 155" xfId="28983"/>
    <cellStyle name="Neutral 155 2" xfId="28984"/>
    <cellStyle name="Neutral 156" xfId="28985"/>
    <cellStyle name="Neutral 156 2" xfId="28986"/>
    <cellStyle name="Neutral 157" xfId="28987"/>
    <cellStyle name="Neutral 157 2" xfId="28988"/>
    <cellStyle name="Neutral 158" xfId="28989"/>
    <cellStyle name="Neutral 158 2" xfId="28990"/>
    <cellStyle name="Neutral 159" xfId="28991"/>
    <cellStyle name="Neutral 159 2" xfId="28992"/>
    <cellStyle name="Neutral 16" xfId="28993"/>
    <cellStyle name="Neutral 16 2" xfId="28994"/>
    <cellStyle name="Neutral 160" xfId="28995"/>
    <cellStyle name="Neutral 160 2" xfId="28996"/>
    <cellStyle name="Neutral 161" xfId="28997"/>
    <cellStyle name="Neutral 161 2" xfId="28998"/>
    <cellStyle name="Neutral 162" xfId="28999"/>
    <cellStyle name="Neutral 162 2" xfId="29000"/>
    <cellStyle name="Neutral 163" xfId="29001"/>
    <cellStyle name="Neutral 163 2" xfId="29002"/>
    <cellStyle name="Neutral 164" xfId="29003"/>
    <cellStyle name="Neutral 164 2" xfId="29004"/>
    <cellStyle name="Neutral 165" xfId="29005"/>
    <cellStyle name="Neutral 165 2" xfId="29006"/>
    <cellStyle name="Neutral 166" xfId="29007"/>
    <cellStyle name="Neutral 166 2" xfId="29008"/>
    <cellStyle name="Neutral 167" xfId="29009"/>
    <cellStyle name="Neutral 167 2" xfId="29010"/>
    <cellStyle name="Neutral 168" xfId="29011"/>
    <cellStyle name="Neutral 168 2" xfId="29012"/>
    <cellStyle name="Neutral 169" xfId="29013"/>
    <cellStyle name="Neutral 169 2" xfId="29014"/>
    <cellStyle name="Neutral 17" xfId="29015"/>
    <cellStyle name="Neutral 17 2" xfId="29016"/>
    <cellStyle name="Neutral 170" xfId="29017"/>
    <cellStyle name="Neutral 170 2" xfId="29018"/>
    <cellStyle name="Neutral 171" xfId="29019"/>
    <cellStyle name="Neutral 171 2" xfId="29020"/>
    <cellStyle name="Neutral 172" xfId="29021"/>
    <cellStyle name="Neutral 172 2" xfId="29022"/>
    <cellStyle name="Neutral 173" xfId="29023"/>
    <cellStyle name="Neutral 173 2" xfId="29024"/>
    <cellStyle name="Neutral 174" xfId="29025"/>
    <cellStyle name="Neutral 174 2" xfId="29026"/>
    <cellStyle name="Neutral 175" xfId="29027"/>
    <cellStyle name="Neutral 175 2" xfId="29028"/>
    <cellStyle name="Neutral 176" xfId="29029"/>
    <cellStyle name="Neutral 176 2" xfId="29030"/>
    <cellStyle name="Neutral 177" xfId="29031"/>
    <cellStyle name="Neutral 177 2" xfId="29032"/>
    <cellStyle name="Neutral 178" xfId="29033"/>
    <cellStyle name="Neutral 178 2" xfId="29034"/>
    <cellStyle name="Neutral 179" xfId="29035"/>
    <cellStyle name="Neutral 179 2" xfId="29036"/>
    <cellStyle name="Neutral 18" xfId="29037"/>
    <cellStyle name="Neutral 18 2" xfId="29038"/>
    <cellStyle name="Neutral 180" xfId="29039"/>
    <cellStyle name="Neutral 180 2" xfId="29040"/>
    <cellStyle name="Neutral 181" xfId="29041"/>
    <cellStyle name="Neutral 181 2" xfId="29042"/>
    <cellStyle name="Neutral 182" xfId="29043"/>
    <cellStyle name="Neutral 182 2" xfId="29044"/>
    <cellStyle name="Neutral 183" xfId="29045"/>
    <cellStyle name="Neutral 183 2" xfId="29046"/>
    <cellStyle name="Neutral 184" xfId="29047"/>
    <cellStyle name="Neutral 184 2" xfId="29048"/>
    <cellStyle name="Neutral 185" xfId="29049"/>
    <cellStyle name="Neutral 185 2" xfId="29050"/>
    <cellStyle name="Neutral 186" xfId="29051"/>
    <cellStyle name="Neutral 186 2" xfId="29052"/>
    <cellStyle name="Neutral 187" xfId="29053"/>
    <cellStyle name="Neutral 187 2" xfId="29054"/>
    <cellStyle name="Neutral 188" xfId="29055"/>
    <cellStyle name="Neutral 188 2" xfId="29056"/>
    <cellStyle name="Neutral 189" xfId="29057"/>
    <cellStyle name="Neutral 189 2" xfId="29058"/>
    <cellStyle name="Neutral 19" xfId="29059"/>
    <cellStyle name="Neutral 19 2" xfId="29060"/>
    <cellStyle name="Neutral 190" xfId="29061"/>
    <cellStyle name="Neutral 190 2" xfId="29062"/>
    <cellStyle name="Neutral 191" xfId="29063"/>
    <cellStyle name="Neutral 191 2" xfId="29064"/>
    <cellStyle name="Neutral 192" xfId="29065"/>
    <cellStyle name="Neutral 192 2" xfId="29066"/>
    <cellStyle name="Neutral 193" xfId="29067"/>
    <cellStyle name="Neutral 194" xfId="29068"/>
    <cellStyle name="Neutral 195" xfId="29069"/>
    <cellStyle name="Neutral 196" xfId="29070"/>
    <cellStyle name="Neutral 197" xfId="29071"/>
    <cellStyle name="Neutral 198" xfId="29072"/>
    <cellStyle name="Neutral 199" xfId="29073"/>
    <cellStyle name="Neutral 2" xfId="29074"/>
    <cellStyle name="Neutral 2 10" xfId="29075"/>
    <cellStyle name="Neutral 2 11" xfId="29076"/>
    <cellStyle name="Neutral 2 12" xfId="29077"/>
    <cellStyle name="Neutral 2 13" xfId="29078"/>
    <cellStyle name="Neutral 2 2" xfId="29079"/>
    <cellStyle name="Neutral 2 2 2" xfId="29080"/>
    <cellStyle name="Neutral 2 2 3" xfId="29081"/>
    <cellStyle name="Neutral 2 3" xfId="29082"/>
    <cellStyle name="Neutral 2 4" xfId="29083"/>
    <cellStyle name="Neutral 2 5" xfId="29084"/>
    <cellStyle name="Neutral 2 6" xfId="29085"/>
    <cellStyle name="Neutral 2 7" xfId="29086"/>
    <cellStyle name="Neutral 2 8" xfId="29087"/>
    <cellStyle name="Neutral 2 9" xfId="29088"/>
    <cellStyle name="Neutral 20" xfId="29089"/>
    <cellStyle name="Neutral 20 2" xfId="29090"/>
    <cellStyle name="Neutral 200" xfId="29091"/>
    <cellStyle name="Neutral 201" xfId="29092"/>
    <cellStyle name="Neutral 202" xfId="29093"/>
    <cellStyle name="Neutral 203" xfId="29094"/>
    <cellStyle name="Neutral 204" xfId="29095"/>
    <cellStyle name="Neutral 205" xfId="29096"/>
    <cellStyle name="Neutral 206" xfId="29097"/>
    <cellStyle name="Neutral 207" xfId="29098"/>
    <cellStyle name="Neutral 208" xfId="29099"/>
    <cellStyle name="Neutral 209" xfId="29100"/>
    <cellStyle name="Neutral 21" xfId="29101"/>
    <cellStyle name="Neutral 21 2" xfId="29102"/>
    <cellStyle name="Neutral 210" xfId="29103"/>
    <cellStyle name="Neutral 211" xfId="29104"/>
    <cellStyle name="Neutral 212" xfId="29105"/>
    <cellStyle name="Neutral 213" xfId="29106"/>
    <cellStyle name="Neutral 214" xfId="29107"/>
    <cellStyle name="Neutral 215" xfId="29108"/>
    <cellStyle name="Neutral 216" xfId="29109"/>
    <cellStyle name="Neutral 217" xfId="29110"/>
    <cellStyle name="Neutral 218" xfId="29111"/>
    <cellStyle name="Neutral 219" xfId="29112"/>
    <cellStyle name="Neutral 22" xfId="29113"/>
    <cellStyle name="Neutral 22 2" xfId="29114"/>
    <cellStyle name="Neutral 220" xfId="29115"/>
    <cellStyle name="Neutral 221" xfId="29116"/>
    <cellStyle name="Neutral 222" xfId="29117"/>
    <cellStyle name="Neutral 223" xfId="29118"/>
    <cellStyle name="Neutral 224" xfId="29119"/>
    <cellStyle name="Neutral 225" xfId="29120"/>
    <cellStyle name="Neutral 226" xfId="29121"/>
    <cellStyle name="Neutral 227" xfId="29122"/>
    <cellStyle name="Neutral 228" xfId="29123"/>
    <cellStyle name="Neutral 229" xfId="29124"/>
    <cellStyle name="Neutral 23" xfId="29125"/>
    <cellStyle name="Neutral 23 2" xfId="29126"/>
    <cellStyle name="Neutral 230" xfId="29127"/>
    <cellStyle name="Neutral 231" xfId="29128"/>
    <cellStyle name="Neutral 232" xfId="29129"/>
    <cellStyle name="Neutral 233" xfId="29130"/>
    <cellStyle name="Neutral 234" xfId="29131"/>
    <cellStyle name="Neutral 235" xfId="29132"/>
    <cellStyle name="Neutral 236" xfId="29133"/>
    <cellStyle name="Neutral 237" xfId="29134"/>
    <cellStyle name="Neutral 238" xfId="29135"/>
    <cellStyle name="Neutral 239" xfId="29136"/>
    <cellStyle name="Neutral 24" xfId="29137"/>
    <cellStyle name="Neutral 24 2" xfId="29138"/>
    <cellStyle name="Neutral 240" xfId="29139"/>
    <cellStyle name="Neutral 241" xfId="29140"/>
    <cellStyle name="Neutral 242" xfId="29141"/>
    <cellStyle name="Neutral 243" xfId="29142"/>
    <cellStyle name="Neutral 244" xfId="29143"/>
    <cellStyle name="Neutral 245" xfId="29144"/>
    <cellStyle name="Neutral 246" xfId="29145"/>
    <cellStyle name="Neutral 247" xfId="29146"/>
    <cellStyle name="Neutral 248" xfId="29147"/>
    <cellStyle name="Neutral 249" xfId="29148"/>
    <cellStyle name="Neutral 25" xfId="29149"/>
    <cellStyle name="Neutral 25 2" xfId="29150"/>
    <cellStyle name="Neutral 250" xfId="29151"/>
    <cellStyle name="Neutral 251" xfId="29152"/>
    <cellStyle name="Neutral 252" xfId="29153"/>
    <cellStyle name="Neutral 253" xfId="29154"/>
    <cellStyle name="Neutral 254" xfId="29155"/>
    <cellStyle name="Neutral 255" xfId="29156"/>
    <cellStyle name="Neutral 256" xfId="29157"/>
    <cellStyle name="Neutral 257" xfId="29158"/>
    <cellStyle name="Neutral 26" xfId="29159"/>
    <cellStyle name="Neutral 26 2" xfId="29160"/>
    <cellStyle name="Neutral 27" xfId="29161"/>
    <cellStyle name="Neutral 27 2" xfId="29162"/>
    <cellStyle name="Neutral 28" xfId="29163"/>
    <cellStyle name="Neutral 28 2" xfId="29164"/>
    <cellStyle name="Neutral 29" xfId="29165"/>
    <cellStyle name="Neutral 29 2" xfId="29166"/>
    <cellStyle name="Neutral 3" xfId="29167"/>
    <cellStyle name="Neutral 3 2" xfId="29168"/>
    <cellStyle name="Neutral 3 2 2" xfId="29169"/>
    <cellStyle name="Neutral 3 3" xfId="29170"/>
    <cellStyle name="Neutral 3 4" xfId="29171"/>
    <cellStyle name="Neutral 30" xfId="29172"/>
    <cellStyle name="Neutral 30 2" xfId="29173"/>
    <cellStyle name="Neutral 31" xfId="29174"/>
    <cellStyle name="Neutral 31 2" xfId="29175"/>
    <cellStyle name="Neutral 32" xfId="29176"/>
    <cellStyle name="Neutral 32 2" xfId="29177"/>
    <cellStyle name="Neutral 33" xfId="29178"/>
    <cellStyle name="Neutral 33 2" xfId="29179"/>
    <cellStyle name="Neutral 34" xfId="29180"/>
    <cellStyle name="Neutral 34 2" xfId="29181"/>
    <cellStyle name="Neutral 35" xfId="29182"/>
    <cellStyle name="Neutral 35 2" xfId="29183"/>
    <cellStyle name="Neutral 36" xfId="29184"/>
    <cellStyle name="Neutral 36 2" xfId="29185"/>
    <cellStyle name="Neutral 37" xfId="29186"/>
    <cellStyle name="Neutral 37 2" xfId="29187"/>
    <cellStyle name="Neutral 38" xfId="29188"/>
    <cellStyle name="Neutral 38 2" xfId="29189"/>
    <cellStyle name="Neutral 39" xfId="29190"/>
    <cellStyle name="Neutral 39 2" xfId="29191"/>
    <cellStyle name="Neutral 4" xfId="29192"/>
    <cellStyle name="Neutral 4 2" xfId="29193"/>
    <cellStyle name="Neutral 4 2 2" xfId="29194"/>
    <cellStyle name="Neutral 4 3" xfId="29195"/>
    <cellStyle name="Neutral 40" xfId="29196"/>
    <cellStyle name="Neutral 40 2" xfId="29197"/>
    <cellStyle name="Neutral 41" xfId="29198"/>
    <cellStyle name="Neutral 41 2" xfId="29199"/>
    <cellStyle name="Neutral 42" xfId="29200"/>
    <cellStyle name="Neutral 42 2" xfId="29201"/>
    <cellStyle name="Neutral 43" xfId="29202"/>
    <cellStyle name="Neutral 43 2" xfId="29203"/>
    <cellStyle name="Neutral 44" xfId="29204"/>
    <cellStyle name="Neutral 44 2" xfId="29205"/>
    <cellStyle name="Neutral 45" xfId="29206"/>
    <cellStyle name="Neutral 45 2" xfId="29207"/>
    <cellStyle name="Neutral 46" xfId="29208"/>
    <cellStyle name="Neutral 46 2" xfId="29209"/>
    <cellStyle name="Neutral 47" xfId="29210"/>
    <cellStyle name="Neutral 47 2" xfId="29211"/>
    <cellStyle name="Neutral 48" xfId="29212"/>
    <cellStyle name="Neutral 48 2" xfId="29213"/>
    <cellStyle name="Neutral 49" xfId="29214"/>
    <cellStyle name="Neutral 49 2" xfId="29215"/>
    <cellStyle name="Neutral 5" xfId="29216"/>
    <cellStyle name="Neutral 5 2" xfId="29217"/>
    <cellStyle name="Neutral 5 3" xfId="29218"/>
    <cellStyle name="Neutral 50" xfId="29219"/>
    <cellStyle name="Neutral 50 2" xfId="29220"/>
    <cellStyle name="Neutral 51" xfId="29221"/>
    <cellStyle name="Neutral 51 2" xfId="29222"/>
    <cellStyle name="Neutral 52" xfId="29223"/>
    <cellStyle name="Neutral 52 2" xfId="29224"/>
    <cellStyle name="Neutral 53" xfId="29225"/>
    <cellStyle name="Neutral 53 2" xfId="29226"/>
    <cellStyle name="Neutral 54" xfId="29227"/>
    <cellStyle name="Neutral 54 2" xfId="29228"/>
    <cellStyle name="Neutral 55" xfId="29229"/>
    <cellStyle name="Neutral 55 2" xfId="29230"/>
    <cellStyle name="Neutral 56" xfId="29231"/>
    <cellStyle name="Neutral 56 2" xfId="29232"/>
    <cellStyle name="Neutral 57" xfId="29233"/>
    <cellStyle name="Neutral 57 2" xfId="29234"/>
    <cellStyle name="Neutral 58" xfId="29235"/>
    <cellStyle name="Neutral 58 2" xfId="29236"/>
    <cellStyle name="Neutral 59" xfId="29237"/>
    <cellStyle name="Neutral 59 2" xfId="29238"/>
    <cellStyle name="Neutral 6" xfId="29239"/>
    <cellStyle name="Neutral 6 2" xfId="29240"/>
    <cellStyle name="Neutral 6 3" xfId="29241"/>
    <cellStyle name="Neutral 60" xfId="29242"/>
    <cellStyle name="Neutral 60 2" xfId="29243"/>
    <cellStyle name="Neutral 61" xfId="29244"/>
    <cellStyle name="Neutral 61 2" xfId="29245"/>
    <cellStyle name="Neutral 62" xfId="29246"/>
    <cellStyle name="Neutral 62 2" xfId="29247"/>
    <cellStyle name="Neutral 63" xfId="29248"/>
    <cellStyle name="Neutral 63 2" xfId="29249"/>
    <cellStyle name="Neutral 64" xfId="29250"/>
    <cellStyle name="Neutral 64 2" xfId="29251"/>
    <cellStyle name="Neutral 65" xfId="29252"/>
    <cellStyle name="Neutral 65 2" xfId="29253"/>
    <cellStyle name="Neutral 66" xfId="29254"/>
    <cellStyle name="Neutral 66 2" xfId="29255"/>
    <cellStyle name="Neutral 67" xfId="29256"/>
    <cellStyle name="Neutral 67 2" xfId="29257"/>
    <cellStyle name="Neutral 68" xfId="29258"/>
    <cellStyle name="Neutral 68 2" xfId="29259"/>
    <cellStyle name="Neutral 69" xfId="29260"/>
    <cellStyle name="Neutral 69 2" xfId="29261"/>
    <cellStyle name="Neutral 7" xfId="29262"/>
    <cellStyle name="Neutral 7 2" xfId="29263"/>
    <cellStyle name="Neutral 7 3" xfId="29264"/>
    <cellStyle name="Neutral 70" xfId="29265"/>
    <cellStyle name="Neutral 70 2" xfId="29266"/>
    <cellStyle name="Neutral 71" xfId="29267"/>
    <cellStyle name="Neutral 71 2" xfId="29268"/>
    <cellStyle name="Neutral 72" xfId="29269"/>
    <cellStyle name="Neutral 72 2" xfId="29270"/>
    <cellStyle name="Neutral 73" xfId="29271"/>
    <cellStyle name="Neutral 73 2" xfId="29272"/>
    <cellStyle name="Neutral 74" xfId="29273"/>
    <cellStyle name="Neutral 74 2" xfId="29274"/>
    <cellStyle name="Neutral 75" xfId="29275"/>
    <cellStyle name="Neutral 75 2" xfId="29276"/>
    <cellStyle name="Neutral 76" xfId="29277"/>
    <cellStyle name="Neutral 76 2" xfId="29278"/>
    <cellStyle name="Neutral 77" xfId="29279"/>
    <cellStyle name="Neutral 77 2" xfId="29280"/>
    <cellStyle name="Neutral 78" xfId="29281"/>
    <cellStyle name="Neutral 78 2" xfId="29282"/>
    <cellStyle name="Neutral 79" xfId="29283"/>
    <cellStyle name="Neutral 79 2" xfId="29284"/>
    <cellStyle name="Neutral 8" xfId="29285"/>
    <cellStyle name="Neutral 8 2" xfId="29286"/>
    <cellStyle name="Neutral 8 3" xfId="29287"/>
    <cellStyle name="Neutral 80" xfId="29288"/>
    <cellStyle name="Neutral 80 2" xfId="29289"/>
    <cellStyle name="Neutral 81" xfId="29290"/>
    <cellStyle name="Neutral 81 2" xfId="29291"/>
    <cellStyle name="Neutral 82" xfId="29292"/>
    <cellStyle name="Neutral 82 2" xfId="29293"/>
    <cellStyle name="Neutral 83" xfId="29294"/>
    <cellStyle name="Neutral 83 2" xfId="29295"/>
    <cellStyle name="Neutral 84" xfId="29296"/>
    <cellStyle name="Neutral 84 2" xfId="29297"/>
    <cellStyle name="Neutral 85" xfId="29298"/>
    <cellStyle name="Neutral 85 2" xfId="29299"/>
    <cellStyle name="Neutral 86" xfId="29300"/>
    <cellStyle name="Neutral 86 2" xfId="29301"/>
    <cellStyle name="Neutral 87" xfId="29302"/>
    <cellStyle name="Neutral 87 2" xfId="29303"/>
    <cellStyle name="Neutral 88" xfId="29304"/>
    <cellStyle name="Neutral 88 2" xfId="29305"/>
    <cellStyle name="Neutral 89" xfId="29306"/>
    <cellStyle name="Neutral 89 2" xfId="29307"/>
    <cellStyle name="Neutral 9" xfId="29308"/>
    <cellStyle name="Neutral 9 2" xfId="29309"/>
    <cellStyle name="Neutral 9 3" xfId="29310"/>
    <cellStyle name="Neutral 90" xfId="29311"/>
    <cellStyle name="Neutral 90 2" xfId="29312"/>
    <cellStyle name="Neutral 91" xfId="29313"/>
    <cellStyle name="Neutral 91 2" xfId="29314"/>
    <cellStyle name="Neutral 92" xfId="29315"/>
    <cellStyle name="Neutral 92 2" xfId="29316"/>
    <cellStyle name="Neutral 93" xfId="29317"/>
    <cellStyle name="Neutral 93 2" xfId="29318"/>
    <cellStyle name="Neutral 94" xfId="29319"/>
    <cellStyle name="Neutral 94 2" xfId="29320"/>
    <cellStyle name="Neutral 95" xfId="29321"/>
    <cellStyle name="Neutral 95 2" xfId="29322"/>
    <cellStyle name="Neutral 96" xfId="29323"/>
    <cellStyle name="Neutral 96 2" xfId="29324"/>
    <cellStyle name="Neutral 97" xfId="29325"/>
    <cellStyle name="Neutral 97 2" xfId="29326"/>
    <cellStyle name="Neutral 98" xfId="29327"/>
    <cellStyle name="Neutral 98 2" xfId="29328"/>
    <cellStyle name="Neutral 99" xfId="29329"/>
    <cellStyle name="Neutral 99 2" xfId="29330"/>
    <cellStyle name="no dec" xfId="29331"/>
    <cellStyle name="no dec 2" xfId="51057"/>
    <cellStyle name="no dec 2 2" xfId="51058"/>
    <cellStyle name="no dec 3" xfId="51059"/>
    <cellStyle name="no dec 4" xfId="51060"/>
    <cellStyle name="nONE" xfId="21"/>
    <cellStyle name="nONE 2" xfId="29332"/>
    <cellStyle name="nONE 2 2" xfId="29333"/>
    <cellStyle name="nONE 3" xfId="29334"/>
    <cellStyle name="nONE 4" xfId="29335"/>
    <cellStyle name="nONE 5" xfId="29336"/>
    <cellStyle name="nONE 6" xfId="29337"/>
    <cellStyle name="nONE 7" xfId="29338"/>
    <cellStyle name="nONE 8" xfId="29339"/>
    <cellStyle name="noninput" xfId="29340"/>
    <cellStyle name="noninput 2" xfId="29341"/>
    <cellStyle name="noninput 2 2" xfId="29342"/>
    <cellStyle name="noninput 3" xfId="29343"/>
    <cellStyle name="Normal" xfId="0" builtinId="0"/>
    <cellStyle name="Normal - Style1" xfId="29344"/>
    <cellStyle name="Normal - Style1 10" xfId="29345"/>
    <cellStyle name="Normal - Style1 11" xfId="29346"/>
    <cellStyle name="Normal - Style1 12" xfId="29347"/>
    <cellStyle name="Normal - Style1 13" xfId="29348"/>
    <cellStyle name="Normal - Style1 14" xfId="29349"/>
    <cellStyle name="Normal - Style1 15" xfId="29350"/>
    <cellStyle name="Normal - Style1 15 2" xfId="29351"/>
    <cellStyle name="Normal - Style1 15 3" xfId="29352"/>
    <cellStyle name="Normal - Style1 16" xfId="29353"/>
    <cellStyle name="Normal - Style1 2" xfId="29354"/>
    <cellStyle name="Normal - Style1 2 2" xfId="29355"/>
    <cellStyle name="Normal - Style1 2 2 2" xfId="51061"/>
    <cellStyle name="Normal - Style1 2 2 3" xfId="51062"/>
    <cellStyle name="Normal - Style1 2 3" xfId="29356"/>
    <cellStyle name="Normal - Style1 2 4" xfId="51063"/>
    <cellStyle name="Normal - Style1 3" xfId="29357"/>
    <cellStyle name="Normal - Style1 3 2" xfId="29358"/>
    <cellStyle name="Normal - Style1 3 2 2" xfId="51064"/>
    <cellStyle name="Normal - Style1 3 3" xfId="29359"/>
    <cellStyle name="Normal - Style1 3 4" xfId="51065"/>
    <cellStyle name="Normal - Style1 4" xfId="29360"/>
    <cellStyle name="Normal - Style1 4 2" xfId="29361"/>
    <cellStyle name="Normal - Style1 4 2 2" xfId="51066"/>
    <cellStyle name="Normal - Style1 4 3" xfId="29362"/>
    <cellStyle name="Normal - Style1 4 4" xfId="29363"/>
    <cellStyle name="Normal - Style1 5" xfId="29364"/>
    <cellStyle name="Normal - Style1 5 2" xfId="29365"/>
    <cellStyle name="Normal - Style1 5 2 2" xfId="51067"/>
    <cellStyle name="Normal - Style1 5 2 3" xfId="51068"/>
    <cellStyle name="Normal - Style1 5 3" xfId="29366"/>
    <cellStyle name="Normal - Style1 5 4" xfId="29367"/>
    <cellStyle name="Normal - Style1 5 5" xfId="51069"/>
    <cellStyle name="Normal - Style1 6" xfId="29368"/>
    <cellStyle name="Normal - Style1 6 2" xfId="29369"/>
    <cellStyle name="Normal - Style1 6 2 2" xfId="51070"/>
    <cellStyle name="Normal - Style1 6 3" xfId="29370"/>
    <cellStyle name="Normal - Style1 6 4" xfId="51071"/>
    <cellStyle name="Normal - Style1 7" xfId="29371"/>
    <cellStyle name="Normal - Style1 7 2" xfId="51072"/>
    <cellStyle name="Normal - Style1 7 2 2" xfId="51073"/>
    <cellStyle name="Normal - Style1 7 3" xfId="51074"/>
    <cellStyle name="Normal - Style1 8" xfId="29372"/>
    <cellStyle name="Normal - Style1 9" xfId="29373"/>
    <cellStyle name="Normal - Style1_(C) WHE Proforma with ITC cash grant 10 Yr Amort_for deferral_102809" xfId="51075"/>
    <cellStyle name="Normal - Style2" xfId="29374"/>
    <cellStyle name="Normal - Style3" xfId="29375"/>
    <cellStyle name="Normal - Style4" xfId="29376"/>
    <cellStyle name="Normal - Style5" xfId="29377"/>
    <cellStyle name="Normal - Style6" xfId="29378"/>
    <cellStyle name="Normal - Style7" xfId="29379"/>
    <cellStyle name="Normal - Style8" xfId="29380"/>
    <cellStyle name="Normal 1" xfId="51076"/>
    <cellStyle name="Normal 1 2" xfId="51077"/>
    <cellStyle name="Normal 1 2 2" xfId="51078"/>
    <cellStyle name="Normal 1 3" xfId="51079"/>
    <cellStyle name="Normal 1 3 2" xfId="51080"/>
    <cellStyle name="Normal 1 4" xfId="51081"/>
    <cellStyle name="Normal 10" xfId="22"/>
    <cellStyle name="Normal 10 10" xfId="29381"/>
    <cellStyle name="Normal 10 11" xfId="29382"/>
    <cellStyle name="Normal 10 12" xfId="29383"/>
    <cellStyle name="Normal 10 13" xfId="29384"/>
    <cellStyle name="Normal 10 14" xfId="29385"/>
    <cellStyle name="Normal 10 15" xfId="29386"/>
    <cellStyle name="Normal 10 16" xfId="29387"/>
    <cellStyle name="Normal 10 2" xfId="29388"/>
    <cellStyle name="Normal 10 2 10" xfId="29389"/>
    <cellStyle name="Normal 10 2 11" xfId="29390"/>
    <cellStyle name="Normal 10 2 12" xfId="29391"/>
    <cellStyle name="Normal 10 2 13" xfId="29392"/>
    <cellStyle name="Normal 10 2 2" xfId="29393"/>
    <cellStyle name="Normal 10 2 2 2" xfId="29394"/>
    <cellStyle name="Normal 10 2 2 3" xfId="29395"/>
    <cellStyle name="Normal 10 2 2 3 2" xfId="29396"/>
    <cellStyle name="Normal 10 2 2 4" xfId="29397"/>
    <cellStyle name="Normal 10 2 2 5" xfId="29398"/>
    <cellStyle name="Normal 10 2 2 6" xfId="29399"/>
    <cellStyle name="Normal 10 2 2 7" xfId="29400"/>
    <cellStyle name="Normal 10 2 2 8" xfId="29401"/>
    <cellStyle name="Normal 10 2 3" xfId="29402"/>
    <cellStyle name="Normal 10 2 4" xfId="29403"/>
    <cellStyle name="Normal 10 2 5" xfId="29404"/>
    <cellStyle name="Normal 10 2 6" xfId="29405"/>
    <cellStyle name="Normal 10 2 7" xfId="29406"/>
    <cellStyle name="Normal 10 2 8" xfId="29407"/>
    <cellStyle name="Normal 10 2 9" xfId="29408"/>
    <cellStyle name="Normal 10 3" xfId="29409"/>
    <cellStyle name="Normal 10 3 2" xfId="29410"/>
    <cellStyle name="Normal 10 3 2 2" xfId="29411"/>
    <cellStyle name="Normal 10 3 2 2 2" xfId="29412"/>
    <cellStyle name="Normal 10 3 2 2 3" xfId="29413"/>
    <cellStyle name="Normal 10 3 2 3" xfId="29414"/>
    <cellStyle name="Normal 10 3 2 4" xfId="29415"/>
    <cellStyle name="Normal 10 3 3" xfId="51082"/>
    <cellStyle name="Normal 10 3 4" xfId="51083"/>
    <cellStyle name="Normal 10 4" xfId="29416"/>
    <cellStyle name="Normal 10 4 2" xfId="51084"/>
    <cellStyle name="Normal 10 4 2 2" xfId="51085"/>
    <cellStyle name="Normal 10 4 3" xfId="51086"/>
    <cellStyle name="Normal 10 5" xfId="29417"/>
    <cellStyle name="Normal 10 5 2" xfId="29418"/>
    <cellStyle name="Normal 10 5 2 2" xfId="29419"/>
    <cellStyle name="Normal 10 5 3" xfId="29420"/>
    <cellStyle name="Normal 10 6" xfId="29421"/>
    <cellStyle name="Normal 10 6 2" xfId="51087"/>
    <cellStyle name="Normal 10 7" xfId="29422"/>
    <cellStyle name="Normal 10 8" xfId="29423"/>
    <cellStyle name="Normal 10 9" xfId="29424"/>
    <cellStyle name="Normal 10_ Price Inputs" xfId="51088"/>
    <cellStyle name="Normal 100" xfId="29425"/>
    <cellStyle name="Normal 100 2" xfId="29426"/>
    <cellStyle name="Normal 100 3" xfId="29427"/>
    <cellStyle name="Normal 101" xfId="29428"/>
    <cellStyle name="Normal 101 2" xfId="29429"/>
    <cellStyle name="Normal 101 3" xfId="29430"/>
    <cellStyle name="Normal 102" xfId="29431"/>
    <cellStyle name="Normal 102 2" xfId="29432"/>
    <cellStyle name="Normal 102 3" xfId="29433"/>
    <cellStyle name="Normal 103" xfId="29434"/>
    <cellStyle name="Normal 103 2" xfId="29435"/>
    <cellStyle name="Normal 103 3" xfId="29436"/>
    <cellStyle name="Normal 104" xfId="29437"/>
    <cellStyle name="Normal 104 2" xfId="29438"/>
    <cellStyle name="Normal 104 3" xfId="29439"/>
    <cellStyle name="Normal 105" xfId="29440"/>
    <cellStyle name="Normal 105 2" xfId="29441"/>
    <cellStyle name="Normal 105 3" xfId="29442"/>
    <cellStyle name="Normal 106" xfId="29443"/>
    <cellStyle name="Normal 106 2" xfId="29444"/>
    <cellStyle name="Normal 106 3" xfId="29445"/>
    <cellStyle name="Normal 107" xfId="29446"/>
    <cellStyle name="Normal 107 2" xfId="29447"/>
    <cellStyle name="Normal 107 3" xfId="29448"/>
    <cellStyle name="Normal 108" xfId="29449"/>
    <cellStyle name="Normal 108 2" xfId="29450"/>
    <cellStyle name="Normal 108 3" xfId="29451"/>
    <cellStyle name="Normal 109" xfId="29452"/>
    <cellStyle name="Normal 109 2" xfId="29453"/>
    <cellStyle name="Normal 109 3" xfId="29454"/>
    <cellStyle name="Normal 11" xfId="3"/>
    <cellStyle name="Normal 11 10" xfId="29455"/>
    <cellStyle name="Normal 11 11" xfId="29456"/>
    <cellStyle name="Normal 11 12" xfId="29457"/>
    <cellStyle name="Normal 11 13" xfId="29458"/>
    <cellStyle name="Normal 11 14" xfId="29459"/>
    <cellStyle name="Normal 11 15" xfId="29460"/>
    <cellStyle name="Normal 11 2" xfId="29461"/>
    <cellStyle name="Normal 11 2 10" xfId="29462"/>
    <cellStyle name="Normal 11 2 11" xfId="29463"/>
    <cellStyle name="Normal 11 2 2" xfId="29464"/>
    <cellStyle name="Normal 11 2 2 2" xfId="29465"/>
    <cellStyle name="Normal 11 2 2 3" xfId="29466"/>
    <cellStyle name="Normal 11 2 2 4" xfId="29467"/>
    <cellStyle name="Normal 11 2 2 5" xfId="29468"/>
    <cellStyle name="Normal 11 2 2 6" xfId="29469"/>
    <cellStyle name="Normal 11 2 2 7" xfId="29470"/>
    <cellStyle name="Normal 11 2 2 8" xfId="29471"/>
    <cellStyle name="Normal 11 2 3" xfId="29472"/>
    <cellStyle name="Normal 11 2 4" xfId="29473"/>
    <cellStyle name="Normal 11 2 5" xfId="29474"/>
    <cellStyle name="Normal 11 2 6" xfId="29475"/>
    <cellStyle name="Normal 11 2 7" xfId="29476"/>
    <cellStyle name="Normal 11 2 8" xfId="29477"/>
    <cellStyle name="Normal 11 2 9" xfId="29478"/>
    <cellStyle name="Normal 11 3" xfId="29479"/>
    <cellStyle name="Normal 11 3 2" xfId="29480"/>
    <cellStyle name="Normal 11 3 3" xfId="51089"/>
    <cellStyle name="Normal 11 4" xfId="29481"/>
    <cellStyle name="Normal 11 4 2" xfId="51090"/>
    <cellStyle name="Normal 11 5" xfId="29482"/>
    <cellStyle name="Normal 11 6" xfId="29483"/>
    <cellStyle name="Normal 11 7" xfId="29484"/>
    <cellStyle name="Normal 11 8" xfId="29485"/>
    <cellStyle name="Normal 11 9" xfId="29486"/>
    <cellStyle name="Normal 11_16.37E Wild Horse Expansion DeferralRevwrkingfile SF" xfId="51091"/>
    <cellStyle name="Normal 110" xfId="29487"/>
    <cellStyle name="Normal 110 2" xfId="29488"/>
    <cellStyle name="Normal 110 3" xfId="29489"/>
    <cellStyle name="Normal 111" xfId="29490"/>
    <cellStyle name="Normal 111 2" xfId="29491"/>
    <cellStyle name="Normal 111 3" xfId="29492"/>
    <cellStyle name="Normal 112" xfId="29493"/>
    <cellStyle name="Normal 112 2" xfId="29494"/>
    <cellStyle name="Normal 112 3" xfId="29495"/>
    <cellStyle name="Normal 113" xfId="29496"/>
    <cellStyle name="Normal 113 2" xfId="29497"/>
    <cellStyle name="Normal 113 3" xfId="29498"/>
    <cellStyle name="Normal 114" xfId="29499"/>
    <cellStyle name="Normal 114 2" xfId="29500"/>
    <cellStyle name="Normal 114 3" xfId="29501"/>
    <cellStyle name="Normal 115" xfId="29502"/>
    <cellStyle name="Normal 115 2" xfId="29503"/>
    <cellStyle name="Normal 115 3" xfId="29504"/>
    <cellStyle name="Normal 116" xfId="29505"/>
    <cellStyle name="Normal 116 2" xfId="29506"/>
    <cellStyle name="Normal 116 3" xfId="29507"/>
    <cellStyle name="Normal 117" xfId="29508"/>
    <cellStyle name="Normal 117 2" xfId="29509"/>
    <cellStyle name="Normal 117 3" xfId="29510"/>
    <cellStyle name="Normal 118" xfId="29511"/>
    <cellStyle name="Normal 118 2" xfId="29512"/>
    <cellStyle name="Normal 119" xfId="29513"/>
    <cellStyle name="Normal 119 2" xfId="29514"/>
    <cellStyle name="Normal 12" xfId="29515"/>
    <cellStyle name="Normal 12 10" xfId="29516"/>
    <cellStyle name="Normal 12 11" xfId="29517"/>
    <cellStyle name="Normal 12 12" xfId="29518"/>
    <cellStyle name="Normal 12 13" xfId="29519"/>
    <cellStyle name="Normal 12 14" xfId="29520"/>
    <cellStyle name="Normal 12 15" xfId="29521"/>
    <cellStyle name="Normal 12 2" xfId="29522"/>
    <cellStyle name="Normal 12 2 10" xfId="29523"/>
    <cellStyle name="Normal 12 2 11" xfId="29524"/>
    <cellStyle name="Normal 12 2 2" xfId="29525"/>
    <cellStyle name="Normal 12 2 2 2" xfId="29526"/>
    <cellStyle name="Normal 12 2 2 3" xfId="29527"/>
    <cellStyle name="Normal 12 2 2 4" xfId="29528"/>
    <cellStyle name="Normal 12 2 2 5" xfId="29529"/>
    <cellStyle name="Normal 12 2 2 6" xfId="29530"/>
    <cellStyle name="Normal 12 2 2 7" xfId="29531"/>
    <cellStyle name="Normal 12 2 2 8" xfId="29532"/>
    <cellStyle name="Normal 12 2 2 9" xfId="29533"/>
    <cellStyle name="Normal 12 2 3" xfId="29534"/>
    <cellStyle name="Normal 12 2 4" xfId="29535"/>
    <cellStyle name="Normal 12 2 5" xfId="29536"/>
    <cellStyle name="Normal 12 2 6" xfId="29537"/>
    <cellStyle name="Normal 12 2 7" xfId="29538"/>
    <cellStyle name="Normal 12 2 8" xfId="29539"/>
    <cellStyle name="Normal 12 2 9" xfId="29540"/>
    <cellStyle name="Normal 12 3" xfId="29541"/>
    <cellStyle name="Normal 12 3 2" xfId="51092"/>
    <cellStyle name="Normal 12 3 3" xfId="51093"/>
    <cellStyle name="Normal 12 4" xfId="29542"/>
    <cellStyle name="Normal 12 4 2" xfId="51094"/>
    <cellStyle name="Normal 12 5" xfId="29543"/>
    <cellStyle name="Normal 12 6" xfId="29544"/>
    <cellStyle name="Normal 12 7" xfId="29545"/>
    <cellStyle name="Normal 12 8" xfId="29546"/>
    <cellStyle name="Normal 12 9" xfId="29547"/>
    <cellStyle name="Normal 12_2011 CBR Rev Calc by schedule" xfId="51095"/>
    <cellStyle name="Normal 120" xfId="29548"/>
    <cellStyle name="Normal 120 2" xfId="29549"/>
    <cellStyle name="Normal 121" xfId="29550"/>
    <cellStyle name="Normal 121 2" xfId="29551"/>
    <cellStyle name="Normal 122" xfId="29552"/>
    <cellStyle name="Normal 122 2" xfId="29553"/>
    <cellStyle name="Normal 123" xfId="29554"/>
    <cellStyle name="Normal 123 2" xfId="29555"/>
    <cellStyle name="Normal 124" xfId="29556"/>
    <cellStyle name="Normal 124 2" xfId="29557"/>
    <cellStyle name="Normal 125" xfId="29558"/>
    <cellStyle name="Normal 125 2" xfId="29559"/>
    <cellStyle name="Normal 126" xfId="29560"/>
    <cellStyle name="Normal 126 2" xfId="29561"/>
    <cellStyle name="Normal 127" xfId="29562"/>
    <cellStyle name="Normal 127 2" xfId="29563"/>
    <cellStyle name="Normal 128" xfId="29564"/>
    <cellStyle name="Normal 128 2" xfId="29565"/>
    <cellStyle name="Normal 129" xfId="29566"/>
    <cellStyle name="Normal 129 2" xfId="29567"/>
    <cellStyle name="Normal 13" xfId="29568"/>
    <cellStyle name="Normal 13 10" xfId="29569"/>
    <cellStyle name="Normal 13 11" xfId="29570"/>
    <cellStyle name="Normal 13 12" xfId="29571"/>
    <cellStyle name="Normal 13 13" xfId="29572"/>
    <cellStyle name="Normal 13 14" xfId="29573"/>
    <cellStyle name="Normal 13 15" xfId="29574"/>
    <cellStyle name="Normal 13 16" xfId="29575"/>
    <cellStyle name="Normal 13 2" xfId="29576"/>
    <cellStyle name="Normal 13 2 2" xfId="29577"/>
    <cellStyle name="Normal 13 2 2 2" xfId="51096"/>
    <cellStyle name="Normal 13 2 3" xfId="51097"/>
    <cellStyle name="Normal 13 3" xfId="29578"/>
    <cellStyle name="Normal 13 3 2" xfId="51098"/>
    <cellStyle name="Normal 13 3 3" xfId="51099"/>
    <cellStyle name="Normal 13 4" xfId="29579"/>
    <cellStyle name="Normal 13 4 2" xfId="29580"/>
    <cellStyle name="Normal 13 4 3" xfId="29581"/>
    <cellStyle name="Normal 13 5" xfId="29582"/>
    <cellStyle name="Normal 13 6" xfId="29583"/>
    <cellStyle name="Normal 13 7" xfId="29584"/>
    <cellStyle name="Normal 13 8" xfId="29585"/>
    <cellStyle name="Normal 13 9" xfId="29586"/>
    <cellStyle name="Normal 13_2011 CBR Rev Calc by schedule" xfId="51100"/>
    <cellStyle name="Normal 130" xfId="29587"/>
    <cellStyle name="Normal 130 2" xfId="29588"/>
    <cellStyle name="Normal 131" xfId="29589"/>
    <cellStyle name="Normal 131 2" xfId="29590"/>
    <cellStyle name="Normal 132" xfId="29591"/>
    <cellStyle name="Normal 132 2" xfId="29592"/>
    <cellStyle name="Normal 133" xfId="29593"/>
    <cellStyle name="Normal 133 2" xfId="29594"/>
    <cellStyle name="Normal 134" xfId="29595"/>
    <cellStyle name="Normal 134 2" xfId="29596"/>
    <cellStyle name="Normal 135" xfId="29597"/>
    <cellStyle name="Normal 135 2" xfId="29598"/>
    <cellStyle name="Normal 136" xfId="29599"/>
    <cellStyle name="Normal 136 2" xfId="29600"/>
    <cellStyle name="Normal 137" xfId="29601"/>
    <cellStyle name="Normal 138" xfId="29602"/>
    <cellStyle name="Normal 139" xfId="29603"/>
    <cellStyle name="Normal 14" xfId="29604"/>
    <cellStyle name="Normal 14 2" xfId="29605"/>
    <cellStyle name="Normal 14 2 2" xfId="29606"/>
    <cellStyle name="Normal 14 2 3" xfId="29607"/>
    <cellStyle name="Normal 14 3" xfId="29608"/>
    <cellStyle name="Normal 14 3 2" xfId="29609"/>
    <cellStyle name="Normal 14 3 3" xfId="29610"/>
    <cellStyle name="Normal 14 4" xfId="29611"/>
    <cellStyle name="Normal 14 5" xfId="29612"/>
    <cellStyle name="Normal 14 6" xfId="29613"/>
    <cellStyle name="Normal 14_2011 CBR Rev Calc by schedule" xfId="51101"/>
    <cellStyle name="Normal 140" xfId="29614"/>
    <cellStyle name="Normal 141" xfId="29615"/>
    <cellStyle name="Normal 142" xfId="29616"/>
    <cellStyle name="Normal 143" xfId="29617"/>
    <cellStyle name="Normal 143 2" xfId="29618"/>
    <cellStyle name="Normal 144" xfId="29619"/>
    <cellStyle name="Normal 144 2" xfId="29620"/>
    <cellStyle name="Normal 145" xfId="29621"/>
    <cellStyle name="Normal 145 2" xfId="29622"/>
    <cellStyle name="Normal 146" xfId="29623"/>
    <cellStyle name="Normal 146 2" xfId="29624"/>
    <cellStyle name="Normal 147" xfId="29625"/>
    <cellStyle name="Normal 147 2" xfId="29626"/>
    <cellStyle name="Normal 148" xfId="29627"/>
    <cellStyle name="Normal 148 2" xfId="29628"/>
    <cellStyle name="Normal 149" xfId="29629"/>
    <cellStyle name="Normal 149 2" xfId="29630"/>
    <cellStyle name="Normal 15" xfId="29631"/>
    <cellStyle name="Normal 15 10" xfId="29632"/>
    <cellStyle name="Normal 15 11" xfId="29633"/>
    <cellStyle name="Normal 15 12" xfId="29634"/>
    <cellStyle name="Normal 15 2" xfId="29635"/>
    <cellStyle name="Normal 15 2 2" xfId="29636"/>
    <cellStyle name="Normal 15 2 3" xfId="29637"/>
    <cellStyle name="Normal 15 2 4" xfId="29638"/>
    <cellStyle name="Normal 15 2 5" xfId="29639"/>
    <cellStyle name="Normal 15 2 6" xfId="29640"/>
    <cellStyle name="Normal 15 2 7" xfId="29641"/>
    <cellStyle name="Normal 15 2 8" xfId="29642"/>
    <cellStyle name="Normal 15 2 9" xfId="29643"/>
    <cellStyle name="Normal 15 3" xfId="29644"/>
    <cellStyle name="Normal 15 3 2" xfId="51102"/>
    <cellStyle name="Normal 15 3 3" xfId="51103"/>
    <cellStyle name="Normal 15 4" xfId="29645"/>
    <cellStyle name="Normal 15 4 2" xfId="51104"/>
    <cellStyle name="Normal 15 5" xfId="29646"/>
    <cellStyle name="Normal 15 6" xfId="29647"/>
    <cellStyle name="Normal 15 7" xfId="29648"/>
    <cellStyle name="Normal 15 8" xfId="29649"/>
    <cellStyle name="Normal 15 9" xfId="29650"/>
    <cellStyle name="Normal 15_2011 CBR Rev Calc by schedule" xfId="51105"/>
    <cellStyle name="Normal 150" xfId="29651"/>
    <cellStyle name="Normal 150 2" xfId="29652"/>
    <cellStyle name="Normal 151" xfId="29653"/>
    <cellStyle name="Normal 152" xfId="29654"/>
    <cellStyle name="Normal 153" xfId="29655"/>
    <cellStyle name="Normal 154" xfId="29656"/>
    <cellStyle name="Normal 155" xfId="29657"/>
    <cellStyle name="Normal 155 2" xfId="29658"/>
    <cellStyle name="Normal 156" xfId="29659"/>
    <cellStyle name="Normal 156 2" xfId="29660"/>
    <cellStyle name="Normal 157" xfId="29661"/>
    <cellStyle name="Normal 157 2" xfId="29662"/>
    <cellStyle name="Normal 158" xfId="29663"/>
    <cellStyle name="Normal 159" xfId="29664"/>
    <cellStyle name="Normal 16" xfId="29665"/>
    <cellStyle name="Normal 16 10" xfId="29666"/>
    <cellStyle name="Normal 16 11" xfId="29667"/>
    <cellStyle name="Normal 16 2" xfId="29668"/>
    <cellStyle name="Normal 16 2 2" xfId="29669"/>
    <cellStyle name="Normal 16 2 3" xfId="29670"/>
    <cellStyle name="Normal 16 2 4" xfId="29671"/>
    <cellStyle name="Normal 16 2 5" xfId="29672"/>
    <cellStyle name="Normal 16 2 6" xfId="29673"/>
    <cellStyle name="Normal 16 2 7" xfId="29674"/>
    <cellStyle name="Normal 16 2 8" xfId="29675"/>
    <cellStyle name="Normal 16 2 9" xfId="29676"/>
    <cellStyle name="Normal 16 3" xfId="29677"/>
    <cellStyle name="Normal 16 3 2" xfId="51106"/>
    <cellStyle name="Normal 16 3 3" xfId="51107"/>
    <cellStyle name="Normal 16 4" xfId="29678"/>
    <cellStyle name="Normal 16 4 2" xfId="51108"/>
    <cellStyle name="Normal 16 5" xfId="29679"/>
    <cellStyle name="Normal 16 6" xfId="29680"/>
    <cellStyle name="Normal 16 7" xfId="29681"/>
    <cellStyle name="Normal 16 8" xfId="29682"/>
    <cellStyle name="Normal 16 9" xfId="29683"/>
    <cellStyle name="Normal 16_2011 CBR Rev Calc by schedule" xfId="51109"/>
    <cellStyle name="Normal 160" xfId="29684"/>
    <cellStyle name="Normal 161" xfId="29685"/>
    <cellStyle name="Normal 162" xfId="29686"/>
    <cellStyle name="Normal 163" xfId="29687"/>
    <cellStyle name="Normal 164" xfId="29688"/>
    <cellStyle name="Normal 165" xfId="29689"/>
    <cellStyle name="Normal 166" xfId="29690"/>
    <cellStyle name="Normal 167" xfId="29691"/>
    <cellStyle name="Normal 168" xfId="29692"/>
    <cellStyle name="Normal 169" xfId="29693"/>
    <cellStyle name="Normal 17" xfId="29694"/>
    <cellStyle name="Normal 17 2" xfId="29695"/>
    <cellStyle name="Normal 17 2 2" xfId="29696"/>
    <cellStyle name="Normal 17 2 3" xfId="29697"/>
    <cellStyle name="Normal 17 2 4" xfId="29698"/>
    <cellStyle name="Normal 17 2 5" xfId="29699"/>
    <cellStyle name="Normal 17 2 6" xfId="29700"/>
    <cellStyle name="Normal 17 2 7" xfId="29701"/>
    <cellStyle name="Normal 17 2 8" xfId="29702"/>
    <cellStyle name="Normal 17 2 9" xfId="29703"/>
    <cellStyle name="Normal 17 3" xfId="29704"/>
    <cellStyle name="Normal 17 3 2" xfId="29705"/>
    <cellStyle name="Normal 17 4" xfId="29706"/>
    <cellStyle name="Normal 17 5" xfId="29707"/>
    <cellStyle name="Normal 17 6" xfId="29708"/>
    <cellStyle name="Normal 17 7" xfId="29709"/>
    <cellStyle name="Normal 17 8" xfId="29710"/>
    <cellStyle name="Normal 170" xfId="29711"/>
    <cellStyle name="Normal 171" xfId="29712"/>
    <cellStyle name="Normal 172" xfId="29713"/>
    <cellStyle name="Normal 173" xfId="29714"/>
    <cellStyle name="Normal 174" xfId="29715"/>
    <cellStyle name="Normal 175" xfId="29716"/>
    <cellStyle name="Normal 176" xfId="29717"/>
    <cellStyle name="Normal 177" xfId="29718"/>
    <cellStyle name="Normal 178" xfId="29719"/>
    <cellStyle name="Normal 179" xfId="29720"/>
    <cellStyle name="Normal 18" xfId="29721"/>
    <cellStyle name="Normal 18 2" xfId="29722"/>
    <cellStyle name="Normal 18 2 2" xfId="29723"/>
    <cellStyle name="Normal 18 3" xfId="29724"/>
    <cellStyle name="Normal 18 3 2" xfId="29725"/>
    <cellStyle name="Normal 18 3 3" xfId="29726"/>
    <cellStyle name="Normal 18 3 4" xfId="29727"/>
    <cellStyle name="Normal 18 3 5" xfId="29728"/>
    <cellStyle name="Normal 18 3 6" xfId="29729"/>
    <cellStyle name="Normal 18 3 7" xfId="29730"/>
    <cellStyle name="Normal 18 3 8" xfId="29731"/>
    <cellStyle name="Normal 18 4" xfId="29732"/>
    <cellStyle name="Normal 18 5" xfId="29733"/>
    <cellStyle name="Normal 18 6" xfId="29734"/>
    <cellStyle name="Normal 18 7" xfId="29735"/>
    <cellStyle name="Normal 18 8" xfId="29736"/>
    <cellStyle name="Normal 180" xfId="29737"/>
    <cellStyle name="Normal 181" xfId="29738"/>
    <cellStyle name="Normal 182" xfId="29739"/>
    <cellStyle name="Normal 183" xfId="29740"/>
    <cellStyle name="Normal 184" xfId="29741"/>
    <cellStyle name="Normal 185" xfId="29742"/>
    <cellStyle name="Normal 186" xfId="29743"/>
    <cellStyle name="Normal 187" xfId="29744"/>
    <cellStyle name="Normal 188" xfId="29745"/>
    <cellStyle name="Normal 189" xfId="29746"/>
    <cellStyle name="Normal 19" xfId="29747"/>
    <cellStyle name="Normal 19 2" xfId="29748"/>
    <cellStyle name="Normal 19 2 2" xfId="29749"/>
    <cellStyle name="Normal 19 3" xfId="29750"/>
    <cellStyle name="Normal 19 3 2" xfId="51110"/>
    <cellStyle name="Normal 19 4" xfId="51111"/>
    <cellStyle name="Normal 190" xfId="29751"/>
    <cellStyle name="Normal 191" xfId="29752"/>
    <cellStyle name="Normal 192" xfId="29753"/>
    <cellStyle name="Normal 193" xfId="29754"/>
    <cellStyle name="Normal 194" xfId="29755"/>
    <cellStyle name="Normal 195" xfId="29756"/>
    <cellStyle name="Normal 196" xfId="29757"/>
    <cellStyle name="Normal 197" xfId="29758"/>
    <cellStyle name="Normal 198" xfId="29759"/>
    <cellStyle name="Normal 199" xfId="29760"/>
    <cellStyle name="Normal 2" xfId="4"/>
    <cellStyle name="Normal 2 10" xfId="29761"/>
    <cellStyle name="Normal 2 10 2" xfId="29762"/>
    <cellStyle name="Normal 2 10 2 2" xfId="29763"/>
    <cellStyle name="Normal 2 10 2 3" xfId="29764"/>
    <cellStyle name="Normal 2 10 2 4" xfId="29765"/>
    <cellStyle name="Normal 2 10 3" xfId="29766"/>
    <cellStyle name="Normal 2 10 4" xfId="29767"/>
    <cellStyle name="Normal 2 10 5" xfId="29768"/>
    <cellStyle name="Normal 2 10 6" xfId="29769"/>
    <cellStyle name="Normal 2 10 7" xfId="29770"/>
    <cellStyle name="Normal 2 11" xfId="29771"/>
    <cellStyle name="Normal 2 11 2" xfId="29772"/>
    <cellStyle name="Normal 2 11 2 2" xfId="29773"/>
    <cellStyle name="Normal 2 11 2 3" xfId="29774"/>
    <cellStyle name="Normal 2 11 2 4" xfId="29775"/>
    <cellStyle name="Normal 2 11 3" xfId="29776"/>
    <cellStyle name="Normal 2 11 4" xfId="29777"/>
    <cellStyle name="Normal 2 11 5" xfId="29778"/>
    <cellStyle name="Normal 2 11 6" xfId="29779"/>
    <cellStyle name="Normal 2 11 7" xfId="29780"/>
    <cellStyle name="Normal 2 12" xfId="29781"/>
    <cellStyle name="Normal 2 12 2" xfId="29782"/>
    <cellStyle name="Normal 2 12 3" xfId="29783"/>
    <cellStyle name="Normal 2 12 4" xfId="29784"/>
    <cellStyle name="Normal 2 12 5" xfId="29785"/>
    <cellStyle name="Normal 2 12 6" xfId="29786"/>
    <cellStyle name="Normal 2 13" xfId="29787"/>
    <cellStyle name="Normal 2 13 2" xfId="29788"/>
    <cellStyle name="Normal 2 14" xfId="29789"/>
    <cellStyle name="Normal 2 14 2" xfId="29790"/>
    <cellStyle name="Normal 2 15" xfId="29791"/>
    <cellStyle name="Normal 2 15 2" xfId="29792"/>
    <cellStyle name="Normal 2 16" xfId="29793"/>
    <cellStyle name="Normal 2 16 2" xfId="29794"/>
    <cellStyle name="Normal 2 17" xfId="29795"/>
    <cellStyle name="Normal 2 17 2" xfId="29796"/>
    <cellStyle name="Normal 2 18" xfId="29797"/>
    <cellStyle name="Normal 2 18 2" xfId="29798"/>
    <cellStyle name="Normal 2 19" xfId="29799"/>
    <cellStyle name="Normal 2 19 2" xfId="29800"/>
    <cellStyle name="Normal 2 2" xfId="23"/>
    <cellStyle name="Normal 2 2 10" xfId="29801"/>
    <cellStyle name="Normal 2 2 11" xfId="29802"/>
    <cellStyle name="Normal 2 2 12" xfId="29803"/>
    <cellStyle name="Normal 2 2 13" xfId="29804"/>
    <cellStyle name="Normal 2 2 14" xfId="29805"/>
    <cellStyle name="Normal 2 2 2" xfId="29806"/>
    <cellStyle name="Normal 2 2 2 2" xfId="29807"/>
    <cellStyle name="Normal 2 2 2 2 2" xfId="29808"/>
    <cellStyle name="Normal 2 2 2 2 2 2" xfId="51112"/>
    <cellStyle name="Normal 2 2 2 2 3" xfId="29809"/>
    <cellStyle name="Normal 2 2 2 2 3 2" xfId="51113"/>
    <cellStyle name="Normal 2 2 2 2 4" xfId="51114"/>
    <cellStyle name="Normal 2 2 2 3" xfId="29810"/>
    <cellStyle name="Normal 2 2 2 3 2" xfId="51115"/>
    <cellStyle name="Normal 2 2 2 3 2 2" xfId="51116"/>
    <cellStyle name="Normal 2 2 2 3 3" xfId="51117"/>
    <cellStyle name="Normal 2 2 2 3 3 2" xfId="51118"/>
    <cellStyle name="Normal 2 2 2 3 4" xfId="51119"/>
    <cellStyle name="Normal 2 2 2 4" xfId="29811"/>
    <cellStyle name="Normal 2 2 2 4 2" xfId="51120"/>
    <cellStyle name="Normal 2 2 2 5" xfId="29812"/>
    <cellStyle name="Normal 2 2 2 5 2" xfId="51121"/>
    <cellStyle name="Normal 2 2 2 6" xfId="29813"/>
    <cellStyle name="Normal 2 2 2 7" xfId="29814"/>
    <cellStyle name="Normal 2 2 2_Chelan PUD Power Costs (8-10)" xfId="51122"/>
    <cellStyle name="Normal 2 2 3" xfId="29815"/>
    <cellStyle name="Normal 2 2 3 2" xfId="29816"/>
    <cellStyle name="Normal 2 2 3 2 2" xfId="51123"/>
    <cellStyle name="Normal 2 2 3 3" xfId="29817"/>
    <cellStyle name="Normal 2 2 3 3 2" xfId="51124"/>
    <cellStyle name="Normal 2 2 3 4" xfId="51125"/>
    <cellStyle name="Normal 2 2 4" xfId="29818"/>
    <cellStyle name="Normal 2 2 4 2" xfId="29819"/>
    <cellStyle name="Normal 2 2 4 3" xfId="29820"/>
    <cellStyle name="Normal 2 2 4 4" xfId="29821"/>
    <cellStyle name="Normal 2 2 4 5" xfId="29822"/>
    <cellStyle name="Normal 2 2 4 6" xfId="29823"/>
    <cellStyle name="Normal 2 2 4 7" xfId="29824"/>
    <cellStyle name="Normal 2 2 4 8" xfId="29825"/>
    <cellStyle name="Normal 2 2 5" xfId="29826"/>
    <cellStyle name="Normal 2 2 5 2" xfId="29827"/>
    <cellStyle name="Normal 2 2 5 3" xfId="29828"/>
    <cellStyle name="Normal 2 2 5 4" xfId="29829"/>
    <cellStyle name="Normal 2 2 5 5" xfId="29830"/>
    <cellStyle name="Normal 2 2 5 6" xfId="29831"/>
    <cellStyle name="Normal 2 2 5 7" xfId="29832"/>
    <cellStyle name="Normal 2 2 5 8" xfId="29833"/>
    <cellStyle name="Normal 2 2 6" xfId="29834"/>
    <cellStyle name="Normal 2 2 6 2" xfId="29835"/>
    <cellStyle name="Normal 2 2 6 3" xfId="29836"/>
    <cellStyle name="Normal 2 2 6 4" xfId="29837"/>
    <cellStyle name="Normal 2 2 6 5" xfId="29838"/>
    <cellStyle name="Normal 2 2 6 6" xfId="29839"/>
    <cellStyle name="Normal 2 2 6 7" xfId="29840"/>
    <cellStyle name="Normal 2 2 6 8" xfId="29841"/>
    <cellStyle name="Normal 2 2 7" xfId="29842"/>
    <cellStyle name="Normal 2 2 7 2" xfId="29843"/>
    <cellStyle name="Normal 2 2 7 2 2" xfId="29844"/>
    <cellStyle name="Normal 2 2 7 2 3" xfId="29845"/>
    <cellStyle name="Normal 2 2 7 2 4" xfId="29846"/>
    <cellStyle name="Normal 2 2 7 3" xfId="29847"/>
    <cellStyle name="Normal 2 2 7 4" xfId="29848"/>
    <cellStyle name="Normal 2 2 7 5" xfId="29849"/>
    <cellStyle name="Normal 2 2 8" xfId="29850"/>
    <cellStyle name="Normal 2 2 8 2" xfId="29851"/>
    <cellStyle name="Normal 2 2 8 2 2" xfId="29852"/>
    <cellStyle name="Normal 2 2 8 2 3" xfId="29853"/>
    <cellStyle name="Normal 2 2 8 2 4" xfId="29854"/>
    <cellStyle name="Normal 2 2 8 3" xfId="29855"/>
    <cellStyle name="Normal 2 2 8 4" xfId="29856"/>
    <cellStyle name="Normal 2 2 8 5" xfId="29857"/>
    <cellStyle name="Normal 2 2 9" xfId="29858"/>
    <cellStyle name="Normal 2 2 9 2" xfId="29859"/>
    <cellStyle name="Normal 2 2 9 3" xfId="29860"/>
    <cellStyle name="Normal 2 2 9 4" xfId="29861"/>
    <cellStyle name="Normal 2 2_ Price Inputs" xfId="51126"/>
    <cellStyle name="Normal 2 20" xfId="29862"/>
    <cellStyle name="Normal 2 20 2" xfId="29863"/>
    <cellStyle name="Normal 2 21" xfId="29864"/>
    <cellStyle name="Normal 2 21 2" xfId="29865"/>
    <cellStyle name="Normal 2 22" xfId="29866"/>
    <cellStyle name="Normal 2 22 2" xfId="29867"/>
    <cellStyle name="Normal 2 23" xfId="29868"/>
    <cellStyle name="Normal 2 23 2" xfId="29869"/>
    <cellStyle name="Normal 2 24" xfId="29870"/>
    <cellStyle name="Normal 2 25" xfId="29871"/>
    <cellStyle name="Normal 2 26" xfId="29872"/>
    <cellStyle name="Normal 2 27" xfId="29873"/>
    <cellStyle name="Normal 2 28" xfId="29874"/>
    <cellStyle name="Normal 2 29" xfId="29875"/>
    <cellStyle name="Normal 2 3" xfId="29876"/>
    <cellStyle name="Normal 2 3 2" xfId="29877"/>
    <cellStyle name="Normal 2 3 2 10" xfId="29878"/>
    <cellStyle name="Normal 2 3 2 11" xfId="29879"/>
    <cellStyle name="Normal 2 3 2 12" xfId="29880"/>
    <cellStyle name="Normal 2 3 2 2" xfId="29881"/>
    <cellStyle name="Normal 2 3 2 2 2" xfId="29882"/>
    <cellStyle name="Normal 2 3 2 3" xfId="29883"/>
    <cellStyle name="Normal 2 3 2 4" xfId="29884"/>
    <cellStyle name="Normal 2 3 2 5" xfId="29885"/>
    <cellStyle name="Normal 2 3 2 6" xfId="29886"/>
    <cellStyle name="Normal 2 3 2 7" xfId="29887"/>
    <cellStyle name="Normal 2 3 2 8" xfId="29888"/>
    <cellStyle name="Normal 2 3 2 9" xfId="29889"/>
    <cellStyle name="Normal 2 3 3" xfId="29890"/>
    <cellStyle name="Normal 2 3 3 2" xfId="29891"/>
    <cellStyle name="Normal 2 3 3 3" xfId="29892"/>
    <cellStyle name="Normal 2 3 3 4" xfId="29893"/>
    <cellStyle name="Normal 2 3 3 5" xfId="29894"/>
    <cellStyle name="Normal 2 3 3 6" xfId="29895"/>
    <cellStyle name="Normal 2 3 3 7" xfId="29896"/>
    <cellStyle name="Normal 2 3 3 8" xfId="29897"/>
    <cellStyle name="Normal 2 3 3 9" xfId="29898"/>
    <cellStyle name="Normal 2 3 4" xfId="29899"/>
    <cellStyle name="Normal 2 3 4 2" xfId="29900"/>
    <cellStyle name="Normal 2 3 4 3" xfId="29901"/>
    <cellStyle name="Normal 2 3 4 4" xfId="29902"/>
    <cellStyle name="Normal 2 3 4 5" xfId="29903"/>
    <cellStyle name="Normal 2 3 4 6" xfId="29904"/>
    <cellStyle name="Normal 2 3 4 7" xfId="29905"/>
    <cellStyle name="Normal 2 3 4 8" xfId="29906"/>
    <cellStyle name="Normal 2 3 5" xfId="29907"/>
    <cellStyle name="Normal 2 3 5 2" xfId="29908"/>
    <cellStyle name="Normal 2 3 6" xfId="29909"/>
    <cellStyle name="Normal 2 3 7" xfId="29910"/>
    <cellStyle name="Normal 2 3 8" xfId="29911"/>
    <cellStyle name="Normal 2 3 9" xfId="29912"/>
    <cellStyle name="Normal 2 30" xfId="29913"/>
    <cellStyle name="Normal 2 31" xfId="29914"/>
    <cellStyle name="Normal 2 32" xfId="29915"/>
    <cellStyle name="Normal 2 33" xfId="29916"/>
    <cellStyle name="Normal 2 34" xfId="29917"/>
    <cellStyle name="Normal 2 35" xfId="29918"/>
    <cellStyle name="Normal 2 36" xfId="29919"/>
    <cellStyle name="Normal 2 37" xfId="29920"/>
    <cellStyle name="Normal 2 38" xfId="29921"/>
    <cellStyle name="Normal 2 39" xfId="29922"/>
    <cellStyle name="Normal 2 4" xfId="29923"/>
    <cellStyle name="Normal 2 4 2" xfId="29924"/>
    <cellStyle name="Normal 2 4 2 2" xfId="29925"/>
    <cellStyle name="Normal 2 4 2 3" xfId="29926"/>
    <cellStyle name="Normal 2 4 2 4" xfId="29927"/>
    <cellStyle name="Normal 2 4 2 5" xfId="29928"/>
    <cellStyle name="Normal 2 4 2 6" xfId="29929"/>
    <cellStyle name="Normal 2 4 2 7" xfId="29930"/>
    <cellStyle name="Normal 2 4 2 8" xfId="29931"/>
    <cellStyle name="Normal 2 4 3" xfId="29932"/>
    <cellStyle name="Normal 2 4 3 2" xfId="29933"/>
    <cellStyle name="Normal 2 4 3 3" xfId="29934"/>
    <cellStyle name="Normal 2 4 3 4" xfId="29935"/>
    <cellStyle name="Normal 2 4 3 5" xfId="29936"/>
    <cellStyle name="Normal 2 4 3 6" xfId="29937"/>
    <cellStyle name="Normal 2 4 3 7" xfId="29938"/>
    <cellStyle name="Normal 2 4 4" xfId="29939"/>
    <cellStyle name="Normal 2 4 4 2" xfId="29940"/>
    <cellStyle name="Normal 2 4 4 3" xfId="29941"/>
    <cellStyle name="Normal 2 4 4 4" xfId="29942"/>
    <cellStyle name="Normal 2 4 4 5" xfId="29943"/>
    <cellStyle name="Normal 2 4 4 6" xfId="29944"/>
    <cellStyle name="Normal 2 4 4 7" xfId="29945"/>
    <cellStyle name="Normal 2 4 5" xfId="29946"/>
    <cellStyle name="Normal 2 4 6" xfId="29947"/>
    <cellStyle name="Normal 2 4 7" xfId="29948"/>
    <cellStyle name="Normal 2 40" xfId="29949"/>
    <cellStyle name="Normal 2 41" xfId="52064"/>
    <cellStyle name="Normal 2 5" xfId="29950"/>
    <cellStyle name="Normal 2 5 2" xfId="29951"/>
    <cellStyle name="Normal 2 5 2 2" xfId="29952"/>
    <cellStyle name="Normal 2 5 3" xfId="29953"/>
    <cellStyle name="Normal 2 5 3 2" xfId="51127"/>
    <cellStyle name="Normal 2 5 4" xfId="51128"/>
    <cellStyle name="Normal 2 6" xfId="29954"/>
    <cellStyle name="Normal 2 6 2" xfId="29955"/>
    <cellStyle name="Normal 2 6 2 2" xfId="29956"/>
    <cellStyle name="Normal 2 6 2 2 2" xfId="29957"/>
    <cellStyle name="Normal 2 6 2 2 3" xfId="29958"/>
    <cellStyle name="Normal 2 6 2 2 4" xfId="29959"/>
    <cellStyle name="Normal 2 6 2 3" xfId="29960"/>
    <cellStyle name="Normal 2 6 2 4" xfId="29961"/>
    <cellStyle name="Normal 2 6 2 5" xfId="29962"/>
    <cellStyle name="Normal 2 6 3" xfId="29963"/>
    <cellStyle name="Normal 2 6 3 2" xfId="29964"/>
    <cellStyle name="Normal 2 6 3 2 2" xfId="29965"/>
    <cellStyle name="Normal 2 6 3 2 3" xfId="29966"/>
    <cellStyle name="Normal 2 6 3 2 4" xfId="29967"/>
    <cellStyle name="Normal 2 6 3 3" xfId="29968"/>
    <cellStyle name="Normal 2 6 3 4" xfId="29969"/>
    <cellStyle name="Normal 2 6 3 5" xfId="29970"/>
    <cellStyle name="Normal 2 6 4" xfId="29971"/>
    <cellStyle name="Normal 2 6 4 2" xfId="29972"/>
    <cellStyle name="Normal 2 6 4 3" xfId="29973"/>
    <cellStyle name="Normal 2 6 4 4" xfId="29974"/>
    <cellStyle name="Normal 2 6 5" xfId="29975"/>
    <cellStyle name="Normal 2 6 6" xfId="29976"/>
    <cellStyle name="Normal 2 6 7" xfId="29977"/>
    <cellStyle name="Normal 2 6 8" xfId="29978"/>
    <cellStyle name="Normal 2 7" xfId="29979"/>
    <cellStyle name="Normal 2 7 2" xfId="29980"/>
    <cellStyle name="Normal 2 7 2 2" xfId="29981"/>
    <cellStyle name="Normal 2 7 2 2 2" xfId="29982"/>
    <cellStyle name="Normal 2 7 2 2 3" xfId="29983"/>
    <cellStyle name="Normal 2 7 2 2 4" xfId="29984"/>
    <cellStyle name="Normal 2 7 2 3" xfId="29985"/>
    <cellStyle name="Normal 2 7 2 4" xfId="29986"/>
    <cellStyle name="Normal 2 7 2 5" xfId="29987"/>
    <cellStyle name="Normal 2 7 3" xfId="29988"/>
    <cellStyle name="Normal 2 7 3 2" xfId="29989"/>
    <cellStyle name="Normal 2 7 3 2 2" xfId="29990"/>
    <cellStyle name="Normal 2 7 3 2 3" xfId="29991"/>
    <cellStyle name="Normal 2 7 3 2 4" xfId="29992"/>
    <cellStyle name="Normal 2 7 3 3" xfId="29993"/>
    <cellStyle name="Normal 2 7 3 4" xfId="29994"/>
    <cellStyle name="Normal 2 7 3 5" xfId="29995"/>
    <cellStyle name="Normal 2 7 4" xfId="29996"/>
    <cellStyle name="Normal 2 7 4 2" xfId="29997"/>
    <cellStyle name="Normal 2 7 4 3" xfId="29998"/>
    <cellStyle name="Normal 2 7 4 4" xfId="29999"/>
    <cellStyle name="Normal 2 7 5" xfId="30000"/>
    <cellStyle name="Normal 2 7 6" xfId="30001"/>
    <cellStyle name="Normal 2 7 7" xfId="30002"/>
    <cellStyle name="Normal 2 7 8" xfId="30003"/>
    <cellStyle name="Normal 2 8" xfId="30004"/>
    <cellStyle name="Normal 2 8 2" xfId="30005"/>
    <cellStyle name="Normal 2 8 2 2" xfId="30006"/>
    <cellStyle name="Normal 2 8 2 2 2" xfId="30007"/>
    <cellStyle name="Normal 2 8 2 2 3" xfId="30008"/>
    <cellStyle name="Normal 2 8 2 2 4" xfId="30009"/>
    <cellStyle name="Normal 2 8 2 3" xfId="30010"/>
    <cellStyle name="Normal 2 8 2 4" xfId="30011"/>
    <cellStyle name="Normal 2 8 2 5" xfId="30012"/>
    <cellStyle name="Normal 2 8 3" xfId="30013"/>
    <cellStyle name="Normal 2 8 3 2" xfId="30014"/>
    <cellStyle name="Normal 2 8 3 2 2" xfId="30015"/>
    <cellStyle name="Normal 2 8 3 2 3" xfId="30016"/>
    <cellStyle name="Normal 2 8 3 2 4" xfId="30017"/>
    <cellStyle name="Normal 2 8 3 3" xfId="30018"/>
    <cellStyle name="Normal 2 8 3 4" xfId="30019"/>
    <cellStyle name="Normal 2 8 3 5" xfId="30020"/>
    <cellStyle name="Normal 2 8 4" xfId="30021"/>
    <cellStyle name="Normal 2 8 4 2" xfId="30022"/>
    <cellStyle name="Normal 2 8 4 3" xfId="30023"/>
    <cellStyle name="Normal 2 8 4 4" xfId="30024"/>
    <cellStyle name="Normal 2 8 5" xfId="30025"/>
    <cellStyle name="Normal 2 8 6" xfId="30026"/>
    <cellStyle name="Normal 2 8 7" xfId="30027"/>
    <cellStyle name="Normal 2 8 8" xfId="30028"/>
    <cellStyle name="Normal 2 9" xfId="30029"/>
    <cellStyle name="Normal 2 9 2" xfId="30030"/>
    <cellStyle name="Normal 2 9 2 2" xfId="30031"/>
    <cellStyle name="Normal 2 9 2 2 2" xfId="30032"/>
    <cellStyle name="Normal 2 9 2 2 3" xfId="30033"/>
    <cellStyle name="Normal 2 9 2 2 4" xfId="30034"/>
    <cellStyle name="Normal 2 9 2 3" xfId="30035"/>
    <cellStyle name="Normal 2 9 2 4" xfId="30036"/>
    <cellStyle name="Normal 2 9 2 5" xfId="30037"/>
    <cellStyle name="Normal 2 9 3" xfId="30038"/>
    <cellStyle name="Normal 2 9 3 2" xfId="30039"/>
    <cellStyle name="Normal 2 9 3 2 2" xfId="30040"/>
    <cellStyle name="Normal 2 9 3 2 3" xfId="30041"/>
    <cellStyle name="Normal 2 9 3 2 4" xfId="30042"/>
    <cellStyle name="Normal 2 9 3 3" xfId="30043"/>
    <cellStyle name="Normal 2 9 3 4" xfId="30044"/>
    <cellStyle name="Normal 2 9 3 5" xfId="30045"/>
    <cellStyle name="Normal 2 9 4" xfId="30046"/>
    <cellStyle name="Normal 2 9 4 2" xfId="30047"/>
    <cellStyle name="Normal 2 9 4 3" xfId="30048"/>
    <cellStyle name="Normal 2 9 4 4" xfId="30049"/>
    <cellStyle name="Normal 2 9 5" xfId="30050"/>
    <cellStyle name="Normal 2 9 6" xfId="30051"/>
    <cellStyle name="Normal 2 9 7" xfId="30052"/>
    <cellStyle name="Normal 2 9 8" xfId="30053"/>
    <cellStyle name="Normal 2_04-2009 MEHC Cross Charge" xfId="30054"/>
    <cellStyle name="Normal 20" xfId="30055"/>
    <cellStyle name="Normal 20 2" xfId="30056"/>
    <cellStyle name="Normal 20 2 2" xfId="30057"/>
    <cellStyle name="Normal 20 2 3" xfId="30058"/>
    <cellStyle name="Normal 20 2 4" xfId="30059"/>
    <cellStyle name="Normal 20 2 5" xfId="30060"/>
    <cellStyle name="Normal 20 2 6" xfId="30061"/>
    <cellStyle name="Normal 20 2 7" xfId="30062"/>
    <cellStyle name="Normal 20 2 8" xfId="30063"/>
    <cellStyle name="Normal 20 2 9" xfId="30064"/>
    <cellStyle name="Normal 20 3" xfId="30065"/>
    <cellStyle name="Normal 20 3 2" xfId="51129"/>
    <cellStyle name="Normal 20 4" xfId="30066"/>
    <cellStyle name="Normal 20 4 2" xfId="51130"/>
    <cellStyle name="Normal 20 5" xfId="30067"/>
    <cellStyle name="Normal 20 6" xfId="30068"/>
    <cellStyle name="Normal 200" xfId="30069"/>
    <cellStyle name="Normal 201" xfId="30070"/>
    <cellStyle name="Normal 202" xfId="30071"/>
    <cellStyle name="Normal 203" xfId="30072"/>
    <cellStyle name="Normal 204" xfId="30073"/>
    <cellStyle name="Normal 205" xfId="30074"/>
    <cellStyle name="Normal 206" xfId="30075"/>
    <cellStyle name="Normal 207" xfId="30076"/>
    <cellStyle name="Normal 208" xfId="30077"/>
    <cellStyle name="Normal 209" xfId="30078"/>
    <cellStyle name="Normal 21" xfId="30079"/>
    <cellStyle name="Normal 21 2" xfId="30080"/>
    <cellStyle name="Normal 21 2 2" xfId="30081"/>
    <cellStyle name="Normal 21 2 3" xfId="30082"/>
    <cellStyle name="Normal 21 2 4" xfId="30083"/>
    <cellStyle name="Normal 21 2 5" xfId="30084"/>
    <cellStyle name="Normal 21 2 6" xfId="30085"/>
    <cellStyle name="Normal 21 2 7" xfId="30086"/>
    <cellStyle name="Normal 21 2 8" xfId="30087"/>
    <cellStyle name="Normal 21 2 9" xfId="30088"/>
    <cellStyle name="Normal 21 3" xfId="30089"/>
    <cellStyle name="Normal 21 3 2" xfId="51131"/>
    <cellStyle name="Normal 21 4" xfId="30090"/>
    <cellStyle name="Normal 21 5" xfId="30091"/>
    <cellStyle name="Normal 21 6" xfId="30092"/>
    <cellStyle name="Normal 21 7" xfId="30093"/>
    <cellStyle name="Normal 21_4 31E Reg Asset  Liab and EXH D" xfId="51132"/>
    <cellStyle name="Normal 210" xfId="30094"/>
    <cellStyle name="Normal 211" xfId="30095"/>
    <cellStyle name="Normal 212" xfId="30096"/>
    <cellStyle name="Normal 213" xfId="30097"/>
    <cellStyle name="Normal 214" xfId="30098"/>
    <cellStyle name="Normal 215" xfId="30099"/>
    <cellStyle name="Normal 216" xfId="30100"/>
    <cellStyle name="Normal 217" xfId="30101"/>
    <cellStyle name="Normal 218" xfId="30102"/>
    <cellStyle name="Normal 219" xfId="30103"/>
    <cellStyle name="Normal 22" xfId="30104"/>
    <cellStyle name="Normal 22 2" xfId="30105"/>
    <cellStyle name="Normal 22 2 2" xfId="30106"/>
    <cellStyle name="Normal 22 2 3" xfId="30107"/>
    <cellStyle name="Normal 22 2 4" xfId="30108"/>
    <cellStyle name="Normal 22 2 5" xfId="30109"/>
    <cellStyle name="Normal 22 2 6" xfId="30110"/>
    <cellStyle name="Normal 22 2 7" xfId="30111"/>
    <cellStyle name="Normal 22 2 8" xfId="30112"/>
    <cellStyle name="Normal 22 2 9" xfId="30113"/>
    <cellStyle name="Normal 22 3" xfId="30114"/>
    <cellStyle name="Normal 22 3 2" xfId="51133"/>
    <cellStyle name="Normal 22 4" xfId="30115"/>
    <cellStyle name="Normal 22 5" xfId="30116"/>
    <cellStyle name="Normal 22 6" xfId="51134"/>
    <cellStyle name="Normal 220" xfId="30117"/>
    <cellStyle name="Normal 221" xfId="30118"/>
    <cellStyle name="Normal 222" xfId="30119"/>
    <cellStyle name="Normal 223" xfId="30120"/>
    <cellStyle name="Normal 224" xfId="30121"/>
    <cellStyle name="Normal 225" xfId="30122"/>
    <cellStyle name="Normal 226" xfId="30123"/>
    <cellStyle name="Normal 227" xfId="30124"/>
    <cellStyle name="Normal 228" xfId="30125"/>
    <cellStyle name="Normal 229" xfId="30126"/>
    <cellStyle name="Normal 23" xfId="30127"/>
    <cellStyle name="Normal 23 2" xfId="30128"/>
    <cellStyle name="Normal 23 2 2" xfId="30129"/>
    <cellStyle name="Normal 23 2 3" xfId="51135"/>
    <cellStyle name="Normal 23 3" xfId="30130"/>
    <cellStyle name="Normal 23 3 2" xfId="51136"/>
    <cellStyle name="Normal 23 4" xfId="30131"/>
    <cellStyle name="Normal 23 5" xfId="51137"/>
    <cellStyle name="Normal 23 6" xfId="51138"/>
    <cellStyle name="Normal 230" xfId="30132"/>
    <cellStyle name="Normal 231" xfId="30133"/>
    <cellStyle name="Normal 232" xfId="30134"/>
    <cellStyle name="Normal 233" xfId="30135"/>
    <cellStyle name="Normal 234" xfId="30136"/>
    <cellStyle name="Normal 235" xfId="30137"/>
    <cellStyle name="Normal 236" xfId="30138"/>
    <cellStyle name="Normal 237" xfId="30139"/>
    <cellStyle name="Normal 238" xfId="30140"/>
    <cellStyle name="Normal 239" xfId="30141"/>
    <cellStyle name="Normal 24" xfId="30142"/>
    <cellStyle name="Normal 24 2" xfId="30143"/>
    <cellStyle name="Normal 24 2 2" xfId="30144"/>
    <cellStyle name="Normal 24 2 3" xfId="30145"/>
    <cellStyle name="Normal 24 2 4" xfId="30146"/>
    <cellStyle name="Normal 24 2 5" xfId="30147"/>
    <cellStyle name="Normal 24 2 6" xfId="30148"/>
    <cellStyle name="Normal 24 2 7" xfId="30149"/>
    <cellStyle name="Normal 24 2 8" xfId="30150"/>
    <cellStyle name="Normal 24 2 9" xfId="30151"/>
    <cellStyle name="Normal 24 3" xfId="30152"/>
    <cellStyle name="Normal 24 3 2" xfId="51139"/>
    <cellStyle name="Normal 24 4" xfId="30153"/>
    <cellStyle name="Normal 24 5" xfId="51140"/>
    <cellStyle name="Normal 240" xfId="30154"/>
    <cellStyle name="Normal 241" xfId="30155"/>
    <cellStyle name="Normal 242" xfId="30156"/>
    <cellStyle name="Normal 243" xfId="30157"/>
    <cellStyle name="Normal 244" xfId="30158"/>
    <cellStyle name="Normal 245" xfId="30159"/>
    <cellStyle name="Normal 246" xfId="30160"/>
    <cellStyle name="Normal 247" xfId="30161"/>
    <cellStyle name="Normal 248" xfId="30162"/>
    <cellStyle name="Normal 249" xfId="30163"/>
    <cellStyle name="Normal 25" xfId="30164"/>
    <cellStyle name="Normal 25 2" xfId="30165"/>
    <cellStyle name="Normal 25 2 2" xfId="30166"/>
    <cellStyle name="Normal 25 2 3" xfId="30167"/>
    <cellStyle name="Normal 25 2 4" xfId="30168"/>
    <cellStyle name="Normal 25 2 5" xfId="30169"/>
    <cellStyle name="Normal 25 2 6" xfId="30170"/>
    <cellStyle name="Normal 25 2 7" xfId="30171"/>
    <cellStyle name="Normal 25 2 8" xfId="30172"/>
    <cellStyle name="Normal 25 2 9" xfId="30173"/>
    <cellStyle name="Normal 25 3" xfId="30174"/>
    <cellStyle name="Normal 25 3 2" xfId="51141"/>
    <cellStyle name="Normal 25 4" xfId="30175"/>
    <cellStyle name="Normal 25 5" xfId="51142"/>
    <cellStyle name="Normal 250" xfId="30176"/>
    <cellStyle name="Normal 251" xfId="30177"/>
    <cellStyle name="Normal 252" xfId="30178"/>
    <cellStyle name="Normal 253" xfId="30179"/>
    <cellStyle name="Normal 254" xfId="30180"/>
    <cellStyle name="Normal 255" xfId="30181"/>
    <cellStyle name="Normal 256" xfId="30182"/>
    <cellStyle name="Normal 257" xfId="30183"/>
    <cellStyle name="Normal 258" xfId="30184"/>
    <cellStyle name="Normal 259" xfId="30185"/>
    <cellStyle name="Normal 26" xfId="30186"/>
    <cellStyle name="Normal 26 2" xfId="30187"/>
    <cellStyle name="Normal 26 2 2" xfId="30188"/>
    <cellStyle name="Normal 26 2 3" xfId="30189"/>
    <cellStyle name="Normal 26 2 4" xfId="30190"/>
    <cellStyle name="Normal 26 2 5" xfId="30191"/>
    <cellStyle name="Normal 26 2 6" xfId="30192"/>
    <cellStyle name="Normal 26 2 7" xfId="30193"/>
    <cellStyle name="Normal 26 2 8" xfId="30194"/>
    <cellStyle name="Normal 26 2 9" xfId="30195"/>
    <cellStyle name="Normal 26 3" xfId="30196"/>
    <cellStyle name="Normal 26 3 2" xfId="51143"/>
    <cellStyle name="Normal 26 4" xfId="30197"/>
    <cellStyle name="Normal 26 5" xfId="51144"/>
    <cellStyle name="Normal 26 6" xfId="51145"/>
    <cellStyle name="Normal 260" xfId="30198"/>
    <cellStyle name="Normal 261" xfId="30199"/>
    <cellStyle name="Normal 262" xfId="30200"/>
    <cellStyle name="Normal 263" xfId="30201"/>
    <cellStyle name="Normal 264" xfId="30202"/>
    <cellStyle name="Normal 265" xfId="30203"/>
    <cellStyle name="Normal 266" xfId="30204"/>
    <cellStyle name="Normal 266 2" xfId="30205"/>
    <cellStyle name="Normal 266 2 2" xfId="30206"/>
    <cellStyle name="Normal 267" xfId="30207"/>
    <cellStyle name="Normal 268" xfId="30208"/>
    <cellStyle name="Normal 269" xfId="30209"/>
    <cellStyle name="Normal 27" xfId="30210"/>
    <cellStyle name="Normal 27 2" xfId="30211"/>
    <cellStyle name="Normal 27 2 10" xfId="30212"/>
    <cellStyle name="Normal 27 2 11" xfId="30213"/>
    <cellStyle name="Normal 27 2 2" xfId="30214"/>
    <cellStyle name="Normal 27 2 3" xfId="30215"/>
    <cellStyle name="Normal 27 2 4" xfId="30216"/>
    <cellStyle name="Normal 27 2 5" xfId="30217"/>
    <cellStyle name="Normal 27 2 6" xfId="30218"/>
    <cellStyle name="Normal 27 2 7" xfId="30219"/>
    <cellStyle name="Normal 27 2 8" xfId="30220"/>
    <cellStyle name="Normal 27 2 9" xfId="30221"/>
    <cellStyle name="Normal 27 3" xfId="30222"/>
    <cellStyle name="Normal 27 3 2" xfId="51146"/>
    <cellStyle name="Normal 27 4" xfId="30223"/>
    <cellStyle name="Normal 27 5" xfId="51147"/>
    <cellStyle name="Normal 270" xfId="30224"/>
    <cellStyle name="Normal 271" xfId="30225"/>
    <cellStyle name="Normal 272" xfId="30226"/>
    <cellStyle name="Normal 273" xfId="30227"/>
    <cellStyle name="Normal 274" xfId="30228"/>
    <cellStyle name="Normal 275" xfId="30229"/>
    <cellStyle name="Normal 276" xfId="30230"/>
    <cellStyle name="Normal 277" xfId="30231"/>
    <cellStyle name="Normal 278" xfId="30232"/>
    <cellStyle name="Normal 279" xfId="30233"/>
    <cellStyle name="Normal 28" xfId="30234"/>
    <cellStyle name="Normal 28 2" xfId="30235"/>
    <cellStyle name="Normal 28 2 2" xfId="30236"/>
    <cellStyle name="Normal 28 2 3" xfId="30237"/>
    <cellStyle name="Normal 28 3" xfId="30238"/>
    <cellStyle name="Normal 28 3 2" xfId="51148"/>
    <cellStyle name="Normal 28 4" xfId="51149"/>
    <cellStyle name="Normal 28 5" xfId="51150"/>
    <cellStyle name="Normal 280" xfId="30239"/>
    <cellStyle name="Normal 281" xfId="30240"/>
    <cellStyle name="Normal 282" xfId="30241"/>
    <cellStyle name="Normal 283" xfId="30242"/>
    <cellStyle name="Normal 284" xfId="30243"/>
    <cellStyle name="Normal 285" xfId="30244"/>
    <cellStyle name="Normal 286" xfId="30245"/>
    <cellStyle name="Normal 287" xfId="30246"/>
    <cellStyle name="Normal 288" xfId="30247"/>
    <cellStyle name="Normal 289" xfId="30248"/>
    <cellStyle name="Normal 29" xfId="30249"/>
    <cellStyle name="Normal 29 2" xfId="30250"/>
    <cellStyle name="Normal 29 2 2" xfId="30251"/>
    <cellStyle name="Normal 29 2 2 2" xfId="30252"/>
    <cellStyle name="Normal 29 2 3" xfId="30253"/>
    <cellStyle name="Normal 29 3" xfId="30254"/>
    <cellStyle name="Normal 29 3 2" xfId="30255"/>
    <cellStyle name="Normal 29 4" xfId="30256"/>
    <cellStyle name="Normal 29 5" xfId="51151"/>
    <cellStyle name="Normal 290" xfId="30257"/>
    <cellStyle name="Normal 291" xfId="30258"/>
    <cellStyle name="Normal 292" xfId="30259"/>
    <cellStyle name="Normal 293" xfId="30260"/>
    <cellStyle name="Normal 294" xfId="30261"/>
    <cellStyle name="Normal 295" xfId="30262"/>
    <cellStyle name="Normal 296" xfId="30263"/>
    <cellStyle name="Normal 297" xfId="30264"/>
    <cellStyle name="Normal 298" xfId="30265"/>
    <cellStyle name="Normal 299" xfId="30266"/>
    <cellStyle name="Normal 3" xfId="2"/>
    <cellStyle name="Normal 3 10" xfId="30267"/>
    <cellStyle name="Normal 3 10 2" xfId="51152"/>
    <cellStyle name="Normal 3 11" xfId="30268"/>
    <cellStyle name="Normal 3 11 2" xfId="51153"/>
    <cellStyle name="Normal 3 12" xfId="30269"/>
    <cellStyle name="Normal 3 13" xfId="30270"/>
    <cellStyle name="Normal 3 14" xfId="30271"/>
    <cellStyle name="Normal 3 15" xfId="30272"/>
    <cellStyle name="Normal 3 16" xfId="30273"/>
    <cellStyle name="Normal 3 17" xfId="30274"/>
    <cellStyle name="Normal 3 18" xfId="30275"/>
    <cellStyle name="Normal 3 19" xfId="30276"/>
    <cellStyle name="Normal 3 2" xfId="24"/>
    <cellStyle name="Normal 3 2 10" xfId="30277"/>
    <cellStyle name="Normal 3 2 11" xfId="30278"/>
    <cellStyle name="Normal 3 2 2" xfId="25"/>
    <cellStyle name="Normal 3 2 2 2" xfId="30279"/>
    <cellStyle name="Normal 3 2 2 2 2" xfId="30280"/>
    <cellStyle name="Normal 3 2 2 2 3" xfId="30281"/>
    <cellStyle name="Normal 3 2 2 2 4" xfId="30282"/>
    <cellStyle name="Normal 3 2 2 2 5" xfId="30283"/>
    <cellStyle name="Normal 3 2 2 3" xfId="30284"/>
    <cellStyle name="Normal 3 2 2 4" xfId="30285"/>
    <cellStyle name="Normal 3 2 2 5" xfId="30286"/>
    <cellStyle name="Normal 3 2 2 6" xfId="30287"/>
    <cellStyle name="Normal 3 2 2 7" xfId="30288"/>
    <cellStyle name="Normal 3 2 2 8" xfId="30289"/>
    <cellStyle name="Normal 3 2 3" xfId="30290"/>
    <cellStyle name="Normal 3 2 3 2" xfId="30291"/>
    <cellStyle name="Normal 3 2 3 2 2" xfId="30292"/>
    <cellStyle name="Normal 3 2 3 2 3" xfId="30293"/>
    <cellStyle name="Normal 3 2 3 2 4" xfId="30294"/>
    <cellStyle name="Normal 3 2 3 3" xfId="30295"/>
    <cellStyle name="Normal 3 2 3 4" xfId="30296"/>
    <cellStyle name="Normal 3 2 3 5" xfId="30297"/>
    <cellStyle name="Normal 3 2 3 6" xfId="30298"/>
    <cellStyle name="Normal 3 2 3 7" xfId="30299"/>
    <cellStyle name="Normal 3 2 4" xfId="30300"/>
    <cellStyle name="Normal 3 2 4 2" xfId="30301"/>
    <cellStyle name="Normal 3 2 4 3" xfId="30302"/>
    <cellStyle name="Normal 3 2 4 4" xfId="30303"/>
    <cellStyle name="Normal 3 2 4 5" xfId="30304"/>
    <cellStyle name="Normal 3 2 5" xfId="30305"/>
    <cellStyle name="Normal 3 2 5 2" xfId="30306"/>
    <cellStyle name="Normal 3 2 6" xfId="30307"/>
    <cellStyle name="Normal 3 2 6 2" xfId="30308"/>
    <cellStyle name="Normal 3 2 7" xfId="30309"/>
    <cellStyle name="Normal 3 2 8" xfId="30310"/>
    <cellStyle name="Normal 3 2 9" xfId="30311"/>
    <cellStyle name="Normal 3 2_Chelan PUD Power Costs (8-10)" xfId="51154"/>
    <cellStyle name="Normal 3 20" xfId="30312"/>
    <cellStyle name="Normal 3 21" xfId="30313"/>
    <cellStyle name="Normal 3 22" xfId="30314"/>
    <cellStyle name="Normal 3 23" xfId="30315"/>
    <cellStyle name="Normal 3 24" xfId="30316"/>
    <cellStyle name="Normal 3 25" xfId="30317"/>
    <cellStyle name="Normal 3 26" xfId="30318"/>
    <cellStyle name="Normal 3 27" xfId="30319"/>
    <cellStyle name="Normal 3 28" xfId="30320"/>
    <cellStyle name="Normal 3 29" xfId="30321"/>
    <cellStyle name="Normal 3 3" xfId="30322"/>
    <cellStyle name="Normal 3 3 2" xfId="30323"/>
    <cellStyle name="Normal 3 3 2 2" xfId="30324"/>
    <cellStyle name="Normal 3 3 2 2 2" xfId="30325"/>
    <cellStyle name="Normal 3 3 2 2 3" xfId="30326"/>
    <cellStyle name="Normal 3 3 2 2 4" xfId="30327"/>
    <cellStyle name="Normal 3 3 2 3" xfId="30328"/>
    <cellStyle name="Normal 3 3 2 4" xfId="30329"/>
    <cellStyle name="Normal 3 3 2 5" xfId="30330"/>
    <cellStyle name="Normal 3 3 3" xfId="30331"/>
    <cellStyle name="Normal 3 3 3 2" xfId="30332"/>
    <cellStyle name="Normal 3 3 3 2 2" xfId="30333"/>
    <cellStyle name="Normal 3 3 3 2 3" xfId="30334"/>
    <cellStyle name="Normal 3 3 3 2 4" xfId="30335"/>
    <cellStyle name="Normal 3 3 3 3" xfId="30336"/>
    <cellStyle name="Normal 3 3 3 4" xfId="30337"/>
    <cellStyle name="Normal 3 3 3 5" xfId="30338"/>
    <cellStyle name="Normal 3 3 4" xfId="30339"/>
    <cellStyle name="Normal 3 3 4 2" xfId="30340"/>
    <cellStyle name="Normal 3 3 4 3" xfId="30341"/>
    <cellStyle name="Normal 3 3 4 4" xfId="30342"/>
    <cellStyle name="Normal 3 3 5" xfId="30343"/>
    <cellStyle name="Normal 3 3 6" xfId="30344"/>
    <cellStyle name="Normal 3 3 6 10" xfId="30345"/>
    <cellStyle name="Normal 3 3 6 11" xfId="30346"/>
    <cellStyle name="Normal 3 3 6 2" xfId="30347"/>
    <cellStyle name="Normal 3 3 6 2 2" xfId="30348"/>
    <cellStyle name="Normal 3 3 6 2 3" xfId="30349"/>
    <cellStyle name="Normal 3 3 6 2 4" xfId="30350"/>
    <cellStyle name="Normal 3 3 6 2 5" xfId="30351"/>
    <cellStyle name="Normal 3 3 6 2 6" xfId="30352"/>
    <cellStyle name="Normal 3 3 6 2 7" xfId="30353"/>
    <cellStyle name="Normal 3 3 6 2 8" xfId="30354"/>
    <cellStyle name="Normal 3 3 6 3" xfId="30355"/>
    <cellStyle name="Normal 3 3 6 4" xfId="30356"/>
    <cellStyle name="Normal 3 3 6 5" xfId="30357"/>
    <cellStyle name="Normal 3 3 6 6" xfId="30358"/>
    <cellStyle name="Normal 3 3 6 7" xfId="30359"/>
    <cellStyle name="Normal 3 3 6 8" xfId="30360"/>
    <cellStyle name="Normal 3 3 6 9" xfId="30361"/>
    <cellStyle name="Normal 3 3 7" xfId="30362"/>
    <cellStyle name="Normal 3 3 8" xfId="30363"/>
    <cellStyle name="Normal 3 3 9" xfId="30364"/>
    <cellStyle name="Normal 3 30" xfId="30365"/>
    <cellStyle name="Normal 3 31" xfId="30366"/>
    <cellStyle name="Normal 3 32" xfId="30367"/>
    <cellStyle name="Normal 3 33" xfId="30368"/>
    <cellStyle name="Normal 3 34" xfId="30369"/>
    <cellStyle name="Normal 3 35" xfId="30370"/>
    <cellStyle name="Normal 3 36" xfId="30371"/>
    <cellStyle name="Normal 3 37" xfId="30372"/>
    <cellStyle name="Normal 3 38" xfId="30373"/>
    <cellStyle name="Normal 3 39" xfId="30374"/>
    <cellStyle name="Normal 3 4" xfId="30375"/>
    <cellStyle name="Normal 3 4 10" xfId="30376"/>
    <cellStyle name="Normal 3 4 2" xfId="30377"/>
    <cellStyle name="Normal 3 4 2 2" xfId="30378"/>
    <cellStyle name="Normal 3 4 2 2 2" xfId="30379"/>
    <cellStyle name="Normal 3 4 2 2 3" xfId="30380"/>
    <cellStyle name="Normal 3 4 2 2 4" xfId="30381"/>
    <cellStyle name="Normal 3 4 2 3" xfId="30382"/>
    <cellStyle name="Normal 3 4 2 4" xfId="30383"/>
    <cellStyle name="Normal 3 4 2 5" xfId="30384"/>
    <cellStyle name="Normal 3 4 3" xfId="30385"/>
    <cellStyle name="Normal 3 4 3 2" xfId="30386"/>
    <cellStyle name="Normal 3 4 3 2 2" xfId="30387"/>
    <cellStyle name="Normal 3 4 3 2 3" xfId="30388"/>
    <cellStyle name="Normal 3 4 3 2 4" xfId="30389"/>
    <cellStyle name="Normal 3 4 3 3" xfId="30390"/>
    <cellStyle name="Normal 3 4 3 4" xfId="30391"/>
    <cellStyle name="Normal 3 4 3 5" xfId="30392"/>
    <cellStyle name="Normal 3 4 4" xfId="30393"/>
    <cellStyle name="Normal 3 4 4 2" xfId="30394"/>
    <cellStyle name="Normal 3 4 4 3" xfId="30395"/>
    <cellStyle name="Normal 3 4 4 4" xfId="30396"/>
    <cellStyle name="Normal 3 4 5" xfId="30397"/>
    <cellStyle name="Normal 3 4 6" xfId="30398"/>
    <cellStyle name="Normal 3 4 7" xfId="30399"/>
    <cellStyle name="Normal 3 4 8" xfId="30400"/>
    <cellStyle name="Normal 3 4 9" xfId="30401"/>
    <cellStyle name="Normal 3 40" xfId="30402"/>
    <cellStyle name="Normal 3 41" xfId="30403"/>
    <cellStyle name="Normal 3 42" xfId="30404"/>
    <cellStyle name="Normal 3 43" xfId="30405"/>
    <cellStyle name="Normal 3 5" xfId="30406"/>
    <cellStyle name="Normal 3 5 2" xfId="30407"/>
    <cellStyle name="Normal 3 5 2 2" xfId="30408"/>
    <cellStyle name="Normal 3 5 2 2 2" xfId="30409"/>
    <cellStyle name="Normal 3 5 2 2 3" xfId="30410"/>
    <cellStyle name="Normal 3 5 2 2 4" xfId="30411"/>
    <cellStyle name="Normal 3 5 2 3" xfId="30412"/>
    <cellStyle name="Normal 3 5 2 4" xfId="30413"/>
    <cellStyle name="Normal 3 5 2 5" xfId="30414"/>
    <cellStyle name="Normal 3 5 3" xfId="30415"/>
    <cellStyle name="Normal 3 5 3 2" xfId="30416"/>
    <cellStyle name="Normal 3 5 3 2 2" xfId="30417"/>
    <cellStyle name="Normal 3 5 3 2 3" xfId="30418"/>
    <cellStyle name="Normal 3 5 3 2 4" xfId="30419"/>
    <cellStyle name="Normal 3 5 3 3" xfId="30420"/>
    <cellStyle name="Normal 3 5 3 4" xfId="30421"/>
    <cellStyle name="Normal 3 5 3 5" xfId="30422"/>
    <cellStyle name="Normal 3 5 4" xfId="30423"/>
    <cellStyle name="Normal 3 5 4 2" xfId="30424"/>
    <cellStyle name="Normal 3 5 4 3" xfId="30425"/>
    <cellStyle name="Normal 3 5 4 4" xfId="30426"/>
    <cellStyle name="Normal 3 5 5" xfId="30427"/>
    <cellStyle name="Normal 3 5 6" xfId="30428"/>
    <cellStyle name="Normal 3 5 7" xfId="30429"/>
    <cellStyle name="Normal 3 5 8" xfId="30430"/>
    <cellStyle name="Normal 3 6" xfId="30431"/>
    <cellStyle name="Normal 3 6 2" xfId="30432"/>
    <cellStyle name="Normal 3 6 2 2" xfId="30433"/>
    <cellStyle name="Normal 3 6 2 2 2" xfId="30434"/>
    <cellStyle name="Normal 3 6 2 2 3" xfId="30435"/>
    <cellStyle name="Normal 3 6 2 2 4" xfId="30436"/>
    <cellStyle name="Normal 3 6 2 3" xfId="30437"/>
    <cellStyle name="Normal 3 6 2 4" xfId="30438"/>
    <cellStyle name="Normal 3 6 2 5" xfId="30439"/>
    <cellStyle name="Normal 3 6 3" xfId="30440"/>
    <cellStyle name="Normal 3 6 3 2" xfId="30441"/>
    <cellStyle name="Normal 3 6 3 2 2" xfId="30442"/>
    <cellStyle name="Normal 3 6 3 2 3" xfId="30443"/>
    <cellStyle name="Normal 3 6 3 2 4" xfId="30444"/>
    <cellStyle name="Normal 3 6 3 3" xfId="30445"/>
    <cellStyle name="Normal 3 6 3 4" xfId="30446"/>
    <cellStyle name="Normal 3 6 3 5" xfId="30447"/>
    <cellStyle name="Normal 3 6 4" xfId="30448"/>
    <cellStyle name="Normal 3 6 4 2" xfId="30449"/>
    <cellStyle name="Normal 3 6 4 3" xfId="30450"/>
    <cellStyle name="Normal 3 6 4 4" xfId="30451"/>
    <cellStyle name="Normal 3 6 5" xfId="30452"/>
    <cellStyle name="Normal 3 6 6" xfId="30453"/>
    <cellStyle name="Normal 3 6 7" xfId="30454"/>
    <cellStyle name="Normal 3 6 8" xfId="30455"/>
    <cellStyle name="Normal 3 6 9" xfId="30456"/>
    <cellStyle name="Normal 3 7" xfId="30457"/>
    <cellStyle name="Normal 3 7 2" xfId="30458"/>
    <cellStyle name="Normal 3 7 2 2" xfId="30459"/>
    <cellStyle name="Normal 3 7 2 3" xfId="30460"/>
    <cellStyle name="Normal 3 7 2 4" xfId="30461"/>
    <cellStyle name="Normal 3 7 3" xfId="30462"/>
    <cellStyle name="Normal 3 7 4" xfId="30463"/>
    <cellStyle name="Normal 3 7 5" xfId="30464"/>
    <cellStyle name="Normal 3 7 6" xfId="30465"/>
    <cellStyle name="Normal 3 8" xfId="30466"/>
    <cellStyle name="Normal 3 8 2" xfId="30467"/>
    <cellStyle name="Normal 3 8 2 2" xfId="30468"/>
    <cellStyle name="Normal 3 8 2 3" xfId="30469"/>
    <cellStyle name="Normal 3 8 2 4" xfId="30470"/>
    <cellStyle name="Normal 3 8 3" xfId="30471"/>
    <cellStyle name="Normal 3 8 4" xfId="30472"/>
    <cellStyle name="Normal 3 8 5" xfId="30473"/>
    <cellStyle name="Normal 3 9" xfId="30474"/>
    <cellStyle name="Normal 3 9 2" xfId="30475"/>
    <cellStyle name="Normal 3 9 3" xfId="30476"/>
    <cellStyle name="Normal 3 9 4" xfId="30477"/>
    <cellStyle name="Normal 3 9 5" xfId="30478"/>
    <cellStyle name="Normal 3_ Price Inputs" xfId="51155"/>
    <cellStyle name="Normal 30" xfId="30479"/>
    <cellStyle name="Normal 30 2" xfId="30480"/>
    <cellStyle name="Normal 30 2 2" xfId="30481"/>
    <cellStyle name="Normal 30 2 3" xfId="51156"/>
    <cellStyle name="Normal 30 3" xfId="30482"/>
    <cellStyle name="Normal 30 3 2" xfId="51157"/>
    <cellStyle name="Normal 30 4" xfId="51158"/>
    <cellStyle name="Normal 30 5" xfId="51159"/>
    <cellStyle name="Normal 300" xfId="30483"/>
    <cellStyle name="Normal 301" xfId="30484"/>
    <cellStyle name="Normal 302" xfId="30485"/>
    <cellStyle name="Normal 303" xfId="30486"/>
    <cellStyle name="Normal 304" xfId="30487"/>
    <cellStyle name="Normal 305" xfId="30488"/>
    <cellStyle name="Normal 306" xfId="30489"/>
    <cellStyle name="Normal 307" xfId="30490"/>
    <cellStyle name="Normal 308" xfId="30491"/>
    <cellStyle name="Normal 309" xfId="30492"/>
    <cellStyle name="Normal 31" xfId="30493"/>
    <cellStyle name="Normal 31 2" xfId="30494"/>
    <cellStyle name="Normal 31 2 2" xfId="30495"/>
    <cellStyle name="Normal 31 2 3" xfId="51160"/>
    <cellStyle name="Normal 31 3" xfId="30496"/>
    <cellStyle name="Normal 31 3 2" xfId="51161"/>
    <cellStyle name="Normal 31 4" xfId="51162"/>
    <cellStyle name="Normal 31 5" xfId="51163"/>
    <cellStyle name="Normal 310" xfId="30497"/>
    <cellStyle name="Normal 311" xfId="30498"/>
    <cellStyle name="Normal 312" xfId="30499"/>
    <cellStyle name="Normal 313" xfId="30500"/>
    <cellStyle name="Normal 314" xfId="30501"/>
    <cellStyle name="Normal 315" xfId="30502"/>
    <cellStyle name="Normal 316" xfId="30503"/>
    <cellStyle name="Normal 317" xfId="30504"/>
    <cellStyle name="Normal 318" xfId="30505"/>
    <cellStyle name="Normal 319" xfId="30506"/>
    <cellStyle name="Normal 32" xfId="30507"/>
    <cellStyle name="Normal 32 2" xfId="30508"/>
    <cellStyle name="Normal 32 2 2" xfId="30509"/>
    <cellStyle name="Normal 32 2 3" xfId="51164"/>
    <cellStyle name="Normal 32 3" xfId="30510"/>
    <cellStyle name="Normal 32 3 2" xfId="30511"/>
    <cellStyle name="Normal 32 4" xfId="51165"/>
    <cellStyle name="Normal 32 5" xfId="51166"/>
    <cellStyle name="Normal 320" xfId="30512"/>
    <cellStyle name="Normal 321" xfId="30513"/>
    <cellStyle name="Normal 322" xfId="30514"/>
    <cellStyle name="Normal 323" xfId="30515"/>
    <cellStyle name="Normal 324" xfId="30516"/>
    <cellStyle name="Normal 325" xfId="30517"/>
    <cellStyle name="Normal 326" xfId="30518"/>
    <cellStyle name="Normal 327" xfId="30519"/>
    <cellStyle name="Normal 328" xfId="30520"/>
    <cellStyle name="Normal 329" xfId="30521"/>
    <cellStyle name="Normal 33" xfId="30522"/>
    <cellStyle name="Normal 33 2" xfId="30523"/>
    <cellStyle name="Normal 33 2 2" xfId="30524"/>
    <cellStyle name="Normal 33 2 3" xfId="30525"/>
    <cellStyle name="Normal 33 3" xfId="30526"/>
    <cellStyle name="Normal 33 3 2" xfId="51167"/>
    <cellStyle name="Normal 33 4" xfId="51168"/>
    <cellStyle name="Normal 33 5" xfId="51169"/>
    <cellStyle name="Normal 330" xfId="30527"/>
    <cellStyle name="Normal 331" xfId="30528"/>
    <cellStyle name="Normal 332" xfId="30529"/>
    <cellStyle name="Normal 333" xfId="30530"/>
    <cellStyle name="Normal 334" xfId="30531"/>
    <cellStyle name="Normal 335" xfId="30532"/>
    <cellStyle name="Normal 336" xfId="30533"/>
    <cellStyle name="Normal 337" xfId="30534"/>
    <cellStyle name="Normal 338" xfId="30535"/>
    <cellStyle name="Normal 339" xfId="30536"/>
    <cellStyle name="Normal 34" xfId="1"/>
    <cellStyle name="Normal 34 2" xfId="30537"/>
    <cellStyle name="Normal 34 2 2" xfId="30538"/>
    <cellStyle name="Normal 34 2 3" xfId="51170"/>
    <cellStyle name="Normal 34 3" xfId="30539"/>
    <cellStyle name="Normal 34 3 2" xfId="51171"/>
    <cellStyle name="Normal 34 4" xfId="30540"/>
    <cellStyle name="Normal 34 5" xfId="51172"/>
    <cellStyle name="Normal 340" xfId="30541"/>
    <cellStyle name="Normal 341" xfId="30542"/>
    <cellStyle name="Normal 342" xfId="30543"/>
    <cellStyle name="Normal 343" xfId="30544"/>
    <cellStyle name="Normal 344" xfId="30545"/>
    <cellStyle name="Normal 345" xfId="30546"/>
    <cellStyle name="Normal 346" xfId="30547"/>
    <cellStyle name="Normal 347" xfId="30548"/>
    <cellStyle name="Normal 348" xfId="30549"/>
    <cellStyle name="Normal 349" xfId="30550"/>
    <cellStyle name="Normal 35" xfId="30551"/>
    <cellStyle name="Normal 35 2" xfId="30552"/>
    <cellStyle name="Normal 35 2 2" xfId="30553"/>
    <cellStyle name="Normal 35 2 3" xfId="51173"/>
    <cellStyle name="Normal 35 3" xfId="30554"/>
    <cellStyle name="Normal 35 3 2" xfId="51174"/>
    <cellStyle name="Normal 35 4" xfId="51175"/>
    <cellStyle name="Normal 35 5" xfId="51176"/>
    <cellStyle name="Normal 350" xfId="30555"/>
    <cellStyle name="Normal 351" xfId="30556"/>
    <cellStyle name="Normal 352" xfId="30557"/>
    <cellStyle name="Normal 353" xfId="30558"/>
    <cellStyle name="Normal 354" xfId="30559"/>
    <cellStyle name="Normal 355" xfId="30560"/>
    <cellStyle name="Normal 356" xfId="30561"/>
    <cellStyle name="Normal 357" xfId="30562"/>
    <cellStyle name="Normal 358" xfId="30563"/>
    <cellStyle name="Normal 359" xfId="30564"/>
    <cellStyle name="Normal 36" xfId="30565"/>
    <cellStyle name="Normal 36 2" xfId="30566"/>
    <cellStyle name="Normal 36 2 2" xfId="30567"/>
    <cellStyle name="Normal 36 2 3" xfId="51177"/>
    <cellStyle name="Normal 36 3" xfId="30568"/>
    <cellStyle name="Normal 36 3 2" xfId="51178"/>
    <cellStyle name="Normal 36 4" xfId="51179"/>
    <cellStyle name="Normal 36 5" xfId="51180"/>
    <cellStyle name="Normal 360" xfId="30569"/>
    <cellStyle name="Normal 361" xfId="42976"/>
    <cellStyle name="Normal 37" xfId="30570"/>
    <cellStyle name="Normal 37 2" xfId="30571"/>
    <cellStyle name="Normal 37 2 2" xfId="30572"/>
    <cellStyle name="Normal 37 2 3" xfId="51181"/>
    <cellStyle name="Normal 37 3" xfId="30573"/>
    <cellStyle name="Normal 37 3 2" xfId="51182"/>
    <cellStyle name="Normal 37 4" xfId="51183"/>
    <cellStyle name="Normal 37 5" xfId="51184"/>
    <cellStyle name="Normal 38" xfId="30574"/>
    <cellStyle name="Normal 38 2" xfId="30575"/>
    <cellStyle name="Normal 38 2 2" xfId="30576"/>
    <cellStyle name="Normal 38 2 3" xfId="51185"/>
    <cellStyle name="Normal 38 3" xfId="30577"/>
    <cellStyle name="Normal 38 3 2" xfId="51186"/>
    <cellStyle name="Normal 38 4" xfId="51187"/>
    <cellStyle name="Normal 38 5" xfId="51188"/>
    <cellStyle name="Normal 39" xfId="30578"/>
    <cellStyle name="Normal 39 2" xfId="30579"/>
    <cellStyle name="Normal 39 2 2" xfId="30580"/>
    <cellStyle name="Normal 39 2 3" xfId="51189"/>
    <cellStyle name="Normal 39 3" xfId="30581"/>
    <cellStyle name="Normal 39 3 2" xfId="51190"/>
    <cellStyle name="Normal 39 4" xfId="30582"/>
    <cellStyle name="Normal 39 5" xfId="51191"/>
    <cellStyle name="Normal 4" xfId="26"/>
    <cellStyle name="Normal 4 10" xfId="30583"/>
    <cellStyle name="Normal 4 10 2" xfId="30584"/>
    <cellStyle name="Normal 4 10 3" xfId="30585"/>
    <cellStyle name="Normal 4 11" xfId="30586"/>
    <cellStyle name="Normal 4 11 2" xfId="30587"/>
    <cellStyle name="Normal 4 12" xfId="30588"/>
    <cellStyle name="Normal 4 12 2" xfId="30589"/>
    <cellStyle name="Normal 4 13" xfId="30590"/>
    <cellStyle name="Normal 4 14" xfId="30591"/>
    <cellStyle name="Normal 4 15" xfId="30592"/>
    <cellStyle name="Normal 4 2" xfId="27"/>
    <cellStyle name="Normal 4 2 10" xfId="30593"/>
    <cellStyle name="Normal 4 2 11" xfId="30594"/>
    <cellStyle name="Normal 4 2 12" xfId="30595"/>
    <cellStyle name="Normal 4 2 2" xfId="30596"/>
    <cellStyle name="Normal 4 2 2 10" xfId="30597"/>
    <cellStyle name="Normal 4 2 2 2" xfId="30598"/>
    <cellStyle name="Normal 4 2 2 2 2" xfId="30599"/>
    <cellStyle name="Normal 4 2 2 2 2 2" xfId="30600"/>
    <cellStyle name="Normal 4 2 2 2 2 3" xfId="30601"/>
    <cellStyle name="Normal 4 2 2 2 3" xfId="30602"/>
    <cellStyle name="Normal 4 2 2 2 3 2" xfId="30603"/>
    <cellStyle name="Normal 4 2 2 2 3 3" xfId="30604"/>
    <cellStyle name="Normal 4 2 2 2 4" xfId="30605"/>
    <cellStyle name="Normal 4 2 2 2 4 2" xfId="30606"/>
    <cellStyle name="Normal 4 2 2 2 4 3" xfId="30607"/>
    <cellStyle name="Normal 4 2 2 2 5" xfId="30608"/>
    <cellStyle name="Normal 4 2 2 2 5 2" xfId="30609"/>
    <cellStyle name="Normal 4 2 2 2 5 3" xfId="30610"/>
    <cellStyle name="Normal 4 2 2 2 6" xfId="30611"/>
    <cellStyle name="Normal 4 2 2 2 6 2" xfId="30612"/>
    <cellStyle name="Normal 4 2 2 2 6 3" xfId="30613"/>
    <cellStyle name="Normal 4 2 2 2 7" xfId="30614"/>
    <cellStyle name="Normal 4 2 2 2 8" xfId="30615"/>
    <cellStyle name="Normal 4 2 2 2 9" xfId="30616"/>
    <cellStyle name="Normal 4 2 2 3" xfId="30617"/>
    <cellStyle name="Normal 4 2 2 3 2" xfId="30618"/>
    <cellStyle name="Normal 4 2 2 3 3" xfId="30619"/>
    <cellStyle name="Normal 4 2 2 4" xfId="30620"/>
    <cellStyle name="Normal 4 2 2 4 2" xfId="30621"/>
    <cellStyle name="Normal 4 2 2 4 3" xfId="30622"/>
    <cellStyle name="Normal 4 2 2 5" xfId="30623"/>
    <cellStyle name="Normal 4 2 2 5 2" xfId="30624"/>
    <cellStyle name="Normal 4 2 2 5 3" xfId="30625"/>
    <cellStyle name="Normal 4 2 2 6" xfId="30626"/>
    <cellStyle name="Normal 4 2 2 6 2" xfId="30627"/>
    <cellStyle name="Normal 4 2 2 6 3" xfId="30628"/>
    <cellStyle name="Normal 4 2 2 7" xfId="30629"/>
    <cellStyle name="Normal 4 2 2 7 2" xfId="30630"/>
    <cellStyle name="Normal 4 2 2 7 3" xfId="30631"/>
    <cellStyle name="Normal 4 2 2 8" xfId="30632"/>
    <cellStyle name="Normal 4 2 2 9" xfId="30633"/>
    <cellStyle name="Normal 4 2 3" xfId="30634"/>
    <cellStyle name="Normal 4 2 3 2" xfId="30635"/>
    <cellStyle name="Normal 4 2 3 2 2" xfId="30636"/>
    <cellStyle name="Normal 4 2 3 2 3" xfId="30637"/>
    <cellStyle name="Normal 4 2 3 2 4" xfId="30638"/>
    <cellStyle name="Normal 4 2 3 3" xfId="30639"/>
    <cellStyle name="Normal 4 2 3 3 2" xfId="30640"/>
    <cellStyle name="Normal 4 2 3 3 3" xfId="30641"/>
    <cellStyle name="Normal 4 2 3 4" xfId="30642"/>
    <cellStyle name="Normal 4 2 3 4 2" xfId="30643"/>
    <cellStyle name="Normal 4 2 3 4 3" xfId="30644"/>
    <cellStyle name="Normal 4 2 3 5" xfId="30645"/>
    <cellStyle name="Normal 4 2 3 5 2" xfId="30646"/>
    <cellStyle name="Normal 4 2 3 5 3" xfId="30647"/>
    <cellStyle name="Normal 4 2 3 6" xfId="30648"/>
    <cellStyle name="Normal 4 2 3 6 2" xfId="30649"/>
    <cellStyle name="Normal 4 2 3 6 3" xfId="30650"/>
    <cellStyle name="Normal 4 2 3 7" xfId="30651"/>
    <cellStyle name="Normal 4 2 3 8" xfId="30652"/>
    <cellStyle name="Normal 4 2 3 9" xfId="30653"/>
    <cellStyle name="Normal 4 2 4" xfId="30654"/>
    <cellStyle name="Normal 4 2 4 2" xfId="30655"/>
    <cellStyle name="Normal 4 2 4 3" xfId="30656"/>
    <cellStyle name="Normal 4 2 4 4" xfId="30657"/>
    <cellStyle name="Normal 4 2 5" xfId="30658"/>
    <cellStyle name="Normal 4 2 5 2" xfId="30659"/>
    <cellStyle name="Normal 4 2 5 3" xfId="30660"/>
    <cellStyle name="Normal 4 2 5 4" xfId="30661"/>
    <cellStyle name="Normal 4 2 6" xfId="30662"/>
    <cellStyle name="Normal 4 2 6 2" xfId="30663"/>
    <cellStyle name="Normal 4 2 6 3" xfId="30664"/>
    <cellStyle name="Normal 4 2 7" xfId="30665"/>
    <cellStyle name="Normal 4 2 7 2" xfId="30666"/>
    <cellStyle name="Normal 4 2 7 3" xfId="30667"/>
    <cellStyle name="Normal 4 2 8" xfId="30668"/>
    <cellStyle name="Normal 4 2 8 2" xfId="30669"/>
    <cellStyle name="Normal 4 2 8 3" xfId="30670"/>
    <cellStyle name="Normal 4 2 9" xfId="30671"/>
    <cellStyle name="Normal 4 2 9 2" xfId="30672"/>
    <cellStyle name="Normal 4 3" xfId="28"/>
    <cellStyle name="Normal 4 3 10" xfId="30673"/>
    <cellStyle name="Normal 4 3 2" xfId="30674"/>
    <cellStyle name="Normal 4 3 2 2" xfId="30675"/>
    <cellStyle name="Normal 4 3 2 2 2" xfId="30676"/>
    <cellStyle name="Normal 4 3 2 2 3" xfId="30677"/>
    <cellStyle name="Normal 4 3 2 3" xfId="30678"/>
    <cellStyle name="Normal 4 3 2 3 2" xfId="30679"/>
    <cellStyle name="Normal 4 3 2 3 3" xfId="30680"/>
    <cellStyle name="Normal 4 3 2 4" xfId="30681"/>
    <cellStyle name="Normal 4 3 2 4 2" xfId="30682"/>
    <cellStyle name="Normal 4 3 2 4 3" xfId="30683"/>
    <cellStyle name="Normal 4 3 2 5" xfId="30684"/>
    <cellStyle name="Normal 4 3 2 5 2" xfId="30685"/>
    <cellStyle name="Normal 4 3 2 5 3" xfId="30686"/>
    <cellStyle name="Normal 4 3 2 6" xfId="30687"/>
    <cellStyle name="Normal 4 3 2 6 2" xfId="30688"/>
    <cellStyle name="Normal 4 3 2 6 3" xfId="30689"/>
    <cellStyle name="Normal 4 3 2 7" xfId="30690"/>
    <cellStyle name="Normal 4 3 2 8" xfId="30691"/>
    <cellStyle name="Normal 4 3 2 9" xfId="30692"/>
    <cellStyle name="Normal 4 3 3" xfId="30693"/>
    <cellStyle name="Normal 4 3 3 2" xfId="30694"/>
    <cellStyle name="Normal 4 3 3 3" xfId="30695"/>
    <cellStyle name="Normal 4 3 3 4" xfId="30696"/>
    <cellStyle name="Normal 4 3 4" xfId="30697"/>
    <cellStyle name="Normal 4 3 4 2" xfId="30698"/>
    <cellStyle name="Normal 4 3 4 3" xfId="30699"/>
    <cellStyle name="Normal 4 3 4 4" xfId="30700"/>
    <cellStyle name="Normal 4 3 5" xfId="30701"/>
    <cellStyle name="Normal 4 3 5 2" xfId="30702"/>
    <cellStyle name="Normal 4 3 5 3" xfId="30703"/>
    <cellStyle name="Normal 4 3 5 4" xfId="30704"/>
    <cellStyle name="Normal 4 3 6" xfId="30705"/>
    <cellStyle name="Normal 4 3 6 10" xfId="30706"/>
    <cellStyle name="Normal 4 3 6 11" xfId="30707"/>
    <cellStyle name="Normal 4 3 6 12" xfId="30708"/>
    <cellStyle name="Normal 4 3 6 2" xfId="30709"/>
    <cellStyle name="Normal 4 3 6 2 2" xfId="30710"/>
    <cellStyle name="Normal 4 3 6 2 3" xfId="30711"/>
    <cellStyle name="Normal 4 3 6 2 4" xfId="30712"/>
    <cellStyle name="Normal 4 3 6 2 5" xfId="30713"/>
    <cellStyle name="Normal 4 3 6 2 6" xfId="30714"/>
    <cellStyle name="Normal 4 3 6 2 7" xfId="30715"/>
    <cellStyle name="Normal 4 3 6 2 8" xfId="30716"/>
    <cellStyle name="Normal 4 3 6 2 9" xfId="30717"/>
    <cellStyle name="Normal 4 3 6 3" xfId="30718"/>
    <cellStyle name="Normal 4 3 6 3 2" xfId="30719"/>
    <cellStyle name="Normal 4 3 6 4" xfId="30720"/>
    <cellStyle name="Normal 4 3 6 5" xfId="30721"/>
    <cellStyle name="Normal 4 3 6 6" xfId="30722"/>
    <cellStyle name="Normal 4 3 6 7" xfId="30723"/>
    <cellStyle name="Normal 4 3 6 8" xfId="30724"/>
    <cellStyle name="Normal 4 3 6 9" xfId="30725"/>
    <cellStyle name="Normal 4 3 7" xfId="30726"/>
    <cellStyle name="Normal 4 3 7 2" xfId="30727"/>
    <cellStyle name="Normal 4 3 7 3" xfId="30728"/>
    <cellStyle name="Normal 4 3 7 4" xfId="30729"/>
    <cellStyle name="Normal 4 3 8" xfId="30730"/>
    <cellStyle name="Normal 4 3 8 2" xfId="30731"/>
    <cellStyle name="Normal 4 3 9" xfId="30732"/>
    <cellStyle name="Normal 4 3 9 2" xfId="30733"/>
    <cellStyle name="Normal 4 4" xfId="30734"/>
    <cellStyle name="Normal 4 4 2" xfId="30735"/>
    <cellStyle name="Normal 4 4 2 2" xfId="30736"/>
    <cellStyle name="Normal 4 4 2 3" xfId="30737"/>
    <cellStyle name="Normal 4 4 2 4" xfId="30738"/>
    <cellStyle name="Normal 4 4 3" xfId="30739"/>
    <cellStyle name="Normal 4 4 3 2" xfId="30740"/>
    <cellStyle name="Normal 4 4 3 3" xfId="30741"/>
    <cellStyle name="Normal 4 4 3 4" xfId="30742"/>
    <cellStyle name="Normal 4 4 4" xfId="30743"/>
    <cellStyle name="Normal 4 4 4 2" xfId="30744"/>
    <cellStyle name="Normal 4 4 4 3" xfId="30745"/>
    <cellStyle name="Normal 4 4 4 4" xfId="30746"/>
    <cellStyle name="Normal 4 4 5" xfId="30747"/>
    <cellStyle name="Normal 4 4 5 2" xfId="30748"/>
    <cellStyle name="Normal 4 4 5 3" xfId="30749"/>
    <cellStyle name="Normal 4 4 6" xfId="30750"/>
    <cellStyle name="Normal 4 4 6 2" xfId="30751"/>
    <cellStyle name="Normal 4 4 6 3" xfId="30752"/>
    <cellStyle name="Normal 4 4 7" xfId="30753"/>
    <cellStyle name="Normal 4 4 8" xfId="30754"/>
    <cellStyle name="Normal 4 4 9" xfId="30755"/>
    <cellStyle name="Normal 4 5" xfId="30756"/>
    <cellStyle name="Normal 4 5 2" xfId="30757"/>
    <cellStyle name="Normal 4 5 2 2" xfId="30758"/>
    <cellStyle name="Normal 4 5 3" xfId="30759"/>
    <cellStyle name="Normal 4 5 3 2" xfId="30760"/>
    <cellStyle name="Normal 4 5 4" xfId="30761"/>
    <cellStyle name="Normal 4 5 5" xfId="30762"/>
    <cellStyle name="Normal 4 6" xfId="30763"/>
    <cellStyle name="Normal 4 6 2" xfId="30764"/>
    <cellStyle name="Normal 4 6 2 2" xfId="30765"/>
    <cellStyle name="Normal 4 6 3" xfId="30766"/>
    <cellStyle name="Normal 4 6 3 2" xfId="30767"/>
    <cellStyle name="Normal 4 6 4" xfId="30768"/>
    <cellStyle name="Normal 4 7" xfId="30769"/>
    <cellStyle name="Normal 4 7 2" xfId="30770"/>
    <cellStyle name="Normal 4 7 2 2" xfId="30771"/>
    <cellStyle name="Normal 4 7 3" xfId="30772"/>
    <cellStyle name="Normal 4 7 3 2" xfId="30773"/>
    <cellStyle name="Normal 4 7 4" xfId="30774"/>
    <cellStyle name="Normal 4 8" xfId="30775"/>
    <cellStyle name="Normal 4 8 2" xfId="30776"/>
    <cellStyle name="Normal 4 8 3" xfId="30777"/>
    <cellStyle name="Normal 4 8 4" xfId="30778"/>
    <cellStyle name="Normal 4 9" xfId="30779"/>
    <cellStyle name="Normal 4 9 2" xfId="30780"/>
    <cellStyle name="Normal 4 9 3" xfId="30781"/>
    <cellStyle name="Normal 4 9 4" xfId="30782"/>
    <cellStyle name="Normal 4_ Price Inputs" xfId="51192"/>
    <cellStyle name="Normal 40" xfId="30783"/>
    <cellStyle name="Normal 40 2" xfId="30784"/>
    <cellStyle name="Normal 40 2 2" xfId="30785"/>
    <cellStyle name="Normal 40 3" xfId="30786"/>
    <cellStyle name="Normal 41" xfId="30787"/>
    <cellStyle name="Normal 41 2" xfId="30788"/>
    <cellStyle name="Normal 41 2 2" xfId="30789"/>
    <cellStyle name="Normal 41 3" xfId="30790"/>
    <cellStyle name="Normal 41 3 2" xfId="51193"/>
    <cellStyle name="Normal 41 4" xfId="51194"/>
    <cellStyle name="Normal 41 4 2" xfId="51195"/>
    <cellStyle name="Normal 42" xfId="30791"/>
    <cellStyle name="Normal 42 2" xfId="30792"/>
    <cellStyle name="Normal 42 2 2" xfId="30793"/>
    <cellStyle name="Normal 42 2 2 2" xfId="51196"/>
    <cellStyle name="Normal 42 2 3" xfId="51197"/>
    <cellStyle name="Normal 42 3" xfId="30794"/>
    <cellStyle name="Normal 42 3 2" xfId="51198"/>
    <cellStyle name="Normal 42 4" xfId="51199"/>
    <cellStyle name="Normal 42 4 2" xfId="51200"/>
    <cellStyle name="Normal 42 5" xfId="51201"/>
    <cellStyle name="Normal 42 5 2" xfId="51202"/>
    <cellStyle name="Normal 43" xfId="30795"/>
    <cellStyle name="Normal 43 2" xfId="30796"/>
    <cellStyle name="Normal 43 2 2" xfId="30797"/>
    <cellStyle name="Normal 43 3" xfId="30798"/>
    <cellStyle name="Normal 43 3 2" xfId="51203"/>
    <cellStyle name="Normal 44" xfId="30799"/>
    <cellStyle name="Normal 44 2" xfId="30800"/>
    <cellStyle name="Normal 44 2 2" xfId="30801"/>
    <cellStyle name="Normal 44 2 2 2" xfId="51204"/>
    <cellStyle name="Normal 44 2 3" xfId="51205"/>
    <cellStyle name="Normal 44 2 4" xfId="51206"/>
    <cellStyle name="Normal 44 3" xfId="30802"/>
    <cellStyle name="Normal 44 3 2" xfId="51207"/>
    <cellStyle name="Normal 44 3 3" xfId="51208"/>
    <cellStyle name="Normal 44 4" xfId="51209"/>
    <cellStyle name="Normal 44 4 2" xfId="51210"/>
    <cellStyle name="Normal 44 5" xfId="51211"/>
    <cellStyle name="Normal 44 5 2" xfId="51212"/>
    <cellStyle name="Normal 44 6" xfId="51213"/>
    <cellStyle name="Normal 44 7" xfId="51214"/>
    <cellStyle name="Normal 45" xfId="30803"/>
    <cellStyle name="Normal 45 2" xfId="30804"/>
    <cellStyle name="Normal 45 2 2" xfId="30805"/>
    <cellStyle name="Normal 45 3" xfId="30806"/>
    <cellStyle name="Normal 45 4" xfId="51215"/>
    <cellStyle name="Normal 45 5" xfId="51216"/>
    <cellStyle name="Normal 45 6" xfId="51217"/>
    <cellStyle name="Normal 45 7" xfId="51218"/>
    <cellStyle name="Normal 46" xfId="30807"/>
    <cellStyle name="Normal 46 2" xfId="30808"/>
    <cellStyle name="Normal 46 2 2" xfId="30809"/>
    <cellStyle name="Normal 46 2 3" xfId="51219"/>
    <cellStyle name="Normal 46 3" xfId="30810"/>
    <cellStyle name="Normal 46 4" xfId="51220"/>
    <cellStyle name="Normal 46 5" xfId="51221"/>
    <cellStyle name="Normal 46 6" xfId="51222"/>
    <cellStyle name="Normal 47" xfId="30811"/>
    <cellStyle name="Normal 47 2" xfId="30812"/>
    <cellStyle name="Normal 47 2 2" xfId="30813"/>
    <cellStyle name="Normal 47 3" xfId="30814"/>
    <cellStyle name="Normal 47 3 2" xfId="51223"/>
    <cellStyle name="Normal 47 4" xfId="51224"/>
    <cellStyle name="Normal 47 4 2" xfId="51225"/>
    <cellStyle name="Normal 47 5" xfId="51226"/>
    <cellStyle name="Normal 48" xfId="30815"/>
    <cellStyle name="Normal 48 2" xfId="30816"/>
    <cellStyle name="Normal 48 2 2" xfId="51227"/>
    <cellStyle name="Normal 48 3" xfId="30817"/>
    <cellStyle name="Normal 48 3 2" xfId="51228"/>
    <cellStyle name="Normal 48 4" xfId="30818"/>
    <cellStyle name="Normal 48 4 2" xfId="51229"/>
    <cellStyle name="Normal 49" xfId="30819"/>
    <cellStyle name="Normal 49 2" xfId="30820"/>
    <cellStyle name="Normal 49 2 2" xfId="51230"/>
    <cellStyle name="Normal 49 3" xfId="30821"/>
    <cellStyle name="Normal 49 3 2" xfId="51231"/>
    <cellStyle name="Normal 49 4" xfId="30822"/>
    <cellStyle name="Normal 49 4 2" xfId="51232"/>
    <cellStyle name="Normal 5" xfId="29"/>
    <cellStyle name="Normal 5 10" xfId="30823"/>
    <cellStyle name="Normal 5 10 2" xfId="30824"/>
    <cellStyle name="Normal 5 10 3" xfId="30825"/>
    <cellStyle name="Normal 5 10 4" xfId="30826"/>
    <cellStyle name="Normal 5 11" xfId="30827"/>
    <cellStyle name="Normal 5 11 2" xfId="30828"/>
    <cellStyle name="Normal 5 11 3" xfId="30829"/>
    <cellStyle name="Normal 5 11 4" xfId="30830"/>
    <cellStyle name="Normal 5 12" xfId="30831"/>
    <cellStyle name="Normal 5 12 2" xfId="30832"/>
    <cellStyle name="Normal 5 12 3" xfId="30833"/>
    <cellStyle name="Normal 5 12 4" xfId="30834"/>
    <cellStyle name="Normal 5 13" xfId="30835"/>
    <cellStyle name="Normal 5 13 2" xfId="30836"/>
    <cellStyle name="Normal 5 13 3" xfId="30837"/>
    <cellStyle name="Normal 5 14" xfId="30838"/>
    <cellStyle name="Normal 5 14 2" xfId="30839"/>
    <cellStyle name="Normal 5 14 3" xfId="30840"/>
    <cellStyle name="Normal 5 15" xfId="30841"/>
    <cellStyle name="Normal 5 15 2" xfId="30842"/>
    <cellStyle name="Normal 5 15 3" xfId="30843"/>
    <cellStyle name="Normal 5 16" xfId="30844"/>
    <cellStyle name="Normal 5 16 2" xfId="30845"/>
    <cellStyle name="Normal 5 16 3" xfId="30846"/>
    <cellStyle name="Normal 5 17" xfId="30847"/>
    <cellStyle name="Normal 5 17 2" xfId="30848"/>
    <cellStyle name="Normal 5 17 3" xfId="30849"/>
    <cellStyle name="Normal 5 18" xfId="30850"/>
    <cellStyle name="Normal 5 18 2" xfId="30851"/>
    <cellStyle name="Normal 5 18 3" xfId="30852"/>
    <cellStyle name="Normal 5 19" xfId="30853"/>
    <cellStyle name="Normal 5 19 2" xfId="30854"/>
    <cellStyle name="Normal 5 19 3" xfId="30855"/>
    <cellStyle name="Normal 5 2" xfId="30"/>
    <cellStyle name="Normal 5 2 10" xfId="30856"/>
    <cellStyle name="Normal 5 2 10 2" xfId="30857"/>
    <cellStyle name="Normal 5 2 10 3" xfId="30858"/>
    <cellStyle name="Normal 5 2 11" xfId="30859"/>
    <cellStyle name="Normal 5 2 11 2" xfId="30860"/>
    <cellStyle name="Normal 5 2 11 3" xfId="30861"/>
    <cellStyle name="Normal 5 2 12" xfId="30862"/>
    <cellStyle name="Normal 5 2 12 2" xfId="30863"/>
    <cellStyle name="Normal 5 2 12 3" xfId="30864"/>
    <cellStyle name="Normal 5 2 13" xfId="30865"/>
    <cellStyle name="Normal 5 2 13 2" xfId="30866"/>
    <cellStyle name="Normal 5 2 13 3" xfId="30867"/>
    <cellStyle name="Normal 5 2 14" xfId="30868"/>
    <cellStyle name="Normal 5 2 14 2" xfId="30869"/>
    <cellStyle name="Normal 5 2 14 3" xfId="30870"/>
    <cellStyle name="Normal 5 2 15" xfId="30871"/>
    <cellStyle name="Normal 5 2 15 2" xfId="30872"/>
    <cellStyle name="Normal 5 2 15 3" xfId="30873"/>
    <cellStyle name="Normal 5 2 16" xfId="30874"/>
    <cellStyle name="Normal 5 2 16 2" xfId="30875"/>
    <cellStyle name="Normal 5 2 16 3" xfId="30876"/>
    <cellStyle name="Normal 5 2 17" xfId="30877"/>
    <cellStyle name="Normal 5 2 17 2" xfId="30878"/>
    <cellStyle name="Normal 5 2 17 3" xfId="30879"/>
    <cellStyle name="Normal 5 2 18" xfId="30880"/>
    <cellStyle name="Normal 5 2 18 2" xfId="30881"/>
    <cellStyle name="Normal 5 2 18 3" xfId="30882"/>
    <cellStyle name="Normal 5 2 19" xfId="30883"/>
    <cellStyle name="Normal 5 2 19 2" xfId="30884"/>
    <cellStyle name="Normal 5 2 19 3" xfId="30885"/>
    <cellStyle name="Normal 5 2 2" xfId="30886"/>
    <cellStyle name="Normal 5 2 2 2" xfId="30887"/>
    <cellStyle name="Normal 5 2 2 2 2" xfId="30888"/>
    <cellStyle name="Normal 5 2 2 3" xfId="30889"/>
    <cellStyle name="Normal 5 2 2 4" xfId="30890"/>
    <cellStyle name="Normal 5 2 20" xfId="30891"/>
    <cellStyle name="Normal 5 2 20 2" xfId="30892"/>
    <cellStyle name="Normal 5 2 20 3" xfId="30893"/>
    <cellStyle name="Normal 5 2 21" xfId="30894"/>
    <cellStyle name="Normal 5 2 21 2" xfId="30895"/>
    <cellStyle name="Normal 5 2 21 3" xfId="30896"/>
    <cellStyle name="Normal 5 2 22" xfId="30897"/>
    <cellStyle name="Normal 5 2 22 2" xfId="30898"/>
    <cellStyle name="Normal 5 2 22 3" xfId="30899"/>
    <cellStyle name="Normal 5 2 23" xfId="30900"/>
    <cellStyle name="Normal 5 2 23 2" xfId="30901"/>
    <cellStyle name="Normal 5 2 23 3" xfId="30902"/>
    <cellStyle name="Normal 5 2 24" xfId="30903"/>
    <cellStyle name="Normal 5 2 24 2" xfId="30904"/>
    <cellStyle name="Normal 5 2 24 3" xfId="30905"/>
    <cellStyle name="Normal 5 2 25" xfId="30906"/>
    <cellStyle name="Normal 5 2 25 2" xfId="30907"/>
    <cellStyle name="Normal 5 2 25 3" xfId="30908"/>
    <cellStyle name="Normal 5 2 26" xfId="30909"/>
    <cellStyle name="Normal 5 2 26 2" xfId="30910"/>
    <cellStyle name="Normal 5 2 26 3" xfId="30911"/>
    <cellStyle name="Normal 5 2 27" xfId="30912"/>
    <cellStyle name="Normal 5 2 27 2" xfId="30913"/>
    <cellStyle name="Normal 5 2 27 3" xfId="30914"/>
    <cellStyle name="Normal 5 2 28" xfId="30915"/>
    <cellStyle name="Normal 5 2 28 2" xfId="30916"/>
    <cellStyle name="Normal 5 2 28 3" xfId="30917"/>
    <cellStyle name="Normal 5 2 29" xfId="30918"/>
    <cellStyle name="Normal 5 2 29 2" xfId="30919"/>
    <cellStyle name="Normal 5 2 29 3" xfId="30920"/>
    <cellStyle name="Normal 5 2 3" xfId="30921"/>
    <cellStyle name="Normal 5 2 3 2" xfId="30922"/>
    <cellStyle name="Normal 5 2 3 3" xfId="30923"/>
    <cellStyle name="Normal 5 2 3 4" xfId="30924"/>
    <cellStyle name="Normal 5 2 30" xfId="30925"/>
    <cellStyle name="Normal 5 2 30 2" xfId="30926"/>
    <cellStyle name="Normal 5 2 30 3" xfId="30927"/>
    <cellStyle name="Normal 5 2 31" xfId="30928"/>
    <cellStyle name="Normal 5 2 31 2" xfId="30929"/>
    <cellStyle name="Normal 5 2 31 3" xfId="30930"/>
    <cellStyle name="Normal 5 2 32" xfId="30931"/>
    <cellStyle name="Normal 5 2 32 2" xfId="30932"/>
    <cellStyle name="Normal 5 2 32 3" xfId="30933"/>
    <cellStyle name="Normal 5 2 33" xfId="30934"/>
    <cellStyle name="Normal 5 2 33 2" xfId="30935"/>
    <cellStyle name="Normal 5 2 33 3" xfId="30936"/>
    <cellStyle name="Normal 5 2 34" xfId="30937"/>
    <cellStyle name="Normal 5 2 34 2" xfId="30938"/>
    <cellStyle name="Normal 5 2 34 3" xfId="30939"/>
    <cellStyle name="Normal 5 2 35" xfId="30940"/>
    <cellStyle name="Normal 5 2 36" xfId="30941"/>
    <cellStyle name="Normal 5 2 37" xfId="30942"/>
    <cellStyle name="Normal 5 2 4" xfId="30943"/>
    <cellStyle name="Normal 5 2 4 2" xfId="30944"/>
    <cellStyle name="Normal 5 2 4 3" xfId="30945"/>
    <cellStyle name="Normal 5 2 4 4" xfId="30946"/>
    <cellStyle name="Normal 5 2 5" xfId="30947"/>
    <cellStyle name="Normal 5 2 5 2" xfId="30948"/>
    <cellStyle name="Normal 5 2 5 3" xfId="30949"/>
    <cellStyle name="Normal 5 2 5 4" xfId="30950"/>
    <cellStyle name="Normal 5 2 6" xfId="30951"/>
    <cellStyle name="Normal 5 2 6 10" xfId="30952"/>
    <cellStyle name="Normal 5 2 6 11" xfId="30953"/>
    <cellStyle name="Normal 5 2 6 12" xfId="30954"/>
    <cellStyle name="Normal 5 2 6 2" xfId="30955"/>
    <cellStyle name="Normal 5 2 6 2 2" xfId="30956"/>
    <cellStyle name="Normal 5 2 6 2 3" xfId="30957"/>
    <cellStyle name="Normal 5 2 6 2 4" xfId="30958"/>
    <cellStyle name="Normal 5 2 6 2 5" xfId="30959"/>
    <cellStyle name="Normal 5 2 6 2 6" xfId="30960"/>
    <cellStyle name="Normal 5 2 6 2 7" xfId="30961"/>
    <cellStyle name="Normal 5 2 6 2 8" xfId="30962"/>
    <cellStyle name="Normal 5 2 6 2 9" xfId="30963"/>
    <cellStyle name="Normal 5 2 6 3" xfId="30964"/>
    <cellStyle name="Normal 5 2 6 3 2" xfId="30965"/>
    <cellStyle name="Normal 5 2 6 4" xfId="30966"/>
    <cellStyle name="Normal 5 2 6 5" xfId="30967"/>
    <cellStyle name="Normal 5 2 6 6" xfId="30968"/>
    <cellStyle name="Normal 5 2 6 7" xfId="30969"/>
    <cellStyle name="Normal 5 2 6 8" xfId="30970"/>
    <cellStyle name="Normal 5 2 6 9" xfId="30971"/>
    <cellStyle name="Normal 5 2 7" xfId="30972"/>
    <cellStyle name="Normal 5 2 7 2" xfId="30973"/>
    <cellStyle name="Normal 5 2 7 3" xfId="30974"/>
    <cellStyle name="Normal 5 2 7 4" xfId="30975"/>
    <cellStyle name="Normal 5 2 8" xfId="30976"/>
    <cellStyle name="Normal 5 2 8 2" xfId="30977"/>
    <cellStyle name="Normal 5 2 8 3" xfId="30978"/>
    <cellStyle name="Normal 5 2 8 4" xfId="30979"/>
    <cellStyle name="Normal 5 2 9" xfId="30980"/>
    <cellStyle name="Normal 5 2 9 2" xfId="30981"/>
    <cellStyle name="Normal 5 2 9 3" xfId="30982"/>
    <cellStyle name="Normal 5 20" xfId="30983"/>
    <cellStyle name="Normal 5 20 2" xfId="30984"/>
    <cellStyle name="Normal 5 20 3" xfId="30985"/>
    <cellStyle name="Normal 5 21" xfId="30986"/>
    <cellStyle name="Normal 5 21 2" xfId="30987"/>
    <cellStyle name="Normal 5 21 3" xfId="30988"/>
    <cellStyle name="Normal 5 22" xfId="30989"/>
    <cellStyle name="Normal 5 22 2" xfId="30990"/>
    <cellStyle name="Normal 5 22 3" xfId="30991"/>
    <cellStyle name="Normal 5 23" xfId="30992"/>
    <cellStyle name="Normal 5 23 2" xfId="30993"/>
    <cellStyle name="Normal 5 23 3" xfId="30994"/>
    <cellStyle name="Normal 5 24" xfId="30995"/>
    <cellStyle name="Normal 5 24 2" xfId="30996"/>
    <cellStyle name="Normal 5 24 3" xfId="30997"/>
    <cellStyle name="Normal 5 25" xfId="30998"/>
    <cellStyle name="Normal 5 25 2" xfId="30999"/>
    <cellStyle name="Normal 5 25 3" xfId="31000"/>
    <cellStyle name="Normal 5 26" xfId="31001"/>
    <cellStyle name="Normal 5 26 2" xfId="31002"/>
    <cellStyle name="Normal 5 26 3" xfId="31003"/>
    <cellStyle name="Normal 5 27" xfId="31004"/>
    <cellStyle name="Normal 5 27 2" xfId="31005"/>
    <cellStyle name="Normal 5 27 3" xfId="31006"/>
    <cellStyle name="Normal 5 28" xfId="31007"/>
    <cellStyle name="Normal 5 28 2" xfId="31008"/>
    <cellStyle name="Normal 5 28 3" xfId="31009"/>
    <cellStyle name="Normal 5 29" xfId="31010"/>
    <cellStyle name="Normal 5 29 2" xfId="31011"/>
    <cellStyle name="Normal 5 29 3" xfId="31012"/>
    <cellStyle name="Normal 5 3" xfId="31013"/>
    <cellStyle name="Normal 5 3 10" xfId="31014"/>
    <cellStyle name="Normal 5 3 10 2" xfId="31015"/>
    <cellStyle name="Normal 5 3 10 3" xfId="31016"/>
    <cellStyle name="Normal 5 3 11" xfId="31017"/>
    <cellStyle name="Normal 5 3 11 2" xfId="31018"/>
    <cellStyle name="Normal 5 3 11 3" xfId="31019"/>
    <cellStyle name="Normal 5 3 12" xfId="31020"/>
    <cellStyle name="Normal 5 3 12 2" xfId="31021"/>
    <cellStyle name="Normal 5 3 12 3" xfId="31022"/>
    <cellStyle name="Normal 5 3 13" xfId="31023"/>
    <cellStyle name="Normal 5 3 13 2" xfId="31024"/>
    <cellStyle name="Normal 5 3 13 3" xfId="31025"/>
    <cellStyle name="Normal 5 3 14" xfId="31026"/>
    <cellStyle name="Normal 5 3 14 2" xfId="31027"/>
    <cellStyle name="Normal 5 3 14 3" xfId="31028"/>
    <cellStyle name="Normal 5 3 15" xfId="31029"/>
    <cellStyle name="Normal 5 3 15 2" xfId="31030"/>
    <cellStyle name="Normal 5 3 15 3" xfId="31031"/>
    <cellStyle name="Normal 5 3 16" xfId="31032"/>
    <cellStyle name="Normal 5 3 16 2" xfId="31033"/>
    <cellStyle name="Normal 5 3 16 3" xfId="31034"/>
    <cellStyle name="Normal 5 3 17" xfId="31035"/>
    <cellStyle name="Normal 5 3 17 2" xfId="31036"/>
    <cellStyle name="Normal 5 3 17 3" xfId="31037"/>
    <cellStyle name="Normal 5 3 18" xfId="31038"/>
    <cellStyle name="Normal 5 3 18 2" xfId="31039"/>
    <cellStyle name="Normal 5 3 18 3" xfId="31040"/>
    <cellStyle name="Normal 5 3 19" xfId="31041"/>
    <cellStyle name="Normal 5 3 19 2" xfId="31042"/>
    <cellStyle name="Normal 5 3 19 3" xfId="31043"/>
    <cellStyle name="Normal 5 3 2" xfId="31044"/>
    <cellStyle name="Normal 5 3 2 2" xfId="31045"/>
    <cellStyle name="Normal 5 3 2 2 2" xfId="31046"/>
    <cellStyle name="Normal 5 3 2 3" xfId="31047"/>
    <cellStyle name="Normal 5 3 2 4" xfId="31048"/>
    <cellStyle name="Normal 5 3 20" xfId="31049"/>
    <cellStyle name="Normal 5 3 20 2" xfId="31050"/>
    <cellStyle name="Normal 5 3 20 3" xfId="31051"/>
    <cellStyle name="Normal 5 3 21" xfId="31052"/>
    <cellStyle name="Normal 5 3 21 2" xfId="31053"/>
    <cellStyle name="Normal 5 3 21 3" xfId="31054"/>
    <cellStyle name="Normal 5 3 22" xfId="31055"/>
    <cellStyle name="Normal 5 3 22 2" xfId="31056"/>
    <cellStyle name="Normal 5 3 22 3" xfId="31057"/>
    <cellStyle name="Normal 5 3 23" xfId="31058"/>
    <cellStyle name="Normal 5 3 23 2" xfId="31059"/>
    <cellStyle name="Normal 5 3 23 3" xfId="31060"/>
    <cellStyle name="Normal 5 3 24" xfId="31061"/>
    <cellStyle name="Normal 5 3 24 2" xfId="31062"/>
    <cellStyle name="Normal 5 3 24 3" xfId="31063"/>
    <cellStyle name="Normal 5 3 25" xfId="31064"/>
    <cellStyle name="Normal 5 3 25 2" xfId="31065"/>
    <cellStyle name="Normal 5 3 25 3" xfId="31066"/>
    <cellStyle name="Normal 5 3 26" xfId="31067"/>
    <cellStyle name="Normal 5 3 26 2" xfId="31068"/>
    <cellStyle name="Normal 5 3 26 3" xfId="31069"/>
    <cellStyle name="Normal 5 3 27" xfId="31070"/>
    <cellStyle name="Normal 5 3 27 2" xfId="31071"/>
    <cellStyle name="Normal 5 3 27 3" xfId="31072"/>
    <cellStyle name="Normal 5 3 28" xfId="31073"/>
    <cellStyle name="Normal 5 3 28 2" xfId="31074"/>
    <cellStyle name="Normal 5 3 28 3" xfId="31075"/>
    <cellStyle name="Normal 5 3 29" xfId="31076"/>
    <cellStyle name="Normal 5 3 29 2" xfId="31077"/>
    <cellStyle name="Normal 5 3 29 3" xfId="31078"/>
    <cellStyle name="Normal 5 3 3" xfId="31079"/>
    <cellStyle name="Normal 5 3 3 2" xfId="31080"/>
    <cellStyle name="Normal 5 3 3 2 2" xfId="31081"/>
    <cellStyle name="Normal 5 3 3 2 3" xfId="31082"/>
    <cellStyle name="Normal 5 3 3 3" xfId="31083"/>
    <cellStyle name="Normal 5 3 3 3 2" xfId="31084"/>
    <cellStyle name="Normal 5 3 3 3 3" xfId="31085"/>
    <cellStyle name="Normal 5 3 3 4" xfId="31086"/>
    <cellStyle name="Normal 5 3 3 5" xfId="31087"/>
    <cellStyle name="Normal 5 3 3 6" xfId="31088"/>
    <cellStyle name="Normal 5 3 3 7" xfId="31089"/>
    <cellStyle name="Normal 5 3 3 8" xfId="31090"/>
    <cellStyle name="Normal 5 3 30" xfId="31091"/>
    <cellStyle name="Normal 5 3 30 2" xfId="31092"/>
    <cellStyle name="Normal 5 3 30 3" xfId="31093"/>
    <cellStyle name="Normal 5 3 31" xfId="31094"/>
    <cellStyle name="Normal 5 3 31 2" xfId="31095"/>
    <cellStyle name="Normal 5 3 31 3" xfId="31096"/>
    <cellStyle name="Normal 5 3 32" xfId="31097"/>
    <cellStyle name="Normal 5 3 32 2" xfId="31098"/>
    <cellStyle name="Normal 5 3 32 3" xfId="31099"/>
    <cellStyle name="Normal 5 3 33" xfId="31100"/>
    <cellStyle name="Normal 5 3 33 2" xfId="31101"/>
    <cellStyle name="Normal 5 3 33 3" xfId="31102"/>
    <cellStyle name="Normal 5 3 34" xfId="31103"/>
    <cellStyle name="Normal 5 3 34 2" xfId="31104"/>
    <cellStyle name="Normal 5 3 34 3" xfId="31105"/>
    <cellStyle name="Normal 5 3 35" xfId="31106"/>
    <cellStyle name="Normal 5 3 36" xfId="31107"/>
    <cellStyle name="Normal 5 3 37" xfId="31108"/>
    <cellStyle name="Normal 5 3 4" xfId="31109"/>
    <cellStyle name="Normal 5 3 4 2" xfId="31110"/>
    <cellStyle name="Normal 5 3 4 2 2" xfId="31111"/>
    <cellStyle name="Normal 5 3 4 3" xfId="31112"/>
    <cellStyle name="Normal 5 3 4 3 2" xfId="31113"/>
    <cellStyle name="Normal 5 3 4 4" xfId="31114"/>
    <cellStyle name="Normal 5 3 5" xfId="31115"/>
    <cellStyle name="Normal 5 3 5 2" xfId="31116"/>
    <cellStyle name="Normal 5 3 5 2 2" xfId="31117"/>
    <cellStyle name="Normal 5 3 5 3" xfId="31118"/>
    <cellStyle name="Normal 5 3 5 4" xfId="31119"/>
    <cellStyle name="Normal 5 3 6" xfId="31120"/>
    <cellStyle name="Normal 5 3 6 2" xfId="31121"/>
    <cellStyle name="Normal 5 3 6 3" xfId="31122"/>
    <cellStyle name="Normal 5 3 6 4" xfId="31123"/>
    <cellStyle name="Normal 5 3 7" xfId="31124"/>
    <cellStyle name="Normal 5 3 7 2" xfId="31125"/>
    <cellStyle name="Normal 5 3 7 3" xfId="31126"/>
    <cellStyle name="Normal 5 3 8" xfId="31127"/>
    <cellStyle name="Normal 5 3 8 2" xfId="31128"/>
    <cellStyle name="Normal 5 3 8 3" xfId="31129"/>
    <cellStyle name="Normal 5 3 9" xfId="31130"/>
    <cellStyle name="Normal 5 3 9 2" xfId="31131"/>
    <cellStyle name="Normal 5 3 9 3" xfId="31132"/>
    <cellStyle name="Normal 5 30" xfId="31133"/>
    <cellStyle name="Normal 5 30 2" xfId="31134"/>
    <cellStyle name="Normal 5 30 3" xfId="31135"/>
    <cellStyle name="Normal 5 31" xfId="31136"/>
    <cellStyle name="Normal 5 31 2" xfId="31137"/>
    <cellStyle name="Normal 5 31 3" xfId="31138"/>
    <cellStyle name="Normal 5 32" xfId="31139"/>
    <cellStyle name="Normal 5 32 2" xfId="31140"/>
    <cellStyle name="Normal 5 32 3" xfId="31141"/>
    <cellStyle name="Normal 5 33" xfId="31142"/>
    <cellStyle name="Normal 5 33 2" xfId="31143"/>
    <cellStyle name="Normal 5 33 3" xfId="31144"/>
    <cellStyle name="Normal 5 34" xfId="31145"/>
    <cellStyle name="Normal 5 34 2" xfId="31146"/>
    <cellStyle name="Normal 5 34 3" xfId="31147"/>
    <cellStyle name="Normal 5 35" xfId="31148"/>
    <cellStyle name="Normal 5 35 2" xfId="31149"/>
    <cellStyle name="Normal 5 35 3" xfId="31150"/>
    <cellStyle name="Normal 5 36" xfId="31151"/>
    <cellStyle name="Normal 5 36 2" xfId="31152"/>
    <cellStyle name="Normal 5 36 3" xfId="31153"/>
    <cellStyle name="Normal 5 37" xfId="31154"/>
    <cellStyle name="Normal 5 37 2" xfId="31155"/>
    <cellStyle name="Normal 5 37 3" xfId="31156"/>
    <cellStyle name="Normal 5 38" xfId="31157"/>
    <cellStyle name="Normal 5 38 2" xfId="31158"/>
    <cellStyle name="Normal 5 38 3" xfId="31159"/>
    <cellStyle name="Normal 5 39" xfId="31160"/>
    <cellStyle name="Normal 5 39 2" xfId="31161"/>
    <cellStyle name="Normal 5 39 3" xfId="31162"/>
    <cellStyle name="Normal 5 4" xfId="31163"/>
    <cellStyle name="Normal 5 4 10" xfId="31164"/>
    <cellStyle name="Normal 5 4 10 2" xfId="31165"/>
    <cellStyle name="Normal 5 4 10 3" xfId="31166"/>
    <cellStyle name="Normal 5 4 11" xfId="31167"/>
    <cellStyle name="Normal 5 4 11 2" xfId="31168"/>
    <cellStyle name="Normal 5 4 11 3" xfId="31169"/>
    <cellStyle name="Normal 5 4 12" xfId="31170"/>
    <cellStyle name="Normal 5 4 12 2" xfId="31171"/>
    <cellStyle name="Normal 5 4 12 3" xfId="31172"/>
    <cellStyle name="Normal 5 4 13" xfId="31173"/>
    <cellStyle name="Normal 5 4 13 2" xfId="31174"/>
    <cellStyle name="Normal 5 4 13 3" xfId="31175"/>
    <cellStyle name="Normal 5 4 14" xfId="31176"/>
    <cellStyle name="Normal 5 4 14 2" xfId="31177"/>
    <cellStyle name="Normal 5 4 14 3" xfId="31178"/>
    <cellStyle name="Normal 5 4 15" xfId="31179"/>
    <cellStyle name="Normal 5 4 15 2" xfId="31180"/>
    <cellStyle name="Normal 5 4 15 3" xfId="31181"/>
    <cellStyle name="Normal 5 4 16" xfId="31182"/>
    <cellStyle name="Normal 5 4 16 2" xfId="31183"/>
    <cellStyle name="Normal 5 4 16 3" xfId="31184"/>
    <cellStyle name="Normal 5 4 17" xfId="31185"/>
    <cellStyle name="Normal 5 4 17 2" xfId="31186"/>
    <cellStyle name="Normal 5 4 17 3" xfId="31187"/>
    <cellStyle name="Normal 5 4 18" xfId="31188"/>
    <cellStyle name="Normal 5 4 18 2" xfId="31189"/>
    <cellStyle name="Normal 5 4 18 3" xfId="31190"/>
    <cellStyle name="Normal 5 4 19" xfId="31191"/>
    <cellStyle name="Normal 5 4 19 2" xfId="31192"/>
    <cellStyle name="Normal 5 4 19 3" xfId="31193"/>
    <cellStyle name="Normal 5 4 2" xfId="31194"/>
    <cellStyle name="Normal 5 4 2 2" xfId="31195"/>
    <cellStyle name="Normal 5 4 2 3" xfId="31196"/>
    <cellStyle name="Normal 5 4 2 4" xfId="31197"/>
    <cellStyle name="Normal 5 4 20" xfId="31198"/>
    <cellStyle name="Normal 5 4 20 2" xfId="31199"/>
    <cellStyle name="Normal 5 4 20 3" xfId="31200"/>
    <cellStyle name="Normal 5 4 21" xfId="31201"/>
    <cellStyle name="Normal 5 4 21 2" xfId="31202"/>
    <cellStyle name="Normal 5 4 21 3" xfId="31203"/>
    <cellStyle name="Normal 5 4 22" xfId="31204"/>
    <cellStyle name="Normal 5 4 22 2" xfId="31205"/>
    <cellStyle name="Normal 5 4 22 3" xfId="31206"/>
    <cellStyle name="Normal 5 4 23" xfId="31207"/>
    <cellStyle name="Normal 5 4 23 2" xfId="31208"/>
    <cellStyle name="Normal 5 4 23 3" xfId="31209"/>
    <cellStyle name="Normal 5 4 24" xfId="31210"/>
    <cellStyle name="Normal 5 4 24 2" xfId="31211"/>
    <cellStyle name="Normal 5 4 24 3" xfId="31212"/>
    <cellStyle name="Normal 5 4 25" xfId="31213"/>
    <cellStyle name="Normal 5 4 25 2" xfId="31214"/>
    <cellStyle name="Normal 5 4 25 3" xfId="31215"/>
    <cellStyle name="Normal 5 4 26" xfId="31216"/>
    <cellStyle name="Normal 5 4 26 2" xfId="31217"/>
    <cellStyle name="Normal 5 4 26 3" xfId="31218"/>
    <cellStyle name="Normal 5 4 27" xfId="31219"/>
    <cellStyle name="Normal 5 4 27 2" xfId="31220"/>
    <cellStyle name="Normal 5 4 27 3" xfId="31221"/>
    <cellStyle name="Normal 5 4 28" xfId="31222"/>
    <cellStyle name="Normal 5 4 28 2" xfId="31223"/>
    <cellStyle name="Normal 5 4 28 3" xfId="31224"/>
    <cellStyle name="Normal 5 4 29" xfId="31225"/>
    <cellStyle name="Normal 5 4 29 2" xfId="31226"/>
    <cellStyle name="Normal 5 4 29 3" xfId="31227"/>
    <cellStyle name="Normal 5 4 3" xfId="31228"/>
    <cellStyle name="Normal 5 4 3 2" xfId="31229"/>
    <cellStyle name="Normal 5 4 3 3" xfId="31230"/>
    <cellStyle name="Normal 5 4 3 4" xfId="31231"/>
    <cellStyle name="Normal 5 4 30" xfId="31232"/>
    <cellStyle name="Normal 5 4 30 2" xfId="31233"/>
    <cellStyle name="Normal 5 4 30 3" xfId="31234"/>
    <cellStyle name="Normal 5 4 31" xfId="31235"/>
    <cellStyle name="Normal 5 4 31 2" xfId="31236"/>
    <cellStyle name="Normal 5 4 31 3" xfId="31237"/>
    <cellStyle name="Normal 5 4 32" xfId="31238"/>
    <cellStyle name="Normal 5 4 32 2" xfId="31239"/>
    <cellStyle name="Normal 5 4 32 3" xfId="31240"/>
    <cellStyle name="Normal 5 4 33" xfId="31241"/>
    <cellStyle name="Normal 5 4 33 2" xfId="31242"/>
    <cellStyle name="Normal 5 4 33 3" xfId="31243"/>
    <cellStyle name="Normal 5 4 34" xfId="31244"/>
    <cellStyle name="Normal 5 4 34 2" xfId="31245"/>
    <cellStyle name="Normal 5 4 34 3" xfId="31246"/>
    <cellStyle name="Normal 5 4 35" xfId="31247"/>
    <cellStyle name="Normal 5 4 36" xfId="31248"/>
    <cellStyle name="Normal 5 4 37" xfId="31249"/>
    <cellStyle name="Normal 5 4 38" xfId="31250"/>
    <cellStyle name="Normal 5 4 4" xfId="31251"/>
    <cellStyle name="Normal 5 4 4 2" xfId="31252"/>
    <cellStyle name="Normal 5 4 4 3" xfId="31253"/>
    <cellStyle name="Normal 5 4 5" xfId="31254"/>
    <cellStyle name="Normal 5 4 5 2" xfId="31255"/>
    <cellStyle name="Normal 5 4 5 3" xfId="31256"/>
    <cellStyle name="Normal 5 4 6" xfId="31257"/>
    <cellStyle name="Normal 5 4 6 2" xfId="31258"/>
    <cellStyle name="Normal 5 4 6 3" xfId="31259"/>
    <cellStyle name="Normal 5 4 7" xfId="31260"/>
    <cellStyle name="Normal 5 4 7 2" xfId="31261"/>
    <cellStyle name="Normal 5 4 7 3" xfId="31262"/>
    <cellStyle name="Normal 5 4 8" xfId="31263"/>
    <cellStyle name="Normal 5 4 8 2" xfId="31264"/>
    <cellStyle name="Normal 5 4 8 3" xfId="31265"/>
    <cellStyle name="Normal 5 4 9" xfId="31266"/>
    <cellStyle name="Normal 5 4 9 2" xfId="31267"/>
    <cellStyle name="Normal 5 4 9 3" xfId="31268"/>
    <cellStyle name="Normal 5 40" xfId="31269"/>
    <cellStyle name="Normal 5 41" xfId="31270"/>
    <cellStyle name="Normal 5 5" xfId="31271"/>
    <cellStyle name="Normal 5 5 10" xfId="31272"/>
    <cellStyle name="Normal 5 5 10 2" xfId="31273"/>
    <cellStyle name="Normal 5 5 10 3" xfId="31274"/>
    <cellStyle name="Normal 5 5 11" xfId="31275"/>
    <cellStyle name="Normal 5 5 11 2" xfId="31276"/>
    <cellStyle name="Normal 5 5 11 3" xfId="31277"/>
    <cellStyle name="Normal 5 5 12" xfId="31278"/>
    <cellStyle name="Normal 5 5 12 2" xfId="31279"/>
    <cellStyle name="Normal 5 5 12 3" xfId="31280"/>
    <cellStyle name="Normal 5 5 13" xfId="31281"/>
    <cellStyle name="Normal 5 5 13 2" xfId="31282"/>
    <cellStyle name="Normal 5 5 13 3" xfId="31283"/>
    <cellStyle name="Normal 5 5 14" xfId="31284"/>
    <cellStyle name="Normal 5 5 14 2" xfId="31285"/>
    <cellStyle name="Normal 5 5 14 3" xfId="31286"/>
    <cellStyle name="Normal 5 5 15" xfId="31287"/>
    <cellStyle name="Normal 5 5 15 2" xfId="31288"/>
    <cellStyle name="Normal 5 5 15 3" xfId="31289"/>
    <cellStyle name="Normal 5 5 16" xfId="31290"/>
    <cellStyle name="Normal 5 5 16 2" xfId="31291"/>
    <cellStyle name="Normal 5 5 16 3" xfId="31292"/>
    <cellStyle name="Normal 5 5 17" xfId="31293"/>
    <cellStyle name="Normal 5 5 17 2" xfId="31294"/>
    <cellStyle name="Normal 5 5 17 3" xfId="31295"/>
    <cellStyle name="Normal 5 5 18" xfId="31296"/>
    <cellStyle name="Normal 5 5 18 2" xfId="31297"/>
    <cellStyle name="Normal 5 5 18 3" xfId="31298"/>
    <cellStyle name="Normal 5 5 19" xfId="31299"/>
    <cellStyle name="Normal 5 5 19 2" xfId="31300"/>
    <cellStyle name="Normal 5 5 19 3" xfId="31301"/>
    <cellStyle name="Normal 5 5 2" xfId="31302"/>
    <cellStyle name="Normal 5 5 2 2" xfId="31303"/>
    <cellStyle name="Normal 5 5 2 3" xfId="31304"/>
    <cellStyle name="Normal 5 5 2 4" xfId="31305"/>
    <cellStyle name="Normal 5 5 20" xfId="31306"/>
    <cellStyle name="Normal 5 5 20 2" xfId="31307"/>
    <cellStyle name="Normal 5 5 20 3" xfId="31308"/>
    <cellStyle name="Normal 5 5 21" xfId="31309"/>
    <cellStyle name="Normal 5 5 21 2" xfId="31310"/>
    <cellStyle name="Normal 5 5 21 3" xfId="31311"/>
    <cellStyle name="Normal 5 5 22" xfId="31312"/>
    <cellStyle name="Normal 5 5 22 2" xfId="31313"/>
    <cellStyle name="Normal 5 5 22 3" xfId="31314"/>
    <cellStyle name="Normal 5 5 23" xfId="31315"/>
    <cellStyle name="Normal 5 5 23 2" xfId="31316"/>
    <cellStyle name="Normal 5 5 23 3" xfId="31317"/>
    <cellStyle name="Normal 5 5 24" xfId="31318"/>
    <cellStyle name="Normal 5 5 24 2" xfId="31319"/>
    <cellStyle name="Normal 5 5 24 3" xfId="31320"/>
    <cellStyle name="Normal 5 5 25" xfId="31321"/>
    <cellStyle name="Normal 5 5 25 2" xfId="31322"/>
    <cellStyle name="Normal 5 5 25 3" xfId="31323"/>
    <cellStyle name="Normal 5 5 26" xfId="31324"/>
    <cellStyle name="Normal 5 5 26 2" xfId="31325"/>
    <cellStyle name="Normal 5 5 26 3" xfId="31326"/>
    <cellStyle name="Normal 5 5 27" xfId="31327"/>
    <cellStyle name="Normal 5 5 27 2" xfId="31328"/>
    <cellStyle name="Normal 5 5 27 3" xfId="31329"/>
    <cellStyle name="Normal 5 5 28" xfId="31330"/>
    <cellStyle name="Normal 5 5 28 2" xfId="31331"/>
    <cellStyle name="Normal 5 5 28 3" xfId="31332"/>
    <cellStyle name="Normal 5 5 29" xfId="31333"/>
    <cellStyle name="Normal 5 5 29 2" xfId="31334"/>
    <cellStyle name="Normal 5 5 29 3" xfId="31335"/>
    <cellStyle name="Normal 5 5 3" xfId="31336"/>
    <cellStyle name="Normal 5 5 3 2" xfId="31337"/>
    <cellStyle name="Normal 5 5 3 3" xfId="31338"/>
    <cellStyle name="Normal 5 5 30" xfId="31339"/>
    <cellStyle name="Normal 5 5 30 2" xfId="31340"/>
    <cellStyle name="Normal 5 5 30 3" xfId="31341"/>
    <cellStyle name="Normal 5 5 31" xfId="31342"/>
    <cellStyle name="Normal 5 5 31 2" xfId="31343"/>
    <cellStyle name="Normal 5 5 31 3" xfId="31344"/>
    <cellStyle name="Normal 5 5 32" xfId="31345"/>
    <cellStyle name="Normal 5 5 32 2" xfId="31346"/>
    <cellStyle name="Normal 5 5 32 3" xfId="31347"/>
    <cellStyle name="Normal 5 5 33" xfId="31348"/>
    <cellStyle name="Normal 5 5 33 2" xfId="31349"/>
    <cellStyle name="Normal 5 5 33 3" xfId="31350"/>
    <cellStyle name="Normal 5 5 34" xfId="31351"/>
    <cellStyle name="Normal 5 5 34 2" xfId="31352"/>
    <cellStyle name="Normal 5 5 34 3" xfId="31353"/>
    <cellStyle name="Normal 5 5 35" xfId="31354"/>
    <cellStyle name="Normal 5 5 36" xfId="31355"/>
    <cellStyle name="Normal 5 5 37" xfId="31356"/>
    <cellStyle name="Normal 5 5 38" xfId="31357"/>
    <cellStyle name="Normal 5 5 4" xfId="31358"/>
    <cellStyle name="Normal 5 5 4 2" xfId="31359"/>
    <cellStyle name="Normal 5 5 4 3" xfId="31360"/>
    <cellStyle name="Normal 5 5 5" xfId="31361"/>
    <cellStyle name="Normal 5 5 5 2" xfId="31362"/>
    <cellStyle name="Normal 5 5 5 3" xfId="31363"/>
    <cellStyle name="Normal 5 5 6" xfId="31364"/>
    <cellStyle name="Normal 5 5 6 2" xfId="31365"/>
    <cellStyle name="Normal 5 5 6 3" xfId="31366"/>
    <cellStyle name="Normal 5 5 7" xfId="31367"/>
    <cellStyle name="Normal 5 5 7 2" xfId="31368"/>
    <cellStyle name="Normal 5 5 7 3" xfId="31369"/>
    <cellStyle name="Normal 5 5 8" xfId="31370"/>
    <cellStyle name="Normal 5 5 8 2" xfId="31371"/>
    <cellStyle name="Normal 5 5 8 3" xfId="31372"/>
    <cellStyle name="Normal 5 5 9" xfId="31373"/>
    <cellStyle name="Normal 5 5 9 2" xfId="31374"/>
    <cellStyle name="Normal 5 5 9 3" xfId="31375"/>
    <cellStyle name="Normal 5 6" xfId="31376"/>
    <cellStyle name="Normal 5 6 10" xfId="31377"/>
    <cellStyle name="Normal 5 6 10 2" xfId="31378"/>
    <cellStyle name="Normal 5 6 10 3" xfId="31379"/>
    <cellStyle name="Normal 5 6 11" xfId="31380"/>
    <cellStyle name="Normal 5 6 11 2" xfId="31381"/>
    <cellStyle name="Normal 5 6 11 3" xfId="31382"/>
    <cellStyle name="Normal 5 6 12" xfId="31383"/>
    <cellStyle name="Normal 5 6 12 2" xfId="31384"/>
    <cellStyle name="Normal 5 6 12 3" xfId="31385"/>
    <cellStyle name="Normal 5 6 13" xfId="31386"/>
    <cellStyle name="Normal 5 6 13 2" xfId="31387"/>
    <cellStyle name="Normal 5 6 13 3" xfId="31388"/>
    <cellStyle name="Normal 5 6 14" xfId="31389"/>
    <cellStyle name="Normal 5 6 14 2" xfId="31390"/>
    <cellStyle name="Normal 5 6 14 3" xfId="31391"/>
    <cellStyle name="Normal 5 6 15" xfId="31392"/>
    <cellStyle name="Normal 5 6 15 2" xfId="31393"/>
    <cellStyle name="Normal 5 6 15 3" xfId="31394"/>
    <cellStyle name="Normal 5 6 16" xfId="31395"/>
    <cellStyle name="Normal 5 6 16 2" xfId="31396"/>
    <cellStyle name="Normal 5 6 16 3" xfId="31397"/>
    <cellStyle name="Normal 5 6 17" xfId="31398"/>
    <cellStyle name="Normal 5 6 17 2" xfId="31399"/>
    <cellStyle name="Normal 5 6 17 3" xfId="31400"/>
    <cellStyle name="Normal 5 6 18" xfId="31401"/>
    <cellStyle name="Normal 5 6 18 2" xfId="31402"/>
    <cellStyle name="Normal 5 6 18 3" xfId="31403"/>
    <cellStyle name="Normal 5 6 19" xfId="31404"/>
    <cellStyle name="Normal 5 6 19 2" xfId="31405"/>
    <cellStyle name="Normal 5 6 19 3" xfId="31406"/>
    <cellStyle name="Normal 5 6 2" xfId="31407"/>
    <cellStyle name="Normal 5 6 2 2" xfId="31408"/>
    <cellStyle name="Normal 5 6 2 3" xfId="31409"/>
    <cellStyle name="Normal 5 6 20" xfId="31410"/>
    <cellStyle name="Normal 5 6 20 2" xfId="31411"/>
    <cellStyle name="Normal 5 6 20 3" xfId="31412"/>
    <cellStyle name="Normal 5 6 21" xfId="31413"/>
    <cellStyle name="Normal 5 6 21 2" xfId="31414"/>
    <cellStyle name="Normal 5 6 21 3" xfId="31415"/>
    <cellStyle name="Normal 5 6 22" xfId="31416"/>
    <cellStyle name="Normal 5 6 22 2" xfId="31417"/>
    <cellStyle name="Normal 5 6 22 3" xfId="31418"/>
    <cellStyle name="Normal 5 6 23" xfId="31419"/>
    <cellStyle name="Normal 5 6 23 2" xfId="31420"/>
    <cellStyle name="Normal 5 6 23 3" xfId="31421"/>
    <cellStyle name="Normal 5 6 24" xfId="31422"/>
    <cellStyle name="Normal 5 6 24 2" xfId="31423"/>
    <cellStyle name="Normal 5 6 24 3" xfId="31424"/>
    <cellStyle name="Normal 5 6 25" xfId="31425"/>
    <cellStyle name="Normal 5 6 25 2" xfId="31426"/>
    <cellStyle name="Normal 5 6 25 3" xfId="31427"/>
    <cellStyle name="Normal 5 6 26" xfId="31428"/>
    <cellStyle name="Normal 5 6 26 2" xfId="31429"/>
    <cellStyle name="Normal 5 6 26 3" xfId="31430"/>
    <cellStyle name="Normal 5 6 27" xfId="31431"/>
    <cellStyle name="Normal 5 6 27 2" xfId="31432"/>
    <cellStyle name="Normal 5 6 27 3" xfId="31433"/>
    <cellStyle name="Normal 5 6 28" xfId="31434"/>
    <cellStyle name="Normal 5 6 28 2" xfId="31435"/>
    <cellStyle name="Normal 5 6 28 3" xfId="31436"/>
    <cellStyle name="Normal 5 6 29" xfId="31437"/>
    <cellStyle name="Normal 5 6 29 2" xfId="31438"/>
    <cellStyle name="Normal 5 6 29 3" xfId="31439"/>
    <cellStyle name="Normal 5 6 3" xfId="31440"/>
    <cellStyle name="Normal 5 6 3 2" xfId="31441"/>
    <cellStyle name="Normal 5 6 3 3" xfId="31442"/>
    <cellStyle name="Normal 5 6 30" xfId="31443"/>
    <cellStyle name="Normal 5 6 30 2" xfId="31444"/>
    <cellStyle name="Normal 5 6 30 3" xfId="31445"/>
    <cellStyle name="Normal 5 6 31" xfId="31446"/>
    <cellStyle name="Normal 5 6 31 2" xfId="31447"/>
    <cellStyle name="Normal 5 6 31 3" xfId="31448"/>
    <cellStyle name="Normal 5 6 32" xfId="31449"/>
    <cellStyle name="Normal 5 6 32 2" xfId="31450"/>
    <cellStyle name="Normal 5 6 32 3" xfId="31451"/>
    <cellStyle name="Normal 5 6 33" xfId="31452"/>
    <cellStyle name="Normal 5 6 33 2" xfId="31453"/>
    <cellStyle name="Normal 5 6 33 3" xfId="31454"/>
    <cellStyle name="Normal 5 6 34" xfId="31455"/>
    <cellStyle name="Normal 5 6 34 2" xfId="31456"/>
    <cellStyle name="Normal 5 6 34 3" xfId="31457"/>
    <cellStyle name="Normal 5 6 35" xfId="31458"/>
    <cellStyle name="Normal 5 6 36" xfId="31459"/>
    <cellStyle name="Normal 5 6 37" xfId="31460"/>
    <cellStyle name="Normal 5 6 38" xfId="31461"/>
    <cellStyle name="Normal 5 6 4" xfId="31462"/>
    <cellStyle name="Normal 5 6 4 2" xfId="31463"/>
    <cellStyle name="Normal 5 6 4 3" xfId="31464"/>
    <cellStyle name="Normal 5 6 5" xfId="31465"/>
    <cellStyle name="Normal 5 6 5 2" xfId="31466"/>
    <cellStyle name="Normal 5 6 5 3" xfId="31467"/>
    <cellStyle name="Normal 5 6 6" xfId="31468"/>
    <cellStyle name="Normal 5 6 6 2" xfId="31469"/>
    <cellStyle name="Normal 5 6 6 3" xfId="31470"/>
    <cellStyle name="Normal 5 6 7" xfId="31471"/>
    <cellStyle name="Normal 5 6 7 2" xfId="31472"/>
    <cellStyle name="Normal 5 6 7 3" xfId="31473"/>
    <cellStyle name="Normal 5 6 8" xfId="31474"/>
    <cellStyle name="Normal 5 6 8 2" xfId="31475"/>
    <cellStyle name="Normal 5 6 8 3" xfId="31476"/>
    <cellStyle name="Normal 5 6 9" xfId="31477"/>
    <cellStyle name="Normal 5 6 9 2" xfId="31478"/>
    <cellStyle name="Normal 5 6 9 3" xfId="31479"/>
    <cellStyle name="Normal 5 7" xfId="31480"/>
    <cellStyle name="Normal 5 7 2" xfId="31481"/>
    <cellStyle name="Normal 5 7 3" xfId="31482"/>
    <cellStyle name="Normal 5 7 4" xfId="31483"/>
    <cellStyle name="Normal 5 7 5" xfId="31484"/>
    <cellStyle name="Normal 5 8" xfId="31485"/>
    <cellStyle name="Normal 5 8 2" xfId="31486"/>
    <cellStyle name="Normal 5 8 3" xfId="31487"/>
    <cellStyle name="Normal 5 8 4" xfId="31488"/>
    <cellStyle name="Normal 5 9" xfId="31489"/>
    <cellStyle name="Normal 5 9 2" xfId="31490"/>
    <cellStyle name="Normal 5 9 3" xfId="31491"/>
    <cellStyle name="Normal 5 9 4" xfId="31492"/>
    <cellStyle name="Normal 5_2011 CBR Rev Calc by schedule" xfId="51233"/>
    <cellStyle name="Normal 50" xfId="31493"/>
    <cellStyle name="Normal 50 2" xfId="31494"/>
    <cellStyle name="Normal 50 2 2" xfId="51234"/>
    <cellStyle name="Normal 50 3" xfId="31495"/>
    <cellStyle name="Normal 50 3 2" xfId="51235"/>
    <cellStyle name="Normal 50 4" xfId="31496"/>
    <cellStyle name="Normal 50 4 2" xfId="51236"/>
    <cellStyle name="Normal 51" xfId="31497"/>
    <cellStyle name="Normal 51 2" xfId="31498"/>
    <cellStyle name="Normal 51 2 2" xfId="51237"/>
    <cellStyle name="Normal 51 2 3" xfId="51238"/>
    <cellStyle name="Normal 51 3" xfId="31499"/>
    <cellStyle name="Normal 51 4" xfId="31500"/>
    <cellStyle name="Normal 51 5" xfId="51239"/>
    <cellStyle name="Normal 51 6" xfId="51240"/>
    <cellStyle name="Normal 52" xfId="31501"/>
    <cellStyle name="Normal 52 2" xfId="31502"/>
    <cellStyle name="Normal 52 3" xfId="31503"/>
    <cellStyle name="Normal 52 4" xfId="31504"/>
    <cellStyle name="Normal 53" xfId="31505"/>
    <cellStyle name="Normal 53 2" xfId="31506"/>
    <cellStyle name="Normal 53 3" xfId="31507"/>
    <cellStyle name="Normal 53 3 2" xfId="51241"/>
    <cellStyle name="Normal 53 4" xfId="31508"/>
    <cellStyle name="Normal 54" xfId="31509"/>
    <cellStyle name="Normal 54 2" xfId="31510"/>
    <cellStyle name="Normal 54 3" xfId="31511"/>
    <cellStyle name="Normal 54 3 2" xfId="51242"/>
    <cellStyle name="Normal 54 4" xfId="31512"/>
    <cellStyle name="Normal 54 5" xfId="51243"/>
    <cellStyle name="Normal 55" xfId="31513"/>
    <cellStyle name="Normal 55 2" xfId="31514"/>
    <cellStyle name="Normal 55 2 2" xfId="51244"/>
    <cellStyle name="Normal 55 3" xfId="31515"/>
    <cellStyle name="Normal 55 4" xfId="31516"/>
    <cellStyle name="Normal 56" xfId="31517"/>
    <cellStyle name="Normal 56 2" xfId="31518"/>
    <cellStyle name="Normal 56 2 2" xfId="51245"/>
    <cellStyle name="Normal 56 3" xfId="31519"/>
    <cellStyle name="Normal 56 4" xfId="31520"/>
    <cellStyle name="Normal 57" xfId="31521"/>
    <cellStyle name="Normal 57 2" xfId="31522"/>
    <cellStyle name="Normal 57 3" xfId="31523"/>
    <cellStyle name="Normal 57 4" xfId="31524"/>
    <cellStyle name="Normal 58" xfId="31525"/>
    <cellStyle name="Normal 58 2" xfId="31526"/>
    <cellStyle name="Normal 58 3" xfId="31527"/>
    <cellStyle name="Normal 58 4" xfId="31528"/>
    <cellStyle name="Normal 59" xfId="31529"/>
    <cellStyle name="Normal 59 2" xfId="31530"/>
    <cellStyle name="Normal 59 3" xfId="31531"/>
    <cellStyle name="Normal 59 4" xfId="31532"/>
    <cellStyle name="Normal 6" xfId="31"/>
    <cellStyle name="Normal 6 10" xfId="31533"/>
    <cellStyle name="Normal 6 10 2" xfId="31534"/>
    <cellStyle name="Normal 6 10 3" xfId="31535"/>
    <cellStyle name="Normal 6 10 4" xfId="31536"/>
    <cellStyle name="Normal 6 11" xfId="31537"/>
    <cellStyle name="Normal 6 11 2" xfId="31538"/>
    <cellStyle name="Normal 6 11 3" xfId="31539"/>
    <cellStyle name="Normal 6 11 4" xfId="31540"/>
    <cellStyle name="Normal 6 12" xfId="31541"/>
    <cellStyle name="Normal 6 12 2" xfId="31542"/>
    <cellStyle name="Normal 6 12 3" xfId="31543"/>
    <cellStyle name="Normal 6 12 4" xfId="31544"/>
    <cellStyle name="Normal 6 13" xfId="31545"/>
    <cellStyle name="Normal 6 13 2" xfId="31546"/>
    <cellStyle name="Normal 6 13 3" xfId="31547"/>
    <cellStyle name="Normal 6 13 4" xfId="31548"/>
    <cellStyle name="Normal 6 14" xfId="31549"/>
    <cellStyle name="Normal 6 14 2" xfId="31550"/>
    <cellStyle name="Normal 6 14 3" xfId="31551"/>
    <cellStyle name="Normal 6 15" xfId="31552"/>
    <cellStyle name="Normal 6 15 2" xfId="31553"/>
    <cellStyle name="Normal 6 15 3" xfId="31554"/>
    <cellStyle name="Normal 6 16" xfId="31555"/>
    <cellStyle name="Normal 6 16 2" xfId="31556"/>
    <cellStyle name="Normal 6 16 3" xfId="31557"/>
    <cellStyle name="Normal 6 17" xfId="31558"/>
    <cellStyle name="Normal 6 17 2" xfId="31559"/>
    <cellStyle name="Normal 6 17 3" xfId="31560"/>
    <cellStyle name="Normal 6 18" xfId="31561"/>
    <cellStyle name="Normal 6 18 2" xfId="31562"/>
    <cellStyle name="Normal 6 18 3" xfId="31563"/>
    <cellStyle name="Normal 6 19" xfId="31564"/>
    <cellStyle name="Normal 6 19 2" xfId="31565"/>
    <cellStyle name="Normal 6 19 3" xfId="31566"/>
    <cellStyle name="Normal 6 2" xfId="31567"/>
    <cellStyle name="Normal 6 2 10" xfId="31568"/>
    <cellStyle name="Normal 6 2 10 2" xfId="31569"/>
    <cellStyle name="Normal 6 2 10 3" xfId="31570"/>
    <cellStyle name="Normal 6 2 11" xfId="31571"/>
    <cellStyle name="Normal 6 2 11 2" xfId="31572"/>
    <cellStyle name="Normal 6 2 11 3" xfId="31573"/>
    <cellStyle name="Normal 6 2 12" xfId="31574"/>
    <cellStyle name="Normal 6 2 12 2" xfId="31575"/>
    <cellStyle name="Normal 6 2 12 3" xfId="31576"/>
    <cellStyle name="Normal 6 2 13" xfId="31577"/>
    <cellStyle name="Normal 6 2 13 2" xfId="31578"/>
    <cellStyle name="Normal 6 2 13 3" xfId="31579"/>
    <cellStyle name="Normal 6 2 14" xfId="31580"/>
    <cellStyle name="Normal 6 2 14 2" xfId="31581"/>
    <cellStyle name="Normal 6 2 14 3" xfId="31582"/>
    <cellStyle name="Normal 6 2 15" xfId="31583"/>
    <cellStyle name="Normal 6 2 15 2" xfId="31584"/>
    <cellStyle name="Normal 6 2 15 3" xfId="31585"/>
    <cellStyle name="Normal 6 2 16" xfId="31586"/>
    <cellStyle name="Normal 6 2 16 2" xfId="31587"/>
    <cellStyle name="Normal 6 2 16 3" xfId="31588"/>
    <cellStyle name="Normal 6 2 17" xfId="31589"/>
    <cellStyle name="Normal 6 2 17 2" xfId="31590"/>
    <cellStyle name="Normal 6 2 17 3" xfId="31591"/>
    <cellStyle name="Normal 6 2 18" xfId="31592"/>
    <cellStyle name="Normal 6 2 18 2" xfId="31593"/>
    <cellStyle name="Normal 6 2 18 3" xfId="31594"/>
    <cellStyle name="Normal 6 2 19" xfId="31595"/>
    <cellStyle name="Normal 6 2 19 2" xfId="31596"/>
    <cellStyle name="Normal 6 2 19 3" xfId="31597"/>
    <cellStyle name="Normal 6 2 2" xfId="31598"/>
    <cellStyle name="Normal 6 2 2 2" xfId="31599"/>
    <cellStyle name="Normal 6 2 2 2 2" xfId="31600"/>
    <cellStyle name="Normal 6 2 2 2 3" xfId="31601"/>
    <cellStyle name="Normal 6 2 2 3" xfId="31602"/>
    <cellStyle name="Normal 6 2 2 3 2" xfId="31603"/>
    <cellStyle name="Normal 6 2 2 4" xfId="31604"/>
    <cellStyle name="Normal 6 2 2 5" xfId="31605"/>
    <cellStyle name="Normal 6 2 2 6" xfId="31606"/>
    <cellStyle name="Normal 6 2 2 6 10" xfId="31607"/>
    <cellStyle name="Normal 6 2 2 6 11" xfId="31608"/>
    <cellStyle name="Normal 6 2 2 6 2" xfId="31609"/>
    <cellStyle name="Normal 6 2 2 6 2 2" xfId="31610"/>
    <cellStyle name="Normal 6 2 2 6 2 3" xfId="31611"/>
    <cellStyle name="Normal 6 2 2 6 2 4" xfId="31612"/>
    <cellStyle name="Normal 6 2 2 6 2 5" xfId="31613"/>
    <cellStyle name="Normal 6 2 2 6 2 6" xfId="31614"/>
    <cellStyle name="Normal 6 2 2 6 2 7" xfId="31615"/>
    <cellStyle name="Normal 6 2 2 6 2 8" xfId="31616"/>
    <cellStyle name="Normal 6 2 2 6 3" xfId="31617"/>
    <cellStyle name="Normal 6 2 2 6 4" xfId="31618"/>
    <cellStyle name="Normal 6 2 2 6 5" xfId="31619"/>
    <cellStyle name="Normal 6 2 2 6 6" xfId="31620"/>
    <cellStyle name="Normal 6 2 2 6 7" xfId="31621"/>
    <cellStyle name="Normal 6 2 2 6 8" xfId="31622"/>
    <cellStyle name="Normal 6 2 2 6 9" xfId="31623"/>
    <cellStyle name="Normal 6 2 2 7" xfId="31624"/>
    <cellStyle name="Normal 6 2 20" xfId="31625"/>
    <cellStyle name="Normal 6 2 20 2" xfId="31626"/>
    <cellStyle name="Normal 6 2 20 3" xfId="31627"/>
    <cellStyle name="Normal 6 2 21" xfId="31628"/>
    <cellStyle name="Normal 6 2 21 2" xfId="31629"/>
    <cellStyle name="Normal 6 2 21 3" xfId="31630"/>
    <cellStyle name="Normal 6 2 22" xfId="31631"/>
    <cellStyle name="Normal 6 2 22 2" xfId="31632"/>
    <cellStyle name="Normal 6 2 22 3" xfId="31633"/>
    <cellStyle name="Normal 6 2 23" xfId="31634"/>
    <cellStyle name="Normal 6 2 23 2" xfId="31635"/>
    <cellStyle name="Normal 6 2 23 3" xfId="31636"/>
    <cellStyle name="Normal 6 2 24" xfId="31637"/>
    <cellStyle name="Normal 6 2 24 2" xfId="31638"/>
    <cellStyle name="Normal 6 2 24 3" xfId="31639"/>
    <cellStyle name="Normal 6 2 25" xfId="31640"/>
    <cellStyle name="Normal 6 2 25 2" xfId="31641"/>
    <cellStyle name="Normal 6 2 25 3" xfId="31642"/>
    <cellStyle name="Normal 6 2 26" xfId="31643"/>
    <cellStyle name="Normal 6 2 26 2" xfId="31644"/>
    <cellStyle name="Normal 6 2 26 3" xfId="31645"/>
    <cellStyle name="Normal 6 2 27" xfId="31646"/>
    <cellStyle name="Normal 6 2 27 2" xfId="31647"/>
    <cellStyle name="Normal 6 2 27 3" xfId="31648"/>
    <cellStyle name="Normal 6 2 28" xfId="31649"/>
    <cellStyle name="Normal 6 2 28 2" xfId="31650"/>
    <cellStyle name="Normal 6 2 28 3" xfId="31651"/>
    <cellStyle name="Normal 6 2 29" xfId="31652"/>
    <cellStyle name="Normal 6 2 29 2" xfId="31653"/>
    <cellStyle name="Normal 6 2 29 3" xfId="31654"/>
    <cellStyle name="Normal 6 2 3" xfId="31655"/>
    <cellStyle name="Normal 6 2 3 2" xfId="31656"/>
    <cellStyle name="Normal 6 2 3 3" xfId="31657"/>
    <cellStyle name="Normal 6 2 3 4" xfId="31658"/>
    <cellStyle name="Normal 6 2 30" xfId="31659"/>
    <cellStyle name="Normal 6 2 30 2" xfId="31660"/>
    <cellStyle name="Normal 6 2 30 3" xfId="31661"/>
    <cellStyle name="Normal 6 2 31" xfId="31662"/>
    <cellStyle name="Normal 6 2 31 2" xfId="31663"/>
    <cellStyle name="Normal 6 2 31 3" xfId="31664"/>
    <cellStyle name="Normal 6 2 32" xfId="31665"/>
    <cellStyle name="Normal 6 2 32 2" xfId="31666"/>
    <cellStyle name="Normal 6 2 32 3" xfId="31667"/>
    <cellStyle name="Normal 6 2 33" xfId="31668"/>
    <cellStyle name="Normal 6 2 33 2" xfId="31669"/>
    <cellStyle name="Normal 6 2 33 3" xfId="31670"/>
    <cellStyle name="Normal 6 2 34" xfId="31671"/>
    <cellStyle name="Normal 6 2 34 2" xfId="31672"/>
    <cellStyle name="Normal 6 2 34 3" xfId="31673"/>
    <cellStyle name="Normal 6 2 35" xfId="31674"/>
    <cellStyle name="Normal 6 2 36" xfId="31675"/>
    <cellStyle name="Normal 6 2 37" xfId="31676"/>
    <cellStyle name="Normal 6 2 4" xfId="31677"/>
    <cellStyle name="Normal 6 2 4 2" xfId="31678"/>
    <cellStyle name="Normal 6 2 4 3" xfId="31679"/>
    <cellStyle name="Normal 6 2 4 4" xfId="31680"/>
    <cellStyle name="Normal 6 2 5" xfId="31681"/>
    <cellStyle name="Normal 6 2 5 2" xfId="31682"/>
    <cellStyle name="Normal 6 2 5 3" xfId="31683"/>
    <cellStyle name="Normal 6 2 6" xfId="31684"/>
    <cellStyle name="Normal 6 2 6 2" xfId="31685"/>
    <cellStyle name="Normal 6 2 6 3" xfId="31686"/>
    <cellStyle name="Normal 6 2 7" xfId="31687"/>
    <cellStyle name="Normal 6 2 7 2" xfId="31688"/>
    <cellStyle name="Normal 6 2 7 3" xfId="31689"/>
    <cellStyle name="Normal 6 2 8" xfId="31690"/>
    <cellStyle name="Normal 6 2 8 2" xfId="31691"/>
    <cellStyle name="Normal 6 2 8 3" xfId="31692"/>
    <cellStyle name="Normal 6 2 9" xfId="31693"/>
    <cellStyle name="Normal 6 2 9 2" xfId="31694"/>
    <cellStyle name="Normal 6 2 9 3" xfId="31695"/>
    <cellStyle name="Normal 6 20" xfId="31696"/>
    <cellStyle name="Normal 6 20 2" xfId="31697"/>
    <cellStyle name="Normal 6 20 3" xfId="31698"/>
    <cellStyle name="Normal 6 21" xfId="31699"/>
    <cellStyle name="Normal 6 21 2" xfId="31700"/>
    <cellStyle name="Normal 6 21 3" xfId="31701"/>
    <cellStyle name="Normal 6 22" xfId="31702"/>
    <cellStyle name="Normal 6 22 2" xfId="31703"/>
    <cellStyle name="Normal 6 22 3" xfId="31704"/>
    <cellStyle name="Normal 6 23" xfId="31705"/>
    <cellStyle name="Normal 6 23 2" xfId="31706"/>
    <cellStyle name="Normal 6 23 3" xfId="31707"/>
    <cellStyle name="Normal 6 24" xfId="31708"/>
    <cellStyle name="Normal 6 24 2" xfId="31709"/>
    <cellStyle name="Normal 6 24 3" xfId="31710"/>
    <cellStyle name="Normal 6 25" xfId="31711"/>
    <cellStyle name="Normal 6 25 2" xfId="31712"/>
    <cellStyle name="Normal 6 25 3" xfId="31713"/>
    <cellStyle name="Normal 6 26" xfId="31714"/>
    <cellStyle name="Normal 6 26 2" xfId="31715"/>
    <cellStyle name="Normal 6 26 3" xfId="31716"/>
    <cellStyle name="Normal 6 27" xfId="31717"/>
    <cellStyle name="Normal 6 27 2" xfId="31718"/>
    <cellStyle name="Normal 6 27 3" xfId="31719"/>
    <cellStyle name="Normal 6 28" xfId="31720"/>
    <cellStyle name="Normal 6 28 2" xfId="31721"/>
    <cellStyle name="Normal 6 28 3" xfId="31722"/>
    <cellStyle name="Normal 6 29" xfId="31723"/>
    <cellStyle name="Normal 6 29 2" xfId="31724"/>
    <cellStyle name="Normal 6 29 3" xfId="31725"/>
    <cellStyle name="Normal 6 3" xfId="31726"/>
    <cellStyle name="Normal 6 3 10" xfId="31727"/>
    <cellStyle name="Normal 6 3 10 2" xfId="31728"/>
    <cellStyle name="Normal 6 3 10 3" xfId="31729"/>
    <cellStyle name="Normal 6 3 11" xfId="31730"/>
    <cellStyle name="Normal 6 3 11 2" xfId="31731"/>
    <cellStyle name="Normal 6 3 11 3" xfId="31732"/>
    <cellStyle name="Normal 6 3 12" xfId="31733"/>
    <cellStyle name="Normal 6 3 12 2" xfId="31734"/>
    <cellStyle name="Normal 6 3 12 3" xfId="31735"/>
    <cellStyle name="Normal 6 3 13" xfId="31736"/>
    <cellStyle name="Normal 6 3 13 2" xfId="31737"/>
    <cellStyle name="Normal 6 3 13 3" xfId="31738"/>
    <cellStyle name="Normal 6 3 14" xfId="31739"/>
    <cellStyle name="Normal 6 3 14 2" xfId="31740"/>
    <cellStyle name="Normal 6 3 14 3" xfId="31741"/>
    <cellStyle name="Normal 6 3 15" xfId="31742"/>
    <cellStyle name="Normal 6 3 15 2" xfId="31743"/>
    <cellStyle name="Normal 6 3 15 3" xfId="31744"/>
    <cellStyle name="Normal 6 3 16" xfId="31745"/>
    <cellStyle name="Normal 6 3 16 2" xfId="31746"/>
    <cellStyle name="Normal 6 3 16 3" xfId="31747"/>
    <cellStyle name="Normal 6 3 17" xfId="31748"/>
    <cellStyle name="Normal 6 3 17 2" xfId="31749"/>
    <cellStyle name="Normal 6 3 17 3" xfId="31750"/>
    <cellStyle name="Normal 6 3 18" xfId="31751"/>
    <cellStyle name="Normal 6 3 18 2" xfId="31752"/>
    <cellStyle name="Normal 6 3 18 3" xfId="31753"/>
    <cellStyle name="Normal 6 3 19" xfId="31754"/>
    <cellStyle name="Normal 6 3 19 2" xfId="31755"/>
    <cellStyle name="Normal 6 3 19 3" xfId="31756"/>
    <cellStyle name="Normal 6 3 2" xfId="31757"/>
    <cellStyle name="Normal 6 3 2 2" xfId="31758"/>
    <cellStyle name="Normal 6 3 2 3" xfId="31759"/>
    <cellStyle name="Normal 6 3 2 4" xfId="31760"/>
    <cellStyle name="Normal 6 3 20" xfId="31761"/>
    <cellStyle name="Normal 6 3 20 2" xfId="31762"/>
    <cellStyle name="Normal 6 3 20 3" xfId="31763"/>
    <cellStyle name="Normal 6 3 21" xfId="31764"/>
    <cellStyle name="Normal 6 3 21 2" xfId="31765"/>
    <cellStyle name="Normal 6 3 21 3" xfId="31766"/>
    <cellStyle name="Normal 6 3 22" xfId="31767"/>
    <cellStyle name="Normal 6 3 22 2" xfId="31768"/>
    <cellStyle name="Normal 6 3 22 3" xfId="31769"/>
    <cellStyle name="Normal 6 3 23" xfId="31770"/>
    <cellStyle name="Normal 6 3 23 2" xfId="31771"/>
    <cellStyle name="Normal 6 3 23 3" xfId="31772"/>
    <cellStyle name="Normal 6 3 24" xfId="31773"/>
    <cellStyle name="Normal 6 3 24 2" xfId="31774"/>
    <cellStyle name="Normal 6 3 24 3" xfId="31775"/>
    <cellStyle name="Normal 6 3 25" xfId="31776"/>
    <cellStyle name="Normal 6 3 25 2" xfId="31777"/>
    <cellStyle name="Normal 6 3 25 3" xfId="31778"/>
    <cellStyle name="Normal 6 3 26" xfId="31779"/>
    <cellStyle name="Normal 6 3 26 2" xfId="31780"/>
    <cellStyle name="Normal 6 3 26 3" xfId="31781"/>
    <cellStyle name="Normal 6 3 27" xfId="31782"/>
    <cellStyle name="Normal 6 3 27 2" xfId="31783"/>
    <cellStyle name="Normal 6 3 27 3" xfId="31784"/>
    <cellStyle name="Normal 6 3 28" xfId="31785"/>
    <cellStyle name="Normal 6 3 28 2" xfId="31786"/>
    <cellStyle name="Normal 6 3 28 3" xfId="31787"/>
    <cellStyle name="Normal 6 3 29" xfId="31788"/>
    <cellStyle name="Normal 6 3 29 2" xfId="31789"/>
    <cellStyle name="Normal 6 3 29 3" xfId="31790"/>
    <cellStyle name="Normal 6 3 3" xfId="31791"/>
    <cellStyle name="Normal 6 3 3 2" xfId="31792"/>
    <cellStyle name="Normal 6 3 3 3" xfId="31793"/>
    <cellStyle name="Normal 6 3 3 4" xfId="31794"/>
    <cellStyle name="Normal 6 3 30" xfId="31795"/>
    <cellStyle name="Normal 6 3 30 2" xfId="31796"/>
    <cellStyle name="Normal 6 3 30 3" xfId="31797"/>
    <cellStyle name="Normal 6 3 31" xfId="31798"/>
    <cellStyle name="Normal 6 3 31 2" xfId="31799"/>
    <cellStyle name="Normal 6 3 31 3" xfId="31800"/>
    <cellStyle name="Normal 6 3 32" xfId="31801"/>
    <cellStyle name="Normal 6 3 32 2" xfId="31802"/>
    <cellStyle name="Normal 6 3 32 3" xfId="31803"/>
    <cellStyle name="Normal 6 3 33" xfId="31804"/>
    <cellStyle name="Normal 6 3 33 2" xfId="31805"/>
    <cellStyle name="Normal 6 3 33 3" xfId="31806"/>
    <cellStyle name="Normal 6 3 34" xfId="31807"/>
    <cellStyle name="Normal 6 3 34 2" xfId="31808"/>
    <cellStyle name="Normal 6 3 34 3" xfId="31809"/>
    <cellStyle name="Normal 6 3 35" xfId="31810"/>
    <cellStyle name="Normal 6 3 36" xfId="31811"/>
    <cellStyle name="Normal 6 3 4" xfId="31812"/>
    <cellStyle name="Normal 6 3 4 2" xfId="31813"/>
    <cellStyle name="Normal 6 3 4 3" xfId="31814"/>
    <cellStyle name="Normal 6 3 4 4" xfId="31815"/>
    <cellStyle name="Normal 6 3 5" xfId="31816"/>
    <cellStyle name="Normal 6 3 5 2" xfId="31817"/>
    <cellStyle name="Normal 6 3 5 3" xfId="31818"/>
    <cellStyle name="Normal 6 3 6" xfId="31819"/>
    <cellStyle name="Normal 6 3 6 2" xfId="31820"/>
    <cellStyle name="Normal 6 3 6 3" xfId="31821"/>
    <cellStyle name="Normal 6 3 7" xfId="31822"/>
    <cellStyle name="Normal 6 3 7 2" xfId="31823"/>
    <cellStyle name="Normal 6 3 7 3" xfId="31824"/>
    <cellStyle name="Normal 6 3 8" xfId="31825"/>
    <cellStyle name="Normal 6 3 8 2" xfId="31826"/>
    <cellStyle name="Normal 6 3 8 3" xfId="31827"/>
    <cellStyle name="Normal 6 3 9" xfId="31828"/>
    <cellStyle name="Normal 6 3 9 2" xfId="31829"/>
    <cellStyle name="Normal 6 3 9 3" xfId="31830"/>
    <cellStyle name="Normal 6 30" xfId="31831"/>
    <cellStyle name="Normal 6 30 2" xfId="31832"/>
    <cellStyle name="Normal 6 30 3" xfId="31833"/>
    <cellStyle name="Normal 6 31" xfId="31834"/>
    <cellStyle name="Normal 6 31 2" xfId="31835"/>
    <cellStyle name="Normal 6 31 3" xfId="31836"/>
    <cellStyle name="Normal 6 32" xfId="31837"/>
    <cellStyle name="Normal 6 32 2" xfId="31838"/>
    <cellStyle name="Normal 6 32 3" xfId="31839"/>
    <cellStyle name="Normal 6 33" xfId="31840"/>
    <cellStyle name="Normal 6 33 2" xfId="31841"/>
    <cellStyle name="Normal 6 33 3" xfId="31842"/>
    <cellStyle name="Normal 6 34" xfId="31843"/>
    <cellStyle name="Normal 6 34 2" xfId="31844"/>
    <cellStyle name="Normal 6 34 3" xfId="31845"/>
    <cellStyle name="Normal 6 35" xfId="31846"/>
    <cellStyle name="Normal 6 35 2" xfId="31847"/>
    <cellStyle name="Normal 6 35 3" xfId="31848"/>
    <cellStyle name="Normal 6 36" xfId="31849"/>
    <cellStyle name="Normal 6 36 2" xfId="31850"/>
    <cellStyle name="Normal 6 36 3" xfId="31851"/>
    <cellStyle name="Normal 6 37" xfId="31852"/>
    <cellStyle name="Normal 6 37 2" xfId="31853"/>
    <cellStyle name="Normal 6 37 3" xfId="31854"/>
    <cellStyle name="Normal 6 38" xfId="31855"/>
    <cellStyle name="Normal 6 38 2" xfId="31856"/>
    <cellStyle name="Normal 6 38 3" xfId="31857"/>
    <cellStyle name="Normal 6 39" xfId="31858"/>
    <cellStyle name="Normal 6 39 2" xfId="31859"/>
    <cellStyle name="Normal 6 39 3" xfId="31860"/>
    <cellStyle name="Normal 6 4" xfId="31861"/>
    <cellStyle name="Normal 6 4 10" xfId="31862"/>
    <cellStyle name="Normal 6 4 10 2" xfId="31863"/>
    <cellStyle name="Normal 6 4 10 3" xfId="31864"/>
    <cellStyle name="Normal 6 4 11" xfId="31865"/>
    <cellStyle name="Normal 6 4 11 2" xfId="31866"/>
    <cellStyle name="Normal 6 4 11 3" xfId="31867"/>
    <cellStyle name="Normal 6 4 12" xfId="31868"/>
    <cellStyle name="Normal 6 4 12 2" xfId="31869"/>
    <cellStyle name="Normal 6 4 12 3" xfId="31870"/>
    <cellStyle name="Normal 6 4 13" xfId="31871"/>
    <cellStyle name="Normal 6 4 13 2" xfId="31872"/>
    <cellStyle name="Normal 6 4 13 3" xfId="31873"/>
    <cellStyle name="Normal 6 4 14" xfId="31874"/>
    <cellStyle name="Normal 6 4 14 2" xfId="31875"/>
    <cellStyle name="Normal 6 4 14 3" xfId="31876"/>
    <cellStyle name="Normal 6 4 15" xfId="31877"/>
    <cellStyle name="Normal 6 4 15 2" xfId="31878"/>
    <cellStyle name="Normal 6 4 15 3" xfId="31879"/>
    <cellStyle name="Normal 6 4 16" xfId="31880"/>
    <cellStyle name="Normal 6 4 16 2" xfId="31881"/>
    <cellStyle name="Normal 6 4 16 3" xfId="31882"/>
    <cellStyle name="Normal 6 4 17" xfId="31883"/>
    <cellStyle name="Normal 6 4 17 2" xfId="31884"/>
    <cellStyle name="Normal 6 4 17 3" xfId="31885"/>
    <cellStyle name="Normal 6 4 18" xfId="31886"/>
    <cellStyle name="Normal 6 4 18 2" xfId="31887"/>
    <cellStyle name="Normal 6 4 18 3" xfId="31888"/>
    <cellStyle name="Normal 6 4 19" xfId="31889"/>
    <cellStyle name="Normal 6 4 19 2" xfId="31890"/>
    <cellStyle name="Normal 6 4 19 3" xfId="31891"/>
    <cellStyle name="Normal 6 4 2" xfId="31892"/>
    <cellStyle name="Normal 6 4 2 2" xfId="31893"/>
    <cellStyle name="Normal 6 4 2 3" xfId="31894"/>
    <cellStyle name="Normal 6 4 20" xfId="31895"/>
    <cellStyle name="Normal 6 4 20 2" xfId="31896"/>
    <cellStyle name="Normal 6 4 20 3" xfId="31897"/>
    <cellStyle name="Normal 6 4 21" xfId="31898"/>
    <cellStyle name="Normal 6 4 21 2" xfId="31899"/>
    <cellStyle name="Normal 6 4 21 3" xfId="31900"/>
    <cellStyle name="Normal 6 4 22" xfId="31901"/>
    <cellStyle name="Normal 6 4 22 2" xfId="31902"/>
    <cellStyle name="Normal 6 4 22 3" xfId="31903"/>
    <cellStyle name="Normal 6 4 23" xfId="31904"/>
    <cellStyle name="Normal 6 4 23 2" xfId="31905"/>
    <cellStyle name="Normal 6 4 23 3" xfId="31906"/>
    <cellStyle name="Normal 6 4 24" xfId="31907"/>
    <cellStyle name="Normal 6 4 24 2" xfId="31908"/>
    <cellStyle name="Normal 6 4 24 3" xfId="31909"/>
    <cellStyle name="Normal 6 4 25" xfId="31910"/>
    <cellStyle name="Normal 6 4 25 2" xfId="31911"/>
    <cellStyle name="Normal 6 4 25 3" xfId="31912"/>
    <cellStyle name="Normal 6 4 26" xfId="31913"/>
    <cellStyle name="Normal 6 4 26 2" xfId="31914"/>
    <cellStyle name="Normal 6 4 26 3" xfId="31915"/>
    <cellStyle name="Normal 6 4 27" xfId="31916"/>
    <cellStyle name="Normal 6 4 27 2" xfId="31917"/>
    <cellStyle name="Normal 6 4 27 3" xfId="31918"/>
    <cellStyle name="Normal 6 4 28" xfId="31919"/>
    <cellStyle name="Normal 6 4 28 2" xfId="31920"/>
    <cellStyle name="Normal 6 4 28 3" xfId="31921"/>
    <cellStyle name="Normal 6 4 29" xfId="31922"/>
    <cellStyle name="Normal 6 4 29 2" xfId="31923"/>
    <cellStyle name="Normal 6 4 29 3" xfId="31924"/>
    <cellStyle name="Normal 6 4 3" xfId="31925"/>
    <cellStyle name="Normal 6 4 3 2" xfId="31926"/>
    <cellStyle name="Normal 6 4 3 3" xfId="31927"/>
    <cellStyle name="Normal 6 4 3 4" xfId="31928"/>
    <cellStyle name="Normal 6 4 30" xfId="31929"/>
    <cellStyle name="Normal 6 4 30 2" xfId="31930"/>
    <cellStyle name="Normal 6 4 30 3" xfId="31931"/>
    <cellStyle name="Normal 6 4 31" xfId="31932"/>
    <cellStyle name="Normal 6 4 31 2" xfId="31933"/>
    <cellStyle name="Normal 6 4 31 3" xfId="31934"/>
    <cellStyle name="Normal 6 4 32" xfId="31935"/>
    <cellStyle name="Normal 6 4 32 2" xfId="31936"/>
    <cellStyle name="Normal 6 4 32 3" xfId="31937"/>
    <cellStyle name="Normal 6 4 33" xfId="31938"/>
    <cellStyle name="Normal 6 4 33 2" xfId="31939"/>
    <cellStyle name="Normal 6 4 33 3" xfId="31940"/>
    <cellStyle name="Normal 6 4 34" xfId="31941"/>
    <cellStyle name="Normal 6 4 34 2" xfId="31942"/>
    <cellStyle name="Normal 6 4 34 3" xfId="31943"/>
    <cellStyle name="Normal 6 4 35" xfId="31944"/>
    <cellStyle name="Normal 6 4 36" xfId="31945"/>
    <cellStyle name="Normal 6 4 4" xfId="31946"/>
    <cellStyle name="Normal 6 4 4 2" xfId="31947"/>
    <cellStyle name="Normal 6 4 4 3" xfId="31948"/>
    <cellStyle name="Normal 6 4 5" xfId="31949"/>
    <cellStyle name="Normal 6 4 5 2" xfId="31950"/>
    <cellStyle name="Normal 6 4 5 3" xfId="31951"/>
    <cellStyle name="Normal 6 4 6" xfId="31952"/>
    <cellStyle name="Normal 6 4 6 2" xfId="31953"/>
    <cellStyle name="Normal 6 4 6 3" xfId="31954"/>
    <cellStyle name="Normal 6 4 7" xfId="31955"/>
    <cellStyle name="Normal 6 4 7 2" xfId="31956"/>
    <cellStyle name="Normal 6 4 7 3" xfId="31957"/>
    <cellStyle name="Normal 6 4 8" xfId="31958"/>
    <cellStyle name="Normal 6 4 8 2" xfId="31959"/>
    <cellStyle name="Normal 6 4 8 3" xfId="31960"/>
    <cellStyle name="Normal 6 4 9" xfId="31961"/>
    <cellStyle name="Normal 6 4 9 2" xfId="31962"/>
    <cellStyle name="Normal 6 4 9 3" xfId="31963"/>
    <cellStyle name="Normal 6 40" xfId="31964"/>
    <cellStyle name="Normal 6 41" xfId="31965"/>
    <cellStyle name="Normal 6 5" xfId="31966"/>
    <cellStyle name="Normal 6 5 10" xfId="31967"/>
    <cellStyle name="Normal 6 5 10 2" xfId="31968"/>
    <cellStyle name="Normal 6 5 10 3" xfId="31969"/>
    <cellStyle name="Normal 6 5 11" xfId="31970"/>
    <cellStyle name="Normal 6 5 11 2" xfId="31971"/>
    <cellStyle name="Normal 6 5 11 3" xfId="31972"/>
    <cellStyle name="Normal 6 5 12" xfId="31973"/>
    <cellStyle name="Normal 6 5 12 2" xfId="31974"/>
    <cellStyle name="Normal 6 5 12 3" xfId="31975"/>
    <cellStyle name="Normal 6 5 13" xfId="31976"/>
    <cellStyle name="Normal 6 5 13 2" xfId="31977"/>
    <cellStyle name="Normal 6 5 13 3" xfId="31978"/>
    <cellStyle name="Normal 6 5 14" xfId="31979"/>
    <cellStyle name="Normal 6 5 14 2" xfId="31980"/>
    <cellStyle name="Normal 6 5 14 3" xfId="31981"/>
    <cellStyle name="Normal 6 5 15" xfId="31982"/>
    <cellStyle name="Normal 6 5 15 2" xfId="31983"/>
    <cellStyle name="Normal 6 5 15 3" xfId="31984"/>
    <cellStyle name="Normal 6 5 16" xfId="31985"/>
    <cellStyle name="Normal 6 5 16 2" xfId="31986"/>
    <cellStyle name="Normal 6 5 16 3" xfId="31987"/>
    <cellStyle name="Normal 6 5 17" xfId="31988"/>
    <cellStyle name="Normal 6 5 17 2" xfId="31989"/>
    <cellStyle name="Normal 6 5 17 3" xfId="31990"/>
    <cellStyle name="Normal 6 5 18" xfId="31991"/>
    <cellStyle name="Normal 6 5 18 2" xfId="31992"/>
    <cellStyle name="Normal 6 5 18 3" xfId="31993"/>
    <cellStyle name="Normal 6 5 19" xfId="31994"/>
    <cellStyle name="Normal 6 5 19 2" xfId="31995"/>
    <cellStyle name="Normal 6 5 19 3" xfId="31996"/>
    <cellStyle name="Normal 6 5 2" xfId="31997"/>
    <cellStyle name="Normal 6 5 2 2" xfId="31998"/>
    <cellStyle name="Normal 6 5 2 3" xfId="31999"/>
    <cellStyle name="Normal 6 5 2 4" xfId="32000"/>
    <cellStyle name="Normal 6 5 20" xfId="32001"/>
    <cellStyle name="Normal 6 5 20 2" xfId="32002"/>
    <cellStyle name="Normal 6 5 20 3" xfId="32003"/>
    <cellStyle name="Normal 6 5 21" xfId="32004"/>
    <cellStyle name="Normal 6 5 21 2" xfId="32005"/>
    <cellStyle name="Normal 6 5 21 3" xfId="32006"/>
    <cellStyle name="Normal 6 5 22" xfId="32007"/>
    <cellStyle name="Normal 6 5 22 2" xfId="32008"/>
    <cellStyle name="Normal 6 5 22 3" xfId="32009"/>
    <cellStyle name="Normal 6 5 23" xfId="32010"/>
    <cellStyle name="Normal 6 5 23 2" xfId="32011"/>
    <cellStyle name="Normal 6 5 23 3" xfId="32012"/>
    <cellStyle name="Normal 6 5 24" xfId="32013"/>
    <cellStyle name="Normal 6 5 24 2" xfId="32014"/>
    <cellStyle name="Normal 6 5 24 3" xfId="32015"/>
    <cellStyle name="Normal 6 5 25" xfId="32016"/>
    <cellStyle name="Normal 6 5 25 2" xfId="32017"/>
    <cellStyle name="Normal 6 5 25 3" xfId="32018"/>
    <cellStyle name="Normal 6 5 26" xfId="32019"/>
    <cellStyle name="Normal 6 5 26 2" xfId="32020"/>
    <cellStyle name="Normal 6 5 26 3" xfId="32021"/>
    <cellStyle name="Normal 6 5 27" xfId="32022"/>
    <cellStyle name="Normal 6 5 27 2" xfId="32023"/>
    <cellStyle name="Normal 6 5 27 3" xfId="32024"/>
    <cellStyle name="Normal 6 5 28" xfId="32025"/>
    <cellStyle name="Normal 6 5 28 2" xfId="32026"/>
    <cellStyle name="Normal 6 5 28 3" xfId="32027"/>
    <cellStyle name="Normal 6 5 29" xfId="32028"/>
    <cellStyle name="Normal 6 5 29 2" xfId="32029"/>
    <cellStyle name="Normal 6 5 29 3" xfId="32030"/>
    <cellStyle name="Normal 6 5 3" xfId="32031"/>
    <cellStyle name="Normal 6 5 3 2" xfId="32032"/>
    <cellStyle name="Normal 6 5 3 3" xfId="32033"/>
    <cellStyle name="Normal 6 5 30" xfId="32034"/>
    <cellStyle name="Normal 6 5 30 2" xfId="32035"/>
    <cellStyle name="Normal 6 5 30 3" xfId="32036"/>
    <cellStyle name="Normal 6 5 31" xfId="32037"/>
    <cellStyle name="Normal 6 5 31 2" xfId="32038"/>
    <cellStyle name="Normal 6 5 31 3" xfId="32039"/>
    <cellStyle name="Normal 6 5 32" xfId="32040"/>
    <cellStyle name="Normal 6 5 32 2" xfId="32041"/>
    <cellStyle name="Normal 6 5 32 3" xfId="32042"/>
    <cellStyle name="Normal 6 5 33" xfId="32043"/>
    <cellStyle name="Normal 6 5 33 2" xfId="32044"/>
    <cellStyle name="Normal 6 5 33 3" xfId="32045"/>
    <cellStyle name="Normal 6 5 34" xfId="32046"/>
    <cellStyle name="Normal 6 5 34 2" xfId="32047"/>
    <cellStyle name="Normal 6 5 34 3" xfId="32048"/>
    <cellStyle name="Normal 6 5 35" xfId="32049"/>
    <cellStyle name="Normal 6 5 36" xfId="32050"/>
    <cellStyle name="Normal 6 5 37" xfId="32051"/>
    <cellStyle name="Normal 6 5 38" xfId="32052"/>
    <cellStyle name="Normal 6 5 4" xfId="32053"/>
    <cellStyle name="Normal 6 5 4 2" xfId="32054"/>
    <cellStyle name="Normal 6 5 4 3" xfId="32055"/>
    <cellStyle name="Normal 6 5 5" xfId="32056"/>
    <cellStyle name="Normal 6 5 5 2" xfId="32057"/>
    <cellStyle name="Normal 6 5 5 3" xfId="32058"/>
    <cellStyle name="Normal 6 5 6" xfId="32059"/>
    <cellStyle name="Normal 6 5 6 2" xfId="32060"/>
    <cellStyle name="Normal 6 5 6 3" xfId="32061"/>
    <cellStyle name="Normal 6 5 7" xfId="32062"/>
    <cellStyle name="Normal 6 5 7 2" xfId="32063"/>
    <cellStyle name="Normal 6 5 7 3" xfId="32064"/>
    <cellStyle name="Normal 6 5 8" xfId="32065"/>
    <cellStyle name="Normal 6 5 8 2" xfId="32066"/>
    <cellStyle name="Normal 6 5 8 3" xfId="32067"/>
    <cellStyle name="Normal 6 5 9" xfId="32068"/>
    <cellStyle name="Normal 6 5 9 2" xfId="32069"/>
    <cellStyle name="Normal 6 5 9 3" xfId="32070"/>
    <cellStyle name="Normal 6 6" xfId="32071"/>
    <cellStyle name="Normal 6 6 10" xfId="32072"/>
    <cellStyle name="Normal 6 6 10 2" xfId="32073"/>
    <cellStyle name="Normal 6 6 10 3" xfId="32074"/>
    <cellStyle name="Normal 6 6 11" xfId="32075"/>
    <cellStyle name="Normal 6 6 11 2" xfId="32076"/>
    <cellStyle name="Normal 6 6 11 3" xfId="32077"/>
    <cellStyle name="Normal 6 6 12" xfId="32078"/>
    <cellStyle name="Normal 6 6 12 2" xfId="32079"/>
    <cellStyle name="Normal 6 6 12 3" xfId="32080"/>
    <cellStyle name="Normal 6 6 13" xfId="32081"/>
    <cellStyle name="Normal 6 6 13 2" xfId="32082"/>
    <cellStyle name="Normal 6 6 13 3" xfId="32083"/>
    <cellStyle name="Normal 6 6 14" xfId="32084"/>
    <cellStyle name="Normal 6 6 14 2" xfId="32085"/>
    <cellStyle name="Normal 6 6 14 3" xfId="32086"/>
    <cellStyle name="Normal 6 6 15" xfId="32087"/>
    <cellStyle name="Normal 6 6 15 2" xfId="32088"/>
    <cellStyle name="Normal 6 6 15 3" xfId="32089"/>
    <cellStyle name="Normal 6 6 16" xfId="32090"/>
    <cellStyle name="Normal 6 6 16 2" xfId="32091"/>
    <cellStyle name="Normal 6 6 16 3" xfId="32092"/>
    <cellStyle name="Normal 6 6 17" xfId="32093"/>
    <cellStyle name="Normal 6 6 17 2" xfId="32094"/>
    <cellStyle name="Normal 6 6 17 3" xfId="32095"/>
    <cellStyle name="Normal 6 6 18" xfId="32096"/>
    <cellStyle name="Normal 6 6 18 2" xfId="32097"/>
    <cellStyle name="Normal 6 6 18 3" xfId="32098"/>
    <cellStyle name="Normal 6 6 19" xfId="32099"/>
    <cellStyle name="Normal 6 6 19 2" xfId="32100"/>
    <cellStyle name="Normal 6 6 19 3" xfId="32101"/>
    <cellStyle name="Normal 6 6 2" xfId="32102"/>
    <cellStyle name="Normal 6 6 2 2" xfId="32103"/>
    <cellStyle name="Normal 6 6 2 3" xfId="32104"/>
    <cellStyle name="Normal 6 6 2 4" xfId="32105"/>
    <cellStyle name="Normal 6 6 20" xfId="32106"/>
    <cellStyle name="Normal 6 6 20 2" xfId="32107"/>
    <cellStyle name="Normal 6 6 20 3" xfId="32108"/>
    <cellStyle name="Normal 6 6 21" xfId="32109"/>
    <cellStyle name="Normal 6 6 21 2" xfId="32110"/>
    <cellStyle name="Normal 6 6 21 3" xfId="32111"/>
    <cellStyle name="Normal 6 6 22" xfId="32112"/>
    <cellStyle name="Normal 6 6 22 2" xfId="32113"/>
    <cellStyle name="Normal 6 6 22 3" xfId="32114"/>
    <cellStyle name="Normal 6 6 23" xfId="32115"/>
    <cellStyle name="Normal 6 6 23 2" xfId="32116"/>
    <cellStyle name="Normal 6 6 23 3" xfId="32117"/>
    <cellStyle name="Normal 6 6 24" xfId="32118"/>
    <cellStyle name="Normal 6 6 24 2" xfId="32119"/>
    <cellStyle name="Normal 6 6 24 3" xfId="32120"/>
    <cellStyle name="Normal 6 6 25" xfId="32121"/>
    <cellStyle name="Normal 6 6 25 2" xfId="32122"/>
    <cellStyle name="Normal 6 6 25 3" xfId="32123"/>
    <cellStyle name="Normal 6 6 26" xfId="32124"/>
    <cellStyle name="Normal 6 6 26 2" xfId="32125"/>
    <cellStyle name="Normal 6 6 26 3" xfId="32126"/>
    <cellStyle name="Normal 6 6 27" xfId="32127"/>
    <cellStyle name="Normal 6 6 27 2" xfId="32128"/>
    <cellStyle name="Normal 6 6 27 3" xfId="32129"/>
    <cellStyle name="Normal 6 6 28" xfId="32130"/>
    <cellStyle name="Normal 6 6 28 2" xfId="32131"/>
    <cellStyle name="Normal 6 6 28 3" xfId="32132"/>
    <cellStyle name="Normal 6 6 29" xfId="32133"/>
    <cellStyle name="Normal 6 6 29 2" xfId="32134"/>
    <cellStyle name="Normal 6 6 29 3" xfId="32135"/>
    <cellStyle name="Normal 6 6 3" xfId="32136"/>
    <cellStyle name="Normal 6 6 3 2" xfId="32137"/>
    <cellStyle name="Normal 6 6 3 3" xfId="32138"/>
    <cellStyle name="Normal 6 6 30" xfId="32139"/>
    <cellStyle name="Normal 6 6 30 2" xfId="32140"/>
    <cellStyle name="Normal 6 6 30 3" xfId="32141"/>
    <cellStyle name="Normal 6 6 31" xfId="32142"/>
    <cellStyle name="Normal 6 6 31 2" xfId="32143"/>
    <cellStyle name="Normal 6 6 31 3" xfId="32144"/>
    <cellStyle name="Normal 6 6 32" xfId="32145"/>
    <cellStyle name="Normal 6 6 32 2" xfId="32146"/>
    <cellStyle name="Normal 6 6 32 3" xfId="32147"/>
    <cellStyle name="Normal 6 6 33" xfId="32148"/>
    <cellStyle name="Normal 6 6 33 2" xfId="32149"/>
    <cellStyle name="Normal 6 6 33 3" xfId="32150"/>
    <cellStyle name="Normal 6 6 34" xfId="32151"/>
    <cellStyle name="Normal 6 6 34 2" xfId="32152"/>
    <cellStyle name="Normal 6 6 34 3" xfId="32153"/>
    <cellStyle name="Normal 6 6 35" xfId="32154"/>
    <cellStyle name="Normal 6 6 36" xfId="32155"/>
    <cellStyle name="Normal 6 6 37" xfId="32156"/>
    <cellStyle name="Normal 6 6 38" xfId="32157"/>
    <cellStyle name="Normal 6 6 4" xfId="32158"/>
    <cellStyle name="Normal 6 6 4 2" xfId="32159"/>
    <cellStyle name="Normal 6 6 4 3" xfId="32160"/>
    <cellStyle name="Normal 6 6 5" xfId="32161"/>
    <cellStyle name="Normal 6 6 5 2" xfId="32162"/>
    <cellStyle name="Normal 6 6 5 3" xfId="32163"/>
    <cellStyle name="Normal 6 6 6" xfId="32164"/>
    <cellStyle name="Normal 6 6 6 2" xfId="32165"/>
    <cellStyle name="Normal 6 6 6 3" xfId="32166"/>
    <cellStyle name="Normal 6 6 7" xfId="32167"/>
    <cellStyle name="Normal 6 6 7 2" xfId="32168"/>
    <cellStyle name="Normal 6 6 7 3" xfId="32169"/>
    <cellStyle name="Normal 6 6 8" xfId="32170"/>
    <cellStyle name="Normal 6 6 8 2" xfId="32171"/>
    <cellStyle name="Normal 6 6 8 3" xfId="32172"/>
    <cellStyle name="Normal 6 6 9" xfId="32173"/>
    <cellStyle name="Normal 6 6 9 2" xfId="32174"/>
    <cellStyle name="Normal 6 6 9 3" xfId="32175"/>
    <cellStyle name="Normal 6 7" xfId="32176"/>
    <cellStyle name="Normal 6 7 2" xfId="32177"/>
    <cellStyle name="Normal 6 7 3" xfId="32178"/>
    <cellStyle name="Normal 6 7 4" xfId="32179"/>
    <cellStyle name="Normal 6 7 5" xfId="32180"/>
    <cellStyle name="Normal 6 8" xfId="32181"/>
    <cellStyle name="Normal 6 8 2" xfId="32182"/>
    <cellStyle name="Normal 6 8 3" xfId="32183"/>
    <cellStyle name="Normal 6 8 4" xfId="32184"/>
    <cellStyle name="Normal 6 8 5" xfId="32185"/>
    <cellStyle name="Normal 6 9" xfId="32186"/>
    <cellStyle name="Normal 6 9 2" xfId="32187"/>
    <cellStyle name="Normal 6 9 3" xfId="32188"/>
    <cellStyle name="Normal 6 9 4" xfId="32189"/>
    <cellStyle name="Normal 6_Scenario 1 REC vs PTC Offset" xfId="51246"/>
    <cellStyle name="Normal 60" xfId="32190"/>
    <cellStyle name="Normal 60 2" xfId="32191"/>
    <cellStyle name="Normal 60 3" xfId="32192"/>
    <cellStyle name="Normal 60 4" xfId="32193"/>
    <cellStyle name="Normal 61" xfId="32194"/>
    <cellStyle name="Normal 61 2" xfId="32195"/>
    <cellStyle name="Normal 61 3" xfId="32196"/>
    <cellStyle name="Normal 61 4" xfId="32197"/>
    <cellStyle name="Normal 62" xfId="32198"/>
    <cellStyle name="Normal 62 2" xfId="32199"/>
    <cellStyle name="Normal 62 3" xfId="32200"/>
    <cellStyle name="Normal 62 4" xfId="32201"/>
    <cellStyle name="Normal 63" xfId="32202"/>
    <cellStyle name="Normal 63 2" xfId="32203"/>
    <cellStyle name="Normal 63 3" xfId="32204"/>
    <cellStyle name="Normal 64" xfId="32205"/>
    <cellStyle name="Normal 64 2" xfId="32206"/>
    <cellStyle name="Normal 64 2 2" xfId="32207"/>
    <cellStyle name="Normal 64 3" xfId="32208"/>
    <cellStyle name="Normal 64 3 2" xfId="32209"/>
    <cellStyle name="Normal 64 4" xfId="32210"/>
    <cellStyle name="Normal 64 5" xfId="32211"/>
    <cellStyle name="Normal 65" xfId="32212"/>
    <cellStyle name="Normal 65 2" xfId="32213"/>
    <cellStyle name="Normal 65 3" xfId="32214"/>
    <cellStyle name="Normal 65 4" xfId="32215"/>
    <cellStyle name="Normal 66" xfId="32216"/>
    <cellStyle name="Normal 66 2" xfId="32217"/>
    <cellStyle name="Normal 66 3" xfId="32218"/>
    <cellStyle name="Normal 66 4" xfId="32219"/>
    <cellStyle name="Normal 67" xfId="32220"/>
    <cellStyle name="Normal 67 2" xfId="32221"/>
    <cellStyle name="Normal 67 3" xfId="32222"/>
    <cellStyle name="Normal 67 4" xfId="32223"/>
    <cellStyle name="Normal 68" xfId="32224"/>
    <cellStyle name="Normal 68 2" xfId="32225"/>
    <cellStyle name="Normal 68 3" xfId="32226"/>
    <cellStyle name="Normal 68 4" xfId="32227"/>
    <cellStyle name="Normal 69" xfId="32228"/>
    <cellStyle name="Normal 69 2" xfId="32229"/>
    <cellStyle name="Normal 69 3" xfId="32230"/>
    <cellStyle name="Normal 69 4" xfId="32231"/>
    <cellStyle name="Normal 7" xfId="32"/>
    <cellStyle name="Normal 7 10" xfId="32232"/>
    <cellStyle name="Normal 7 10 2" xfId="32233"/>
    <cellStyle name="Normal 7 10 3" xfId="32234"/>
    <cellStyle name="Normal 7 10 4" xfId="32235"/>
    <cellStyle name="Normal 7 11" xfId="32236"/>
    <cellStyle name="Normal 7 11 2" xfId="32237"/>
    <cellStyle name="Normal 7 11 3" xfId="32238"/>
    <cellStyle name="Normal 7 11 4" xfId="32239"/>
    <cellStyle name="Normal 7 12" xfId="32240"/>
    <cellStyle name="Normal 7 12 2" xfId="32241"/>
    <cellStyle name="Normal 7 12 3" xfId="32242"/>
    <cellStyle name="Normal 7 12 4" xfId="32243"/>
    <cellStyle name="Normal 7 13" xfId="32244"/>
    <cellStyle name="Normal 7 13 2" xfId="32245"/>
    <cellStyle name="Normal 7 13 3" xfId="32246"/>
    <cellStyle name="Normal 7 13 4" xfId="32247"/>
    <cellStyle name="Normal 7 14" xfId="32248"/>
    <cellStyle name="Normal 7 14 2" xfId="32249"/>
    <cellStyle name="Normal 7 14 3" xfId="32250"/>
    <cellStyle name="Normal 7 14 4" xfId="32251"/>
    <cellStyle name="Normal 7 15" xfId="32252"/>
    <cellStyle name="Normal 7 15 2" xfId="32253"/>
    <cellStyle name="Normal 7 15 3" xfId="32254"/>
    <cellStyle name="Normal 7 15 4" xfId="32255"/>
    <cellStyle name="Normal 7 16" xfId="32256"/>
    <cellStyle name="Normal 7 16 2" xfId="32257"/>
    <cellStyle name="Normal 7 16 3" xfId="32258"/>
    <cellStyle name="Normal 7 17" xfId="32259"/>
    <cellStyle name="Normal 7 17 2" xfId="32260"/>
    <cellStyle name="Normal 7 17 3" xfId="32261"/>
    <cellStyle name="Normal 7 18" xfId="32262"/>
    <cellStyle name="Normal 7 18 2" xfId="32263"/>
    <cellStyle name="Normal 7 18 3" xfId="32264"/>
    <cellStyle name="Normal 7 19" xfId="32265"/>
    <cellStyle name="Normal 7 19 2" xfId="32266"/>
    <cellStyle name="Normal 7 19 3" xfId="32267"/>
    <cellStyle name="Normal 7 2" xfId="32268"/>
    <cellStyle name="Normal 7 2 10" xfId="32269"/>
    <cellStyle name="Normal 7 2 10 2" xfId="32270"/>
    <cellStyle name="Normal 7 2 10 3" xfId="32271"/>
    <cellStyle name="Normal 7 2 11" xfId="32272"/>
    <cellStyle name="Normal 7 2 11 2" xfId="32273"/>
    <cellStyle name="Normal 7 2 11 3" xfId="32274"/>
    <cellStyle name="Normal 7 2 12" xfId="32275"/>
    <cellStyle name="Normal 7 2 12 2" xfId="32276"/>
    <cellStyle name="Normal 7 2 12 3" xfId="32277"/>
    <cellStyle name="Normal 7 2 13" xfId="32278"/>
    <cellStyle name="Normal 7 2 13 2" xfId="32279"/>
    <cellStyle name="Normal 7 2 13 3" xfId="32280"/>
    <cellStyle name="Normal 7 2 14" xfId="32281"/>
    <cellStyle name="Normal 7 2 14 2" xfId="32282"/>
    <cellStyle name="Normal 7 2 14 3" xfId="32283"/>
    <cellStyle name="Normal 7 2 15" xfId="32284"/>
    <cellStyle name="Normal 7 2 15 2" xfId="32285"/>
    <cellStyle name="Normal 7 2 15 3" xfId="32286"/>
    <cellStyle name="Normal 7 2 16" xfId="32287"/>
    <cellStyle name="Normal 7 2 16 2" xfId="32288"/>
    <cellStyle name="Normal 7 2 16 3" xfId="32289"/>
    <cellStyle name="Normal 7 2 17" xfId="32290"/>
    <cellStyle name="Normal 7 2 17 2" xfId="32291"/>
    <cellStyle name="Normal 7 2 17 3" xfId="32292"/>
    <cellStyle name="Normal 7 2 18" xfId="32293"/>
    <cellStyle name="Normal 7 2 18 2" xfId="32294"/>
    <cellStyle name="Normal 7 2 18 3" xfId="32295"/>
    <cellStyle name="Normal 7 2 19" xfId="32296"/>
    <cellStyle name="Normal 7 2 19 2" xfId="32297"/>
    <cellStyle name="Normal 7 2 19 3" xfId="32298"/>
    <cellStyle name="Normal 7 2 2" xfId="32299"/>
    <cellStyle name="Normal 7 2 2 2" xfId="32300"/>
    <cellStyle name="Normal 7 2 2 3" xfId="32301"/>
    <cellStyle name="Normal 7 2 20" xfId="32302"/>
    <cellStyle name="Normal 7 2 20 2" xfId="32303"/>
    <cellStyle name="Normal 7 2 20 3" xfId="32304"/>
    <cellStyle name="Normal 7 2 21" xfId="32305"/>
    <cellStyle name="Normal 7 2 21 2" xfId="32306"/>
    <cellStyle name="Normal 7 2 21 3" xfId="32307"/>
    <cellStyle name="Normal 7 2 22" xfId="32308"/>
    <cellStyle name="Normal 7 2 22 2" xfId="32309"/>
    <cellStyle name="Normal 7 2 22 3" xfId="32310"/>
    <cellStyle name="Normal 7 2 23" xfId="32311"/>
    <cellStyle name="Normal 7 2 23 2" xfId="32312"/>
    <cellStyle name="Normal 7 2 23 3" xfId="32313"/>
    <cellStyle name="Normal 7 2 24" xfId="32314"/>
    <cellStyle name="Normal 7 2 24 2" xfId="32315"/>
    <cellStyle name="Normal 7 2 24 3" xfId="32316"/>
    <cellStyle name="Normal 7 2 25" xfId="32317"/>
    <cellStyle name="Normal 7 2 25 2" xfId="32318"/>
    <cellStyle name="Normal 7 2 25 3" xfId="32319"/>
    <cellStyle name="Normal 7 2 26" xfId="32320"/>
    <cellStyle name="Normal 7 2 26 2" xfId="32321"/>
    <cellStyle name="Normal 7 2 26 3" xfId="32322"/>
    <cellStyle name="Normal 7 2 27" xfId="32323"/>
    <cellStyle name="Normal 7 2 27 2" xfId="32324"/>
    <cellStyle name="Normal 7 2 27 3" xfId="32325"/>
    <cellStyle name="Normal 7 2 28" xfId="32326"/>
    <cellStyle name="Normal 7 2 28 2" xfId="32327"/>
    <cellStyle name="Normal 7 2 28 3" xfId="32328"/>
    <cellStyle name="Normal 7 2 29" xfId="32329"/>
    <cellStyle name="Normal 7 2 29 2" xfId="32330"/>
    <cellStyle name="Normal 7 2 29 3" xfId="32331"/>
    <cellStyle name="Normal 7 2 3" xfId="32332"/>
    <cellStyle name="Normal 7 2 3 2" xfId="32333"/>
    <cellStyle name="Normal 7 2 3 3" xfId="32334"/>
    <cellStyle name="Normal 7 2 3 4" xfId="32335"/>
    <cellStyle name="Normal 7 2 30" xfId="32336"/>
    <cellStyle name="Normal 7 2 30 2" xfId="32337"/>
    <cellStyle name="Normal 7 2 30 3" xfId="32338"/>
    <cellStyle name="Normal 7 2 31" xfId="32339"/>
    <cellStyle name="Normal 7 2 31 2" xfId="32340"/>
    <cellStyle name="Normal 7 2 31 3" xfId="32341"/>
    <cellStyle name="Normal 7 2 32" xfId="32342"/>
    <cellStyle name="Normal 7 2 32 2" xfId="32343"/>
    <cellStyle name="Normal 7 2 32 3" xfId="32344"/>
    <cellStyle name="Normal 7 2 33" xfId="32345"/>
    <cellStyle name="Normal 7 2 33 2" xfId="32346"/>
    <cellStyle name="Normal 7 2 33 3" xfId="32347"/>
    <cellStyle name="Normal 7 2 34" xfId="32348"/>
    <cellStyle name="Normal 7 2 34 2" xfId="32349"/>
    <cellStyle name="Normal 7 2 34 3" xfId="32350"/>
    <cellStyle name="Normal 7 2 35" xfId="32351"/>
    <cellStyle name="Normal 7 2 36" xfId="32352"/>
    <cellStyle name="Normal 7 2 37" xfId="32353"/>
    <cellStyle name="Normal 7 2 38" xfId="32354"/>
    <cellStyle name="Normal 7 2 4" xfId="32355"/>
    <cellStyle name="Normal 7 2 4 2" xfId="32356"/>
    <cellStyle name="Normal 7 2 4 3" xfId="32357"/>
    <cellStyle name="Normal 7 2 4 4" xfId="32358"/>
    <cellStyle name="Normal 7 2 5" xfId="32359"/>
    <cellStyle name="Normal 7 2 5 2" xfId="32360"/>
    <cellStyle name="Normal 7 2 5 3" xfId="32361"/>
    <cellStyle name="Normal 7 2 6" xfId="32362"/>
    <cellStyle name="Normal 7 2 6 2" xfId="32363"/>
    <cellStyle name="Normal 7 2 6 3" xfId="32364"/>
    <cellStyle name="Normal 7 2 7" xfId="32365"/>
    <cellStyle name="Normal 7 2 7 2" xfId="32366"/>
    <cellStyle name="Normal 7 2 7 3" xfId="32367"/>
    <cellStyle name="Normal 7 2 8" xfId="32368"/>
    <cellStyle name="Normal 7 2 8 2" xfId="32369"/>
    <cellStyle name="Normal 7 2 8 3" xfId="32370"/>
    <cellStyle name="Normal 7 2 9" xfId="32371"/>
    <cellStyle name="Normal 7 2 9 2" xfId="32372"/>
    <cellStyle name="Normal 7 2 9 3" xfId="32373"/>
    <cellStyle name="Normal 7 20" xfId="32374"/>
    <cellStyle name="Normal 7 20 2" xfId="32375"/>
    <cellStyle name="Normal 7 20 3" xfId="32376"/>
    <cellStyle name="Normal 7 21" xfId="32377"/>
    <cellStyle name="Normal 7 21 2" xfId="32378"/>
    <cellStyle name="Normal 7 21 3" xfId="32379"/>
    <cellStyle name="Normal 7 22" xfId="32380"/>
    <cellStyle name="Normal 7 22 2" xfId="32381"/>
    <cellStyle name="Normal 7 22 3" xfId="32382"/>
    <cellStyle name="Normal 7 23" xfId="32383"/>
    <cellStyle name="Normal 7 23 2" xfId="32384"/>
    <cellStyle name="Normal 7 23 3" xfId="32385"/>
    <cellStyle name="Normal 7 24" xfId="32386"/>
    <cellStyle name="Normal 7 24 2" xfId="32387"/>
    <cellStyle name="Normal 7 24 3" xfId="32388"/>
    <cellStyle name="Normal 7 25" xfId="32389"/>
    <cellStyle name="Normal 7 25 2" xfId="32390"/>
    <cellStyle name="Normal 7 25 3" xfId="32391"/>
    <cellStyle name="Normal 7 26" xfId="32392"/>
    <cellStyle name="Normal 7 26 2" xfId="32393"/>
    <cellStyle name="Normal 7 26 3" xfId="32394"/>
    <cellStyle name="Normal 7 27" xfId="32395"/>
    <cellStyle name="Normal 7 27 2" xfId="32396"/>
    <cellStyle name="Normal 7 27 3" xfId="32397"/>
    <cellStyle name="Normal 7 28" xfId="32398"/>
    <cellStyle name="Normal 7 28 2" xfId="32399"/>
    <cellStyle name="Normal 7 28 3" xfId="32400"/>
    <cellStyle name="Normal 7 29" xfId="32401"/>
    <cellStyle name="Normal 7 29 2" xfId="32402"/>
    <cellStyle name="Normal 7 29 3" xfId="32403"/>
    <cellStyle name="Normal 7 3" xfId="32404"/>
    <cellStyle name="Normal 7 3 10" xfId="32405"/>
    <cellStyle name="Normal 7 3 10 2" xfId="32406"/>
    <cellStyle name="Normal 7 3 10 3" xfId="32407"/>
    <cellStyle name="Normal 7 3 11" xfId="32408"/>
    <cellStyle name="Normal 7 3 11 2" xfId="32409"/>
    <cellStyle name="Normal 7 3 11 3" xfId="32410"/>
    <cellStyle name="Normal 7 3 12" xfId="32411"/>
    <cellStyle name="Normal 7 3 12 2" xfId="32412"/>
    <cellStyle name="Normal 7 3 12 3" xfId="32413"/>
    <cellStyle name="Normal 7 3 13" xfId="32414"/>
    <cellStyle name="Normal 7 3 13 2" xfId="32415"/>
    <cellStyle name="Normal 7 3 13 3" xfId="32416"/>
    <cellStyle name="Normal 7 3 14" xfId="32417"/>
    <cellStyle name="Normal 7 3 14 2" xfId="32418"/>
    <cellStyle name="Normal 7 3 14 3" xfId="32419"/>
    <cellStyle name="Normal 7 3 15" xfId="32420"/>
    <cellStyle name="Normal 7 3 15 2" xfId="32421"/>
    <cellStyle name="Normal 7 3 15 3" xfId="32422"/>
    <cellStyle name="Normal 7 3 16" xfId="32423"/>
    <cellStyle name="Normal 7 3 16 2" xfId="32424"/>
    <cellStyle name="Normal 7 3 16 3" xfId="32425"/>
    <cellStyle name="Normal 7 3 17" xfId="32426"/>
    <cellStyle name="Normal 7 3 17 2" xfId="32427"/>
    <cellStyle name="Normal 7 3 17 3" xfId="32428"/>
    <cellStyle name="Normal 7 3 18" xfId="32429"/>
    <cellStyle name="Normal 7 3 18 2" xfId="32430"/>
    <cellStyle name="Normal 7 3 18 3" xfId="32431"/>
    <cellStyle name="Normal 7 3 19" xfId="32432"/>
    <cellStyle name="Normal 7 3 19 2" xfId="32433"/>
    <cellStyle name="Normal 7 3 19 3" xfId="32434"/>
    <cellStyle name="Normal 7 3 2" xfId="32435"/>
    <cellStyle name="Normal 7 3 2 2" xfId="32436"/>
    <cellStyle name="Normal 7 3 2 3" xfId="32437"/>
    <cellStyle name="Normal 7 3 2 4" xfId="32438"/>
    <cellStyle name="Normal 7 3 20" xfId="32439"/>
    <cellStyle name="Normal 7 3 20 2" xfId="32440"/>
    <cellStyle name="Normal 7 3 20 3" xfId="32441"/>
    <cellStyle name="Normal 7 3 21" xfId="32442"/>
    <cellStyle name="Normal 7 3 21 2" xfId="32443"/>
    <cellStyle name="Normal 7 3 21 3" xfId="32444"/>
    <cellStyle name="Normal 7 3 22" xfId="32445"/>
    <cellStyle name="Normal 7 3 22 2" xfId="32446"/>
    <cellStyle name="Normal 7 3 22 3" xfId="32447"/>
    <cellStyle name="Normal 7 3 23" xfId="32448"/>
    <cellStyle name="Normal 7 3 23 2" xfId="32449"/>
    <cellStyle name="Normal 7 3 23 3" xfId="32450"/>
    <cellStyle name="Normal 7 3 24" xfId="32451"/>
    <cellStyle name="Normal 7 3 24 2" xfId="32452"/>
    <cellStyle name="Normal 7 3 24 3" xfId="32453"/>
    <cellStyle name="Normal 7 3 25" xfId="32454"/>
    <cellStyle name="Normal 7 3 25 2" xfId="32455"/>
    <cellStyle name="Normal 7 3 25 3" xfId="32456"/>
    <cellStyle name="Normal 7 3 26" xfId="32457"/>
    <cellStyle name="Normal 7 3 26 2" xfId="32458"/>
    <cellStyle name="Normal 7 3 26 3" xfId="32459"/>
    <cellStyle name="Normal 7 3 27" xfId="32460"/>
    <cellStyle name="Normal 7 3 27 2" xfId="32461"/>
    <cellStyle name="Normal 7 3 27 3" xfId="32462"/>
    <cellStyle name="Normal 7 3 28" xfId="32463"/>
    <cellStyle name="Normal 7 3 28 2" xfId="32464"/>
    <cellStyle name="Normal 7 3 28 3" xfId="32465"/>
    <cellStyle name="Normal 7 3 29" xfId="32466"/>
    <cellStyle name="Normal 7 3 29 2" xfId="32467"/>
    <cellStyle name="Normal 7 3 29 3" xfId="32468"/>
    <cellStyle name="Normal 7 3 3" xfId="32469"/>
    <cellStyle name="Normal 7 3 3 2" xfId="32470"/>
    <cellStyle name="Normal 7 3 3 3" xfId="32471"/>
    <cellStyle name="Normal 7 3 3 4" xfId="32472"/>
    <cellStyle name="Normal 7 3 30" xfId="32473"/>
    <cellStyle name="Normal 7 3 30 2" xfId="32474"/>
    <cellStyle name="Normal 7 3 30 3" xfId="32475"/>
    <cellStyle name="Normal 7 3 31" xfId="32476"/>
    <cellStyle name="Normal 7 3 31 2" xfId="32477"/>
    <cellStyle name="Normal 7 3 31 3" xfId="32478"/>
    <cellStyle name="Normal 7 3 32" xfId="32479"/>
    <cellStyle name="Normal 7 3 32 2" xfId="32480"/>
    <cellStyle name="Normal 7 3 32 3" xfId="32481"/>
    <cellStyle name="Normal 7 3 33" xfId="32482"/>
    <cellStyle name="Normal 7 3 33 2" xfId="32483"/>
    <cellStyle name="Normal 7 3 33 3" xfId="32484"/>
    <cellStyle name="Normal 7 3 34" xfId="32485"/>
    <cellStyle name="Normal 7 3 34 2" xfId="32486"/>
    <cellStyle name="Normal 7 3 34 3" xfId="32487"/>
    <cellStyle name="Normal 7 3 35" xfId="32488"/>
    <cellStyle name="Normal 7 3 36" xfId="32489"/>
    <cellStyle name="Normal 7 3 37" xfId="32490"/>
    <cellStyle name="Normal 7 3 4" xfId="32491"/>
    <cellStyle name="Normal 7 3 4 2" xfId="32492"/>
    <cellStyle name="Normal 7 3 4 3" xfId="32493"/>
    <cellStyle name="Normal 7 3 5" xfId="32494"/>
    <cellStyle name="Normal 7 3 5 2" xfId="32495"/>
    <cellStyle name="Normal 7 3 5 3" xfId="32496"/>
    <cellStyle name="Normal 7 3 6" xfId="32497"/>
    <cellStyle name="Normal 7 3 6 2" xfId="32498"/>
    <cellStyle name="Normal 7 3 6 3" xfId="32499"/>
    <cellStyle name="Normal 7 3 7" xfId="32500"/>
    <cellStyle name="Normal 7 3 7 2" xfId="32501"/>
    <cellStyle name="Normal 7 3 7 3" xfId="32502"/>
    <cellStyle name="Normal 7 3 8" xfId="32503"/>
    <cellStyle name="Normal 7 3 8 2" xfId="32504"/>
    <cellStyle name="Normal 7 3 8 3" xfId="32505"/>
    <cellStyle name="Normal 7 3 9" xfId="32506"/>
    <cellStyle name="Normal 7 3 9 2" xfId="32507"/>
    <cellStyle name="Normal 7 3 9 3" xfId="32508"/>
    <cellStyle name="Normal 7 30" xfId="32509"/>
    <cellStyle name="Normal 7 30 2" xfId="32510"/>
    <cellStyle name="Normal 7 30 3" xfId="32511"/>
    <cellStyle name="Normal 7 31" xfId="32512"/>
    <cellStyle name="Normal 7 31 2" xfId="32513"/>
    <cellStyle name="Normal 7 31 3" xfId="32514"/>
    <cellStyle name="Normal 7 32" xfId="32515"/>
    <cellStyle name="Normal 7 32 2" xfId="32516"/>
    <cellStyle name="Normal 7 32 3" xfId="32517"/>
    <cellStyle name="Normal 7 33" xfId="32518"/>
    <cellStyle name="Normal 7 33 2" xfId="32519"/>
    <cellStyle name="Normal 7 33 3" xfId="32520"/>
    <cellStyle name="Normal 7 34" xfId="32521"/>
    <cellStyle name="Normal 7 34 2" xfId="32522"/>
    <cellStyle name="Normal 7 34 3" xfId="32523"/>
    <cellStyle name="Normal 7 35" xfId="32524"/>
    <cellStyle name="Normal 7 35 2" xfId="32525"/>
    <cellStyle name="Normal 7 35 3" xfId="32526"/>
    <cellStyle name="Normal 7 36" xfId="32527"/>
    <cellStyle name="Normal 7 36 2" xfId="32528"/>
    <cellStyle name="Normal 7 36 3" xfId="32529"/>
    <cellStyle name="Normal 7 37" xfId="32530"/>
    <cellStyle name="Normal 7 37 2" xfId="32531"/>
    <cellStyle name="Normal 7 37 3" xfId="32532"/>
    <cellStyle name="Normal 7 38" xfId="32533"/>
    <cellStyle name="Normal 7 38 2" xfId="32534"/>
    <cellStyle name="Normal 7 38 3" xfId="32535"/>
    <cellStyle name="Normal 7 39" xfId="32536"/>
    <cellStyle name="Normal 7 39 2" xfId="32537"/>
    <cellStyle name="Normal 7 39 3" xfId="32538"/>
    <cellStyle name="Normal 7 4" xfId="32539"/>
    <cellStyle name="Normal 7 4 10" xfId="32540"/>
    <cellStyle name="Normal 7 4 10 2" xfId="32541"/>
    <cellStyle name="Normal 7 4 10 3" xfId="32542"/>
    <cellStyle name="Normal 7 4 11" xfId="32543"/>
    <cellStyle name="Normal 7 4 11 2" xfId="32544"/>
    <cellStyle name="Normal 7 4 11 3" xfId="32545"/>
    <cellStyle name="Normal 7 4 12" xfId="32546"/>
    <cellStyle name="Normal 7 4 12 2" xfId="32547"/>
    <cellStyle name="Normal 7 4 12 3" xfId="32548"/>
    <cellStyle name="Normal 7 4 13" xfId="32549"/>
    <cellStyle name="Normal 7 4 13 2" xfId="32550"/>
    <cellStyle name="Normal 7 4 13 3" xfId="32551"/>
    <cellStyle name="Normal 7 4 14" xfId="32552"/>
    <cellStyle name="Normal 7 4 14 2" xfId="32553"/>
    <cellStyle name="Normal 7 4 14 3" xfId="32554"/>
    <cellStyle name="Normal 7 4 15" xfId="32555"/>
    <cellStyle name="Normal 7 4 15 2" xfId="32556"/>
    <cellStyle name="Normal 7 4 15 3" xfId="32557"/>
    <cellStyle name="Normal 7 4 16" xfId="32558"/>
    <cellStyle name="Normal 7 4 16 2" xfId="32559"/>
    <cellStyle name="Normal 7 4 16 3" xfId="32560"/>
    <cellStyle name="Normal 7 4 17" xfId="32561"/>
    <cellStyle name="Normal 7 4 17 2" xfId="32562"/>
    <cellStyle name="Normal 7 4 17 3" xfId="32563"/>
    <cellStyle name="Normal 7 4 18" xfId="32564"/>
    <cellStyle name="Normal 7 4 18 2" xfId="32565"/>
    <cellStyle name="Normal 7 4 18 3" xfId="32566"/>
    <cellStyle name="Normal 7 4 19" xfId="32567"/>
    <cellStyle name="Normal 7 4 19 2" xfId="32568"/>
    <cellStyle name="Normal 7 4 19 3" xfId="32569"/>
    <cellStyle name="Normal 7 4 2" xfId="32570"/>
    <cellStyle name="Normal 7 4 2 2" xfId="32571"/>
    <cellStyle name="Normal 7 4 2 3" xfId="32572"/>
    <cellStyle name="Normal 7 4 2 4" xfId="32573"/>
    <cellStyle name="Normal 7 4 20" xfId="32574"/>
    <cellStyle name="Normal 7 4 20 2" xfId="32575"/>
    <cellStyle name="Normal 7 4 20 3" xfId="32576"/>
    <cellStyle name="Normal 7 4 21" xfId="32577"/>
    <cellStyle name="Normal 7 4 21 2" xfId="32578"/>
    <cellStyle name="Normal 7 4 21 3" xfId="32579"/>
    <cellStyle name="Normal 7 4 22" xfId="32580"/>
    <cellStyle name="Normal 7 4 22 2" xfId="32581"/>
    <cellStyle name="Normal 7 4 22 3" xfId="32582"/>
    <cellStyle name="Normal 7 4 23" xfId="32583"/>
    <cellStyle name="Normal 7 4 23 2" xfId="32584"/>
    <cellStyle name="Normal 7 4 23 3" xfId="32585"/>
    <cellStyle name="Normal 7 4 24" xfId="32586"/>
    <cellStyle name="Normal 7 4 24 2" xfId="32587"/>
    <cellStyle name="Normal 7 4 24 3" xfId="32588"/>
    <cellStyle name="Normal 7 4 25" xfId="32589"/>
    <cellStyle name="Normal 7 4 25 2" xfId="32590"/>
    <cellStyle name="Normal 7 4 25 3" xfId="32591"/>
    <cellStyle name="Normal 7 4 26" xfId="32592"/>
    <cellStyle name="Normal 7 4 26 2" xfId="32593"/>
    <cellStyle name="Normal 7 4 26 3" xfId="32594"/>
    <cellStyle name="Normal 7 4 27" xfId="32595"/>
    <cellStyle name="Normal 7 4 27 2" xfId="32596"/>
    <cellStyle name="Normal 7 4 27 3" xfId="32597"/>
    <cellStyle name="Normal 7 4 28" xfId="32598"/>
    <cellStyle name="Normal 7 4 28 2" xfId="32599"/>
    <cellStyle name="Normal 7 4 28 3" xfId="32600"/>
    <cellStyle name="Normal 7 4 29" xfId="32601"/>
    <cellStyle name="Normal 7 4 29 2" xfId="32602"/>
    <cellStyle name="Normal 7 4 29 3" xfId="32603"/>
    <cellStyle name="Normal 7 4 3" xfId="32604"/>
    <cellStyle name="Normal 7 4 3 2" xfId="32605"/>
    <cellStyle name="Normal 7 4 3 3" xfId="32606"/>
    <cellStyle name="Normal 7 4 30" xfId="32607"/>
    <cellStyle name="Normal 7 4 30 2" xfId="32608"/>
    <cellStyle name="Normal 7 4 30 3" xfId="32609"/>
    <cellStyle name="Normal 7 4 31" xfId="32610"/>
    <cellStyle name="Normal 7 4 31 2" xfId="32611"/>
    <cellStyle name="Normal 7 4 31 3" xfId="32612"/>
    <cellStyle name="Normal 7 4 32" xfId="32613"/>
    <cellStyle name="Normal 7 4 32 2" xfId="32614"/>
    <cellStyle name="Normal 7 4 32 3" xfId="32615"/>
    <cellStyle name="Normal 7 4 33" xfId="32616"/>
    <cellStyle name="Normal 7 4 33 2" xfId="32617"/>
    <cellStyle name="Normal 7 4 33 3" xfId="32618"/>
    <cellStyle name="Normal 7 4 34" xfId="32619"/>
    <cellStyle name="Normal 7 4 34 2" xfId="32620"/>
    <cellStyle name="Normal 7 4 34 3" xfId="32621"/>
    <cellStyle name="Normal 7 4 35" xfId="32622"/>
    <cellStyle name="Normal 7 4 36" xfId="32623"/>
    <cellStyle name="Normal 7 4 37" xfId="32624"/>
    <cellStyle name="Normal 7 4 4" xfId="32625"/>
    <cellStyle name="Normal 7 4 4 2" xfId="32626"/>
    <cellStyle name="Normal 7 4 4 3" xfId="32627"/>
    <cellStyle name="Normal 7 4 5" xfId="32628"/>
    <cellStyle name="Normal 7 4 5 2" xfId="32629"/>
    <cellStyle name="Normal 7 4 5 3" xfId="32630"/>
    <cellStyle name="Normal 7 4 6" xfId="32631"/>
    <cellStyle name="Normal 7 4 6 2" xfId="32632"/>
    <cellStyle name="Normal 7 4 6 3" xfId="32633"/>
    <cellStyle name="Normal 7 4 7" xfId="32634"/>
    <cellStyle name="Normal 7 4 7 2" xfId="32635"/>
    <cellStyle name="Normal 7 4 7 3" xfId="32636"/>
    <cellStyle name="Normal 7 4 8" xfId="32637"/>
    <cellStyle name="Normal 7 4 8 2" xfId="32638"/>
    <cellStyle name="Normal 7 4 8 3" xfId="32639"/>
    <cellStyle name="Normal 7 4 9" xfId="32640"/>
    <cellStyle name="Normal 7 4 9 2" xfId="32641"/>
    <cellStyle name="Normal 7 4 9 3" xfId="32642"/>
    <cellStyle name="Normal 7 40" xfId="32643"/>
    <cellStyle name="Normal 7 41" xfId="32644"/>
    <cellStyle name="Normal 7 5" xfId="32645"/>
    <cellStyle name="Normal 7 5 10" xfId="32646"/>
    <cellStyle name="Normal 7 5 10 2" xfId="32647"/>
    <cellStyle name="Normal 7 5 10 3" xfId="32648"/>
    <cellStyle name="Normal 7 5 10 4" xfId="32649"/>
    <cellStyle name="Normal 7 5 11" xfId="32650"/>
    <cellStyle name="Normal 7 5 11 2" xfId="32651"/>
    <cellStyle name="Normal 7 5 11 3" xfId="32652"/>
    <cellStyle name="Normal 7 5 11 4" xfId="32653"/>
    <cellStyle name="Normal 7 5 12" xfId="32654"/>
    <cellStyle name="Normal 7 5 12 2" xfId="32655"/>
    <cellStyle name="Normal 7 5 12 3" xfId="32656"/>
    <cellStyle name="Normal 7 5 13" xfId="32657"/>
    <cellStyle name="Normal 7 5 13 2" xfId="32658"/>
    <cellStyle name="Normal 7 5 13 3" xfId="32659"/>
    <cellStyle name="Normal 7 5 14" xfId="32660"/>
    <cellStyle name="Normal 7 5 14 2" xfId="32661"/>
    <cellStyle name="Normal 7 5 14 3" xfId="32662"/>
    <cellStyle name="Normal 7 5 15" xfId="32663"/>
    <cellStyle name="Normal 7 5 15 2" xfId="32664"/>
    <cellStyle name="Normal 7 5 15 3" xfId="32665"/>
    <cellStyle name="Normal 7 5 16" xfId="32666"/>
    <cellStyle name="Normal 7 5 16 2" xfId="32667"/>
    <cellStyle name="Normal 7 5 16 3" xfId="32668"/>
    <cellStyle name="Normal 7 5 17" xfId="32669"/>
    <cellStyle name="Normal 7 5 17 2" xfId="32670"/>
    <cellStyle name="Normal 7 5 17 3" xfId="32671"/>
    <cellStyle name="Normal 7 5 18" xfId="32672"/>
    <cellStyle name="Normal 7 5 18 2" xfId="32673"/>
    <cellStyle name="Normal 7 5 18 3" xfId="32674"/>
    <cellStyle name="Normal 7 5 19" xfId="32675"/>
    <cellStyle name="Normal 7 5 19 2" xfId="32676"/>
    <cellStyle name="Normal 7 5 19 3" xfId="32677"/>
    <cellStyle name="Normal 7 5 2" xfId="32678"/>
    <cellStyle name="Normal 7 5 2 2" xfId="32679"/>
    <cellStyle name="Normal 7 5 2 2 2" xfId="32680"/>
    <cellStyle name="Normal 7 5 2 3" xfId="32681"/>
    <cellStyle name="Normal 7 5 2 3 2" xfId="32682"/>
    <cellStyle name="Normal 7 5 2 4" xfId="32683"/>
    <cellStyle name="Normal 7 5 2 5" xfId="32684"/>
    <cellStyle name="Normal 7 5 2 6" xfId="32685"/>
    <cellStyle name="Normal 7 5 2 7" xfId="32686"/>
    <cellStyle name="Normal 7 5 2 8" xfId="32687"/>
    <cellStyle name="Normal 7 5 2 9" xfId="32688"/>
    <cellStyle name="Normal 7 5 20" xfId="32689"/>
    <cellStyle name="Normal 7 5 20 2" xfId="32690"/>
    <cellStyle name="Normal 7 5 20 3" xfId="32691"/>
    <cellStyle name="Normal 7 5 21" xfId="32692"/>
    <cellStyle name="Normal 7 5 21 2" xfId="32693"/>
    <cellStyle name="Normal 7 5 21 3" xfId="32694"/>
    <cellStyle name="Normal 7 5 22" xfId="32695"/>
    <cellStyle name="Normal 7 5 22 2" xfId="32696"/>
    <cellStyle name="Normal 7 5 22 3" xfId="32697"/>
    <cellStyle name="Normal 7 5 23" xfId="32698"/>
    <cellStyle name="Normal 7 5 23 2" xfId="32699"/>
    <cellStyle name="Normal 7 5 23 3" xfId="32700"/>
    <cellStyle name="Normal 7 5 24" xfId="32701"/>
    <cellStyle name="Normal 7 5 24 2" xfId="32702"/>
    <cellStyle name="Normal 7 5 24 3" xfId="32703"/>
    <cellStyle name="Normal 7 5 25" xfId="32704"/>
    <cellStyle name="Normal 7 5 25 2" xfId="32705"/>
    <cellStyle name="Normal 7 5 25 3" xfId="32706"/>
    <cellStyle name="Normal 7 5 26" xfId="32707"/>
    <cellStyle name="Normal 7 5 26 2" xfId="32708"/>
    <cellStyle name="Normal 7 5 26 3" xfId="32709"/>
    <cellStyle name="Normal 7 5 27" xfId="32710"/>
    <cellStyle name="Normal 7 5 27 2" xfId="32711"/>
    <cellStyle name="Normal 7 5 27 3" xfId="32712"/>
    <cellStyle name="Normal 7 5 28" xfId="32713"/>
    <cellStyle name="Normal 7 5 28 2" xfId="32714"/>
    <cellStyle name="Normal 7 5 28 3" xfId="32715"/>
    <cellStyle name="Normal 7 5 29" xfId="32716"/>
    <cellStyle name="Normal 7 5 29 2" xfId="32717"/>
    <cellStyle name="Normal 7 5 29 3" xfId="32718"/>
    <cellStyle name="Normal 7 5 3" xfId="32719"/>
    <cellStyle name="Normal 7 5 3 2" xfId="32720"/>
    <cellStyle name="Normal 7 5 3 3" xfId="32721"/>
    <cellStyle name="Normal 7 5 3 4" xfId="32722"/>
    <cellStyle name="Normal 7 5 30" xfId="32723"/>
    <cellStyle name="Normal 7 5 30 2" xfId="32724"/>
    <cellStyle name="Normal 7 5 30 3" xfId="32725"/>
    <cellStyle name="Normal 7 5 31" xfId="32726"/>
    <cellStyle name="Normal 7 5 31 2" xfId="32727"/>
    <cellStyle name="Normal 7 5 31 3" xfId="32728"/>
    <cellStyle name="Normal 7 5 32" xfId="32729"/>
    <cellStyle name="Normal 7 5 32 2" xfId="32730"/>
    <cellStyle name="Normal 7 5 32 3" xfId="32731"/>
    <cellStyle name="Normal 7 5 33" xfId="32732"/>
    <cellStyle name="Normal 7 5 33 2" xfId="32733"/>
    <cellStyle name="Normal 7 5 33 3" xfId="32734"/>
    <cellStyle name="Normal 7 5 34" xfId="32735"/>
    <cellStyle name="Normal 7 5 34 2" xfId="32736"/>
    <cellStyle name="Normal 7 5 34 3" xfId="32737"/>
    <cellStyle name="Normal 7 5 35" xfId="32738"/>
    <cellStyle name="Normal 7 5 36" xfId="32739"/>
    <cellStyle name="Normal 7 5 37" xfId="32740"/>
    <cellStyle name="Normal 7 5 4" xfId="32741"/>
    <cellStyle name="Normal 7 5 4 2" xfId="32742"/>
    <cellStyle name="Normal 7 5 4 3" xfId="32743"/>
    <cellStyle name="Normal 7 5 4 4" xfId="32744"/>
    <cellStyle name="Normal 7 5 5" xfId="32745"/>
    <cellStyle name="Normal 7 5 5 2" xfId="32746"/>
    <cellStyle name="Normal 7 5 5 3" xfId="32747"/>
    <cellStyle name="Normal 7 5 5 4" xfId="32748"/>
    <cellStyle name="Normal 7 5 6" xfId="32749"/>
    <cellStyle name="Normal 7 5 6 2" xfId="32750"/>
    <cellStyle name="Normal 7 5 6 3" xfId="32751"/>
    <cellStyle name="Normal 7 5 6 4" xfId="32752"/>
    <cellStyle name="Normal 7 5 7" xfId="32753"/>
    <cellStyle name="Normal 7 5 7 2" xfId="32754"/>
    <cellStyle name="Normal 7 5 7 3" xfId="32755"/>
    <cellStyle name="Normal 7 5 7 4" xfId="32756"/>
    <cellStyle name="Normal 7 5 8" xfId="32757"/>
    <cellStyle name="Normal 7 5 8 2" xfId="32758"/>
    <cellStyle name="Normal 7 5 8 3" xfId="32759"/>
    <cellStyle name="Normal 7 5 8 4" xfId="32760"/>
    <cellStyle name="Normal 7 5 9" xfId="32761"/>
    <cellStyle name="Normal 7 5 9 2" xfId="32762"/>
    <cellStyle name="Normal 7 5 9 3" xfId="32763"/>
    <cellStyle name="Normal 7 5 9 4" xfId="32764"/>
    <cellStyle name="Normal 7 6" xfId="32765"/>
    <cellStyle name="Normal 7 6 10" xfId="32766"/>
    <cellStyle name="Normal 7 6 10 2" xfId="32767"/>
    <cellStyle name="Normal 7 6 10 3" xfId="32768"/>
    <cellStyle name="Normal 7 6 11" xfId="32769"/>
    <cellStyle name="Normal 7 6 11 2" xfId="32770"/>
    <cellStyle name="Normal 7 6 11 3" xfId="32771"/>
    <cellStyle name="Normal 7 6 12" xfId="32772"/>
    <cellStyle name="Normal 7 6 12 2" xfId="32773"/>
    <cellStyle name="Normal 7 6 12 3" xfId="32774"/>
    <cellStyle name="Normal 7 6 13" xfId="32775"/>
    <cellStyle name="Normal 7 6 13 2" xfId="32776"/>
    <cellStyle name="Normal 7 6 13 3" xfId="32777"/>
    <cellStyle name="Normal 7 6 14" xfId="32778"/>
    <cellStyle name="Normal 7 6 14 2" xfId="32779"/>
    <cellStyle name="Normal 7 6 14 3" xfId="32780"/>
    <cellStyle name="Normal 7 6 15" xfId="32781"/>
    <cellStyle name="Normal 7 6 15 2" xfId="32782"/>
    <cellStyle name="Normal 7 6 15 3" xfId="32783"/>
    <cellStyle name="Normal 7 6 16" xfId="32784"/>
    <cellStyle name="Normal 7 6 16 2" xfId="32785"/>
    <cellStyle name="Normal 7 6 16 3" xfId="32786"/>
    <cellStyle name="Normal 7 6 17" xfId="32787"/>
    <cellStyle name="Normal 7 6 17 2" xfId="32788"/>
    <cellStyle name="Normal 7 6 17 3" xfId="32789"/>
    <cellStyle name="Normal 7 6 18" xfId="32790"/>
    <cellStyle name="Normal 7 6 18 2" xfId="32791"/>
    <cellStyle name="Normal 7 6 18 3" xfId="32792"/>
    <cellStyle name="Normal 7 6 19" xfId="32793"/>
    <cellStyle name="Normal 7 6 19 2" xfId="32794"/>
    <cellStyle name="Normal 7 6 19 3" xfId="32795"/>
    <cellStyle name="Normal 7 6 2" xfId="32796"/>
    <cellStyle name="Normal 7 6 2 2" xfId="32797"/>
    <cellStyle name="Normal 7 6 2 3" xfId="32798"/>
    <cellStyle name="Normal 7 6 2 4" xfId="32799"/>
    <cellStyle name="Normal 7 6 20" xfId="32800"/>
    <cellStyle name="Normal 7 6 20 2" xfId="32801"/>
    <cellStyle name="Normal 7 6 20 3" xfId="32802"/>
    <cellStyle name="Normal 7 6 21" xfId="32803"/>
    <cellStyle name="Normal 7 6 21 2" xfId="32804"/>
    <cellStyle name="Normal 7 6 21 3" xfId="32805"/>
    <cellStyle name="Normal 7 6 22" xfId="32806"/>
    <cellStyle name="Normal 7 6 22 2" xfId="32807"/>
    <cellStyle name="Normal 7 6 22 3" xfId="32808"/>
    <cellStyle name="Normal 7 6 23" xfId="32809"/>
    <cellStyle name="Normal 7 6 23 2" xfId="32810"/>
    <cellStyle name="Normal 7 6 23 3" xfId="32811"/>
    <cellStyle name="Normal 7 6 24" xfId="32812"/>
    <cellStyle name="Normal 7 6 24 2" xfId="32813"/>
    <cellStyle name="Normal 7 6 24 3" xfId="32814"/>
    <cellStyle name="Normal 7 6 25" xfId="32815"/>
    <cellStyle name="Normal 7 6 25 2" xfId="32816"/>
    <cellStyle name="Normal 7 6 25 3" xfId="32817"/>
    <cellStyle name="Normal 7 6 26" xfId="32818"/>
    <cellStyle name="Normal 7 6 26 2" xfId="32819"/>
    <cellStyle name="Normal 7 6 26 3" xfId="32820"/>
    <cellStyle name="Normal 7 6 27" xfId="32821"/>
    <cellStyle name="Normal 7 6 27 2" xfId="32822"/>
    <cellStyle name="Normal 7 6 27 3" xfId="32823"/>
    <cellStyle name="Normal 7 6 28" xfId="32824"/>
    <cellStyle name="Normal 7 6 28 2" xfId="32825"/>
    <cellStyle name="Normal 7 6 28 3" xfId="32826"/>
    <cellStyle name="Normal 7 6 29" xfId="32827"/>
    <cellStyle name="Normal 7 6 29 2" xfId="32828"/>
    <cellStyle name="Normal 7 6 29 3" xfId="32829"/>
    <cellStyle name="Normal 7 6 3" xfId="32830"/>
    <cellStyle name="Normal 7 6 3 2" xfId="32831"/>
    <cellStyle name="Normal 7 6 3 3" xfId="32832"/>
    <cellStyle name="Normal 7 6 30" xfId="32833"/>
    <cellStyle name="Normal 7 6 30 2" xfId="32834"/>
    <cellStyle name="Normal 7 6 30 3" xfId="32835"/>
    <cellStyle name="Normal 7 6 31" xfId="32836"/>
    <cellStyle name="Normal 7 6 31 2" xfId="32837"/>
    <cellStyle name="Normal 7 6 31 3" xfId="32838"/>
    <cellStyle name="Normal 7 6 32" xfId="32839"/>
    <cellStyle name="Normal 7 6 32 2" xfId="32840"/>
    <cellStyle name="Normal 7 6 32 3" xfId="32841"/>
    <cellStyle name="Normal 7 6 33" xfId="32842"/>
    <cellStyle name="Normal 7 6 33 2" xfId="32843"/>
    <cellStyle name="Normal 7 6 33 3" xfId="32844"/>
    <cellStyle name="Normal 7 6 34" xfId="32845"/>
    <cellStyle name="Normal 7 6 34 2" xfId="32846"/>
    <cellStyle name="Normal 7 6 34 3" xfId="32847"/>
    <cellStyle name="Normal 7 6 35" xfId="32848"/>
    <cellStyle name="Normal 7 6 36" xfId="32849"/>
    <cellStyle name="Normal 7 6 37" xfId="32850"/>
    <cellStyle name="Normal 7 6 4" xfId="32851"/>
    <cellStyle name="Normal 7 6 4 2" xfId="32852"/>
    <cellStyle name="Normal 7 6 4 3" xfId="32853"/>
    <cellStyle name="Normal 7 6 5" xfId="32854"/>
    <cellStyle name="Normal 7 6 5 2" xfId="32855"/>
    <cellStyle name="Normal 7 6 5 3" xfId="32856"/>
    <cellStyle name="Normal 7 6 6" xfId="32857"/>
    <cellStyle name="Normal 7 6 6 2" xfId="32858"/>
    <cellStyle name="Normal 7 6 6 3" xfId="32859"/>
    <cellStyle name="Normal 7 6 7" xfId="32860"/>
    <cellStyle name="Normal 7 6 7 2" xfId="32861"/>
    <cellStyle name="Normal 7 6 7 3" xfId="32862"/>
    <cellStyle name="Normal 7 6 8" xfId="32863"/>
    <cellStyle name="Normal 7 6 8 2" xfId="32864"/>
    <cellStyle name="Normal 7 6 8 3" xfId="32865"/>
    <cellStyle name="Normal 7 6 9" xfId="32866"/>
    <cellStyle name="Normal 7 6 9 2" xfId="32867"/>
    <cellStyle name="Normal 7 6 9 3" xfId="32868"/>
    <cellStyle name="Normal 7 7" xfId="32869"/>
    <cellStyle name="Normal 7 7 2" xfId="32870"/>
    <cellStyle name="Normal 7 7 3" xfId="32871"/>
    <cellStyle name="Normal 7 7 4" xfId="32872"/>
    <cellStyle name="Normal 7 8" xfId="32873"/>
    <cellStyle name="Normal 7 8 2" xfId="32874"/>
    <cellStyle name="Normal 7 8 3" xfId="32875"/>
    <cellStyle name="Normal 7 8 4" xfId="32876"/>
    <cellStyle name="Normal 7 9" xfId="32877"/>
    <cellStyle name="Normal 7 9 2" xfId="32878"/>
    <cellStyle name="Normal 7 9 3" xfId="32879"/>
    <cellStyle name="Normal 7 9 4" xfId="32880"/>
    <cellStyle name="Normal 70" xfId="32881"/>
    <cellStyle name="Normal 70 2" xfId="32882"/>
    <cellStyle name="Normal 70 3" xfId="32883"/>
    <cellStyle name="Normal 70 4" xfId="32884"/>
    <cellStyle name="Normal 71" xfId="32885"/>
    <cellStyle name="Normal 71 2" xfId="32886"/>
    <cellStyle name="Normal 71 3" xfId="32887"/>
    <cellStyle name="Normal 72" xfId="32888"/>
    <cellStyle name="Normal 72 2" xfId="32889"/>
    <cellStyle name="Normal 72 3" xfId="32890"/>
    <cellStyle name="Normal 73" xfId="32891"/>
    <cellStyle name="Normal 73 2" xfId="32892"/>
    <cellStyle name="Normal 73 3" xfId="32893"/>
    <cellStyle name="Normal 73 3 2" xfId="32894"/>
    <cellStyle name="Normal 73 4" xfId="32895"/>
    <cellStyle name="Normal 73 5" xfId="32896"/>
    <cellStyle name="Normal 74" xfId="32897"/>
    <cellStyle name="Normal 74 2" xfId="32898"/>
    <cellStyle name="Normal 74 3" xfId="32899"/>
    <cellStyle name="Normal 74 3 2" xfId="32900"/>
    <cellStyle name="Normal 74 4" xfId="32901"/>
    <cellStyle name="Normal 74 5" xfId="32902"/>
    <cellStyle name="Normal 75" xfId="32903"/>
    <cellStyle name="Normal 75 2" xfId="32904"/>
    <cellStyle name="Normal 75 3" xfId="32905"/>
    <cellStyle name="Normal 76" xfId="32906"/>
    <cellStyle name="Normal 76 2" xfId="32907"/>
    <cellStyle name="Normal 76 3" xfId="32908"/>
    <cellStyle name="Normal 77" xfId="32909"/>
    <cellStyle name="Normal 77 2" xfId="32910"/>
    <cellStyle name="Normal 77 3" xfId="32911"/>
    <cellStyle name="Normal 78" xfId="32912"/>
    <cellStyle name="Normal 78 2" xfId="32913"/>
    <cellStyle name="Normal 78 3" xfId="32914"/>
    <cellStyle name="Normal 79" xfId="32915"/>
    <cellStyle name="Normal 79 2" xfId="32916"/>
    <cellStyle name="Normal 79 3" xfId="32917"/>
    <cellStyle name="Normal 8" xfId="33"/>
    <cellStyle name="Normal 8 10" xfId="32918"/>
    <cellStyle name="Normal 8 10 2" xfId="32919"/>
    <cellStyle name="Normal 8 10 3" xfId="32920"/>
    <cellStyle name="Normal 8 10 4" xfId="32921"/>
    <cellStyle name="Normal 8 11" xfId="32922"/>
    <cellStyle name="Normal 8 11 2" xfId="32923"/>
    <cellStyle name="Normal 8 11 3" xfId="32924"/>
    <cellStyle name="Normal 8 11 4" xfId="32925"/>
    <cellStyle name="Normal 8 12" xfId="32926"/>
    <cellStyle name="Normal 8 12 2" xfId="32927"/>
    <cellStyle name="Normal 8 12 3" xfId="32928"/>
    <cellStyle name="Normal 8 12 4" xfId="32929"/>
    <cellStyle name="Normal 8 13" xfId="32930"/>
    <cellStyle name="Normal 8 13 2" xfId="32931"/>
    <cellStyle name="Normal 8 13 3" xfId="32932"/>
    <cellStyle name="Normal 8 14" xfId="32933"/>
    <cellStyle name="Normal 8 14 2" xfId="32934"/>
    <cellStyle name="Normal 8 14 3" xfId="32935"/>
    <cellStyle name="Normal 8 15" xfId="32936"/>
    <cellStyle name="Normal 8 15 2" xfId="32937"/>
    <cellStyle name="Normal 8 15 3" xfId="32938"/>
    <cellStyle name="Normal 8 16" xfId="32939"/>
    <cellStyle name="Normal 8 16 2" xfId="32940"/>
    <cellStyle name="Normal 8 16 3" xfId="32941"/>
    <cellStyle name="Normal 8 17" xfId="32942"/>
    <cellStyle name="Normal 8 17 2" xfId="32943"/>
    <cellStyle name="Normal 8 17 3" xfId="32944"/>
    <cellStyle name="Normal 8 18" xfId="32945"/>
    <cellStyle name="Normal 8 18 2" xfId="32946"/>
    <cellStyle name="Normal 8 18 3" xfId="32947"/>
    <cellStyle name="Normal 8 19" xfId="32948"/>
    <cellStyle name="Normal 8 19 2" xfId="32949"/>
    <cellStyle name="Normal 8 19 3" xfId="32950"/>
    <cellStyle name="Normal 8 2" xfId="32951"/>
    <cellStyle name="Normal 8 2 2" xfId="32952"/>
    <cellStyle name="Normal 8 2 2 2" xfId="32953"/>
    <cellStyle name="Normal 8 2 2 3" xfId="32954"/>
    <cellStyle name="Normal 8 2 3" xfId="32955"/>
    <cellStyle name="Normal 8 2 3 2" xfId="32956"/>
    <cellStyle name="Normal 8 2 4" xfId="32957"/>
    <cellStyle name="Normal 8 2 5" xfId="32958"/>
    <cellStyle name="Normal 8 2 6" xfId="32959"/>
    <cellStyle name="Normal 8 20" xfId="32960"/>
    <cellStyle name="Normal 8 20 2" xfId="32961"/>
    <cellStyle name="Normal 8 20 3" xfId="32962"/>
    <cellStyle name="Normal 8 21" xfId="32963"/>
    <cellStyle name="Normal 8 21 2" xfId="32964"/>
    <cellStyle name="Normal 8 21 3" xfId="32965"/>
    <cellStyle name="Normal 8 22" xfId="32966"/>
    <cellStyle name="Normal 8 22 2" xfId="32967"/>
    <cellStyle name="Normal 8 22 3" xfId="32968"/>
    <cellStyle name="Normal 8 23" xfId="32969"/>
    <cellStyle name="Normal 8 23 2" xfId="32970"/>
    <cellStyle name="Normal 8 23 3" xfId="32971"/>
    <cellStyle name="Normal 8 24" xfId="32972"/>
    <cellStyle name="Normal 8 24 2" xfId="32973"/>
    <cellStyle name="Normal 8 24 3" xfId="32974"/>
    <cellStyle name="Normal 8 25" xfId="32975"/>
    <cellStyle name="Normal 8 25 2" xfId="32976"/>
    <cellStyle name="Normal 8 25 3" xfId="32977"/>
    <cellStyle name="Normal 8 26" xfId="32978"/>
    <cellStyle name="Normal 8 26 2" xfId="32979"/>
    <cellStyle name="Normal 8 26 3" xfId="32980"/>
    <cellStyle name="Normal 8 27" xfId="32981"/>
    <cellStyle name="Normal 8 27 2" xfId="32982"/>
    <cellStyle name="Normal 8 27 3" xfId="32983"/>
    <cellStyle name="Normal 8 28" xfId="32984"/>
    <cellStyle name="Normal 8 28 2" xfId="32985"/>
    <cellStyle name="Normal 8 28 3" xfId="32986"/>
    <cellStyle name="Normal 8 29" xfId="32987"/>
    <cellStyle name="Normal 8 29 2" xfId="32988"/>
    <cellStyle name="Normal 8 29 3" xfId="32989"/>
    <cellStyle name="Normal 8 3" xfId="32990"/>
    <cellStyle name="Normal 8 3 2" xfId="32991"/>
    <cellStyle name="Normal 8 3 2 2" xfId="32992"/>
    <cellStyle name="Normal 8 3 3" xfId="32993"/>
    <cellStyle name="Normal 8 3 4" xfId="32994"/>
    <cellStyle name="Normal 8 3 5" xfId="32995"/>
    <cellStyle name="Normal 8 30" xfId="32996"/>
    <cellStyle name="Normal 8 30 2" xfId="32997"/>
    <cellStyle name="Normal 8 30 3" xfId="32998"/>
    <cellStyle name="Normal 8 31" xfId="32999"/>
    <cellStyle name="Normal 8 31 2" xfId="33000"/>
    <cellStyle name="Normal 8 31 3" xfId="33001"/>
    <cellStyle name="Normal 8 32" xfId="33002"/>
    <cellStyle name="Normal 8 32 2" xfId="33003"/>
    <cellStyle name="Normal 8 32 3" xfId="33004"/>
    <cellStyle name="Normal 8 33" xfId="33005"/>
    <cellStyle name="Normal 8 33 2" xfId="33006"/>
    <cellStyle name="Normal 8 33 3" xfId="33007"/>
    <cellStyle name="Normal 8 34" xfId="33008"/>
    <cellStyle name="Normal 8 34 2" xfId="33009"/>
    <cellStyle name="Normal 8 34 3" xfId="33010"/>
    <cellStyle name="Normal 8 35" xfId="33011"/>
    <cellStyle name="Normal 8 36" xfId="33012"/>
    <cellStyle name="Normal 8 37" xfId="33013"/>
    <cellStyle name="Normal 8 38" xfId="33014"/>
    <cellStyle name="Normal 8 39" xfId="33015"/>
    <cellStyle name="Normal 8 4" xfId="33016"/>
    <cellStyle name="Normal 8 4 2" xfId="33017"/>
    <cellStyle name="Normal 8 4 2 2" xfId="33018"/>
    <cellStyle name="Normal 8 4 3" xfId="33019"/>
    <cellStyle name="Normal 8 4 4" xfId="33020"/>
    <cellStyle name="Normal 8 40" xfId="52063"/>
    <cellStyle name="Normal 8 5" xfId="33021"/>
    <cellStyle name="Normal 8 5 10" xfId="33022"/>
    <cellStyle name="Normal 8 5 11" xfId="33023"/>
    <cellStyle name="Normal 8 5 12" xfId="33024"/>
    <cellStyle name="Normal 8 5 2" xfId="33025"/>
    <cellStyle name="Normal 8 5 2 2" xfId="33026"/>
    <cellStyle name="Normal 8 5 2 3" xfId="33027"/>
    <cellStyle name="Normal 8 5 2 4" xfId="33028"/>
    <cellStyle name="Normal 8 5 2 5" xfId="33029"/>
    <cellStyle name="Normal 8 5 2 6" xfId="33030"/>
    <cellStyle name="Normal 8 5 2 7" xfId="33031"/>
    <cellStyle name="Normal 8 5 2 8" xfId="33032"/>
    <cellStyle name="Normal 8 5 2 9" xfId="33033"/>
    <cellStyle name="Normal 8 5 3" xfId="33034"/>
    <cellStyle name="Normal 8 5 3 2" xfId="33035"/>
    <cellStyle name="Normal 8 5 4" xfId="33036"/>
    <cellStyle name="Normal 8 5 5" xfId="33037"/>
    <cellStyle name="Normal 8 5 6" xfId="33038"/>
    <cellStyle name="Normal 8 5 7" xfId="33039"/>
    <cellStyle name="Normal 8 5 8" xfId="33040"/>
    <cellStyle name="Normal 8 5 9" xfId="33041"/>
    <cellStyle name="Normal 8 6" xfId="33042"/>
    <cellStyle name="Normal 8 6 2" xfId="33043"/>
    <cellStyle name="Normal 8 6 2 2" xfId="33044"/>
    <cellStyle name="Normal 8 6 3" xfId="33045"/>
    <cellStyle name="Normal 8 6 4" xfId="33046"/>
    <cellStyle name="Normal 8 7" xfId="33047"/>
    <cellStyle name="Normal 8 7 2" xfId="33048"/>
    <cellStyle name="Normal 8 7 3" xfId="33049"/>
    <cellStyle name="Normal 8 7 4" xfId="33050"/>
    <cellStyle name="Normal 8 8" xfId="33051"/>
    <cellStyle name="Normal 8 8 2" xfId="33052"/>
    <cellStyle name="Normal 8 8 3" xfId="33053"/>
    <cellStyle name="Normal 8 8 4" xfId="33054"/>
    <cellStyle name="Normal 8 9" xfId="33055"/>
    <cellStyle name="Normal 8 9 2" xfId="33056"/>
    <cellStyle name="Normal 8 9 3" xfId="33057"/>
    <cellStyle name="Normal 8 9 4" xfId="33058"/>
    <cellStyle name="Normal 80" xfId="33059"/>
    <cellStyle name="Normal 80 2" xfId="33060"/>
    <cellStyle name="Normal 80 3" xfId="33061"/>
    <cellStyle name="Normal 81" xfId="33062"/>
    <cellStyle name="Normal 81 2" xfId="33063"/>
    <cellStyle name="Normal 81 3" xfId="33064"/>
    <cellStyle name="Normal 82" xfId="33065"/>
    <cellStyle name="Normal 82 2" xfId="33066"/>
    <cellStyle name="Normal 82 3" xfId="33067"/>
    <cellStyle name="Normal 83" xfId="33068"/>
    <cellStyle name="Normal 83 2" xfId="33069"/>
    <cellStyle name="Normal 83 3" xfId="33070"/>
    <cellStyle name="Normal 84" xfId="33071"/>
    <cellStyle name="Normal 84 2" xfId="33072"/>
    <cellStyle name="Normal 84 3" xfId="33073"/>
    <cellStyle name="Normal 85" xfId="33074"/>
    <cellStyle name="Normal 85 2" xfId="33075"/>
    <cellStyle name="Normal 85 3" xfId="33076"/>
    <cellStyle name="Normal 86" xfId="33077"/>
    <cellStyle name="Normal 86 2" xfId="33078"/>
    <cellStyle name="Normal 86 3" xfId="33079"/>
    <cellStyle name="Normal 87" xfId="33080"/>
    <cellStyle name="Normal 87 2" xfId="33081"/>
    <cellStyle name="Normal 87 3" xfId="33082"/>
    <cellStyle name="Normal 88" xfId="33083"/>
    <cellStyle name="Normal 88 2" xfId="33084"/>
    <cellStyle name="Normal 88 3" xfId="33085"/>
    <cellStyle name="Normal 89" xfId="33086"/>
    <cellStyle name="Normal 89 2" xfId="33087"/>
    <cellStyle name="Normal 89 3" xfId="33088"/>
    <cellStyle name="Normal 9" xfId="34"/>
    <cellStyle name="Normal 9 10" xfId="33089"/>
    <cellStyle name="Normal 9 11" xfId="33090"/>
    <cellStyle name="Normal 9 12" xfId="33091"/>
    <cellStyle name="Normal 9 13" xfId="33092"/>
    <cellStyle name="Normal 9 14" xfId="33093"/>
    <cellStyle name="Normal 9 2" xfId="35"/>
    <cellStyle name="Normal 9 2 2" xfId="33094"/>
    <cellStyle name="Normal 9 2 2 2" xfId="51247"/>
    <cellStyle name="Normal 9 2 3" xfId="51248"/>
    <cellStyle name="Normal 9 3" xfId="33095"/>
    <cellStyle name="Normal 9 3 10" xfId="33096"/>
    <cellStyle name="Normal 9 3 11" xfId="33097"/>
    <cellStyle name="Normal 9 3 2" xfId="33098"/>
    <cellStyle name="Normal 9 3 2 2" xfId="33099"/>
    <cellStyle name="Normal 9 3 2 3" xfId="33100"/>
    <cellStyle name="Normal 9 3 2 4" xfId="33101"/>
    <cellStyle name="Normal 9 3 2 5" xfId="33102"/>
    <cellStyle name="Normal 9 3 2 6" xfId="33103"/>
    <cellStyle name="Normal 9 3 2 7" xfId="33104"/>
    <cellStyle name="Normal 9 3 2 8" xfId="33105"/>
    <cellStyle name="Normal 9 3 3" xfId="33106"/>
    <cellStyle name="Normal 9 3 4" xfId="33107"/>
    <cellStyle name="Normal 9 3 5" xfId="33108"/>
    <cellStyle name="Normal 9 3 6" xfId="33109"/>
    <cellStyle name="Normal 9 3 7" xfId="33110"/>
    <cellStyle name="Normal 9 3 8" xfId="33111"/>
    <cellStyle name="Normal 9 3 9" xfId="33112"/>
    <cellStyle name="Normal 9 4" xfId="33113"/>
    <cellStyle name="Normal 9 4 2" xfId="33114"/>
    <cellStyle name="Normal 9 5" xfId="33115"/>
    <cellStyle name="Normal 9 6" xfId="33116"/>
    <cellStyle name="Normal 9 7" xfId="33117"/>
    <cellStyle name="Normal 9 8" xfId="33118"/>
    <cellStyle name="Normal 9 9" xfId="33119"/>
    <cellStyle name="Normal 90" xfId="33120"/>
    <cellStyle name="Normal 90 2" xfId="33121"/>
    <cellStyle name="Normal 90 3" xfId="33122"/>
    <cellStyle name="Normal 91" xfId="33123"/>
    <cellStyle name="Normal 91 2" xfId="33124"/>
    <cellStyle name="Normal 91 3" xfId="33125"/>
    <cellStyle name="Normal 92" xfId="33126"/>
    <cellStyle name="Normal 92 2" xfId="33127"/>
    <cellStyle name="Normal 92 3" xfId="33128"/>
    <cellStyle name="Normal 93" xfId="33129"/>
    <cellStyle name="Normal 93 2" xfId="33130"/>
    <cellStyle name="Normal 93 3" xfId="33131"/>
    <cellStyle name="Normal 94" xfId="33132"/>
    <cellStyle name="Normal 94 2" xfId="33133"/>
    <cellStyle name="Normal 94 3" xfId="33134"/>
    <cellStyle name="Normal 95" xfId="33135"/>
    <cellStyle name="Normal 95 2" xfId="33136"/>
    <cellStyle name="Normal 95 3" xfId="33137"/>
    <cellStyle name="Normal 96" xfId="33138"/>
    <cellStyle name="Normal 96 2" xfId="33139"/>
    <cellStyle name="Normal 96 3" xfId="33140"/>
    <cellStyle name="Normal 97" xfId="33141"/>
    <cellStyle name="Normal 97 2" xfId="33142"/>
    <cellStyle name="Normal 97 3" xfId="33143"/>
    <cellStyle name="Normal 98" xfId="33144"/>
    <cellStyle name="Normal 98 2" xfId="33145"/>
    <cellStyle name="Normal 98 3" xfId="33146"/>
    <cellStyle name="Normal 99" xfId="33147"/>
    <cellStyle name="Normal 99 2" xfId="33148"/>
    <cellStyle name="Normal 99 3" xfId="33149"/>
    <cellStyle name="Normal(0)" xfId="33150"/>
    <cellStyle name="Normal_Ut98 COS Study 5 Function" xfId="36"/>
    <cellStyle name="NormalHelv" xfId="33151"/>
    <cellStyle name="Note 10" xfId="33152"/>
    <cellStyle name="Note 10 2" xfId="33153"/>
    <cellStyle name="Note 10 2 2" xfId="33154"/>
    <cellStyle name="Note 10 2 3" xfId="33155"/>
    <cellStyle name="Note 10 3" xfId="33156"/>
    <cellStyle name="Note 10 3 2" xfId="33157"/>
    <cellStyle name="Note 10 4" xfId="33158"/>
    <cellStyle name="Note 100" xfId="33159"/>
    <cellStyle name="Note 100 2" xfId="33160"/>
    <cellStyle name="Note 100 3" xfId="33161"/>
    <cellStyle name="Note 101" xfId="33162"/>
    <cellStyle name="Note 101 2" xfId="33163"/>
    <cellStyle name="Note 101 3" xfId="33164"/>
    <cellStyle name="Note 102" xfId="33165"/>
    <cellStyle name="Note 102 2" xfId="33166"/>
    <cellStyle name="Note 102 3" xfId="33167"/>
    <cellStyle name="Note 103" xfId="33168"/>
    <cellStyle name="Note 103 2" xfId="33169"/>
    <cellStyle name="Note 103 3" xfId="33170"/>
    <cellStyle name="Note 104" xfId="33171"/>
    <cellStyle name="Note 104 2" xfId="33172"/>
    <cellStyle name="Note 104 3" xfId="33173"/>
    <cellStyle name="Note 105" xfId="33174"/>
    <cellStyle name="Note 105 2" xfId="33175"/>
    <cellStyle name="Note 105 3" xfId="33176"/>
    <cellStyle name="Note 106" xfId="33177"/>
    <cellStyle name="Note 106 2" xfId="33178"/>
    <cellStyle name="Note 106 3" xfId="33179"/>
    <cellStyle name="Note 107" xfId="33180"/>
    <cellStyle name="Note 107 2" xfId="33181"/>
    <cellStyle name="Note 107 3" xfId="33182"/>
    <cellStyle name="Note 108" xfId="33183"/>
    <cellStyle name="Note 108 2" xfId="33184"/>
    <cellStyle name="Note 108 3" xfId="33185"/>
    <cellStyle name="Note 109" xfId="33186"/>
    <cellStyle name="Note 109 2" xfId="33187"/>
    <cellStyle name="Note 109 3" xfId="33188"/>
    <cellStyle name="Note 11" xfId="33189"/>
    <cellStyle name="Note 11 2" xfId="33190"/>
    <cellStyle name="Note 11 2 2" xfId="33191"/>
    <cellStyle name="Note 11 2 3" xfId="33192"/>
    <cellStyle name="Note 11 3" xfId="33193"/>
    <cellStyle name="Note 11 3 2" xfId="33194"/>
    <cellStyle name="Note 11 4" xfId="33195"/>
    <cellStyle name="Note 110" xfId="33196"/>
    <cellStyle name="Note 110 2" xfId="33197"/>
    <cellStyle name="Note 110 3" xfId="33198"/>
    <cellStyle name="Note 111" xfId="33199"/>
    <cellStyle name="Note 111 2" xfId="33200"/>
    <cellStyle name="Note 111 3" xfId="33201"/>
    <cellStyle name="Note 112" xfId="33202"/>
    <cellStyle name="Note 112 2" xfId="33203"/>
    <cellStyle name="Note 112 3" xfId="33204"/>
    <cellStyle name="Note 113" xfId="33205"/>
    <cellStyle name="Note 113 2" xfId="33206"/>
    <cellStyle name="Note 113 3" xfId="33207"/>
    <cellStyle name="Note 114" xfId="33208"/>
    <cellStyle name="Note 114 2" xfId="33209"/>
    <cellStyle name="Note 114 3" xfId="33210"/>
    <cellStyle name="Note 115" xfId="33211"/>
    <cellStyle name="Note 115 2" xfId="33212"/>
    <cellStyle name="Note 115 3" xfId="33213"/>
    <cellStyle name="Note 116" xfId="33214"/>
    <cellStyle name="Note 116 2" xfId="33215"/>
    <cellStyle name="Note 116 3" xfId="33216"/>
    <cellStyle name="Note 117" xfId="33217"/>
    <cellStyle name="Note 117 2" xfId="33218"/>
    <cellStyle name="Note 117 3" xfId="33219"/>
    <cellStyle name="Note 118" xfId="33220"/>
    <cellStyle name="Note 118 2" xfId="33221"/>
    <cellStyle name="Note 118 3" xfId="33222"/>
    <cellStyle name="Note 119" xfId="33223"/>
    <cellStyle name="Note 119 2" xfId="33224"/>
    <cellStyle name="Note 119 3" xfId="33225"/>
    <cellStyle name="Note 12" xfId="33226"/>
    <cellStyle name="Note 12 2" xfId="33227"/>
    <cellStyle name="Note 12 2 2" xfId="33228"/>
    <cellStyle name="Note 12 2 3" xfId="33229"/>
    <cellStyle name="Note 12 3" xfId="33230"/>
    <cellStyle name="Note 12 3 2" xfId="33231"/>
    <cellStyle name="Note 12 3 2 2" xfId="51249"/>
    <cellStyle name="Note 12 3 2 3" xfId="51250"/>
    <cellStyle name="Note 12 3 2 4" xfId="51251"/>
    <cellStyle name="Note 12 3 2 5" xfId="51252"/>
    <cellStyle name="Note 12 3 3" xfId="51253"/>
    <cellStyle name="Note 12 3 4" xfId="51254"/>
    <cellStyle name="Note 12 3 5" xfId="51255"/>
    <cellStyle name="Note 12 3 6" xfId="51256"/>
    <cellStyle name="Note 12 4" xfId="33232"/>
    <cellStyle name="Note 12 4 2" xfId="51257"/>
    <cellStyle name="Note 12 4 3" xfId="51258"/>
    <cellStyle name="Note 12 4 4" xfId="51259"/>
    <cellStyle name="Note 12 4 5" xfId="51260"/>
    <cellStyle name="Note 120" xfId="33233"/>
    <cellStyle name="Note 120 2" xfId="33234"/>
    <cellStyle name="Note 120 3" xfId="33235"/>
    <cellStyle name="Note 121" xfId="33236"/>
    <cellStyle name="Note 121 2" xfId="33237"/>
    <cellStyle name="Note 121 3" xfId="33238"/>
    <cellStyle name="Note 122" xfId="33239"/>
    <cellStyle name="Note 122 2" xfId="33240"/>
    <cellStyle name="Note 122 3" xfId="33241"/>
    <cellStyle name="Note 123" xfId="33242"/>
    <cellStyle name="Note 123 2" xfId="33243"/>
    <cellStyle name="Note 123 3" xfId="33244"/>
    <cellStyle name="Note 124" xfId="33245"/>
    <cellStyle name="Note 124 2" xfId="33246"/>
    <cellStyle name="Note 124 3" xfId="33247"/>
    <cellStyle name="Note 125" xfId="33248"/>
    <cellStyle name="Note 125 2" xfId="33249"/>
    <cellStyle name="Note 125 3" xfId="33250"/>
    <cellStyle name="Note 126" xfId="33251"/>
    <cellStyle name="Note 126 2" xfId="33252"/>
    <cellStyle name="Note 126 3" xfId="33253"/>
    <cellStyle name="Note 127" xfId="33254"/>
    <cellStyle name="Note 127 2" xfId="33255"/>
    <cellStyle name="Note 127 3" xfId="33256"/>
    <cellStyle name="Note 128" xfId="33257"/>
    <cellStyle name="Note 128 2" xfId="33258"/>
    <cellStyle name="Note 128 3" xfId="33259"/>
    <cellStyle name="Note 129" xfId="33260"/>
    <cellStyle name="Note 129 2" xfId="33261"/>
    <cellStyle name="Note 129 3" xfId="33262"/>
    <cellStyle name="Note 13" xfId="33263"/>
    <cellStyle name="Note 13 2" xfId="33264"/>
    <cellStyle name="Note 13 2 2" xfId="33265"/>
    <cellStyle name="Note 13 2 3" xfId="33266"/>
    <cellStyle name="Note 13 3" xfId="33267"/>
    <cellStyle name="Note 13 3 2" xfId="33268"/>
    <cellStyle name="Note 13 4" xfId="33269"/>
    <cellStyle name="Note 130" xfId="33270"/>
    <cellStyle name="Note 130 2" xfId="33271"/>
    <cellStyle name="Note 130 3" xfId="33272"/>
    <cellStyle name="Note 131" xfId="33273"/>
    <cellStyle name="Note 131 2" xfId="33274"/>
    <cellStyle name="Note 131 3" xfId="33275"/>
    <cellStyle name="Note 132" xfId="33276"/>
    <cellStyle name="Note 132 2" xfId="33277"/>
    <cellStyle name="Note 132 3" xfId="33278"/>
    <cellStyle name="Note 133" xfId="33279"/>
    <cellStyle name="Note 133 2" xfId="33280"/>
    <cellStyle name="Note 133 3" xfId="33281"/>
    <cellStyle name="Note 134" xfId="33282"/>
    <cellStyle name="Note 134 2" xfId="33283"/>
    <cellStyle name="Note 134 3" xfId="33284"/>
    <cellStyle name="Note 135" xfId="33285"/>
    <cellStyle name="Note 135 2" xfId="33286"/>
    <cellStyle name="Note 135 3" xfId="33287"/>
    <cellStyle name="Note 136" xfId="33288"/>
    <cellStyle name="Note 136 2" xfId="33289"/>
    <cellStyle name="Note 136 3" xfId="33290"/>
    <cellStyle name="Note 137" xfId="33291"/>
    <cellStyle name="Note 137 2" xfId="33292"/>
    <cellStyle name="Note 137 3" xfId="33293"/>
    <cellStyle name="Note 138" xfId="33294"/>
    <cellStyle name="Note 138 2" xfId="33295"/>
    <cellStyle name="Note 138 3" xfId="33296"/>
    <cellStyle name="Note 139" xfId="33297"/>
    <cellStyle name="Note 139 2" xfId="33298"/>
    <cellStyle name="Note 139 3" xfId="33299"/>
    <cellStyle name="Note 14" xfId="33300"/>
    <cellStyle name="Note 14 2" xfId="33301"/>
    <cellStyle name="Note 14 3" xfId="33302"/>
    <cellStyle name="Note 14 4" xfId="33303"/>
    <cellStyle name="Note 140" xfId="33304"/>
    <cellStyle name="Note 140 2" xfId="33305"/>
    <cellStyle name="Note 140 3" xfId="33306"/>
    <cellStyle name="Note 141" xfId="33307"/>
    <cellStyle name="Note 141 2" xfId="33308"/>
    <cellStyle name="Note 141 3" xfId="33309"/>
    <cellStyle name="Note 142" xfId="33310"/>
    <cellStyle name="Note 142 2" xfId="33311"/>
    <cellStyle name="Note 142 3" xfId="33312"/>
    <cellStyle name="Note 143" xfId="33313"/>
    <cellStyle name="Note 143 2" xfId="33314"/>
    <cellStyle name="Note 143 3" xfId="33315"/>
    <cellStyle name="Note 144" xfId="33316"/>
    <cellStyle name="Note 144 2" xfId="33317"/>
    <cellStyle name="Note 144 3" xfId="33318"/>
    <cellStyle name="Note 145" xfId="33319"/>
    <cellStyle name="Note 145 2" xfId="33320"/>
    <cellStyle name="Note 145 3" xfId="33321"/>
    <cellStyle name="Note 146" xfId="33322"/>
    <cellStyle name="Note 146 2" xfId="33323"/>
    <cellStyle name="Note 146 3" xfId="33324"/>
    <cellStyle name="Note 147" xfId="33325"/>
    <cellStyle name="Note 147 2" xfId="33326"/>
    <cellStyle name="Note 147 3" xfId="33327"/>
    <cellStyle name="Note 148" xfId="33328"/>
    <cellStyle name="Note 148 2" xfId="33329"/>
    <cellStyle name="Note 148 3" xfId="33330"/>
    <cellStyle name="Note 149" xfId="33331"/>
    <cellStyle name="Note 149 2" xfId="33332"/>
    <cellStyle name="Note 149 3" xfId="33333"/>
    <cellStyle name="Note 15" xfId="33334"/>
    <cellStyle name="Note 15 2" xfId="33335"/>
    <cellStyle name="Note 15 3" xfId="33336"/>
    <cellStyle name="Note 150" xfId="33337"/>
    <cellStyle name="Note 150 2" xfId="33338"/>
    <cellStyle name="Note 150 3" xfId="33339"/>
    <cellStyle name="Note 151" xfId="33340"/>
    <cellStyle name="Note 151 2" xfId="33341"/>
    <cellStyle name="Note 151 3" xfId="33342"/>
    <cellStyle name="Note 152" xfId="33343"/>
    <cellStyle name="Note 152 2" xfId="33344"/>
    <cellStyle name="Note 152 3" xfId="33345"/>
    <cellStyle name="Note 153" xfId="33346"/>
    <cellStyle name="Note 153 2" xfId="33347"/>
    <cellStyle name="Note 153 3" xfId="33348"/>
    <cellStyle name="Note 154" xfId="33349"/>
    <cellStyle name="Note 154 2" xfId="33350"/>
    <cellStyle name="Note 154 3" xfId="33351"/>
    <cellStyle name="Note 155" xfId="33352"/>
    <cellStyle name="Note 155 2" xfId="33353"/>
    <cellStyle name="Note 155 3" xfId="33354"/>
    <cellStyle name="Note 156" xfId="33355"/>
    <cellStyle name="Note 156 2" xfId="33356"/>
    <cellStyle name="Note 156 3" xfId="33357"/>
    <cellStyle name="Note 157" xfId="33358"/>
    <cellStyle name="Note 157 2" xfId="33359"/>
    <cellStyle name="Note 157 3" xfId="33360"/>
    <cellStyle name="Note 158" xfId="33361"/>
    <cellStyle name="Note 158 2" xfId="33362"/>
    <cellStyle name="Note 158 3" xfId="33363"/>
    <cellStyle name="Note 159" xfId="33364"/>
    <cellStyle name="Note 159 2" xfId="33365"/>
    <cellStyle name="Note 159 3" xfId="33366"/>
    <cellStyle name="Note 16" xfId="33367"/>
    <cellStyle name="Note 16 2" xfId="33368"/>
    <cellStyle name="Note 16 3" xfId="33369"/>
    <cellStyle name="Note 160" xfId="33370"/>
    <cellStyle name="Note 160 2" xfId="33371"/>
    <cellStyle name="Note 160 3" xfId="33372"/>
    <cellStyle name="Note 161" xfId="33373"/>
    <cellStyle name="Note 161 2" xfId="33374"/>
    <cellStyle name="Note 161 3" xfId="33375"/>
    <cellStyle name="Note 162" xfId="33376"/>
    <cellStyle name="Note 162 2" xfId="33377"/>
    <cellStyle name="Note 162 3" xfId="33378"/>
    <cellStyle name="Note 163" xfId="33379"/>
    <cellStyle name="Note 163 2" xfId="33380"/>
    <cellStyle name="Note 163 3" xfId="33381"/>
    <cellStyle name="Note 164" xfId="33382"/>
    <cellStyle name="Note 164 2" xfId="33383"/>
    <cellStyle name="Note 164 3" xfId="33384"/>
    <cellStyle name="Note 165" xfId="33385"/>
    <cellStyle name="Note 165 2" xfId="33386"/>
    <cellStyle name="Note 165 3" xfId="33387"/>
    <cellStyle name="Note 166" xfId="33388"/>
    <cellStyle name="Note 166 2" xfId="33389"/>
    <cellStyle name="Note 166 3" xfId="33390"/>
    <cellStyle name="Note 167" xfId="33391"/>
    <cellStyle name="Note 167 2" xfId="33392"/>
    <cellStyle name="Note 167 3" xfId="33393"/>
    <cellStyle name="Note 168" xfId="33394"/>
    <cellStyle name="Note 168 2" xfId="33395"/>
    <cellStyle name="Note 168 3" xfId="33396"/>
    <cellStyle name="Note 169" xfId="33397"/>
    <cellStyle name="Note 169 2" xfId="33398"/>
    <cellStyle name="Note 169 3" xfId="33399"/>
    <cellStyle name="Note 17" xfId="33400"/>
    <cellStyle name="Note 17 2" xfId="33401"/>
    <cellStyle name="Note 17 3" xfId="33402"/>
    <cellStyle name="Note 170" xfId="33403"/>
    <cellStyle name="Note 170 2" xfId="33404"/>
    <cellStyle name="Note 170 3" xfId="33405"/>
    <cellStyle name="Note 171" xfId="33406"/>
    <cellStyle name="Note 171 2" xfId="33407"/>
    <cellStyle name="Note 171 3" xfId="33408"/>
    <cellStyle name="Note 172" xfId="33409"/>
    <cellStyle name="Note 172 2" xfId="33410"/>
    <cellStyle name="Note 172 3" xfId="33411"/>
    <cellStyle name="Note 173" xfId="33412"/>
    <cellStyle name="Note 173 2" xfId="33413"/>
    <cellStyle name="Note 173 3" xfId="33414"/>
    <cellStyle name="Note 174" xfId="33415"/>
    <cellStyle name="Note 174 2" xfId="33416"/>
    <cellStyle name="Note 174 3" xfId="33417"/>
    <cellStyle name="Note 175" xfId="33418"/>
    <cellStyle name="Note 175 2" xfId="33419"/>
    <cellStyle name="Note 175 3" xfId="33420"/>
    <cellStyle name="Note 176" xfId="33421"/>
    <cellStyle name="Note 176 2" xfId="33422"/>
    <cellStyle name="Note 176 3" xfId="33423"/>
    <cellStyle name="Note 177" xfId="33424"/>
    <cellStyle name="Note 177 2" xfId="33425"/>
    <cellStyle name="Note 177 3" xfId="33426"/>
    <cellStyle name="Note 178" xfId="33427"/>
    <cellStyle name="Note 178 2" xfId="33428"/>
    <cellStyle name="Note 178 3" xfId="33429"/>
    <cellStyle name="Note 179" xfId="33430"/>
    <cellStyle name="Note 179 2" xfId="33431"/>
    <cellStyle name="Note 179 3" xfId="33432"/>
    <cellStyle name="Note 18" xfId="33433"/>
    <cellStyle name="Note 18 2" xfId="33434"/>
    <cellStyle name="Note 18 3" xfId="33435"/>
    <cellStyle name="Note 180" xfId="33436"/>
    <cellStyle name="Note 180 2" xfId="33437"/>
    <cellStyle name="Note 180 3" xfId="33438"/>
    <cellStyle name="Note 181" xfId="33439"/>
    <cellStyle name="Note 181 2" xfId="33440"/>
    <cellStyle name="Note 181 3" xfId="33441"/>
    <cellStyle name="Note 182" xfId="33442"/>
    <cellStyle name="Note 182 2" xfId="33443"/>
    <cellStyle name="Note 182 3" xfId="33444"/>
    <cellStyle name="Note 183" xfId="33445"/>
    <cellStyle name="Note 183 2" xfId="33446"/>
    <cellStyle name="Note 183 3" xfId="33447"/>
    <cellStyle name="Note 184" xfId="33448"/>
    <cellStyle name="Note 184 2" xfId="33449"/>
    <cellStyle name="Note 184 3" xfId="33450"/>
    <cellStyle name="Note 185" xfId="33451"/>
    <cellStyle name="Note 185 2" xfId="33452"/>
    <cellStyle name="Note 185 3" xfId="33453"/>
    <cellStyle name="Note 186" xfId="33454"/>
    <cellStyle name="Note 186 2" xfId="33455"/>
    <cellStyle name="Note 186 3" xfId="33456"/>
    <cellStyle name="Note 187" xfId="33457"/>
    <cellStyle name="Note 187 2" xfId="33458"/>
    <cellStyle name="Note 187 3" xfId="33459"/>
    <cellStyle name="Note 188" xfId="33460"/>
    <cellStyle name="Note 188 2" xfId="33461"/>
    <cellStyle name="Note 188 3" xfId="33462"/>
    <cellStyle name="Note 189" xfId="33463"/>
    <cellStyle name="Note 189 2" xfId="33464"/>
    <cellStyle name="Note 189 3" xfId="33465"/>
    <cellStyle name="Note 19" xfId="33466"/>
    <cellStyle name="Note 19 2" xfId="33467"/>
    <cellStyle name="Note 19 3" xfId="33468"/>
    <cellStyle name="Note 190" xfId="33469"/>
    <cellStyle name="Note 190 2" xfId="33470"/>
    <cellStyle name="Note 190 3" xfId="33471"/>
    <cellStyle name="Note 191" xfId="33472"/>
    <cellStyle name="Note 191 2" xfId="33473"/>
    <cellStyle name="Note 191 3" xfId="33474"/>
    <cellStyle name="Note 192" xfId="33475"/>
    <cellStyle name="Note 192 2" xfId="33476"/>
    <cellStyle name="Note 192 3" xfId="33477"/>
    <cellStyle name="Note 193" xfId="33478"/>
    <cellStyle name="Note 193 2" xfId="33479"/>
    <cellStyle name="Note 194" xfId="33480"/>
    <cellStyle name="Note 194 2" xfId="33481"/>
    <cellStyle name="Note 195" xfId="33482"/>
    <cellStyle name="Note 195 2" xfId="33483"/>
    <cellStyle name="Note 196" xfId="33484"/>
    <cellStyle name="Note 196 2" xfId="33485"/>
    <cellStyle name="Note 197" xfId="33486"/>
    <cellStyle name="Note 197 2" xfId="33487"/>
    <cellStyle name="Note 198" xfId="33488"/>
    <cellStyle name="Note 198 2" xfId="33489"/>
    <cellStyle name="Note 199" xfId="33490"/>
    <cellStyle name="Note 199 2" xfId="33491"/>
    <cellStyle name="Note 2" xfId="33492"/>
    <cellStyle name="Note 2 10" xfId="33493"/>
    <cellStyle name="Note 2 11" xfId="33494"/>
    <cellStyle name="Note 2 12" xfId="33495"/>
    <cellStyle name="Note 2 13" xfId="33496"/>
    <cellStyle name="Note 2 14" xfId="33497"/>
    <cellStyle name="Note 2 15" xfId="33498"/>
    <cellStyle name="Note 2 16" xfId="33499"/>
    <cellStyle name="Note 2 17" xfId="33500"/>
    <cellStyle name="Note 2 18" xfId="33501"/>
    <cellStyle name="Note 2 19" xfId="33502"/>
    <cellStyle name="Note 2 2" xfId="33503"/>
    <cellStyle name="Note 2 2 2" xfId="33504"/>
    <cellStyle name="Note 2 2 2 2" xfId="51261"/>
    <cellStyle name="Note 2 2 2 3" xfId="51262"/>
    <cellStyle name="Note 2 2 2 4" xfId="51263"/>
    <cellStyle name="Note 2 2 2 5" xfId="51264"/>
    <cellStyle name="Note 2 2 3" xfId="33505"/>
    <cellStyle name="Note 2 2 3 2" xfId="51265"/>
    <cellStyle name="Note 2 2 3 3" xfId="51266"/>
    <cellStyle name="Note 2 2 3 4" xfId="51267"/>
    <cellStyle name="Note 2 2 3 5" xfId="51268"/>
    <cellStyle name="Note 2 2 4" xfId="33506"/>
    <cellStyle name="Note 2 2 5" xfId="33507"/>
    <cellStyle name="Note 2 20" xfId="33508"/>
    <cellStyle name="Note 2 21" xfId="33509"/>
    <cellStyle name="Note 2 22" xfId="33510"/>
    <cellStyle name="Note 2 23" xfId="33511"/>
    <cellStyle name="Note 2 23 2" xfId="33512"/>
    <cellStyle name="Note 2 24" xfId="33513"/>
    <cellStyle name="Note 2 24 2" xfId="33514"/>
    <cellStyle name="Note 2 25" xfId="33515"/>
    <cellStyle name="Note 2 26" xfId="33516"/>
    <cellStyle name="Note 2 27" xfId="33517"/>
    <cellStyle name="Note 2 3" xfId="33518"/>
    <cellStyle name="Note 2 3 2" xfId="33519"/>
    <cellStyle name="Note 2 3 2 2" xfId="51269"/>
    <cellStyle name="Note 2 3 3" xfId="51270"/>
    <cellStyle name="Note 2 3 3 2" xfId="51271"/>
    <cellStyle name="Note 2 3 4" xfId="51272"/>
    <cellStyle name="Note 2 3 5" xfId="51273"/>
    <cellStyle name="Note 2 4" xfId="33520"/>
    <cellStyle name="Note 2 4 2" xfId="51274"/>
    <cellStyle name="Note 2 4 3" xfId="51275"/>
    <cellStyle name="Note 2 4 4" xfId="51276"/>
    <cellStyle name="Note 2 4 5" xfId="51277"/>
    <cellStyle name="Note 2 5" xfId="33521"/>
    <cellStyle name="Note 2 5 2" xfId="51278"/>
    <cellStyle name="Note 2 6" xfId="33522"/>
    <cellStyle name="Note 2 7" xfId="33523"/>
    <cellStyle name="Note 2 8" xfId="33524"/>
    <cellStyle name="Note 2 9" xfId="33525"/>
    <cellStyle name="Note 2_AURORA Total New" xfId="51279"/>
    <cellStyle name="Note 20" xfId="33526"/>
    <cellStyle name="Note 20 2" xfId="33527"/>
    <cellStyle name="Note 20 3" xfId="33528"/>
    <cellStyle name="Note 200" xfId="33529"/>
    <cellStyle name="Note 200 2" xfId="33530"/>
    <cellStyle name="Note 201" xfId="33531"/>
    <cellStyle name="Note 201 2" xfId="33532"/>
    <cellStyle name="Note 202" xfId="33533"/>
    <cellStyle name="Note 202 2" xfId="33534"/>
    <cellStyle name="Note 203" xfId="33535"/>
    <cellStyle name="Note 203 2" xfId="33536"/>
    <cellStyle name="Note 204" xfId="33537"/>
    <cellStyle name="Note 204 2" xfId="33538"/>
    <cellStyle name="Note 205" xfId="33539"/>
    <cellStyle name="Note 205 2" xfId="33540"/>
    <cellStyle name="Note 206" xfId="33541"/>
    <cellStyle name="Note 206 2" xfId="33542"/>
    <cellStyle name="Note 207" xfId="33543"/>
    <cellStyle name="Note 207 2" xfId="33544"/>
    <cellStyle name="Note 208" xfId="33545"/>
    <cellStyle name="Note 208 2" xfId="33546"/>
    <cellStyle name="Note 209" xfId="33547"/>
    <cellStyle name="Note 209 2" xfId="33548"/>
    <cellStyle name="Note 21" xfId="33549"/>
    <cellStyle name="Note 21 2" xfId="33550"/>
    <cellStyle name="Note 21 3" xfId="33551"/>
    <cellStyle name="Note 210" xfId="33552"/>
    <cellStyle name="Note 210 2" xfId="33553"/>
    <cellStyle name="Note 211" xfId="33554"/>
    <cellStyle name="Note 211 2" xfId="33555"/>
    <cellStyle name="Note 212" xfId="33556"/>
    <cellStyle name="Note 212 2" xfId="33557"/>
    <cellStyle name="Note 213" xfId="33558"/>
    <cellStyle name="Note 213 2" xfId="33559"/>
    <cellStyle name="Note 214" xfId="33560"/>
    <cellStyle name="Note 214 2" xfId="33561"/>
    <cellStyle name="Note 215" xfId="33562"/>
    <cellStyle name="Note 215 2" xfId="33563"/>
    <cellStyle name="Note 216" xfId="33564"/>
    <cellStyle name="Note 216 2" xfId="33565"/>
    <cellStyle name="Note 217" xfId="33566"/>
    <cellStyle name="Note 217 2" xfId="33567"/>
    <cellStyle name="Note 218" xfId="33568"/>
    <cellStyle name="Note 218 2" xfId="33569"/>
    <cellStyle name="Note 219" xfId="33570"/>
    <cellStyle name="Note 219 2" xfId="33571"/>
    <cellStyle name="Note 22" xfId="33572"/>
    <cellStyle name="Note 22 2" xfId="33573"/>
    <cellStyle name="Note 22 3" xfId="33574"/>
    <cellStyle name="Note 220" xfId="33575"/>
    <cellStyle name="Note 220 2" xfId="33576"/>
    <cellStyle name="Note 221" xfId="33577"/>
    <cellStyle name="Note 221 2" xfId="33578"/>
    <cellStyle name="Note 222" xfId="33579"/>
    <cellStyle name="Note 222 2" xfId="33580"/>
    <cellStyle name="Note 223" xfId="33581"/>
    <cellStyle name="Note 223 2" xfId="33582"/>
    <cellStyle name="Note 224" xfId="33583"/>
    <cellStyle name="Note 224 2" xfId="33584"/>
    <cellStyle name="Note 225" xfId="33585"/>
    <cellStyle name="Note 225 2" xfId="33586"/>
    <cellStyle name="Note 226" xfId="33587"/>
    <cellStyle name="Note 226 2" xfId="33588"/>
    <cellStyle name="Note 227" xfId="33589"/>
    <cellStyle name="Note 227 2" xfId="33590"/>
    <cellStyle name="Note 228" xfId="33591"/>
    <cellStyle name="Note 228 2" xfId="33592"/>
    <cellStyle name="Note 229" xfId="33593"/>
    <cellStyle name="Note 229 2" xfId="33594"/>
    <cellStyle name="Note 23" xfId="33595"/>
    <cellStyle name="Note 23 2" xfId="33596"/>
    <cellStyle name="Note 23 3" xfId="33597"/>
    <cellStyle name="Note 230" xfId="33598"/>
    <cellStyle name="Note 230 2" xfId="33599"/>
    <cellStyle name="Note 231" xfId="33600"/>
    <cellStyle name="Note 231 2" xfId="33601"/>
    <cellStyle name="Note 232" xfId="33602"/>
    <cellStyle name="Note 232 2" xfId="33603"/>
    <cellStyle name="Note 233" xfId="33604"/>
    <cellStyle name="Note 233 2" xfId="33605"/>
    <cellStyle name="Note 234" xfId="33606"/>
    <cellStyle name="Note 234 2" xfId="33607"/>
    <cellStyle name="Note 235" xfId="33608"/>
    <cellStyle name="Note 235 2" xfId="33609"/>
    <cellStyle name="Note 236" xfId="33610"/>
    <cellStyle name="Note 236 2" xfId="33611"/>
    <cellStyle name="Note 237" xfId="33612"/>
    <cellStyle name="Note 237 2" xfId="33613"/>
    <cellStyle name="Note 238" xfId="33614"/>
    <cellStyle name="Note 238 2" xfId="33615"/>
    <cellStyle name="Note 239" xfId="33616"/>
    <cellStyle name="Note 239 2" xfId="33617"/>
    <cellStyle name="Note 24" xfId="33618"/>
    <cellStyle name="Note 24 2" xfId="33619"/>
    <cellStyle name="Note 24 3" xfId="33620"/>
    <cellStyle name="Note 240" xfId="33621"/>
    <cellStyle name="Note 240 2" xfId="33622"/>
    <cellStyle name="Note 241" xfId="33623"/>
    <cellStyle name="Note 241 2" xfId="33624"/>
    <cellStyle name="Note 242" xfId="33625"/>
    <cellStyle name="Note 242 2" xfId="33626"/>
    <cellStyle name="Note 243" xfId="33627"/>
    <cellStyle name="Note 243 2" xfId="33628"/>
    <cellStyle name="Note 244" xfId="33629"/>
    <cellStyle name="Note 244 2" xfId="33630"/>
    <cellStyle name="Note 245" xfId="33631"/>
    <cellStyle name="Note 245 2" xfId="33632"/>
    <cellStyle name="Note 246" xfId="33633"/>
    <cellStyle name="Note 246 2" xfId="33634"/>
    <cellStyle name="Note 247" xfId="33635"/>
    <cellStyle name="Note 247 2" xfId="33636"/>
    <cellStyle name="Note 248" xfId="33637"/>
    <cellStyle name="Note 248 2" xfId="33638"/>
    <cellStyle name="Note 249" xfId="33639"/>
    <cellStyle name="Note 249 2" xfId="33640"/>
    <cellStyle name="Note 25" xfId="33641"/>
    <cellStyle name="Note 25 2" xfId="33642"/>
    <cellStyle name="Note 25 3" xfId="33643"/>
    <cellStyle name="Note 250" xfId="33644"/>
    <cellStyle name="Note 250 2" xfId="33645"/>
    <cellStyle name="Note 251" xfId="33646"/>
    <cellStyle name="Note 251 2" xfId="33647"/>
    <cellStyle name="Note 252" xfId="33648"/>
    <cellStyle name="Note 252 2" xfId="33649"/>
    <cellStyle name="Note 253" xfId="33650"/>
    <cellStyle name="Note 253 2" xfId="33651"/>
    <cellStyle name="Note 254" xfId="33652"/>
    <cellStyle name="Note 254 2" xfId="33653"/>
    <cellStyle name="Note 255" xfId="33654"/>
    <cellStyle name="Note 255 2" xfId="33655"/>
    <cellStyle name="Note 256" xfId="33656"/>
    <cellStyle name="Note 257" xfId="33657"/>
    <cellStyle name="Note 258" xfId="33658"/>
    <cellStyle name="Note 259" xfId="33659"/>
    <cellStyle name="Note 26" xfId="33660"/>
    <cellStyle name="Note 26 2" xfId="33661"/>
    <cellStyle name="Note 26 3" xfId="33662"/>
    <cellStyle name="Note 260" xfId="33663"/>
    <cellStyle name="Note 261" xfId="33664"/>
    <cellStyle name="Note 262" xfId="33665"/>
    <cellStyle name="Note 263" xfId="33666"/>
    <cellStyle name="Note 264" xfId="33667"/>
    <cellStyle name="Note 27" xfId="33668"/>
    <cellStyle name="Note 27 2" xfId="33669"/>
    <cellStyle name="Note 27 3" xfId="33670"/>
    <cellStyle name="Note 28" xfId="33671"/>
    <cellStyle name="Note 28 2" xfId="33672"/>
    <cellStyle name="Note 28 3" xfId="33673"/>
    <cellStyle name="Note 29" xfId="33674"/>
    <cellStyle name="Note 29 2" xfId="33675"/>
    <cellStyle name="Note 29 3" xfId="33676"/>
    <cellStyle name="Note 3" xfId="33677"/>
    <cellStyle name="Note 3 10" xfId="33678"/>
    <cellStyle name="Note 3 11" xfId="33679"/>
    <cellStyle name="Note 3 12" xfId="33680"/>
    <cellStyle name="Note 3 13" xfId="33681"/>
    <cellStyle name="Note 3 14" xfId="33682"/>
    <cellStyle name="Note 3 15" xfId="33683"/>
    <cellStyle name="Note 3 16" xfId="33684"/>
    <cellStyle name="Note 3 2" xfId="33685"/>
    <cellStyle name="Note 3 2 2" xfId="33686"/>
    <cellStyle name="Note 3 2 3" xfId="33687"/>
    <cellStyle name="Note 3 2 4" xfId="33688"/>
    <cellStyle name="Note 3 2 5" xfId="51280"/>
    <cellStyle name="Note 3 3" xfId="33689"/>
    <cellStyle name="Note 3 3 2" xfId="33690"/>
    <cellStyle name="Note 3 3 3" xfId="51281"/>
    <cellStyle name="Note 3 3 4" xfId="51282"/>
    <cellStyle name="Note 3 3 5" xfId="51283"/>
    <cellStyle name="Note 3 4" xfId="33691"/>
    <cellStyle name="Note 3 5" xfId="33692"/>
    <cellStyle name="Note 3 6" xfId="33693"/>
    <cellStyle name="Note 3 7" xfId="33694"/>
    <cellStyle name="Note 3 8" xfId="33695"/>
    <cellStyle name="Note 3 9" xfId="33696"/>
    <cellStyle name="Note 30" xfId="33697"/>
    <cellStyle name="Note 30 2" xfId="33698"/>
    <cellStyle name="Note 30 3" xfId="33699"/>
    <cellStyle name="Note 31" xfId="33700"/>
    <cellStyle name="Note 31 2" xfId="33701"/>
    <cellStyle name="Note 31 3" xfId="33702"/>
    <cellStyle name="Note 32" xfId="33703"/>
    <cellStyle name="Note 32 2" xfId="33704"/>
    <cellStyle name="Note 32 3" xfId="33705"/>
    <cellStyle name="Note 33" xfId="33706"/>
    <cellStyle name="Note 33 2" xfId="33707"/>
    <cellStyle name="Note 33 3" xfId="33708"/>
    <cellStyle name="Note 34" xfId="33709"/>
    <cellStyle name="Note 34 2" xfId="33710"/>
    <cellStyle name="Note 34 3" xfId="33711"/>
    <cellStyle name="Note 35" xfId="33712"/>
    <cellStyle name="Note 35 2" xfId="33713"/>
    <cellStyle name="Note 35 3" xfId="33714"/>
    <cellStyle name="Note 36" xfId="33715"/>
    <cellStyle name="Note 36 2" xfId="33716"/>
    <cellStyle name="Note 36 3" xfId="33717"/>
    <cellStyle name="Note 37" xfId="33718"/>
    <cellStyle name="Note 37 2" xfId="33719"/>
    <cellStyle name="Note 37 3" xfId="33720"/>
    <cellStyle name="Note 38" xfId="33721"/>
    <cellStyle name="Note 38 2" xfId="33722"/>
    <cellStyle name="Note 38 3" xfId="33723"/>
    <cellStyle name="Note 39" xfId="33724"/>
    <cellStyle name="Note 39 2" xfId="33725"/>
    <cellStyle name="Note 39 3" xfId="33726"/>
    <cellStyle name="Note 4" xfId="33727"/>
    <cellStyle name="Note 4 2" xfId="33728"/>
    <cellStyle name="Note 4 2 2" xfId="33729"/>
    <cellStyle name="Note 4 2 3" xfId="33730"/>
    <cellStyle name="Note 4 2 4" xfId="33731"/>
    <cellStyle name="Note 4 2 5" xfId="33732"/>
    <cellStyle name="Note 4 3" xfId="33733"/>
    <cellStyle name="Note 4 3 2" xfId="33734"/>
    <cellStyle name="Note 4 3 3" xfId="33735"/>
    <cellStyle name="Note 4 3 4" xfId="51284"/>
    <cellStyle name="Note 4 3 5" xfId="51285"/>
    <cellStyle name="Note 4 4" xfId="33736"/>
    <cellStyle name="Note 4 5" xfId="33737"/>
    <cellStyle name="Note 40" xfId="33738"/>
    <cellStyle name="Note 40 2" xfId="33739"/>
    <cellStyle name="Note 40 3" xfId="33740"/>
    <cellStyle name="Note 41" xfId="33741"/>
    <cellStyle name="Note 41 2" xfId="33742"/>
    <cellStyle name="Note 41 3" xfId="33743"/>
    <cellStyle name="Note 42" xfId="33744"/>
    <cellStyle name="Note 42 2" xfId="33745"/>
    <cellStyle name="Note 42 3" xfId="33746"/>
    <cellStyle name="Note 43" xfId="33747"/>
    <cellStyle name="Note 43 2" xfId="33748"/>
    <cellStyle name="Note 43 3" xfId="33749"/>
    <cellStyle name="Note 44" xfId="33750"/>
    <cellStyle name="Note 44 2" xfId="33751"/>
    <cellStyle name="Note 44 3" xfId="33752"/>
    <cellStyle name="Note 45" xfId="33753"/>
    <cellStyle name="Note 45 2" xfId="33754"/>
    <cellStyle name="Note 45 3" xfId="33755"/>
    <cellStyle name="Note 46" xfId="33756"/>
    <cellStyle name="Note 46 2" xfId="33757"/>
    <cellStyle name="Note 46 3" xfId="33758"/>
    <cellStyle name="Note 47" xfId="33759"/>
    <cellStyle name="Note 47 2" xfId="33760"/>
    <cellStyle name="Note 47 3" xfId="33761"/>
    <cellStyle name="Note 48" xfId="33762"/>
    <cellStyle name="Note 48 2" xfId="33763"/>
    <cellStyle name="Note 48 3" xfId="33764"/>
    <cellStyle name="Note 49" xfId="33765"/>
    <cellStyle name="Note 49 2" xfId="33766"/>
    <cellStyle name="Note 49 3" xfId="33767"/>
    <cellStyle name="Note 5" xfId="33768"/>
    <cellStyle name="Note 5 2" xfId="33769"/>
    <cellStyle name="Note 5 2 2" xfId="33770"/>
    <cellStyle name="Note 5 2 3" xfId="33771"/>
    <cellStyle name="Note 5 2 4" xfId="33772"/>
    <cellStyle name="Note 5 2 5" xfId="51286"/>
    <cellStyle name="Note 5 3" xfId="33773"/>
    <cellStyle name="Note 5 3 2" xfId="33774"/>
    <cellStyle name="Note 5 3 3" xfId="33775"/>
    <cellStyle name="Note 5 3 4" xfId="51287"/>
    <cellStyle name="Note 5 3 5" xfId="51288"/>
    <cellStyle name="Note 5 4" xfId="33776"/>
    <cellStyle name="Note 5 5" xfId="33777"/>
    <cellStyle name="Note 5 6" xfId="33778"/>
    <cellStyle name="Note 5 7" xfId="33779"/>
    <cellStyle name="Note 50" xfId="33780"/>
    <cellStyle name="Note 50 2" xfId="33781"/>
    <cellStyle name="Note 50 3" xfId="33782"/>
    <cellStyle name="Note 51" xfId="33783"/>
    <cellStyle name="Note 51 2" xfId="33784"/>
    <cellStyle name="Note 51 3" xfId="33785"/>
    <cellStyle name="Note 52" xfId="33786"/>
    <cellStyle name="Note 52 2" xfId="33787"/>
    <cellStyle name="Note 52 3" xfId="33788"/>
    <cellStyle name="Note 53" xfId="33789"/>
    <cellStyle name="Note 53 2" xfId="33790"/>
    <cellStyle name="Note 53 3" xfId="33791"/>
    <cellStyle name="Note 54" xfId="33792"/>
    <cellStyle name="Note 54 2" xfId="33793"/>
    <cellStyle name="Note 54 3" xfId="33794"/>
    <cellStyle name="Note 55" xfId="33795"/>
    <cellStyle name="Note 55 2" xfId="33796"/>
    <cellStyle name="Note 55 3" xfId="33797"/>
    <cellStyle name="Note 56" xfId="33798"/>
    <cellStyle name="Note 56 2" xfId="33799"/>
    <cellStyle name="Note 56 3" xfId="33800"/>
    <cellStyle name="Note 57" xfId="33801"/>
    <cellStyle name="Note 57 2" xfId="33802"/>
    <cellStyle name="Note 57 3" xfId="33803"/>
    <cellStyle name="Note 58" xfId="33804"/>
    <cellStyle name="Note 58 2" xfId="33805"/>
    <cellStyle name="Note 58 3" xfId="33806"/>
    <cellStyle name="Note 59" xfId="33807"/>
    <cellStyle name="Note 59 2" xfId="33808"/>
    <cellStyle name="Note 59 3" xfId="33809"/>
    <cellStyle name="Note 6" xfId="33810"/>
    <cellStyle name="Note 6 2" xfId="33811"/>
    <cellStyle name="Note 6 2 2" xfId="33812"/>
    <cellStyle name="Note 6 2 3" xfId="33813"/>
    <cellStyle name="Note 6 2 4" xfId="51289"/>
    <cellStyle name="Note 6 2 5" xfId="51290"/>
    <cellStyle name="Note 6 3" xfId="33814"/>
    <cellStyle name="Note 6 3 2" xfId="33815"/>
    <cellStyle name="Note 6 3 3" xfId="51291"/>
    <cellStyle name="Note 6 3 4" xfId="51292"/>
    <cellStyle name="Note 6 3 5" xfId="51293"/>
    <cellStyle name="Note 6 4" xfId="33816"/>
    <cellStyle name="Note 6 5" xfId="33817"/>
    <cellStyle name="Note 60" xfId="33818"/>
    <cellStyle name="Note 60 2" xfId="33819"/>
    <cellStyle name="Note 60 3" xfId="33820"/>
    <cellStyle name="Note 61" xfId="33821"/>
    <cellStyle name="Note 61 2" xfId="33822"/>
    <cellStyle name="Note 61 3" xfId="33823"/>
    <cellStyle name="Note 62" xfId="33824"/>
    <cellStyle name="Note 62 2" xfId="33825"/>
    <cellStyle name="Note 62 3" xfId="33826"/>
    <cellStyle name="Note 63" xfId="33827"/>
    <cellStyle name="Note 63 2" xfId="33828"/>
    <cellStyle name="Note 63 3" xfId="33829"/>
    <cellStyle name="Note 64" xfId="33830"/>
    <cellStyle name="Note 64 2" xfId="33831"/>
    <cellStyle name="Note 64 3" xfId="33832"/>
    <cellStyle name="Note 65" xfId="33833"/>
    <cellStyle name="Note 65 2" xfId="33834"/>
    <cellStyle name="Note 65 3" xfId="33835"/>
    <cellStyle name="Note 66" xfId="33836"/>
    <cellStyle name="Note 66 2" xfId="33837"/>
    <cellStyle name="Note 66 3" xfId="33838"/>
    <cellStyle name="Note 67" xfId="33839"/>
    <cellStyle name="Note 67 2" xfId="33840"/>
    <cellStyle name="Note 67 3" xfId="33841"/>
    <cellStyle name="Note 68" xfId="33842"/>
    <cellStyle name="Note 68 2" xfId="33843"/>
    <cellStyle name="Note 68 3" xfId="33844"/>
    <cellStyle name="Note 69" xfId="33845"/>
    <cellStyle name="Note 69 2" xfId="33846"/>
    <cellStyle name="Note 69 3" xfId="33847"/>
    <cellStyle name="Note 7" xfId="33848"/>
    <cellStyle name="Note 7 2" xfId="33849"/>
    <cellStyle name="Note 7 2 2" xfId="33850"/>
    <cellStyle name="Note 7 2 3" xfId="33851"/>
    <cellStyle name="Note 7 2 4" xfId="51294"/>
    <cellStyle name="Note 7 2 5" xfId="51295"/>
    <cellStyle name="Note 7 3" xfId="33852"/>
    <cellStyle name="Note 7 3 2" xfId="33853"/>
    <cellStyle name="Note 7 3 3" xfId="51296"/>
    <cellStyle name="Note 7 3 4" xfId="51297"/>
    <cellStyle name="Note 7 3 5" xfId="51298"/>
    <cellStyle name="Note 7 4" xfId="33854"/>
    <cellStyle name="Note 70" xfId="33855"/>
    <cellStyle name="Note 70 2" xfId="33856"/>
    <cellStyle name="Note 70 3" xfId="33857"/>
    <cellStyle name="Note 71" xfId="33858"/>
    <cellStyle name="Note 71 2" xfId="33859"/>
    <cellStyle name="Note 71 3" xfId="33860"/>
    <cellStyle name="Note 72" xfId="33861"/>
    <cellStyle name="Note 72 2" xfId="33862"/>
    <cellStyle name="Note 72 3" xfId="33863"/>
    <cellStyle name="Note 73" xfId="33864"/>
    <cellStyle name="Note 73 2" xfId="33865"/>
    <cellStyle name="Note 73 3" xfId="33866"/>
    <cellStyle name="Note 74" xfId="33867"/>
    <cellStyle name="Note 74 2" xfId="33868"/>
    <cellStyle name="Note 74 3" xfId="33869"/>
    <cellStyle name="Note 75" xfId="33870"/>
    <cellStyle name="Note 75 2" xfId="33871"/>
    <cellStyle name="Note 75 3" xfId="33872"/>
    <cellStyle name="Note 76" xfId="33873"/>
    <cellStyle name="Note 76 2" xfId="33874"/>
    <cellStyle name="Note 76 3" xfId="33875"/>
    <cellStyle name="Note 77" xfId="33876"/>
    <cellStyle name="Note 77 2" xfId="33877"/>
    <cellStyle name="Note 77 3" xfId="33878"/>
    <cellStyle name="Note 78" xfId="33879"/>
    <cellStyle name="Note 78 2" xfId="33880"/>
    <cellStyle name="Note 78 3" xfId="33881"/>
    <cellStyle name="Note 79" xfId="33882"/>
    <cellStyle name="Note 79 2" xfId="33883"/>
    <cellStyle name="Note 79 3" xfId="33884"/>
    <cellStyle name="Note 8" xfId="33885"/>
    <cellStyle name="Note 8 2" xfId="33886"/>
    <cellStyle name="Note 8 2 2" xfId="33887"/>
    <cellStyle name="Note 8 2 3" xfId="33888"/>
    <cellStyle name="Note 8 2 4" xfId="51299"/>
    <cellStyle name="Note 8 2 5" xfId="51300"/>
    <cellStyle name="Note 8 3" xfId="33889"/>
    <cellStyle name="Note 8 3 2" xfId="33890"/>
    <cellStyle name="Note 8 3 3" xfId="51301"/>
    <cellStyle name="Note 8 3 4" xfId="51302"/>
    <cellStyle name="Note 8 3 5" xfId="51303"/>
    <cellStyle name="Note 8 4" xfId="33891"/>
    <cellStyle name="Note 80" xfId="33892"/>
    <cellStyle name="Note 80 2" xfId="33893"/>
    <cellStyle name="Note 80 3" xfId="33894"/>
    <cellStyle name="Note 81" xfId="33895"/>
    <cellStyle name="Note 81 2" xfId="33896"/>
    <cellStyle name="Note 81 3" xfId="33897"/>
    <cellStyle name="Note 82" xfId="33898"/>
    <cellStyle name="Note 82 2" xfId="33899"/>
    <cellStyle name="Note 82 3" xfId="33900"/>
    <cellStyle name="Note 83" xfId="33901"/>
    <cellStyle name="Note 83 2" xfId="33902"/>
    <cellStyle name="Note 83 3" xfId="33903"/>
    <cellStyle name="Note 84" xfId="33904"/>
    <cellStyle name="Note 84 2" xfId="33905"/>
    <cellStyle name="Note 84 3" xfId="33906"/>
    <cellStyle name="Note 85" xfId="33907"/>
    <cellStyle name="Note 85 2" xfId="33908"/>
    <cellStyle name="Note 85 3" xfId="33909"/>
    <cellStyle name="Note 86" xfId="33910"/>
    <cellStyle name="Note 86 2" xfId="33911"/>
    <cellStyle name="Note 86 3" xfId="33912"/>
    <cellStyle name="Note 87" xfId="33913"/>
    <cellStyle name="Note 87 2" xfId="33914"/>
    <cellStyle name="Note 87 3" xfId="33915"/>
    <cellStyle name="Note 88" xfId="33916"/>
    <cellStyle name="Note 88 2" xfId="33917"/>
    <cellStyle name="Note 88 3" xfId="33918"/>
    <cellStyle name="Note 89" xfId="33919"/>
    <cellStyle name="Note 89 2" xfId="33920"/>
    <cellStyle name="Note 89 3" xfId="33921"/>
    <cellStyle name="Note 9" xfId="33922"/>
    <cellStyle name="Note 9 2" xfId="33923"/>
    <cellStyle name="Note 9 2 2" xfId="33924"/>
    <cellStyle name="Note 9 2 3" xfId="33925"/>
    <cellStyle name="Note 9 2 4" xfId="51304"/>
    <cellStyle name="Note 9 2 5" xfId="51305"/>
    <cellStyle name="Note 9 3" xfId="33926"/>
    <cellStyle name="Note 9 3 2" xfId="33927"/>
    <cellStyle name="Note 9 3 3" xfId="51306"/>
    <cellStyle name="Note 9 3 4" xfId="51307"/>
    <cellStyle name="Note 9 3 5" xfId="51308"/>
    <cellStyle name="Note 9 4" xfId="33928"/>
    <cellStyle name="Note 90" xfId="33929"/>
    <cellStyle name="Note 90 2" xfId="33930"/>
    <cellStyle name="Note 90 3" xfId="33931"/>
    <cellStyle name="Note 91" xfId="33932"/>
    <cellStyle name="Note 91 2" xfId="33933"/>
    <cellStyle name="Note 91 3" xfId="33934"/>
    <cellStyle name="Note 92" xfId="33935"/>
    <cellStyle name="Note 92 2" xfId="33936"/>
    <cellStyle name="Note 92 3" xfId="33937"/>
    <cellStyle name="Note 93" xfId="33938"/>
    <cellStyle name="Note 93 2" xfId="33939"/>
    <cellStyle name="Note 93 3" xfId="33940"/>
    <cellStyle name="Note 94" xfId="33941"/>
    <cellStyle name="Note 94 2" xfId="33942"/>
    <cellStyle name="Note 94 3" xfId="33943"/>
    <cellStyle name="Note 95" xfId="33944"/>
    <cellStyle name="Note 95 2" xfId="33945"/>
    <cellStyle name="Note 95 3" xfId="33946"/>
    <cellStyle name="Note 96" xfId="33947"/>
    <cellStyle name="Note 96 2" xfId="33948"/>
    <cellStyle name="Note 96 3" xfId="33949"/>
    <cellStyle name="Note 97" xfId="33950"/>
    <cellStyle name="Note 97 2" xfId="33951"/>
    <cellStyle name="Note 97 3" xfId="33952"/>
    <cellStyle name="Note 98" xfId="33953"/>
    <cellStyle name="Note 98 2" xfId="33954"/>
    <cellStyle name="Note 98 3" xfId="33955"/>
    <cellStyle name="Note 99" xfId="33956"/>
    <cellStyle name="Note 99 2" xfId="33957"/>
    <cellStyle name="Note 99 3" xfId="33958"/>
    <cellStyle name="Number" xfId="33959"/>
    <cellStyle name="Number 10" xfId="33960"/>
    <cellStyle name="Number 11" xfId="33961"/>
    <cellStyle name="Number 12" xfId="33962"/>
    <cellStyle name="Number 13" xfId="33963"/>
    <cellStyle name="Number 14" xfId="33964"/>
    <cellStyle name="Number 2" xfId="33965"/>
    <cellStyle name="number 2 2" xfId="33966"/>
    <cellStyle name="Number 3" xfId="33967"/>
    <cellStyle name="number 3 2" xfId="33968"/>
    <cellStyle name="Number 4" xfId="33969"/>
    <cellStyle name="Number 5" xfId="33970"/>
    <cellStyle name="Number 6" xfId="33971"/>
    <cellStyle name="Number 7" xfId="33972"/>
    <cellStyle name="Number 8" xfId="33973"/>
    <cellStyle name="Number 9" xfId="33974"/>
    <cellStyle name="Numbers" xfId="33975"/>
    <cellStyle name="Numbers - Bold" xfId="33976"/>
    <cellStyle name="Output 10" xfId="33977"/>
    <cellStyle name="Output 10 2" xfId="33978"/>
    <cellStyle name="Output 10 2 2" xfId="33979"/>
    <cellStyle name="Output 10 2 3" xfId="33980"/>
    <cellStyle name="Output 10 3" xfId="33981"/>
    <cellStyle name="Output 10 4" xfId="33982"/>
    <cellStyle name="Output 100" xfId="33983"/>
    <cellStyle name="Output 100 2" xfId="33984"/>
    <cellStyle name="Output 101" xfId="33985"/>
    <cellStyle name="Output 101 2" xfId="33986"/>
    <cellStyle name="Output 102" xfId="33987"/>
    <cellStyle name="Output 102 2" xfId="33988"/>
    <cellStyle name="Output 103" xfId="33989"/>
    <cellStyle name="Output 103 2" xfId="33990"/>
    <cellStyle name="Output 104" xfId="33991"/>
    <cellStyle name="Output 104 2" xfId="33992"/>
    <cellStyle name="Output 105" xfId="33993"/>
    <cellStyle name="Output 105 2" xfId="33994"/>
    <cellStyle name="Output 106" xfId="33995"/>
    <cellStyle name="Output 106 2" xfId="33996"/>
    <cellStyle name="Output 107" xfId="33997"/>
    <cellStyle name="Output 107 2" xfId="33998"/>
    <cellStyle name="Output 108" xfId="33999"/>
    <cellStyle name="Output 108 2" xfId="34000"/>
    <cellStyle name="Output 109" xfId="34001"/>
    <cellStyle name="Output 109 2" xfId="34002"/>
    <cellStyle name="Output 11" xfId="34003"/>
    <cellStyle name="Output 11 2" xfId="34004"/>
    <cellStyle name="Output 11 2 2" xfId="34005"/>
    <cellStyle name="Output 11 2 3" xfId="34006"/>
    <cellStyle name="Output 11 3" xfId="34007"/>
    <cellStyle name="Output 11 4" xfId="34008"/>
    <cellStyle name="Output 110" xfId="34009"/>
    <cellStyle name="Output 110 2" xfId="34010"/>
    <cellStyle name="Output 111" xfId="34011"/>
    <cellStyle name="Output 111 2" xfId="34012"/>
    <cellStyle name="Output 112" xfId="34013"/>
    <cellStyle name="Output 112 2" xfId="34014"/>
    <cellStyle name="Output 113" xfId="34015"/>
    <cellStyle name="Output 113 2" xfId="34016"/>
    <cellStyle name="Output 114" xfId="34017"/>
    <cellStyle name="Output 114 2" xfId="34018"/>
    <cellStyle name="Output 115" xfId="34019"/>
    <cellStyle name="Output 115 2" xfId="34020"/>
    <cellStyle name="Output 116" xfId="34021"/>
    <cellStyle name="Output 116 2" xfId="34022"/>
    <cellStyle name="Output 117" xfId="34023"/>
    <cellStyle name="Output 117 2" xfId="34024"/>
    <cellStyle name="Output 118" xfId="34025"/>
    <cellStyle name="Output 118 2" xfId="34026"/>
    <cellStyle name="Output 119" xfId="34027"/>
    <cellStyle name="Output 119 2" xfId="34028"/>
    <cellStyle name="Output 12" xfId="34029"/>
    <cellStyle name="Output 12 2" xfId="34030"/>
    <cellStyle name="Output 12 2 2" xfId="34031"/>
    <cellStyle name="Output 12 2 3" xfId="34032"/>
    <cellStyle name="Output 12 3" xfId="34033"/>
    <cellStyle name="Output 12 4" xfId="34034"/>
    <cellStyle name="Output 120" xfId="34035"/>
    <cellStyle name="Output 120 2" xfId="34036"/>
    <cellStyle name="Output 121" xfId="34037"/>
    <cellStyle name="Output 121 2" xfId="34038"/>
    <cellStyle name="Output 122" xfId="34039"/>
    <cellStyle name="Output 122 2" xfId="34040"/>
    <cellStyle name="Output 123" xfId="34041"/>
    <cellStyle name="Output 123 2" xfId="34042"/>
    <cellStyle name="Output 124" xfId="34043"/>
    <cellStyle name="Output 124 2" xfId="34044"/>
    <cellStyle name="Output 125" xfId="34045"/>
    <cellStyle name="Output 125 2" xfId="34046"/>
    <cellStyle name="Output 126" xfId="34047"/>
    <cellStyle name="Output 126 2" xfId="34048"/>
    <cellStyle name="Output 127" xfId="34049"/>
    <cellStyle name="Output 127 2" xfId="34050"/>
    <cellStyle name="Output 128" xfId="34051"/>
    <cellStyle name="Output 128 2" xfId="34052"/>
    <cellStyle name="Output 129" xfId="34053"/>
    <cellStyle name="Output 129 2" xfId="34054"/>
    <cellStyle name="Output 13" xfId="34055"/>
    <cellStyle name="Output 13 2" xfId="34056"/>
    <cellStyle name="Output 13 2 2" xfId="34057"/>
    <cellStyle name="Output 13 2 3" xfId="34058"/>
    <cellStyle name="Output 13 3" xfId="34059"/>
    <cellStyle name="Output 13 4" xfId="34060"/>
    <cellStyle name="Output 130" xfId="34061"/>
    <cellStyle name="Output 130 2" xfId="34062"/>
    <cellStyle name="Output 131" xfId="34063"/>
    <cellStyle name="Output 131 2" xfId="34064"/>
    <cellStyle name="Output 132" xfId="34065"/>
    <cellStyle name="Output 132 2" xfId="34066"/>
    <cellStyle name="Output 133" xfId="34067"/>
    <cellStyle name="Output 133 2" xfId="34068"/>
    <cellStyle name="Output 134" xfId="34069"/>
    <cellStyle name="Output 134 2" xfId="34070"/>
    <cellStyle name="Output 135" xfId="34071"/>
    <cellStyle name="Output 135 2" xfId="34072"/>
    <cellStyle name="Output 136" xfId="34073"/>
    <cellStyle name="Output 136 2" xfId="34074"/>
    <cellStyle name="Output 137" xfId="34075"/>
    <cellStyle name="Output 137 2" xfId="34076"/>
    <cellStyle name="Output 138" xfId="34077"/>
    <cellStyle name="Output 138 2" xfId="34078"/>
    <cellStyle name="Output 139" xfId="34079"/>
    <cellStyle name="Output 139 2" xfId="34080"/>
    <cellStyle name="Output 14" xfId="34081"/>
    <cellStyle name="Output 14 2" xfId="34082"/>
    <cellStyle name="Output 140" xfId="34083"/>
    <cellStyle name="Output 140 2" xfId="34084"/>
    <cellStyle name="Output 141" xfId="34085"/>
    <cellStyle name="Output 141 2" xfId="34086"/>
    <cellStyle name="Output 142" xfId="34087"/>
    <cellStyle name="Output 142 2" xfId="34088"/>
    <cellStyle name="Output 143" xfId="34089"/>
    <cellStyle name="Output 143 2" xfId="34090"/>
    <cellStyle name="Output 144" xfId="34091"/>
    <cellStyle name="Output 144 2" xfId="34092"/>
    <cellStyle name="Output 145" xfId="34093"/>
    <cellStyle name="Output 145 2" xfId="34094"/>
    <cellStyle name="Output 146" xfId="34095"/>
    <cellStyle name="Output 146 2" xfId="34096"/>
    <cellStyle name="Output 147" xfId="34097"/>
    <cellStyle name="Output 147 2" xfId="34098"/>
    <cellStyle name="Output 148" xfId="34099"/>
    <cellStyle name="Output 148 2" xfId="34100"/>
    <cellStyle name="Output 149" xfId="34101"/>
    <cellStyle name="Output 149 2" xfId="34102"/>
    <cellStyle name="Output 15" xfId="34103"/>
    <cellStyle name="Output 15 2" xfId="34104"/>
    <cellStyle name="Output 150" xfId="34105"/>
    <cellStyle name="Output 150 2" xfId="34106"/>
    <cellStyle name="Output 151" xfId="34107"/>
    <cellStyle name="Output 151 2" xfId="34108"/>
    <cellStyle name="Output 152" xfId="34109"/>
    <cellStyle name="Output 152 2" xfId="34110"/>
    <cellStyle name="Output 153" xfId="34111"/>
    <cellStyle name="Output 153 2" xfId="34112"/>
    <cellStyle name="Output 154" xfId="34113"/>
    <cellStyle name="Output 154 2" xfId="34114"/>
    <cellStyle name="Output 155" xfId="34115"/>
    <cellStyle name="Output 155 2" xfId="34116"/>
    <cellStyle name="Output 156" xfId="34117"/>
    <cellStyle name="Output 156 2" xfId="34118"/>
    <cellStyle name="Output 157" xfId="34119"/>
    <cellStyle name="Output 157 2" xfId="34120"/>
    <cellStyle name="Output 158" xfId="34121"/>
    <cellStyle name="Output 158 2" xfId="34122"/>
    <cellStyle name="Output 159" xfId="34123"/>
    <cellStyle name="Output 159 2" xfId="34124"/>
    <cellStyle name="Output 16" xfId="34125"/>
    <cellStyle name="Output 16 2" xfId="34126"/>
    <cellStyle name="Output 160" xfId="34127"/>
    <cellStyle name="Output 160 2" xfId="34128"/>
    <cellStyle name="Output 161" xfId="34129"/>
    <cellStyle name="Output 161 2" xfId="34130"/>
    <cellStyle name="Output 162" xfId="34131"/>
    <cellStyle name="Output 162 2" xfId="34132"/>
    <cellStyle name="Output 163" xfId="34133"/>
    <cellStyle name="Output 163 2" xfId="34134"/>
    <cellStyle name="Output 164" xfId="34135"/>
    <cellStyle name="Output 164 2" xfId="34136"/>
    <cellStyle name="Output 165" xfId="34137"/>
    <cellStyle name="Output 165 2" xfId="34138"/>
    <cellStyle name="Output 166" xfId="34139"/>
    <cellStyle name="Output 166 2" xfId="34140"/>
    <cellStyle name="Output 167" xfId="34141"/>
    <cellStyle name="Output 167 2" xfId="34142"/>
    <cellStyle name="Output 168" xfId="34143"/>
    <cellStyle name="Output 168 2" xfId="34144"/>
    <cellStyle name="Output 169" xfId="34145"/>
    <cellStyle name="Output 169 2" xfId="34146"/>
    <cellStyle name="Output 17" xfId="34147"/>
    <cellStyle name="Output 17 2" xfId="34148"/>
    <cellStyle name="Output 170" xfId="34149"/>
    <cellStyle name="Output 170 2" xfId="34150"/>
    <cellStyle name="Output 171" xfId="34151"/>
    <cellStyle name="Output 171 2" xfId="34152"/>
    <cellStyle name="Output 172" xfId="34153"/>
    <cellStyle name="Output 172 2" xfId="34154"/>
    <cellStyle name="Output 173" xfId="34155"/>
    <cellStyle name="Output 173 2" xfId="34156"/>
    <cellStyle name="Output 174" xfId="34157"/>
    <cellStyle name="Output 174 2" xfId="34158"/>
    <cellStyle name="Output 175" xfId="34159"/>
    <cellStyle name="Output 175 2" xfId="34160"/>
    <cellStyle name="Output 176" xfId="34161"/>
    <cellStyle name="Output 176 2" xfId="34162"/>
    <cellStyle name="Output 177" xfId="34163"/>
    <cellStyle name="Output 177 2" xfId="34164"/>
    <cellStyle name="Output 178" xfId="34165"/>
    <cellStyle name="Output 178 2" xfId="34166"/>
    <cellStyle name="Output 179" xfId="34167"/>
    <cellStyle name="Output 179 2" xfId="34168"/>
    <cellStyle name="Output 18" xfId="34169"/>
    <cellStyle name="Output 18 2" xfId="34170"/>
    <cellStyle name="Output 180" xfId="34171"/>
    <cellStyle name="Output 180 2" xfId="34172"/>
    <cellStyle name="Output 181" xfId="34173"/>
    <cellStyle name="Output 181 2" xfId="34174"/>
    <cellStyle name="Output 182" xfId="34175"/>
    <cellStyle name="Output 182 2" xfId="34176"/>
    <cellStyle name="Output 183" xfId="34177"/>
    <cellStyle name="Output 183 2" xfId="34178"/>
    <cellStyle name="Output 184" xfId="34179"/>
    <cellStyle name="Output 184 2" xfId="34180"/>
    <cellStyle name="Output 185" xfId="34181"/>
    <cellStyle name="Output 185 2" xfId="34182"/>
    <cellStyle name="Output 186" xfId="34183"/>
    <cellStyle name="Output 186 2" xfId="34184"/>
    <cellStyle name="Output 187" xfId="34185"/>
    <cellStyle name="Output 187 2" xfId="34186"/>
    <cellStyle name="Output 188" xfId="34187"/>
    <cellStyle name="Output 188 2" xfId="34188"/>
    <cellStyle name="Output 189" xfId="34189"/>
    <cellStyle name="Output 189 2" xfId="34190"/>
    <cellStyle name="Output 19" xfId="34191"/>
    <cellStyle name="Output 19 2" xfId="34192"/>
    <cellStyle name="Output 190" xfId="34193"/>
    <cellStyle name="Output 190 2" xfId="34194"/>
    <cellStyle name="Output 191" xfId="34195"/>
    <cellStyle name="Output 191 2" xfId="34196"/>
    <cellStyle name="Output 192" xfId="34197"/>
    <cellStyle name="Output 192 2" xfId="34198"/>
    <cellStyle name="Output 193" xfId="34199"/>
    <cellStyle name="Output 194" xfId="34200"/>
    <cellStyle name="Output 195" xfId="34201"/>
    <cellStyle name="Output 196" xfId="34202"/>
    <cellStyle name="Output 197" xfId="34203"/>
    <cellStyle name="Output 198" xfId="34204"/>
    <cellStyle name="Output 199" xfId="34205"/>
    <cellStyle name="Output 2" xfId="34206"/>
    <cellStyle name="Output 2 10" xfId="34207"/>
    <cellStyle name="Output 2 11" xfId="34208"/>
    <cellStyle name="Output 2 12" xfId="34209"/>
    <cellStyle name="Output 2 13" xfId="34210"/>
    <cellStyle name="Output 2 13 2" xfId="34211"/>
    <cellStyle name="Output 2 14" xfId="34212"/>
    <cellStyle name="Output 2 14 2" xfId="34213"/>
    <cellStyle name="Output 2 15" xfId="34214"/>
    <cellStyle name="Output 2 16" xfId="34215"/>
    <cellStyle name="Output 2 2" xfId="34216"/>
    <cellStyle name="Output 2 2 2" xfId="34217"/>
    <cellStyle name="Output 2 2 2 2" xfId="51309"/>
    <cellStyle name="Output 2 2 2 3" xfId="51310"/>
    <cellStyle name="Output 2 2 2 4" xfId="51311"/>
    <cellStyle name="Output 2 2 2 5" xfId="51312"/>
    <cellStyle name="Output 2 2 3" xfId="34218"/>
    <cellStyle name="Output 2 2 3 2" xfId="51313"/>
    <cellStyle name="Output 2 3" xfId="34219"/>
    <cellStyle name="Output 2 4" xfId="34220"/>
    <cellStyle name="Output 2 4 2" xfId="51314"/>
    <cellStyle name="Output 2 5" xfId="34221"/>
    <cellStyle name="Output 2 6" xfId="34222"/>
    <cellStyle name="Output 2 7" xfId="34223"/>
    <cellStyle name="Output 2 8" xfId="34224"/>
    <cellStyle name="Output 2 9" xfId="34225"/>
    <cellStyle name="Output 20" xfId="34226"/>
    <cellStyle name="Output 20 2" xfId="34227"/>
    <cellStyle name="Output 200" xfId="34228"/>
    <cellStyle name="Output 201" xfId="34229"/>
    <cellStyle name="Output 202" xfId="34230"/>
    <cellStyle name="Output 203" xfId="34231"/>
    <cellStyle name="Output 204" xfId="34232"/>
    <cellStyle name="Output 205" xfId="34233"/>
    <cellStyle name="Output 206" xfId="34234"/>
    <cellStyle name="Output 207" xfId="34235"/>
    <cellStyle name="Output 208" xfId="34236"/>
    <cellStyle name="Output 209" xfId="34237"/>
    <cellStyle name="Output 21" xfId="34238"/>
    <cellStyle name="Output 21 2" xfId="34239"/>
    <cellStyle name="Output 210" xfId="34240"/>
    <cellStyle name="Output 211" xfId="34241"/>
    <cellStyle name="Output 212" xfId="34242"/>
    <cellStyle name="Output 213" xfId="34243"/>
    <cellStyle name="Output 214" xfId="34244"/>
    <cellStyle name="Output 215" xfId="34245"/>
    <cellStyle name="Output 216" xfId="34246"/>
    <cellStyle name="Output 217" xfId="34247"/>
    <cellStyle name="Output 218" xfId="34248"/>
    <cellStyle name="Output 219" xfId="34249"/>
    <cellStyle name="Output 22" xfId="34250"/>
    <cellStyle name="Output 22 2" xfId="34251"/>
    <cellStyle name="Output 220" xfId="34252"/>
    <cellStyle name="Output 221" xfId="34253"/>
    <cellStyle name="Output 222" xfId="34254"/>
    <cellStyle name="Output 223" xfId="34255"/>
    <cellStyle name="Output 224" xfId="34256"/>
    <cellStyle name="Output 225" xfId="34257"/>
    <cellStyle name="Output 226" xfId="34258"/>
    <cellStyle name="Output 227" xfId="34259"/>
    <cellStyle name="Output 228" xfId="34260"/>
    <cellStyle name="Output 229" xfId="34261"/>
    <cellStyle name="Output 23" xfId="34262"/>
    <cellStyle name="Output 23 2" xfId="34263"/>
    <cellStyle name="Output 230" xfId="34264"/>
    <cellStyle name="Output 231" xfId="34265"/>
    <cellStyle name="Output 232" xfId="34266"/>
    <cellStyle name="Output 233" xfId="34267"/>
    <cellStyle name="Output 234" xfId="34268"/>
    <cellStyle name="Output 235" xfId="34269"/>
    <cellStyle name="Output 236" xfId="34270"/>
    <cellStyle name="Output 237" xfId="34271"/>
    <cellStyle name="Output 238" xfId="34272"/>
    <cellStyle name="Output 239" xfId="34273"/>
    <cellStyle name="Output 24" xfId="34274"/>
    <cellStyle name="Output 24 2" xfId="34275"/>
    <cellStyle name="Output 240" xfId="34276"/>
    <cellStyle name="Output 241" xfId="34277"/>
    <cellStyle name="Output 242" xfId="34278"/>
    <cellStyle name="Output 243" xfId="34279"/>
    <cellStyle name="Output 244" xfId="34280"/>
    <cellStyle name="Output 245" xfId="34281"/>
    <cellStyle name="Output 246" xfId="34282"/>
    <cellStyle name="Output 247" xfId="34283"/>
    <cellStyle name="Output 248" xfId="34284"/>
    <cellStyle name="Output 249" xfId="34285"/>
    <cellStyle name="Output 25" xfId="34286"/>
    <cellStyle name="Output 25 2" xfId="34287"/>
    <cellStyle name="Output 250" xfId="34288"/>
    <cellStyle name="Output 251" xfId="34289"/>
    <cellStyle name="Output 252" xfId="34290"/>
    <cellStyle name="Output 253" xfId="34291"/>
    <cellStyle name="Output 254" xfId="34292"/>
    <cellStyle name="Output 255" xfId="34293"/>
    <cellStyle name="Output 256" xfId="34294"/>
    <cellStyle name="Output 257" xfId="34295"/>
    <cellStyle name="Output 26" xfId="34296"/>
    <cellStyle name="Output 26 2" xfId="34297"/>
    <cellStyle name="Output 27" xfId="34298"/>
    <cellStyle name="Output 27 2" xfId="34299"/>
    <cellStyle name="Output 28" xfId="34300"/>
    <cellStyle name="Output 28 2" xfId="34301"/>
    <cellStyle name="Output 29" xfId="34302"/>
    <cellStyle name="Output 29 2" xfId="34303"/>
    <cellStyle name="Output 3" xfId="34304"/>
    <cellStyle name="Output 3 2" xfId="34305"/>
    <cellStyle name="Output 3 2 2" xfId="34306"/>
    <cellStyle name="Output 3 3" xfId="34307"/>
    <cellStyle name="Output 3 3 2" xfId="51315"/>
    <cellStyle name="Output 3 4" xfId="34308"/>
    <cellStyle name="Output 3 5" xfId="51316"/>
    <cellStyle name="Output 3 6" xfId="51317"/>
    <cellStyle name="Output 3 7" xfId="51318"/>
    <cellStyle name="Output 3 8" xfId="51319"/>
    <cellStyle name="Output 30" xfId="34309"/>
    <cellStyle name="Output 30 2" xfId="34310"/>
    <cellStyle name="Output 31" xfId="34311"/>
    <cellStyle name="Output 31 2" xfId="34312"/>
    <cellStyle name="Output 32" xfId="34313"/>
    <cellStyle name="Output 32 2" xfId="34314"/>
    <cellStyle name="Output 33" xfId="34315"/>
    <cellStyle name="Output 33 2" xfId="34316"/>
    <cellStyle name="Output 34" xfId="34317"/>
    <cellStyle name="Output 34 2" xfId="34318"/>
    <cellStyle name="Output 35" xfId="34319"/>
    <cellStyle name="Output 35 2" xfId="34320"/>
    <cellStyle name="Output 36" xfId="34321"/>
    <cellStyle name="Output 36 2" xfId="34322"/>
    <cellStyle name="Output 37" xfId="34323"/>
    <cellStyle name="Output 37 2" xfId="34324"/>
    <cellStyle name="Output 38" xfId="34325"/>
    <cellStyle name="Output 38 2" xfId="34326"/>
    <cellStyle name="Output 39" xfId="34327"/>
    <cellStyle name="Output 39 2" xfId="34328"/>
    <cellStyle name="Output 4" xfId="34329"/>
    <cellStyle name="Output 4 2" xfId="34330"/>
    <cellStyle name="Output 4 2 2" xfId="34331"/>
    <cellStyle name="Output 4 2 3" xfId="34332"/>
    <cellStyle name="Output 4 3" xfId="34333"/>
    <cellStyle name="Output 4 3 2" xfId="34334"/>
    <cellStyle name="Output 4 4" xfId="34335"/>
    <cellStyle name="Output 4 5" xfId="34336"/>
    <cellStyle name="Output 40" xfId="34337"/>
    <cellStyle name="Output 40 2" xfId="34338"/>
    <cellStyle name="Output 41" xfId="34339"/>
    <cellStyle name="Output 41 2" xfId="34340"/>
    <cellStyle name="Output 42" xfId="34341"/>
    <cellStyle name="Output 42 2" xfId="34342"/>
    <cellStyle name="Output 43" xfId="34343"/>
    <cellStyle name="Output 43 2" xfId="34344"/>
    <cellStyle name="Output 44" xfId="34345"/>
    <cellStyle name="Output 44 2" xfId="34346"/>
    <cellStyle name="Output 45" xfId="34347"/>
    <cellStyle name="Output 45 2" xfId="34348"/>
    <cellStyle name="Output 46" xfId="34349"/>
    <cellStyle name="Output 46 2" xfId="34350"/>
    <cellStyle name="Output 47" xfId="34351"/>
    <cellStyle name="Output 47 2" xfId="34352"/>
    <cellStyle name="Output 48" xfId="34353"/>
    <cellStyle name="Output 48 2" xfId="34354"/>
    <cellStyle name="Output 49" xfId="34355"/>
    <cellStyle name="Output 49 2" xfId="34356"/>
    <cellStyle name="Output 5" xfId="34357"/>
    <cellStyle name="Output 5 2" xfId="34358"/>
    <cellStyle name="Output 5 2 2" xfId="34359"/>
    <cellStyle name="Output 5 2 3" xfId="34360"/>
    <cellStyle name="Output 5 3" xfId="34361"/>
    <cellStyle name="Output 5 4" xfId="34362"/>
    <cellStyle name="Output 50" xfId="34363"/>
    <cellStyle name="Output 50 2" xfId="34364"/>
    <cellStyle name="Output 51" xfId="34365"/>
    <cellStyle name="Output 51 2" xfId="34366"/>
    <cellStyle name="Output 52" xfId="34367"/>
    <cellStyle name="Output 52 2" xfId="34368"/>
    <cellStyle name="Output 53" xfId="34369"/>
    <cellStyle name="Output 53 2" xfId="34370"/>
    <cellStyle name="Output 54" xfId="34371"/>
    <cellStyle name="Output 54 2" xfId="34372"/>
    <cellStyle name="Output 55" xfId="34373"/>
    <cellStyle name="Output 55 2" xfId="34374"/>
    <cellStyle name="Output 56" xfId="34375"/>
    <cellStyle name="Output 56 2" xfId="34376"/>
    <cellStyle name="Output 57" xfId="34377"/>
    <cellStyle name="Output 57 2" xfId="34378"/>
    <cellStyle name="Output 58" xfId="34379"/>
    <cellStyle name="Output 58 2" xfId="34380"/>
    <cellStyle name="Output 59" xfId="34381"/>
    <cellStyle name="Output 59 2" xfId="34382"/>
    <cellStyle name="Output 6" xfId="34383"/>
    <cellStyle name="Output 6 2" xfId="34384"/>
    <cellStyle name="Output 6 2 2" xfId="34385"/>
    <cellStyle name="Output 6 2 3" xfId="34386"/>
    <cellStyle name="Output 6 3" xfId="34387"/>
    <cellStyle name="Output 6 4" xfId="34388"/>
    <cellStyle name="Output 60" xfId="34389"/>
    <cellStyle name="Output 60 2" xfId="34390"/>
    <cellStyle name="Output 61" xfId="34391"/>
    <cellStyle name="Output 61 2" xfId="34392"/>
    <cellStyle name="Output 62" xfId="34393"/>
    <cellStyle name="Output 62 2" xfId="34394"/>
    <cellStyle name="Output 63" xfId="34395"/>
    <cellStyle name="Output 63 2" xfId="34396"/>
    <cellStyle name="Output 64" xfId="34397"/>
    <cellStyle name="Output 64 2" xfId="34398"/>
    <cellStyle name="Output 65" xfId="34399"/>
    <cellStyle name="Output 65 2" xfId="34400"/>
    <cellStyle name="Output 66" xfId="34401"/>
    <cellStyle name="Output 66 2" xfId="34402"/>
    <cellStyle name="Output 67" xfId="34403"/>
    <cellStyle name="Output 67 2" xfId="34404"/>
    <cellStyle name="Output 68" xfId="34405"/>
    <cellStyle name="Output 68 2" xfId="34406"/>
    <cellStyle name="Output 69" xfId="34407"/>
    <cellStyle name="Output 69 2" xfId="34408"/>
    <cellStyle name="Output 7" xfId="34409"/>
    <cellStyle name="Output 7 2" xfId="34410"/>
    <cellStyle name="Output 7 2 2" xfId="34411"/>
    <cellStyle name="Output 7 2 3" xfId="34412"/>
    <cellStyle name="Output 7 3" xfId="34413"/>
    <cellStyle name="Output 7 4" xfId="34414"/>
    <cellStyle name="Output 70" xfId="34415"/>
    <cellStyle name="Output 70 2" xfId="34416"/>
    <cellStyle name="Output 71" xfId="34417"/>
    <cellStyle name="Output 71 2" xfId="34418"/>
    <cellStyle name="Output 72" xfId="34419"/>
    <cellStyle name="Output 72 2" xfId="34420"/>
    <cellStyle name="Output 73" xfId="34421"/>
    <cellStyle name="Output 73 2" xfId="34422"/>
    <cellStyle name="Output 74" xfId="34423"/>
    <cellStyle name="Output 74 2" xfId="34424"/>
    <cellStyle name="Output 75" xfId="34425"/>
    <cellStyle name="Output 75 2" xfId="34426"/>
    <cellStyle name="Output 76" xfId="34427"/>
    <cellStyle name="Output 76 2" xfId="34428"/>
    <cellStyle name="Output 77" xfId="34429"/>
    <cellStyle name="Output 77 2" xfId="34430"/>
    <cellStyle name="Output 78" xfId="34431"/>
    <cellStyle name="Output 78 2" xfId="34432"/>
    <cellStyle name="Output 79" xfId="34433"/>
    <cellStyle name="Output 79 2" xfId="34434"/>
    <cellStyle name="Output 8" xfId="34435"/>
    <cellStyle name="Output 8 2" xfId="34436"/>
    <cellStyle name="Output 8 2 2" xfId="34437"/>
    <cellStyle name="Output 8 2 3" xfId="34438"/>
    <cellStyle name="Output 8 3" xfId="34439"/>
    <cellStyle name="Output 8 4" xfId="34440"/>
    <cellStyle name="Output 80" xfId="34441"/>
    <cellStyle name="Output 80 2" xfId="34442"/>
    <cellStyle name="Output 81" xfId="34443"/>
    <cellStyle name="Output 81 2" xfId="34444"/>
    <cellStyle name="Output 82" xfId="34445"/>
    <cellStyle name="Output 82 2" xfId="34446"/>
    <cellStyle name="Output 83" xfId="34447"/>
    <cellStyle name="Output 83 2" xfId="34448"/>
    <cellStyle name="Output 84" xfId="34449"/>
    <cellStyle name="Output 84 2" xfId="34450"/>
    <cellStyle name="Output 85" xfId="34451"/>
    <cellStyle name="Output 85 2" xfId="34452"/>
    <cellStyle name="Output 86" xfId="34453"/>
    <cellStyle name="Output 86 2" xfId="34454"/>
    <cellStyle name="Output 87" xfId="34455"/>
    <cellStyle name="Output 87 2" xfId="34456"/>
    <cellStyle name="Output 88" xfId="34457"/>
    <cellStyle name="Output 88 2" xfId="34458"/>
    <cellStyle name="Output 89" xfId="34459"/>
    <cellStyle name="Output 89 2" xfId="34460"/>
    <cellStyle name="Output 9" xfId="34461"/>
    <cellStyle name="Output 9 2" xfId="34462"/>
    <cellStyle name="Output 9 2 2" xfId="34463"/>
    <cellStyle name="Output 9 2 3" xfId="34464"/>
    <cellStyle name="Output 9 3" xfId="34465"/>
    <cellStyle name="Output 9 4" xfId="34466"/>
    <cellStyle name="Output 90" xfId="34467"/>
    <cellStyle name="Output 90 2" xfId="34468"/>
    <cellStyle name="Output 91" xfId="34469"/>
    <cellStyle name="Output 91 2" xfId="34470"/>
    <cellStyle name="Output 92" xfId="34471"/>
    <cellStyle name="Output 92 2" xfId="34472"/>
    <cellStyle name="Output 93" xfId="34473"/>
    <cellStyle name="Output 93 2" xfId="34474"/>
    <cellStyle name="Output 94" xfId="34475"/>
    <cellStyle name="Output 94 2" xfId="34476"/>
    <cellStyle name="Output 95" xfId="34477"/>
    <cellStyle name="Output 95 2" xfId="34478"/>
    <cellStyle name="Output 96" xfId="34479"/>
    <cellStyle name="Output 96 2" xfId="34480"/>
    <cellStyle name="Output 97" xfId="34481"/>
    <cellStyle name="Output 97 2" xfId="34482"/>
    <cellStyle name="Output 98" xfId="34483"/>
    <cellStyle name="Output 98 2" xfId="34484"/>
    <cellStyle name="Output 99" xfId="34485"/>
    <cellStyle name="Output 99 2" xfId="34486"/>
    <cellStyle name="Output Amounts" xfId="34487"/>
    <cellStyle name="Output Amounts 2" xfId="34488"/>
    <cellStyle name="Output Column Headings" xfId="34489"/>
    <cellStyle name="Output Line Items" xfId="34490"/>
    <cellStyle name="Output Line Items 2" xfId="34491"/>
    <cellStyle name="Output Line Items 3" xfId="34492"/>
    <cellStyle name="Output Report Heading" xfId="34493"/>
    <cellStyle name="Output Report Title" xfId="34494"/>
    <cellStyle name="Page Heading Large" xfId="34495"/>
    <cellStyle name="Page Heading Small" xfId="34496"/>
    <cellStyle name="Password" xfId="34497"/>
    <cellStyle name="Password 2" xfId="34498"/>
    <cellStyle name="pct_sub" xfId="34499"/>
    <cellStyle name="per.style" xfId="34500"/>
    <cellStyle name="Percen - Style1" xfId="34501"/>
    <cellStyle name="Percen - Style1 2" xfId="34502"/>
    <cellStyle name="Percen - Style1 2 2" xfId="34503"/>
    <cellStyle name="Percen - Style1 3" xfId="51320"/>
    <cellStyle name="Percen - Style2" xfId="34504"/>
    <cellStyle name="Percen - Style2 2" xfId="34505"/>
    <cellStyle name="Percen - Style2 2 2" xfId="34506"/>
    <cellStyle name="Percen - Style2 3" xfId="51321"/>
    <cellStyle name="Percen - Style3" xfId="34507"/>
    <cellStyle name="Percen - Style3 2" xfId="51322"/>
    <cellStyle name="Percen - Style3 2 2" xfId="51323"/>
    <cellStyle name="Percen - Style3 3" xfId="51324"/>
    <cellStyle name="Percen - Style3 4" xfId="51325"/>
    <cellStyle name="Percen - Style3_ACCOUNTS" xfId="51326"/>
    <cellStyle name="Percent" xfId="55" builtinId="5"/>
    <cellStyle name="Percent (0)" xfId="34508"/>
    <cellStyle name="Percent [1]" xfId="34509"/>
    <cellStyle name="Percent [2]" xfId="34510"/>
    <cellStyle name="Percent [2] 10" xfId="34511"/>
    <cellStyle name="Percent [2] 11" xfId="34512"/>
    <cellStyle name="Percent [2] 12" xfId="34513"/>
    <cellStyle name="Percent [2] 13" xfId="34514"/>
    <cellStyle name="Percent [2] 14" xfId="34515"/>
    <cellStyle name="Percent [2] 2" xfId="34516"/>
    <cellStyle name="Percent [2] 2 2" xfId="34517"/>
    <cellStyle name="Percent [2] 2 2 2" xfId="51327"/>
    <cellStyle name="Percent [2] 2 3" xfId="51328"/>
    <cellStyle name="Percent [2] 3" xfId="34518"/>
    <cellStyle name="Percent [2] 3 2" xfId="34519"/>
    <cellStyle name="Percent [2] 3 2 2" xfId="51329"/>
    <cellStyle name="Percent [2] 3 3" xfId="51330"/>
    <cellStyle name="Percent [2] 3 3 2" xfId="51331"/>
    <cellStyle name="Percent [2] 3 4" xfId="51332"/>
    <cellStyle name="Percent [2] 3 4 2" xfId="51333"/>
    <cellStyle name="Percent [2] 4" xfId="34520"/>
    <cellStyle name="Percent [2] 4 2" xfId="34521"/>
    <cellStyle name="Percent [2] 5" xfId="34522"/>
    <cellStyle name="Percent [2] 5 2" xfId="34523"/>
    <cellStyle name="Percent [2] 5 3" xfId="34524"/>
    <cellStyle name="Percent [2] 6" xfId="34525"/>
    <cellStyle name="Percent [2] 6 2" xfId="51334"/>
    <cellStyle name="Percent [2] 7" xfId="34526"/>
    <cellStyle name="Percent [2] 7 2" xfId="51335"/>
    <cellStyle name="Percent [2] 8" xfId="34527"/>
    <cellStyle name="Percent [2] 9" xfId="34528"/>
    <cellStyle name="Percent 10" xfId="34529"/>
    <cellStyle name="Percent 10 2" xfId="34530"/>
    <cellStyle name="Percent 10 3" xfId="34531"/>
    <cellStyle name="Percent 10 3 2" xfId="51336"/>
    <cellStyle name="Percent 10 4" xfId="34532"/>
    <cellStyle name="Percent 100" xfId="34533"/>
    <cellStyle name="Percent 101" xfId="34534"/>
    <cellStyle name="Percent 102" xfId="34535"/>
    <cellStyle name="Percent 103" xfId="34536"/>
    <cellStyle name="Percent 104" xfId="34537"/>
    <cellStyle name="Percent 105" xfId="34538"/>
    <cellStyle name="Percent 106" xfId="34539"/>
    <cellStyle name="Percent 107" xfId="34540"/>
    <cellStyle name="Percent 108" xfId="34541"/>
    <cellStyle name="Percent 109" xfId="34542"/>
    <cellStyle name="Percent 11" xfId="34543"/>
    <cellStyle name="Percent 11 2" xfId="34544"/>
    <cellStyle name="Percent 11 2 2" xfId="51337"/>
    <cellStyle name="Percent 11 3" xfId="34545"/>
    <cellStyle name="Percent 11 3 2" xfId="51338"/>
    <cellStyle name="Percent 11 4" xfId="34546"/>
    <cellStyle name="Percent 11 4 2" xfId="51339"/>
    <cellStyle name="Percent 11 5" xfId="51340"/>
    <cellStyle name="Percent 110" xfId="34547"/>
    <cellStyle name="Percent 111" xfId="34548"/>
    <cellStyle name="Percent 112" xfId="34549"/>
    <cellStyle name="Percent 113" xfId="34550"/>
    <cellStyle name="Percent 114" xfId="34551"/>
    <cellStyle name="Percent 115" xfId="34552"/>
    <cellStyle name="Percent 116" xfId="34553"/>
    <cellStyle name="Percent 117" xfId="34554"/>
    <cellStyle name="Percent 118" xfId="34555"/>
    <cellStyle name="Percent 119" xfId="34556"/>
    <cellStyle name="Percent 12" xfId="34557"/>
    <cellStyle name="Percent 12 2" xfId="34558"/>
    <cellStyle name="Percent 12 2 2" xfId="51341"/>
    <cellStyle name="Percent 12 2 2 2" xfId="51342"/>
    <cellStyle name="Percent 12 2 3" xfId="51343"/>
    <cellStyle name="Percent 12 3" xfId="51344"/>
    <cellStyle name="Percent 12 3 2" xfId="51345"/>
    <cellStyle name="Percent 12 4" xfId="51346"/>
    <cellStyle name="Percent 12 4 2" xfId="51347"/>
    <cellStyle name="Percent 12 5" xfId="51348"/>
    <cellStyle name="Percent 12 5 2" xfId="51349"/>
    <cellStyle name="Percent 120" xfId="34559"/>
    <cellStyle name="Percent 121" xfId="51350"/>
    <cellStyle name="Percent 122" xfId="51351"/>
    <cellStyle name="Percent 13" xfId="34560"/>
    <cellStyle name="Percent 13 2" xfId="34561"/>
    <cellStyle name="Percent 13 2 2" xfId="51352"/>
    <cellStyle name="Percent 13 2 3" xfId="51353"/>
    <cellStyle name="Percent 13 3" xfId="51354"/>
    <cellStyle name="Percent 13 3 2" xfId="51355"/>
    <cellStyle name="Percent 13 4" xfId="51356"/>
    <cellStyle name="Percent 13 5" xfId="51357"/>
    <cellStyle name="Percent 13 6" xfId="51358"/>
    <cellStyle name="Percent 14" xfId="34562"/>
    <cellStyle name="Percent 14 2" xfId="34563"/>
    <cellStyle name="Percent 14 2 2" xfId="51359"/>
    <cellStyle name="Percent 14 3" xfId="51360"/>
    <cellStyle name="Percent 14 4" xfId="51361"/>
    <cellStyle name="Percent 14 4 2" xfId="51362"/>
    <cellStyle name="Percent 14 5" xfId="51363"/>
    <cellStyle name="Percent 15" xfId="34564"/>
    <cellStyle name="Percent 15 2" xfId="34565"/>
    <cellStyle name="Percent 15 2 2" xfId="51364"/>
    <cellStyle name="Percent 15 2 3" xfId="51365"/>
    <cellStyle name="Percent 15 2 4" xfId="51366"/>
    <cellStyle name="Percent 15 3" xfId="51367"/>
    <cellStyle name="Percent 15 3 2" xfId="51368"/>
    <cellStyle name="Percent 15 4" xfId="51369"/>
    <cellStyle name="Percent 15 4 2" xfId="51370"/>
    <cellStyle name="Percent 15 5" xfId="51371"/>
    <cellStyle name="Percent 15 6" xfId="51372"/>
    <cellStyle name="Percent 16" xfId="34566"/>
    <cellStyle name="Percent 16 2" xfId="34567"/>
    <cellStyle name="Percent 16 2 2" xfId="51373"/>
    <cellStyle name="Percent 16 3" xfId="51374"/>
    <cellStyle name="Percent 16 3 2" xfId="51375"/>
    <cellStyle name="Percent 16 4" xfId="51376"/>
    <cellStyle name="Percent 16 4 2" xfId="51377"/>
    <cellStyle name="Percent 17" xfId="34568"/>
    <cellStyle name="Percent 17 2" xfId="34569"/>
    <cellStyle name="Percent 17 2 2" xfId="51378"/>
    <cellStyle name="Percent 17 2 3" xfId="51379"/>
    <cellStyle name="Percent 17 3" xfId="51380"/>
    <cellStyle name="Percent 17 3 2" xfId="51381"/>
    <cellStyle name="Percent 17 4" xfId="51382"/>
    <cellStyle name="Percent 17 4 2" xfId="51383"/>
    <cellStyle name="Percent 18" xfId="34570"/>
    <cellStyle name="Percent 18 2" xfId="34571"/>
    <cellStyle name="Percent 18 2 2" xfId="51384"/>
    <cellStyle name="Percent 18 3" xfId="51385"/>
    <cellStyle name="Percent 18 3 2" xfId="51386"/>
    <cellStyle name="Percent 18 4" xfId="51387"/>
    <cellStyle name="Percent 18 4 2" xfId="51388"/>
    <cellStyle name="Percent 18 5" xfId="51389"/>
    <cellStyle name="Percent 19" xfId="34572"/>
    <cellStyle name="Percent 19 2" xfId="34573"/>
    <cellStyle name="Percent 19 2 2" xfId="51390"/>
    <cellStyle name="Percent 19 3" xfId="51391"/>
    <cellStyle name="Percent 19 3 2" xfId="51392"/>
    <cellStyle name="Percent 19 4" xfId="51393"/>
    <cellStyle name="Percent 19 4 2" xfId="51394"/>
    <cellStyle name="Percent 2" xfId="37"/>
    <cellStyle name="Percent 2 10" xfId="34574"/>
    <cellStyle name="Percent 2 11" xfId="34575"/>
    <cellStyle name="Percent 2 12" xfId="34576"/>
    <cellStyle name="Percent 2 13" xfId="34577"/>
    <cellStyle name="Percent 2 14" xfId="34578"/>
    <cellStyle name="Percent 2 15" xfId="34579"/>
    <cellStyle name="Percent 2 16" xfId="34580"/>
    <cellStyle name="Percent 2 17" xfId="34581"/>
    <cellStyle name="Percent 2 18" xfId="34582"/>
    <cellStyle name="Percent 2 19" xfId="34583"/>
    <cellStyle name="Percent 2 2" xfId="38"/>
    <cellStyle name="Percent 2 2 2" xfId="34584"/>
    <cellStyle name="Percent 2 2 2 2" xfId="34585"/>
    <cellStyle name="Percent 2 2 2 2 2" xfId="42978"/>
    <cellStyle name="Percent 2 2 2 3" xfId="34586"/>
    <cellStyle name="Percent 2 2 3" xfId="34587"/>
    <cellStyle name="Percent 2 2 3 2" xfId="51395"/>
    <cellStyle name="Percent 2 2 3 2 2" xfId="51396"/>
    <cellStyle name="Percent 2 2 4" xfId="34588"/>
    <cellStyle name="Percent 2 2 4 2" xfId="51397"/>
    <cellStyle name="Percent 2 3" xfId="34589"/>
    <cellStyle name="Percent 2 3 2" xfId="34590"/>
    <cellStyle name="Percent 2 3 2 2" xfId="34591"/>
    <cellStyle name="Percent 2 3 3" xfId="34592"/>
    <cellStyle name="Percent 2 3 4" xfId="51398"/>
    <cellStyle name="Percent 2 4" xfId="34593"/>
    <cellStyle name="Percent 2 4 2" xfId="34594"/>
    <cellStyle name="Percent 2 5" xfId="34595"/>
    <cellStyle name="Percent 2 5 2" xfId="34596"/>
    <cellStyle name="Percent 2 6" xfId="34597"/>
    <cellStyle name="Percent 2 7" xfId="34598"/>
    <cellStyle name="Percent 2 8" xfId="34599"/>
    <cellStyle name="Percent 2 9" xfId="34600"/>
    <cellStyle name="Percent 2 9 2" xfId="34601"/>
    <cellStyle name="Percent 20" xfId="34602"/>
    <cellStyle name="Percent 20 2" xfId="34603"/>
    <cellStyle name="Percent 20 2 2" xfId="51399"/>
    <cellStyle name="Percent 20 2 3" xfId="51400"/>
    <cellStyle name="Percent 20 2 4" xfId="51401"/>
    <cellStyle name="Percent 20 3" xfId="51402"/>
    <cellStyle name="Percent 20 4" xfId="51403"/>
    <cellStyle name="Percent 20 5" xfId="51404"/>
    <cellStyle name="Percent 21" xfId="34604"/>
    <cellStyle name="Percent 21 2" xfId="34605"/>
    <cellStyle name="Percent 21 3" xfId="51405"/>
    <cellStyle name="Percent 22" xfId="34606"/>
    <cellStyle name="Percent 22 2" xfId="34607"/>
    <cellStyle name="Percent 22 3" xfId="51406"/>
    <cellStyle name="Percent 22 3 2" xfId="51407"/>
    <cellStyle name="Percent 22 4" xfId="51408"/>
    <cellStyle name="Percent 23" xfId="34608"/>
    <cellStyle name="Percent 23 2" xfId="34609"/>
    <cellStyle name="Percent 23 3" xfId="51409"/>
    <cellStyle name="Percent 23 3 2" xfId="51410"/>
    <cellStyle name="Percent 23 4" xfId="51411"/>
    <cellStyle name="Percent 24" xfId="34610"/>
    <cellStyle name="Percent 24 2" xfId="34611"/>
    <cellStyle name="Percent 24 2 2" xfId="51412"/>
    <cellStyle name="Percent 24 3" xfId="51413"/>
    <cellStyle name="Percent 24 3 2" xfId="51414"/>
    <cellStyle name="Percent 24 4" xfId="51415"/>
    <cellStyle name="Percent 24 4 2" xfId="51416"/>
    <cellStyle name="Percent 24 5" xfId="51417"/>
    <cellStyle name="Percent 25" xfId="34612"/>
    <cellStyle name="Percent 25 2" xfId="34613"/>
    <cellStyle name="Percent 25 2 2" xfId="51418"/>
    <cellStyle name="Percent 25 3" xfId="51419"/>
    <cellStyle name="Percent 26" xfId="34614"/>
    <cellStyle name="Percent 26 2" xfId="34615"/>
    <cellStyle name="Percent 27" xfId="34616"/>
    <cellStyle name="Percent 27 2" xfId="34617"/>
    <cellStyle name="Percent 28" xfId="34618"/>
    <cellStyle name="Percent 28 2" xfId="34619"/>
    <cellStyle name="Percent 29" xfId="34620"/>
    <cellStyle name="Percent 29 2" xfId="34621"/>
    <cellStyle name="Percent 3" xfId="39"/>
    <cellStyle name="Percent 3 10" xfId="34622"/>
    <cellStyle name="Percent 3 10 2" xfId="34623"/>
    <cellStyle name="Percent 3 11" xfId="34624"/>
    <cellStyle name="Percent 3 11 2" xfId="34625"/>
    <cellStyle name="Percent 3 12" xfId="34626"/>
    <cellStyle name="Percent 3 13" xfId="34627"/>
    <cellStyle name="Percent 3 14" xfId="34628"/>
    <cellStyle name="Percent 3 15" xfId="34629"/>
    <cellStyle name="Percent 3 16" xfId="34630"/>
    <cellStyle name="Percent 3 17" xfId="34631"/>
    <cellStyle name="Percent 3 18" xfId="34632"/>
    <cellStyle name="Percent 3 19" xfId="34633"/>
    <cellStyle name="Percent 3 2" xfId="40"/>
    <cellStyle name="Percent 3 2 2" xfId="34634"/>
    <cellStyle name="Percent 3 2 2 2" xfId="34635"/>
    <cellStyle name="Percent 3 2 3" xfId="34636"/>
    <cellStyle name="Percent 3 2 4" xfId="34637"/>
    <cellStyle name="Percent 3 2 5" xfId="34638"/>
    <cellStyle name="Percent 3 20" xfId="34639"/>
    <cellStyle name="Percent 3 3" xfId="41"/>
    <cellStyle name="Percent 3 3 2" xfId="34640"/>
    <cellStyle name="Percent 3 3 2 2" xfId="51420"/>
    <cellStyle name="Percent 3 3 3" xfId="34641"/>
    <cellStyle name="Percent 3 3 4" xfId="34642"/>
    <cellStyle name="Percent 3 4" xfId="34643"/>
    <cellStyle name="Percent 3 4 2" xfId="34644"/>
    <cellStyle name="Percent 3 5" xfId="34645"/>
    <cellStyle name="Percent 3 5 2" xfId="34646"/>
    <cellStyle name="Percent 3 5 3" xfId="51421"/>
    <cellStyle name="Percent 3 6" xfId="34647"/>
    <cellStyle name="Percent 3 6 2" xfId="34648"/>
    <cellStyle name="Percent 3 7" xfId="34649"/>
    <cellStyle name="Percent 3 7 2" xfId="34650"/>
    <cellStyle name="Percent 3 8" xfId="34651"/>
    <cellStyle name="Percent 3 8 2" xfId="34652"/>
    <cellStyle name="Percent 3 9" xfId="34653"/>
    <cellStyle name="Percent 3 9 2" xfId="34654"/>
    <cellStyle name="Percent 30" xfId="34655"/>
    <cellStyle name="Percent 30 2" xfId="34656"/>
    <cellStyle name="Percent 31" xfId="34657"/>
    <cellStyle name="Percent 31 2" xfId="34658"/>
    <cellStyle name="Percent 32" xfId="34659"/>
    <cellStyle name="Percent 32 2" xfId="34660"/>
    <cellStyle name="Percent 33" xfId="34661"/>
    <cellStyle name="Percent 33 2" xfId="34662"/>
    <cellStyle name="Percent 34" xfId="34663"/>
    <cellStyle name="Percent 34 2" xfId="34664"/>
    <cellStyle name="Percent 35" xfId="34665"/>
    <cellStyle name="Percent 35 2" xfId="34666"/>
    <cellStyle name="Percent 36" xfId="34667"/>
    <cellStyle name="Percent 36 2" xfId="34668"/>
    <cellStyle name="Percent 37" xfId="34669"/>
    <cellStyle name="Percent 37 2" xfId="34670"/>
    <cellStyle name="Percent 38" xfId="34671"/>
    <cellStyle name="Percent 38 2" xfId="34672"/>
    <cellStyle name="Percent 39" xfId="34673"/>
    <cellStyle name="Percent 39 2" xfId="34674"/>
    <cellStyle name="Percent 4" xfId="42"/>
    <cellStyle name="Percent 4 2" xfId="34675"/>
    <cellStyle name="Percent 4 2 2" xfId="34676"/>
    <cellStyle name="Percent 4 2 3" xfId="34677"/>
    <cellStyle name="Percent 4 2 3 2" xfId="51422"/>
    <cellStyle name="Percent 4 2 4" xfId="34678"/>
    <cellStyle name="Percent 4 2 5" xfId="34679"/>
    <cellStyle name="Percent 4 2 6" xfId="34680"/>
    <cellStyle name="Percent 4 3" xfId="34681"/>
    <cellStyle name="Percent 4 3 2" xfId="34682"/>
    <cellStyle name="Percent 4 3 2 2" xfId="34683"/>
    <cellStyle name="Percent 4 3 3" xfId="34684"/>
    <cellStyle name="Percent 4 4" xfId="34685"/>
    <cellStyle name="Percent 4 4 2" xfId="34686"/>
    <cellStyle name="Percent 4 5" xfId="34687"/>
    <cellStyle name="Percent 4 5 2" xfId="34688"/>
    <cellStyle name="Percent 4 6" xfId="34689"/>
    <cellStyle name="Percent 4 7" xfId="34690"/>
    <cellStyle name="Percent 40" xfId="34691"/>
    <cellStyle name="Percent 40 2" xfId="34692"/>
    <cellStyle name="Percent 41" xfId="34693"/>
    <cellStyle name="Percent 41 2" xfId="34694"/>
    <cellStyle name="Percent 42" xfId="34695"/>
    <cellStyle name="Percent 42 2" xfId="34696"/>
    <cellStyle name="Percent 43" xfId="34697"/>
    <cellStyle name="Percent 43 2" xfId="34698"/>
    <cellStyle name="Percent 44" xfId="34699"/>
    <cellStyle name="Percent 44 2" xfId="34700"/>
    <cellStyle name="Percent 45" xfId="34701"/>
    <cellStyle name="Percent 45 2" xfId="34702"/>
    <cellStyle name="Percent 46" xfId="34703"/>
    <cellStyle name="Percent 46 2" xfId="34704"/>
    <cellStyle name="Percent 47" xfId="34705"/>
    <cellStyle name="Percent 47 2" xfId="34706"/>
    <cellStyle name="Percent 48" xfId="34707"/>
    <cellStyle name="Percent 48 2" xfId="34708"/>
    <cellStyle name="Percent 49" xfId="34709"/>
    <cellStyle name="Percent 49 2" xfId="34710"/>
    <cellStyle name="Percent 5" xfId="43"/>
    <cellStyle name="Percent 5 2" xfId="34711"/>
    <cellStyle name="Percent 5 2 2" xfId="34712"/>
    <cellStyle name="Percent 5 2 3" xfId="34713"/>
    <cellStyle name="Percent 5 3" xfId="34714"/>
    <cellStyle name="Percent 5 3 2" xfId="34715"/>
    <cellStyle name="Percent 5 3 3" xfId="34716"/>
    <cellStyle name="Percent 5 4" xfId="34717"/>
    <cellStyle name="Percent 5 4 2" xfId="34718"/>
    <cellStyle name="Percent 5 5" xfId="34719"/>
    <cellStyle name="Percent 50" xfId="34720"/>
    <cellStyle name="Percent 50 2" xfId="34721"/>
    <cellStyle name="Percent 51" xfId="34722"/>
    <cellStyle name="Percent 51 2" xfId="34723"/>
    <cellStyle name="Percent 52" xfId="34724"/>
    <cellStyle name="Percent 52 2" xfId="34725"/>
    <cellStyle name="Percent 53" xfId="34726"/>
    <cellStyle name="Percent 53 2" xfId="34727"/>
    <cellStyle name="Percent 54" xfId="34728"/>
    <cellStyle name="Percent 54 2" xfId="34729"/>
    <cellStyle name="Percent 55" xfId="34730"/>
    <cellStyle name="Percent 55 2" xfId="34731"/>
    <cellStyle name="Percent 56" xfId="34732"/>
    <cellStyle name="Percent 56 2" xfId="34733"/>
    <cellStyle name="Percent 57" xfId="34734"/>
    <cellStyle name="Percent 57 2" xfId="34735"/>
    <cellStyle name="Percent 58" xfId="34736"/>
    <cellStyle name="Percent 59" xfId="34737"/>
    <cellStyle name="Percent 6" xfId="7"/>
    <cellStyle name="Percent 6 2" xfId="34738"/>
    <cellStyle name="Percent 6 2 2" xfId="51423"/>
    <cellStyle name="Percent 6 2 2 2" xfId="51424"/>
    <cellStyle name="Percent 6 2 3" xfId="51425"/>
    <cellStyle name="Percent 6 3" xfId="34739"/>
    <cellStyle name="Percent 6 3 2" xfId="34740"/>
    <cellStyle name="Percent 6 4" xfId="34741"/>
    <cellStyle name="Percent 6 5" xfId="34742"/>
    <cellStyle name="Percent 60" xfId="34743"/>
    <cellStyle name="Percent 61" xfId="34744"/>
    <cellStyle name="Percent 62" xfId="34745"/>
    <cellStyle name="Percent 63" xfId="34746"/>
    <cellStyle name="Percent 64" xfId="34747"/>
    <cellStyle name="Percent 65" xfId="34748"/>
    <cellStyle name="Percent 66" xfId="34749"/>
    <cellStyle name="Percent 67" xfId="34750"/>
    <cellStyle name="Percent 68" xfId="34751"/>
    <cellStyle name="Percent 69" xfId="34752"/>
    <cellStyle name="Percent 7" xfId="34753"/>
    <cellStyle name="Percent 7 2" xfId="34754"/>
    <cellStyle name="Percent 7 2 2" xfId="34755"/>
    <cellStyle name="Percent 7 2 3" xfId="51426"/>
    <cellStyle name="Percent 7 3" xfId="34756"/>
    <cellStyle name="Percent 7 3 2" xfId="34757"/>
    <cellStyle name="Percent 7 3 3" xfId="51427"/>
    <cellStyle name="Percent 7 3 4" xfId="51428"/>
    <cellStyle name="Percent 7 4" xfId="34758"/>
    <cellStyle name="Percent 7 4 2" xfId="51429"/>
    <cellStyle name="Percent 7 5" xfId="51430"/>
    <cellStyle name="Percent 7 5 2" xfId="51431"/>
    <cellStyle name="Percent 7 6" xfId="51432"/>
    <cellStyle name="Percent 7 7" xfId="51433"/>
    <cellStyle name="Percent 7 8" xfId="51434"/>
    <cellStyle name="Percent 7 9" xfId="51435"/>
    <cellStyle name="Percent 70" xfId="34759"/>
    <cellStyle name="Percent 71" xfId="34760"/>
    <cellStyle name="Percent 72" xfId="34761"/>
    <cellStyle name="Percent 73" xfId="34762"/>
    <cellStyle name="Percent 74" xfId="34763"/>
    <cellStyle name="Percent 75" xfId="34764"/>
    <cellStyle name="Percent 76" xfId="34765"/>
    <cellStyle name="Percent 77" xfId="34766"/>
    <cellStyle name="Percent 78" xfId="34767"/>
    <cellStyle name="Percent 79" xfId="34768"/>
    <cellStyle name="Percent 8" xfId="34769"/>
    <cellStyle name="Percent 8 2" xfId="34770"/>
    <cellStyle name="Percent 8 2 2" xfId="51436"/>
    <cellStyle name="Percent 8 3" xfId="34771"/>
    <cellStyle name="Percent 8 3 2" xfId="51437"/>
    <cellStyle name="Percent 8 4" xfId="34772"/>
    <cellStyle name="Percent 80" xfId="34773"/>
    <cellStyle name="Percent 81" xfId="34774"/>
    <cellStyle name="Percent 82" xfId="34775"/>
    <cellStyle name="Percent 83" xfId="34776"/>
    <cellStyle name="Percent 84" xfId="34777"/>
    <cellStyle name="Percent 85" xfId="34778"/>
    <cellStyle name="Percent 86" xfId="34779"/>
    <cellStyle name="Percent 87" xfId="34780"/>
    <cellStyle name="Percent 88" xfId="34781"/>
    <cellStyle name="Percent 89" xfId="34782"/>
    <cellStyle name="Percent 9" xfId="34783"/>
    <cellStyle name="Percent 9 2" xfId="34784"/>
    <cellStyle name="Percent 9 2 2" xfId="51438"/>
    <cellStyle name="Percent 9 2 3" xfId="51439"/>
    <cellStyle name="Percent 9 3" xfId="51440"/>
    <cellStyle name="Percent 9 4" xfId="51441"/>
    <cellStyle name="Percent 90" xfId="34785"/>
    <cellStyle name="Percent 91" xfId="34786"/>
    <cellStyle name="Percent 92" xfId="34787"/>
    <cellStyle name="Percent 93" xfId="34788"/>
    <cellStyle name="Percent 94" xfId="34789"/>
    <cellStyle name="Percent 95" xfId="34790"/>
    <cellStyle name="Percent 96" xfId="34791"/>
    <cellStyle name="Percent 97" xfId="34792"/>
    <cellStyle name="Percent 98" xfId="34793"/>
    <cellStyle name="Percent 99" xfId="34794"/>
    <cellStyle name="Percent Hard" xfId="34795"/>
    <cellStyle name="Percent(0)" xfId="34796"/>
    <cellStyle name="Percent(0) 10" xfId="34797"/>
    <cellStyle name="Percent(0) 11" xfId="34798"/>
    <cellStyle name="Percent(0) 12" xfId="34799"/>
    <cellStyle name="Percent(0) 2" xfId="34800"/>
    <cellStyle name="Percent(0) 3" xfId="34801"/>
    <cellStyle name="Percent(0) 4" xfId="34802"/>
    <cellStyle name="Percent(0) 5" xfId="34803"/>
    <cellStyle name="Percent(0) 6" xfId="34804"/>
    <cellStyle name="Percent(0) 7" xfId="34805"/>
    <cellStyle name="Percent(0) 8" xfId="34806"/>
    <cellStyle name="Percent(0) 9" xfId="34807"/>
    <cellStyle name="Percentage" xfId="34808"/>
    <cellStyle name="Perlong" xfId="34809"/>
    <cellStyle name="Private" xfId="34810"/>
    <cellStyle name="Private1" xfId="34811"/>
    <cellStyle name="Processing" xfId="34812"/>
    <cellStyle name="Processing 2" xfId="51442"/>
    <cellStyle name="Processing 2 2" xfId="51443"/>
    <cellStyle name="Processing 2 3" xfId="51444"/>
    <cellStyle name="Processing 3" xfId="51445"/>
    <cellStyle name="Processing 4" xfId="51446"/>
    <cellStyle name="Processing 4 2" xfId="51447"/>
    <cellStyle name="Processing 5" xfId="51448"/>
    <cellStyle name="Processing_AURORA Total New" xfId="51449"/>
    <cellStyle name="PS_Comma" xfId="44"/>
    <cellStyle name="PSChar" xfId="45"/>
    <cellStyle name="PSChar 2" xfId="51450"/>
    <cellStyle name="PSChar 2 2" xfId="51451"/>
    <cellStyle name="PSChar 3" xfId="51452"/>
    <cellStyle name="PSChar 4" xfId="51453"/>
    <cellStyle name="PSDate" xfId="46"/>
    <cellStyle name="PSDate 2" xfId="51454"/>
    <cellStyle name="PSDate 2 2" xfId="51455"/>
    <cellStyle name="PSDate 3" xfId="51456"/>
    <cellStyle name="PSDate 4" xfId="51457"/>
    <cellStyle name="PSDec" xfId="47"/>
    <cellStyle name="PSDec 2" xfId="51458"/>
    <cellStyle name="PSDec 2 2" xfId="51459"/>
    <cellStyle name="PSDec 3" xfId="51460"/>
    <cellStyle name="PSDec 4" xfId="51461"/>
    <cellStyle name="PSHeading" xfId="48"/>
    <cellStyle name="PSHeading 2" xfId="51462"/>
    <cellStyle name="PSHeading 2 2" xfId="51463"/>
    <cellStyle name="PSHeading 3" xfId="51464"/>
    <cellStyle name="PSHeading 4" xfId="51465"/>
    <cellStyle name="PSInt" xfId="49"/>
    <cellStyle name="PSInt 2" xfId="51466"/>
    <cellStyle name="PSInt 2 2" xfId="51467"/>
    <cellStyle name="PSInt 3" xfId="51468"/>
    <cellStyle name="PSInt 4" xfId="51469"/>
    <cellStyle name="PSSpacer" xfId="50"/>
    <cellStyle name="PSSpacer 2" xfId="51470"/>
    <cellStyle name="PSSpacer 2 2" xfId="51471"/>
    <cellStyle name="PSSpacer 3" xfId="51472"/>
    <cellStyle name="PSSpacer 4" xfId="51473"/>
    <cellStyle name="purple - Style8" xfId="34813"/>
    <cellStyle name="purple - Style8 2" xfId="51474"/>
    <cellStyle name="purple - Style8 2 2" xfId="51475"/>
    <cellStyle name="purple - Style8 3" xfId="51476"/>
    <cellStyle name="purple - Style8_ACCOUNTS" xfId="51477"/>
    <cellStyle name="r" xfId="34814"/>
    <cellStyle name="r_10_21 A&amp;G Review" xfId="34815"/>
    <cellStyle name="r_10_21 A&amp;G Review Raul" xfId="34816"/>
    <cellStyle name="r_10-17" xfId="34817"/>
    <cellStyle name="r_2003 Reduction &amp; Sensitivities" xfId="34818"/>
    <cellStyle name="r_2003BudgetVariances" xfId="34819"/>
    <cellStyle name="r_Aug 02 FOR" xfId="34820"/>
    <cellStyle name="r_forecastTools6" xfId="34821"/>
    <cellStyle name="r_Interest model" xfId="34822"/>
    <cellStyle name="r_Interest model_PGE FS 1999 - 2006 10-23 V1 - for budget pres" xfId="34823"/>
    <cellStyle name="r_Mary Cilia Model with Current Projections (LINKED)" xfId="34824"/>
    <cellStyle name="r_OpCo and Prelim Budget-2003 Final" xfId="34825"/>
    <cellStyle name="r_OpCo and Prelim Budget-2003 Final_PGE FS 1999 - 2006 10-23 V1 - for budget pres" xfId="34826"/>
    <cellStyle name="r_PGE FS 1999 - 2006 10-23 V1 - for budget pres" xfId="34827"/>
    <cellStyle name="r_PGE OpCo Forecast for Budget Presentation" xfId="34828"/>
    <cellStyle name="r_PGG Draft Cons Forecast 4-14 Revised" xfId="34829"/>
    <cellStyle name="r_PGG Draft Cons Forecast 4-14 Revised_PGE FS 1999 - 2006 10-23 V1 - for budget pres" xfId="34830"/>
    <cellStyle name="r_Reg Assets &amp; Liab" xfId="34831"/>
    <cellStyle name="r_Summary" xfId="34832"/>
    <cellStyle name="r_Summary - OpCo and Prelim Budget-2003 Final" xfId="34833"/>
    <cellStyle name="r_Summary - OpCo and Prelim Budget-2003 Final_PGE FS 1999 - 2006 10-23 V1 - for budget pres" xfId="34834"/>
    <cellStyle name="r_Summary_PGE FS 1999 - 2006 10-23 V1 - for budget pres" xfId="34835"/>
    <cellStyle name="RED" xfId="34836"/>
    <cellStyle name="Red - Style7" xfId="34837"/>
    <cellStyle name="Red - Style7 2" xfId="51478"/>
    <cellStyle name="Red - Style7 2 2" xfId="51479"/>
    <cellStyle name="Red - Style7 3" xfId="51480"/>
    <cellStyle name="Red - Style7_ACCOUNTS" xfId="51481"/>
    <cellStyle name="RED 10" xfId="51482"/>
    <cellStyle name="RED 11" xfId="51483"/>
    <cellStyle name="RED 12" xfId="51484"/>
    <cellStyle name="RED 13" xfId="51485"/>
    <cellStyle name="RED 14" xfId="51486"/>
    <cellStyle name="RED 15" xfId="51487"/>
    <cellStyle name="RED 16" xfId="51488"/>
    <cellStyle name="RED 17" xfId="51489"/>
    <cellStyle name="RED 18" xfId="51490"/>
    <cellStyle name="RED 19" xfId="51491"/>
    <cellStyle name="RED 2" xfId="51492"/>
    <cellStyle name="RED 2 2" xfId="51493"/>
    <cellStyle name="RED 20" xfId="51494"/>
    <cellStyle name="RED 21" xfId="51495"/>
    <cellStyle name="RED 22" xfId="51496"/>
    <cellStyle name="RED 23" xfId="51497"/>
    <cellStyle name="RED 24" xfId="51498"/>
    <cellStyle name="RED 3" xfId="51499"/>
    <cellStyle name="RED 3 2" xfId="51500"/>
    <cellStyle name="RED 4" xfId="51501"/>
    <cellStyle name="RED 4 2" xfId="51502"/>
    <cellStyle name="RED 5" xfId="51503"/>
    <cellStyle name="RED 5 2" xfId="51504"/>
    <cellStyle name="RED 6" xfId="51505"/>
    <cellStyle name="RED 6 2" xfId="51506"/>
    <cellStyle name="RED 7" xfId="51507"/>
    <cellStyle name="RED 8" xfId="51508"/>
    <cellStyle name="RED 9" xfId="51509"/>
    <cellStyle name="RED_04 07E Wild Horse Wind Expansion (C) (2)" xfId="34838"/>
    <cellStyle name="regstoresfromspecstores" xfId="34839"/>
    <cellStyle name="Report" xfId="34840"/>
    <cellStyle name="Report - Style5" xfId="51510"/>
    <cellStyle name="Report - Style6" xfId="51511"/>
    <cellStyle name="Report - Style7" xfId="51512"/>
    <cellStyle name="Report - Style7 2" xfId="51513"/>
    <cellStyle name="Report - Style7 3" xfId="51514"/>
    <cellStyle name="Report - Style7 4" xfId="51515"/>
    <cellStyle name="Report - Style7 5" xfId="51516"/>
    <cellStyle name="Report - Style8" xfId="51517"/>
    <cellStyle name="Report - Style8 2" xfId="51518"/>
    <cellStyle name="Report - Style8 3" xfId="51519"/>
    <cellStyle name="Report - Style8 4" xfId="51520"/>
    <cellStyle name="Report - Style8 5" xfId="51521"/>
    <cellStyle name="Report 2" xfId="51522"/>
    <cellStyle name="Report 2 2" xfId="51523"/>
    <cellStyle name="Report 2 3" xfId="51524"/>
    <cellStyle name="Report 3" xfId="51525"/>
    <cellStyle name="Report 4" xfId="51526"/>
    <cellStyle name="Report 4 2" xfId="51527"/>
    <cellStyle name="Report 5" xfId="51528"/>
    <cellStyle name="Report 6" xfId="51529"/>
    <cellStyle name="Report Bar" xfId="34841"/>
    <cellStyle name="Report Bar 2" xfId="51530"/>
    <cellStyle name="Report Bar 2 2" xfId="51531"/>
    <cellStyle name="Report Bar 2 2 2" xfId="51532"/>
    <cellStyle name="Report Bar 2 2 3" xfId="51533"/>
    <cellStyle name="Report Bar 2 2 4" xfId="51534"/>
    <cellStyle name="Report Bar 2 3" xfId="51535"/>
    <cellStyle name="Report Bar 2 4" xfId="51536"/>
    <cellStyle name="Report Bar 2 5" xfId="51537"/>
    <cellStyle name="Report Bar 3" xfId="51538"/>
    <cellStyle name="Report Bar 3 2" xfId="51539"/>
    <cellStyle name="Report Bar 3 3" xfId="51540"/>
    <cellStyle name="Report Bar 3 4" xfId="51541"/>
    <cellStyle name="Report Bar 4" xfId="51542"/>
    <cellStyle name="Report Bar 4 2" xfId="51543"/>
    <cellStyle name="Report Bar 4 3" xfId="51544"/>
    <cellStyle name="Report Bar 4 4" xfId="51545"/>
    <cellStyle name="Report Bar 4 5" xfId="51546"/>
    <cellStyle name="Report Bar 5" xfId="51547"/>
    <cellStyle name="Report Bar_AURORA Total New" xfId="51548"/>
    <cellStyle name="Report Heading" xfId="34842"/>
    <cellStyle name="Report Heading 2" xfId="51549"/>
    <cellStyle name="Report Heading 2 2" xfId="51550"/>
    <cellStyle name="Report Heading 3" xfId="51551"/>
    <cellStyle name="Report Heading_Electric Rev Req Model (2009 GRC) Rebuttal" xfId="51552"/>
    <cellStyle name="Report Percent" xfId="34843"/>
    <cellStyle name="Report Percent 2" xfId="51553"/>
    <cellStyle name="Report Percent 2 2" xfId="51554"/>
    <cellStyle name="Report Percent 2 2 2" xfId="51555"/>
    <cellStyle name="Report Percent 2 3" xfId="51556"/>
    <cellStyle name="Report Percent 3" xfId="51557"/>
    <cellStyle name="Report Percent 3 2" xfId="51558"/>
    <cellStyle name="Report Percent 3 2 2" xfId="51559"/>
    <cellStyle name="Report Percent 3 3" xfId="51560"/>
    <cellStyle name="Report Percent 3 3 2" xfId="51561"/>
    <cellStyle name="Report Percent 3 4" xfId="51562"/>
    <cellStyle name="Report Percent 3 4 2" xfId="51563"/>
    <cellStyle name="Report Percent 4" xfId="51564"/>
    <cellStyle name="Report Percent 4 2" xfId="51565"/>
    <cellStyle name="Report Percent 5" xfId="51566"/>
    <cellStyle name="Report Percent 6" xfId="51567"/>
    <cellStyle name="Report Percent 6 2" xfId="51568"/>
    <cellStyle name="Report Percent 7" xfId="51569"/>
    <cellStyle name="Report Percent 7 2" xfId="51570"/>
    <cellStyle name="Report Percent 8" xfId="51571"/>
    <cellStyle name="Report Percent_ACCOUNTS" xfId="51572"/>
    <cellStyle name="Report Unit Cost" xfId="34844"/>
    <cellStyle name="Report Unit Cost 2" xfId="51573"/>
    <cellStyle name="Report Unit Cost 2 2" xfId="51574"/>
    <cellStyle name="Report Unit Cost 2 2 2" xfId="51575"/>
    <cellStyle name="Report Unit Cost 2 3" xfId="51576"/>
    <cellStyle name="Report Unit Cost 3" xfId="51577"/>
    <cellStyle name="Report Unit Cost 3 2" xfId="51578"/>
    <cellStyle name="Report Unit Cost 3 2 2" xfId="51579"/>
    <cellStyle name="Report Unit Cost 3 3" xfId="51580"/>
    <cellStyle name="Report Unit Cost 3 3 2" xfId="51581"/>
    <cellStyle name="Report Unit Cost 3 4" xfId="51582"/>
    <cellStyle name="Report Unit Cost 3 4 2" xfId="51583"/>
    <cellStyle name="Report Unit Cost 4" xfId="51584"/>
    <cellStyle name="Report Unit Cost 4 2" xfId="51585"/>
    <cellStyle name="Report Unit Cost 5" xfId="51586"/>
    <cellStyle name="Report Unit Cost 5 2" xfId="51587"/>
    <cellStyle name="Report Unit Cost 6" xfId="51588"/>
    <cellStyle name="Report Unit Cost 7" xfId="51589"/>
    <cellStyle name="Report Unit Cost 7 2" xfId="51590"/>
    <cellStyle name="Report Unit Cost 8" xfId="51591"/>
    <cellStyle name="Report Unit Cost 8 2" xfId="51592"/>
    <cellStyle name="Report Unit Cost 9" xfId="51593"/>
    <cellStyle name="Report Unit Cost_ACCOUNTS" xfId="51594"/>
    <cellStyle name="Report_Adj Bench DR 3 for Initial Briefs (Electric)" xfId="51595"/>
    <cellStyle name="Reports" xfId="34845"/>
    <cellStyle name="Reports 2" xfId="51596"/>
    <cellStyle name="Reports 2 2" xfId="51597"/>
    <cellStyle name="Reports 3" xfId="51598"/>
    <cellStyle name="Reports Total" xfId="34846"/>
    <cellStyle name="Reports Total 2" xfId="51599"/>
    <cellStyle name="Reports Total 2 2" xfId="51600"/>
    <cellStyle name="Reports Total 2 2 2" xfId="51601"/>
    <cellStyle name="Reports Total 2 2 3" xfId="51602"/>
    <cellStyle name="Reports Total 2 2 4" xfId="51603"/>
    <cellStyle name="Reports Total 2 2 5" xfId="51604"/>
    <cellStyle name="Reports Total 2 3" xfId="51605"/>
    <cellStyle name="Reports Total 2 4" xfId="51606"/>
    <cellStyle name="Reports Total 2 5" xfId="51607"/>
    <cellStyle name="Reports Total 2 6" xfId="51608"/>
    <cellStyle name="Reports Total 3" xfId="51609"/>
    <cellStyle name="Reports Total 3 2" xfId="51610"/>
    <cellStyle name="Reports Total 3 3" xfId="51611"/>
    <cellStyle name="Reports Total 3 4" xfId="51612"/>
    <cellStyle name="Reports Total 3 5" xfId="51613"/>
    <cellStyle name="Reports Total 4" xfId="51614"/>
    <cellStyle name="Reports Total 4 2" xfId="51615"/>
    <cellStyle name="Reports Total 4 3" xfId="51616"/>
    <cellStyle name="Reports Total 4 4" xfId="51617"/>
    <cellStyle name="Reports Total 4 5" xfId="51618"/>
    <cellStyle name="Reports Total 5" xfId="51619"/>
    <cellStyle name="Reports Total_AURORA Total New" xfId="51620"/>
    <cellStyle name="Reports Unit Cost Total" xfId="34847"/>
    <cellStyle name="Reports Unit Cost Total 2" xfId="51621"/>
    <cellStyle name="Reports Unit Cost Total 2 2" xfId="51622"/>
    <cellStyle name="Reports Unit Cost Total 2 3" xfId="51623"/>
    <cellStyle name="Reports Unit Cost Total 2 4" xfId="51624"/>
    <cellStyle name="Reports Unit Cost Total 2 5" xfId="51625"/>
    <cellStyle name="Reports Unit Cost Total 3" xfId="51626"/>
    <cellStyle name="Reports Unit Cost Total 3 2" xfId="51627"/>
    <cellStyle name="Reports Unit Cost Total 4" xfId="51628"/>
    <cellStyle name="Reports_14.21G &amp; 16.28E Incentive Pay" xfId="51629"/>
    <cellStyle name="Reset  - Style7" xfId="34848"/>
    <cellStyle name="RevList" xfId="34849"/>
    <cellStyle name="RevList 2" xfId="34850"/>
    <cellStyle name="RevList 2 2" xfId="51630"/>
    <cellStyle name="RevList 3" xfId="51631"/>
    <cellStyle name="Right" xfId="34851"/>
    <cellStyle name="round100" xfId="34852"/>
    <cellStyle name="round100 2" xfId="51632"/>
    <cellStyle name="round100 2 2" xfId="51633"/>
    <cellStyle name="round100 2 2 2" xfId="51634"/>
    <cellStyle name="round100 2 3" xfId="51635"/>
    <cellStyle name="round100 3" xfId="51636"/>
    <cellStyle name="round100 3 2" xfId="51637"/>
    <cellStyle name="round100 3 2 2" xfId="51638"/>
    <cellStyle name="round100 3 3" xfId="51639"/>
    <cellStyle name="round100 3 3 2" xfId="51640"/>
    <cellStyle name="round100 3 4" xfId="51641"/>
    <cellStyle name="round100 3 4 2" xfId="51642"/>
    <cellStyle name="round100 4" xfId="51643"/>
    <cellStyle name="round100 4 2" xfId="51644"/>
    <cellStyle name="round100 5" xfId="51645"/>
    <cellStyle name="round100 6" xfId="51646"/>
    <cellStyle name="round100 6 2" xfId="51647"/>
    <cellStyle name="round100 7" xfId="51648"/>
    <cellStyle name="round100 7 2" xfId="51649"/>
    <cellStyle name="round100 8" xfId="51650"/>
    <cellStyle name="SAPBEXaggData" xfId="34853"/>
    <cellStyle name="SAPBEXaggData 10" xfId="34854"/>
    <cellStyle name="SAPBEXaggData 10 2" xfId="34855"/>
    <cellStyle name="SAPBEXaggData 10 2 2" xfId="34856"/>
    <cellStyle name="SAPBEXaggData 10 2 2 2" xfId="34857"/>
    <cellStyle name="SAPBEXaggData 10 2 3" xfId="34858"/>
    <cellStyle name="SAPBEXaggData 10 3" xfId="34859"/>
    <cellStyle name="SAPBEXaggData 10 3 2" xfId="34860"/>
    <cellStyle name="SAPBEXaggData 10 4" xfId="34861"/>
    <cellStyle name="SAPBEXaggData 11" xfId="34862"/>
    <cellStyle name="SAPBEXaggData 11 2" xfId="34863"/>
    <cellStyle name="SAPBEXaggData 11 2 2" xfId="34864"/>
    <cellStyle name="SAPBEXaggData 11 2 2 2" xfId="34865"/>
    <cellStyle name="SAPBEXaggData 11 2 3" xfId="34866"/>
    <cellStyle name="SAPBEXaggData 11 3" xfId="34867"/>
    <cellStyle name="SAPBEXaggData 11 3 2" xfId="34868"/>
    <cellStyle name="SAPBEXaggData 11 4" xfId="34869"/>
    <cellStyle name="SAPBEXaggData 12" xfId="34870"/>
    <cellStyle name="SAPBEXaggData 12 2" xfId="34871"/>
    <cellStyle name="SAPBEXaggData 12 2 2" xfId="34872"/>
    <cellStyle name="SAPBEXaggData 12 3" xfId="34873"/>
    <cellStyle name="SAPBEXaggData 13" xfId="34874"/>
    <cellStyle name="SAPBEXaggData 13 2" xfId="34875"/>
    <cellStyle name="SAPBEXaggData 14" xfId="34876"/>
    <cellStyle name="SAPBEXaggData 15" xfId="34877"/>
    <cellStyle name="SAPBEXaggData 16" xfId="34878"/>
    <cellStyle name="SAPBEXaggData 2" xfId="34879"/>
    <cellStyle name="SAPBEXaggData 2 10" xfId="34880"/>
    <cellStyle name="SAPBEXaggData 2 10 2" xfId="34881"/>
    <cellStyle name="SAPBEXaggData 2 10 2 2" xfId="34882"/>
    <cellStyle name="SAPBEXaggData 2 10 3" xfId="34883"/>
    <cellStyle name="SAPBEXaggData 2 11" xfId="34884"/>
    <cellStyle name="SAPBEXaggData 2 11 2" xfId="34885"/>
    <cellStyle name="SAPBEXaggData 2 11 2 2" xfId="34886"/>
    <cellStyle name="SAPBEXaggData 2 11 3" xfId="34887"/>
    <cellStyle name="SAPBEXaggData 2 12" xfId="34888"/>
    <cellStyle name="SAPBEXaggData 2 12 2" xfId="34889"/>
    <cellStyle name="SAPBEXaggData 2 13" xfId="34890"/>
    <cellStyle name="SAPBEXaggData 2 14" xfId="34891"/>
    <cellStyle name="SAPBEXaggData 2 2" xfId="34892"/>
    <cellStyle name="SAPBEXaggData 2 2 2" xfId="34893"/>
    <cellStyle name="SAPBEXaggData 2 2 2 2" xfId="34894"/>
    <cellStyle name="SAPBEXaggData 2 2 2 2 2" xfId="34895"/>
    <cellStyle name="SAPBEXaggData 2 2 2 3" xfId="34896"/>
    <cellStyle name="SAPBEXaggData 2 2 3" xfId="34897"/>
    <cellStyle name="SAPBEXaggData 2 2 3 2" xfId="34898"/>
    <cellStyle name="SAPBEXaggData 2 2 4" xfId="34899"/>
    <cellStyle name="SAPBEXaggData 2 3" xfId="34900"/>
    <cellStyle name="SAPBEXaggData 2 3 2" xfId="34901"/>
    <cellStyle name="SAPBEXaggData 2 3 2 2" xfId="34902"/>
    <cellStyle name="SAPBEXaggData 2 3 2 2 2" xfId="34903"/>
    <cellStyle name="SAPBEXaggData 2 3 2 3" xfId="34904"/>
    <cellStyle name="SAPBEXaggData 2 3 3" xfId="34905"/>
    <cellStyle name="SAPBEXaggData 2 3 3 2" xfId="34906"/>
    <cellStyle name="SAPBEXaggData 2 3 4" xfId="34907"/>
    <cellStyle name="SAPBEXaggData 2 4" xfId="34908"/>
    <cellStyle name="SAPBEXaggData 2 4 2" xfId="34909"/>
    <cellStyle name="SAPBEXaggData 2 4 2 2" xfId="34910"/>
    <cellStyle name="SAPBEXaggData 2 4 2 2 2" xfId="34911"/>
    <cellStyle name="SAPBEXaggData 2 4 2 3" xfId="34912"/>
    <cellStyle name="SAPBEXaggData 2 4 3" xfId="34913"/>
    <cellStyle name="SAPBEXaggData 2 4 3 2" xfId="34914"/>
    <cellStyle name="SAPBEXaggData 2 4 4" xfId="34915"/>
    <cellStyle name="SAPBEXaggData 2 5" xfId="34916"/>
    <cellStyle name="SAPBEXaggData 2 5 2" xfId="34917"/>
    <cellStyle name="SAPBEXaggData 2 5 2 2" xfId="34918"/>
    <cellStyle name="SAPBEXaggData 2 5 2 2 2" xfId="34919"/>
    <cellStyle name="SAPBEXaggData 2 5 2 3" xfId="34920"/>
    <cellStyle name="SAPBEXaggData 2 5 3" xfId="34921"/>
    <cellStyle name="SAPBEXaggData 2 5 3 2" xfId="34922"/>
    <cellStyle name="SAPBEXaggData 2 5 4" xfId="34923"/>
    <cellStyle name="SAPBEXaggData 2 6" xfId="34924"/>
    <cellStyle name="SAPBEXaggData 2 6 2" xfId="34925"/>
    <cellStyle name="SAPBEXaggData 2 6 2 2" xfId="34926"/>
    <cellStyle name="SAPBEXaggData 2 6 2 2 2" xfId="34927"/>
    <cellStyle name="SAPBEXaggData 2 6 2 3" xfId="34928"/>
    <cellStyle name="SAPBEXaggData 2 6 3" xfId="34929"/>
    <cellStyle name="SAPBEXaggData 2 6 3 2" xfId="34930"/>
    <cellStyle name="SAPBEXaggData 2 6 4" xfId="34931"/>
    <cellStyle name="SAPBEXaggData 2 7" xfId="34932"/>
    <cellStyle name="SAPBEXaggData 2 7 2" xfId="34933"/>
    <cellStyle name="SAPBEXaggData 2 7 2 2" xfId="34934"/>
    <cellStyle name="SAPBEXaggData 2 7 2 2 2" xfId="34935"/>
    <cellStyle name="SAPBEXaggData 2 7 2 3" xfId="34936"/>
    <cellStyle name="SAPBEXaggData 2 7 3" xfId="34937"/>
    <cellStyle name="SAPBEXaggData 2 7 3 2" xfId="34938"/>
    <cellStyle name="SAPBEXaggData 2 7 4" xfId="34939"/>
    <cellStyle name="SAPBEXaggData 2 8" xfId="34940"/>
    <cellStyle name="SAPBEXaggData 2 8 2" xfId="34941"/>
    <cellStyle name="SAPBEXaggData 2 8 2 2" xfId="34942"/>
    <cellStyle name="SAPBEXaggData 2 8 2 2 2" xfId="34943"/>
    <cellStyle name="SAPBEXaggData 2 8 2 3" xfId="34944"/>
    <cellStyle name="SAPBEXaggData 2 8 3" xfId="34945"/>
    <cellStyle name="SAPBEXaggData 2 8 3 2" xfId="34946"/>
    <cellStyle name="SAPBEXaggData 2 8 4" xfId="34947"/>
    <cellStyle name="SAPBEXaggData 2 9" xfId="34948"/>
    <cellStyle name="SAPBEXaggData 2 9 2" xfId="34949"/>
    <cellStyle name="SAPBEXaggData 2 9 2 2" xfId="34950"/>
    <cellStyle name="SAPBEXaggData 2 9 2 2 2" xfId="34951"/>
    <cellStyle name="SAPBEXaggData 2 9 2 3" xfId="34952"/>
    <cellStyle name="SAPBEXaggData 2 9 3" xfId="34953"/>
    <cellStyle name="SAPBEXaggData 2 9 3 2" xfId="34954"/>
    <cellStyle name="SAPBEXaggData 2 9 4" xfId="34955"/>
    <cellStyle name="SAPBEXaggData 3" xfId="34956"/>
    <cellStyle name="SAPBEXaggData 3 10" xfId="34957"/>
    <cellStyle name="SAPBEXaggData 3 10 2" xfId="34958"/>
    <cellStyle name="SAPBEXaggData 3 10 2 2" xfId="34959"/>
    <cellStyle name="SAPBEXaggData 3 10 3" xfId="34960"/>
    <cellStyle name="SAPBEXaggData 3 11" xfId="34961"/>
    <cellStyle name="SAPBEXaggData 3 11 2" xfId="34962"/>
    <cellStyle name="SAPBEXaggData 3 12" xfId="34963"/>
    <cellStyle name="SAPBEXaggData 3 2" xfId="34964"/>
    <cellStyle name="SAPBEXaggData 3 2 2" xfId="34965"/>
    <cellStyle name="SAPBEXaggData 3 2 2 2" xfId="34966"/>
    <cellStyle name="SAPBEXaggData 3 2 2 2 2" xfId="34967"/>
    <cellStyle name="SAPBEXaggData 3 2 2 3" xfId="34968"/>
    <cellStyle name="SAPBEXaggData 3 2 3" xfId="34969"/>
    <cellStyle name="SAPBEXaggData 3 2 3 2" xfId="34970"/>
    <cellStyle name="SAPBEXaggData 3 2 4" xfId="34971"/>
    <cellStyle name="SAPBEXaggData 3 3" xfId="34972"/>
    <cellStyle name="SAPBEXaggData 3 3 2" xfId="34973"/>
    <cellStyle name="SAPBEXaggData 3 3 2 2" xfId="34974"/>
    <cellStyle name="SAPBEXaggData 3 3 2 2 2" xfId="34975"/>
    <cellStyle name="SAPBEXaggData 3 3 2 3" xfId="34976"/>
    <cellStyle name="SAPBEXaggData 3 3 3" xfId="34977"/>
    <cellStyle name="SAPBEXaggData 3 3 3 2" xfId="34978"/>
    <cellStyle name="SAPBEXaggData 3 3 4" xfId="34979"/>
    <cellStyle name="SAPBEXaggData 3 4" xfId="34980"/>
    <cellStyle name="SAPBEXaggData 3 4 2" xfId="34981"/>
    <cellStyle name="SAPBEXaggData 3 4 2 2" xfId="34982"/>
    <cellStyle name="SAPBEXaggData 3 4 2 2 2" xfId="34983"/>
    <cellStyle name="SAPBEXaggData 3 4 2 3" xfId="34984"/>
    <cellStyle name="SAPBEXaggData 3 4 3" xfId="34985"/>
    <cellStyle name="SAPBEXaggData 3 4 3 2" xfId="34986"/>
    <cellStyle name="SAPBEXaggData 3 4 4" xfId="34987"/>
    <cellStyle name="SAPBEXaggData 3 5" xfId="34988"/>
    <cellStyle name="SAPBEXaggData 3 5 2" xfId="34989"/>
    <cellStyle name="SAPBEXaggData 3 5 2 2" xfId="34990"/>
    <cellStyle name="SAPBEXaggData 3 5 2 2 2" xfId="34991"/>
    <cellStyle name="SAPBEXaggData 3 5 2 3" xfId="34992"/>
    <cellStyle name="SAPBEXaggData 3 5 3" xfId="34993"/>
    <cellStyle name="SAPBEXaggData 3 5 3 2" xfId="34994"/>
    <cellStyle name="SAPBEXaggData 3 5 4" xfId="34995"/>
    <cellStyle name="SAPBEXaggData 3 6" xfId="34996"/>
    <cellStyle name="SAPBEXaggData 3 6 2" xfId="34997"/>
    <cellStyle name="SAPBEXaggData 3 6 2 2" xfId="34998"/>
    <cellStyle name="SAPBEXaggData 3 6 2 2 2" xfId="34999"/>
    <cellStyle name="SAPBEXaggData 3 6 2 3" xfId="35000"/>
    <cellStyle name="SAPBEXaggData 3 6 3" xfId="35001"/>
    <cellStyle name="SAPBEXaggData 3 6 3 2" xfId="35002"/>
    <cellStyle name="SAPBEXaggData 3 6 4" xfId="35003"/>
    <cellStyle name="SAPBEXaggData 3 7" xfId="35004"/>
    <cellStyle name="SAPBEXaggData 3 7 2" xfId="35005"/>
    <cellStyle name="SAPBEXaggData 3 7 2 2" xfId="35006"/>
    <cellStyle name="SAPBEXaggData 3 7 2 2 2" xfId="35007"/>
    <cellStyle name="SAPBEXaggData 3 7 2 3" xfId="35008"/>
    <cellStyle name="SAPBEXaggData 3 7 3" xfId="35009"/>
    <cellStyle name="SAPBEXaggData 3 7 3 2" xfId="35010"/>
    <cellStyle name="SAPBEXaggData 3 7 4" xfId="35011"/>
    <cellStyle name="SAPBEXaggData 3 8" xfId="35012"/>
    <cellStyle name="SAPBEXaggData 3 8 2" xfId="35013"/>
    <cellStyle name="SAPBEXaggData 3 8 2 2" xfId="35014"/>
    <cellStyle name="SAPBEXaggData 3 8 2 2 2" xfId="35015"/>
    <cellStyle name="SAPBEXaggData 3 8 2 3" xfId="35016"/>
    <cellStyle name="SAPBEXaggData 3 8 3" xfId="35017"/>
    <cellStyle name="SAPBEXaggData 3 8 3 2" xfId="35018"/>
    <cellStyle name="SAPBEXaggData 3 8 4" xfId="35019"/>
    <cellStyle name="SAPBEXaggData 3 9" xfId="35020"/>
    <cellStyle name="SAPBEXaggData 3 9 2" xfId="35021"/>
    <cellStyle name="SAPBEXaggData 3 9 2 2" xfId="35022"/>
    <cellStyle name="SAPBEXaggData 3 9 2 2 2" xfId="35023"/>
    <cellStyle name="SAPBEXaggData 3 9 2 3" xfId="35024"/>
    <cellStyle name="SAPBEXaggData 3 9 3" xfId="35025"/>
    <cellStyle name="SAPBEXaggData 3 9 3 2" xfId="35026"/>
    <cellStyle name="SAPBEXaggData 3 9 4" xfId="35027"/>
    <cellStyle name="SAPBEXaggData 4" xfId="35028"/>
    <cellStyle name="SAPBEXaggData 4 2" xfId="35029"/>
    <cellStyle name="SAPBEXaggData 4 2 2" xfId="35030"/>
    <cellStyle name="SAPBEXaggData 4 2 2 2" xfId="35031"/>
    <cellStyle name="SAPBEXaggData 4 2 3" xfId="35032"/>
    <cellStyle name="SAPBEXaggData 4 3" xfId="35033"/>
    <cellStyle name="SAPBEXaggData 4 3 2" xfId="35034"/>
    <cellStyle name="SAPBEXaggData 4 4" xfId="35035"/>
    <cellStyle name="SAPBEXaggData 5" xfId="35036"/>
    <cellStyle name="SAPBEXaggData 5 2" xfId="35037"/>
    <cellStyle name="SAPBEXaggData 5 2 2" xfId="35038"/>
    <cellStyle name="SAPBEXaggData 5 2 2 2" xfId="35039"/>
    <cellStyle name="SAPBEXaggData 5 2 3" xfId="35040"/>
    <cellStyle name="SAPBEXaggData 5 3" xfId="35041"/>
    <cellStyle name="SAPBEXaggData 5 3 2" xfId="35042"/>
    <cellStyle name="SAPBEXaggData 5 4" xfId="35043"/>
    <cellStyle name="SAPBEXaggData 6" xfId="35044"/>
    <cellStyle name="SAPBEXaggData 6 2" xfId="35045"/>
    <cellStyle name="SAPBEXaggData 6 2 2" xfId="35046"/>
    <cellStyle name="SAPBEXaggData 6 2 2 2" xfId="35047"/>
    <cellStyle name="SAPBEXaggData 6 2 3" xfId="35048"/>
    <cellStyle name="SAPBEXaggData 6 3" xfId="35049"/>
    <cellStyle name="SAPBEXaggData 6 3 2" xfId="35050"/>
    <cellStyle name="SAPBEXaggData 6 4" xfId="35051"/>
    <cellStyle name="SAPBEXaggData 7" xfId="35052"/>
    <cellStyle name="SAPBEXaggData 7 2" xfId="35053"/>
    <cellStyle name="SAPBEXaggData 7 2 2" xfId="35054"/>
    <cellStyle name="SAPBEXaggData 7 2 2 2" xfId="35055"/>
    <cellStyle name="SAPBEXaggData 7 2 3" xfId="35056"/>
    <cellStyle name="SAPBEXaggData 7 3" xfId="35057"/>
    <cellStyle name="SAPBEXaggData 7 3 2" xfId="35058"/>
    <cellStyle name="SAPBEXaggData 7 4" xfId="35059"/>
    <cellStyle name="SAPBEXaggData 8" xfId="35060"/>
    <cellStyle name="SAPBEXaggData 8 2" xfId="35061"/>
    <cellStyle name="SAPBEXaggData 8 2 2" xfId="35062"/>
    <cellStyle name="SAPBEXaggData 8 2 2 2" xfId="35063"/>
    <cellStyle name="SAPBEXaggData 8 2 3" xfId="35064"/>
    <cellStyle name="SAPBEXaggData 8 3" xfId="35065"/>
    <cellStyle name="SAPBEXaggData 8 3 2" xfId="35066"/>
    <cellStyle name="SAPBEXaggData 8 4" xfId="35067"/>
    <cellStyle name="SAPBEXaggData 9" xfId="35068"/>
    <cellStyle name="SAPBEXaggData 9 2" xfId="35069"/>
    <cellStyle name="SAPBEXaggData 9 2 2" xfId="35070"/>
    <cellStyle name="SAPBEXaggData 9 2 2 2" xfId="35071"/>
    <cellStyle name="SAPBEXaggData 9 2 3" xfId="35072"/>
    <cellStyle name="SAPBEXaggData 9 3" xfId="35073"/>
    <cellStyle name="SAPBEXaggData 9 3 2" xfId="35074"/>
    <cellStyle name="SAPBEXaggData 9 4" xfId="35075"/>
    <cellStyle name="SAPBEXaggDataEmph" xfId="35076"/>
    <cellStyle name="SAPBEXaggDataEmph 2" xfId="35077"/>
    <cellStyle name="SAPBEXaggDataEmph 2 2" xfId="35078"/>
    <cellStyle name="SAPBEXaggDataEmph 2 3" xfId="51651"/>
    <cellStyle name="SAPBEXaggDataEmph 2 4" xfId="51652"/>
    <cellStyle name="SAPBEXaggDataEmph 2 5" xfId="51653"/>
    <cellStyle name="SAPBEXaggDataEmph 3" xfId="35079"/>
    <cellStyle name="SAPBEXaggDataEmph 4" xfId="35080"/>
    <cellStyle name="SAPBEXaggDataEmph 5" xfId="35081"/>
    <cellStyle name="SAPBEXaggDataEmph 6" xfId="35082"/>
    <cellStyle name="SAPBEXaggItem" xfId="35083"/>
    <cellStyle name="SAPBEXaggItem 10" xfId="35084"/>
    <cellStyle name="SAPBEXaggItem 10 2" xfId="35085"/>
    <cellStyle name="SAPBEXaggItem 10 2 2" xfId="35086"/>
    <cellStyle name="SAPBEXaggItem 10 2 2 2" xfId="35087"/>
    <cellStyle name="SAPBEXaggItem 10 2 3" xfId="35088"/>
    <cellStyle name="SAPBEXaggItem 10 3" xfId="35089"/>
    <cellStyle name="SAPBEXaggItem 10 3 2" xfId="35090"/>
    <cellStyle name="SAPBEXaggItem 10 4" xfId="35091"/>
    <cellStyle name="SAPBEXaggItem 11" xfId="35092"/>
    <cellStyle name="SAPBEXaggItem 11 2" xfId="35093"/>
    <cellStyle name="SAPBEXaggItem 11 2 2" xfId="35094"/>
    <cellStyle name="SAPBEXaggItem 11 2 2 2" xfId="35095"/>
    <cellStyle name="SAPBEXaggItem 11 2 3" xfId="35096"/>
    <cellStyle name="SAPBEXaggItem 11 3" xfId="35097"/>
    <cellStyle name="SAPBEXaggItem 11 3 2" xfId="35098"/>
    <cellStyle name="SAPBEXaggItem 11 4" xfId="35099"/>
    <cellStyle name="SAPBEXaggItem 12" xfId="35100"/>
    <cellStyle name="SAPBEXaggItem 12 2" xfId="35101"/>
    <cellStyle name="SAPBEXaggItem 12 2 2" xfId="35102"/>
    <cellStyle name="SAPBEXaggItem 12 3" xfId="35103"/>
    <cellStyle name="SAPBEXaggItem 13" xfId="35104"/>
    <cellStyle name="SAPBEXaggItem 13 2" xfId="35105"/>
    <cellStyle name="SAPBEXaggItem 14" xfId="35106"/>
    <cellStyle name="SAPBEXaggItem 14 2" xfId="35107"/>
    <cellStyle name="SAPBEXaggItem 15" xfId="35108"/>
    <cellStyle name="SAPBEXaggItem 16" xfId="35109"/>
    <cellStyle name="SAPBEXaggItem 17" xfId="35110"/>
    <cellStyle name="SAPBEXaggItem 18" xfId="35111"/>
    <cellStyle name="SAPBEXaggItem 2" xfId="35112"/>
    <cellStyle name="SAPBEXaggItem 2 10" xfId="35113"/>
    <cellStyle name="SAPBEXaggItem 2 10 2" xfId="35114"/>
    <cellStyle name="SAPBEXaggItem 2 10 2 2" xfId="35115"/>
    <cellStyle name="SAPBEXaggItem 2 10 3" xfId="35116"/>
    <cellStyle name="SAPBEXaggItem 2 11" xfId="35117"/>
    <cellStyle name="SAPBEXaggItem 2 11 2" xfId="35118"/>
    <cellStyle name="SAPBEXaggItem 2 11 2 2" xfId="35119"/>
    <cellStyle name="SAPBEXaggItem 2 11 3" xfId="35120"/>
    <cellStyle name="SAPBEXaggItem 2 12" xfId="35121"/>
    <cellStyle name="SAPBEXaggItem 2 12 2" xfId="35122"/>
    <cellStyle name="SAPBEXaggItem 2 13" xfId="35123"/>
    <cellStyle name="SAPBEXaggItem 2 14" xfId="35124"/>
    <cellStyle name="SAPBEXaggItem 2 15" xfId="35125"/>
    <cellStyle name="SAPBEXaggItem 2 2" xfId="35126"/>
    <cellStyle name="SAPBEXaggItem 2 2 2" xfId="35127"/>
    <cellStyle name="SAPBEXaggItem 2 2 2 2" xfId="35128"/>
    <cellStyle name="SAPBEXaggItem 2 2 2 2 2" xfId="35129"/>
    <cellStyle name="SAPBEXaggItem 2 2 2 3" xfId="35130"/>
    <cellStyle name="SAPBEXaggItem 2 2 3" xfId="35131"/>
    <cellStyle name="SAPBEXaggItem 2 2 3 2" xfId="35132"/>
    <cellStyle name="SAPBEXaggItem 2 2 4" xfId="35133"/>
    <cellStyle name="SAPBEXaggItem 2 3" xfId="35134"/>
    <cellStyle name="SAPBEXaggItem 2 3 2" xfId="35135"/>
    <cellStyle name="SAPBEXaggItem 2 3 2 2" xfId="35136"/>
    <cellStyle name="SAPBEXaggItem 2 3 2 2 2" xfId="35137"/>
    <cellStyle name="SAPBEXaggItem 2 3 2 3" xfId="35138"/>
    <cellStyle name="SAPBEXaggItem 2 3 3" xfId="35139"/>
    <cellStyle name="SAPBEXaggItem 2 3 3 2" xfId="35140"/>
    <cellStyle name="SAPBEXaggItem 2 3 4" xfId="35141"/>
    <cellStyle name="SAPBEXaggItem 2 4" xfId="35142"/>
    <cellStyle name="SAPBEXaggItem 2 4 2" xfId="35143"/>
    <cellStyle name="SAPBEXaggItem 2 4 2 2" xfId="35144"/>
    <cellStyle name="SAPBEXaggItem 2 4 2 2 2" xfId="35145"/>
    <cellStyle name="SAPBEXaggItem 2 4 2 3" xfId="35146"/>
    <cellStyle name="SAPBEXaggItem 2 4 3" xfId="35147"/>
    <cellStyle name="SAPBEXaggItem 2 4 3 2" xfId="35148"/>
    <cellStyle name="SAPBEXaggItem 2 4 4" xfId="35149"/>
    <cellStyle name="SAPBEXaggItem 2 5" xfId="35150"/>
    <cellStyle name="SAPBEXaggItem 2 5 2" xfId="35151"/>
    <cellStyle name="SAPBEXaggItem 2 5 2 2" xfId="35152"/>
    <cellStyle name="SAPBEXaggItem 2 5 2 2 2" xfId="35153"/>
    <cellStyle name="SAPBEXaggItem 2 5 2 3" xfId="35154"/>
    <cellStyle name="SAPBEXaggItem 2 5 3" xfId="35155"/>
    <cellStyle name="SAPBEXaggItem 2 5 3 2" xfId="35156"/>
    <cellStyle name="SAPBEXaggItem 2 5 4" xfId="35157"/>
    <cellStyle name="SAPBEXaggItem 2 6" xfId="35158"/>
    <cellStyle name="SAPBEXaggItem 2 6 2" xfId="35159"/>
    <cellStyle name="SAPBEXaggItem 2 6 2 2" xfId="35160"/>
    <cellStyle name="SAPBEXaggItem 2 6 2 2 2" xfId="35161"/>
    <cellStyle name="SAPBEXaggItem 2 6 2 3" xfId="35162"/>
    <cellStyle name="SAPBEXaggItem 2 6 3" xfId="35163"/>
    <cellStyle name="SAPBEXaggItem 2 6 3 2" xfId="35164"/>
    <cellStyle name="SAPBEXaggItem 2 6 4" xfId="35165"/>
    <cellStyle name="SAPBEXaggItem 2 7" xfId="35166"/>
    <cellStyle name="SAPBEXaggItem 2 7 2" xfId="35167"/>
    <cellStyle name="SAPBEXaggItem 2 7 2 2" xfId="35168"/>
    <cellStyle name="SAPBEXaggItem 2 7 2 2 2" xfId="35169"/>
    <cellStyle name="SAPBEXaggItem 2 7 2 3" xfId="35170"/>
    <cellStyle name="SAPBEXaggItem 2 7 3" xfId="35171"/>
    <cellStyle name="SAPBEXaggItem 2 7 3 2" xfId="35172"/>
    <cellStyle name="SAPBEXaggItem 2 7 4" xfId="35173"/>
    <cellStyle name="SAPBEXaggItem 2 8" xfId="35174"/>
    <cellStyle name="SAPBEXaggItem 2 8 2" xfId="35175"/>
    <cellStyle name="SAPBEXaggItem 2 8 2 2" xfId="35176"/>
    <cellStyle name="SAPBEXaggItem 2 8 2 2 2" xfId="35177"/>
    <cellStyle name="SAPBEXaggItem 2 8 2 3" xfId="35178"/>
    <cellStyle name="SAPBEXaggItem 2 8 3" xfId="35179"/>
    <cellStyle name="SAPBEXaggItem 2 8 3 2" xfId="35180"/>
    <cellStyle name="SAPBEXaggItem 2 8 4" xfId="35181"/>
    <cellStyle name="SAPBEXaggItem 2 9" xfId="35182"/>
    <cellStyle name="SAPBEXaggItem 2 9 2" xfId="35183"/>
    <cellStyle name="SAPBEXaggItem 2 9 2 2" xfId="35184"/>
    <cellStyle name="SAPBEXaggItem 2 9 2 2 2" xfId="35185"/>
    <cellStyle name="SAPBEXaggItem 2 9 2 3" xfId="35186"/>
    <cellStyle name="SAPBEXaggItem 2 9 3" xfId="35187"/>
    <cellStyle name="SAPBEXaggItem 2 9 3 2" xfId="35188"/>
    <cellStyle name="SAPBEXaggItem 2 9 4" xfId="35189"/>
    <cellStyle name="SAPBEXaggItem 3" xfId="35190"/>
    <cellStyle name="SAPBEXaggItem 3 10" xfId="35191"/>
    <cellStyle name="SAPBEXaggItem 3 10 2" xfId="35192"/>
    <cellStyle name="SAPBEXaggItem 3 10 2 2" xfId="35193"/>
    <cellStyle name="SAPBEXaggItem 3 10 3" xfId="35194"/>
    <cellStyle name="SAPBEXaggItem 3 11" xfId="35195"/>
    <cellStyle name="SAPBEXaggItem 3 11 2" xfId="35196"/>
    <cellStyle name="SAPBEXaggItem 3 11 2 2" xfId="35197"/>
    <cellStyle name="SAPBEXaggItem 3 11 3" xfId="35198"/>
    <cellStyle name="SAPBEXaggItem 3 12" xfId="35199"/>
    <cellStyle name="SAPBEXaggItem 3 12 2" xfId="35200"/>
    <cellStyle name="SAPBEXaggItem 3 13" xfId="35201"/>
    <cellStyle name="SAPBEXaggItem 3 13 2" xfId="35202"/>
    <cellStyle name="SAPBEXaggItem 3 14" xfId="35203"/>
    <cellStyle name="SAPBEXaggItem 3 15" xfId="35204"/>
    <cellStyle name="SAPBEXaggItem 3 2" xfId="35205"/>
    <cellStyle name="SAPBEXaggItem 3 2 2" xfId="35206"/>
    <cellStyle name="SAPBEXaggItem 3 2 2 2" xfId="35207"/>
    <cellStyle name="SAPBEXaggItem 3 2 2 2 2" xfId="35208"/>
    <cellStyle name="SAPBEXaggItem 3 2 2 3" xfId="35209"/>
    <cellStyle name="SAPBEXaggItem 3 2 3" xfId="35210"/>
    <cellStyle name="SAPBEXaggItem 3 2 3 2" xfId="35211"/>
    <cellStyle name="SAPBEXaggItem 3 2 3 2 2" xfId="35212"/>
    <cellStyle name="SAPBEXaggItem 3 2 3 3" xfId="35213"/>
    <cellStyle name="SAPBEXaggItem 3 2 4" xfId="35214"/>
    <cellStyle name="SAPBEXaggItem 3 2 4 2" xfId="35215"/>
    <cellStyle name="SAPBEXaggItem 3 2 5" xfId="35216"/>
    <cellStyle name="SAPBEXaggItem 3 3" xfId="35217"/>
    <cellStyle name="SAPBEXaggItem 3 3 2" xfId="35218"/>
    <cellStyle name="SAPBEXaggItem 3 3 2 2" xfId="35219"/>
    <cellStyle name="SAPBEXaggItem 3 3 2 2 2" xfId="35220"/>
    <cellStyle name="SAPBEXaggItem 3 3 2 3" xfId="35221"/>
    <cellStyle name="SAPBEXaggItem 3 3 3" xfId="35222"/>
    <cellStyle name="SAPBEXaggItem 3 3 3 2" xfId="35223"/>
    <cellStyle name="SAPBEXaggItem 3 3 4" xfId="35224"/>
    <cellStyle name="SAPBEXaggItem 3 4" xfId="35225"/>
    <cellStyle name="SAPBEXaggItem 3 4 2" xfId="35226"/>
    <cellStyle name="SAPBEXaggItem 3 4 2 2" xfId="35227"/>
    <cellStyle name="SAPBEXaggItem 3 4 2 2 2" xfId="35228"/>
    <cellStyle name="SAPBEXaggItem 3 4 2 3" xfId="35229"/>
    <cellStyle name="SAPBEXaggItem 3 4 3" xfId="35230"/>
    <cellStyle name="SAPBEXaggItem 3 4 3 2" xfId="35231"/>
    <cellStyle name="SAPBEXaggItem 3 4 4" xfId="35232"/>
    <cellStyle name="SAPBEXaggItem 3 5" xfId="35233"/>
    <cellStyle name="SAPBEXaggItem 3 5 2" xfId="35234"/>
    <cellStyle name="SAPBEXaggItem 3 5 2 2" xfId="35235"/>
    <cellStyle name="SAPBEXaggItem 3 5 2 2 2" xfId="35236"/>
    <cellStyle name="SAPBEXaggItem 3 5 2 3" xfId="35237"/>
    <cellStyle name="SAPBEXaggItem 3 5 3" xfId="35238"/>
    <cellStyle name="SAPBEXaggItem 3 5 3 2" xfId="35239"/>
    <cellStyle name="SAPBEXaggItem 3 5 4" xfId="35240"/>
    <cellStyle name="SAPBEXaggItem 3 6" xfId="35241"/>
    <cellStyle name="SAPBEXaggItem 3 6 2" xfId="35242"/>
    <cellStyle name="SAPBEXaggItem 3 6 2 2" xfId="35243"/>
    <cellStyle name="SAPBEXaggItem 3 6 2 2 2" xfId="35244"/>
    <cellStyle name="SAPBEXaggItem 3 6 2 3" xfId="35245"/>
    <cellStyle name="SAPBEXaggItem 3 6 3" xfId="35246"/>
    <cellStyle name="SAPBEXaggItem 3 6 3 2" xfId="35247"/>
    <cellStyle name="SAPBEXaggItem 3 6 4" xfId="35248"/>
    <cellStyle name="SAPBEXaggItem 3 7" xfId="35249"/>
    <cellStyle name="SAPBEXaggItem 3 7 2" xfId="35250"/>
    <cellStyle name="SAPBEXaggItem 3 7 2 2" xfId="35251"/>
    <cellStyle name="SAPBEXaggItem 3 7 2 2 2" xfId="35252"/>
    <cellStyle name="SAPBEXaggItem 3 7 2 3" xfId="35253"/>
    <cellStyle name="SAPBEXaggItem 3 7 3" xfId="35254"/>
    <cellStyle name="SAPBEXaggItem 3 7 3 2" xfId="35255"/>
    <cellStyle name="SAPBEXaggItem 3 7 4" xfId="35256"/>
    <cellStyle name="SAPBEXaggItem 3 8" xfId="35257"/>
    <cellStyle name="SAPBEXaggItem 3 8 2" xfId="35258"/>
    <cellStyle name="SAPBEXaggItem 3 8 2 2" xfId="35259"/>
    <cellStyle name="SAPBEXaggItem 3 8 2 2 2" xfId="35260"/>
    <cellStyle name="SAPBEXaggItem 3 8 2 3" xfId="35261"/>
    <cellStyle name="SAPBEXaggItem 3 8 3" xfId="35262"/>
    <cellStyle name="SAPBEXaggItem 3 8 3 2" xfId="35263"/>
    <cellStyle name="SAPBEXaggItem 3 8 4" xfId="35264"/>
    <cellStyle name="SAPBEXaggItem 3 9" xfId="35265"/>
    <cellStyle name="SAPBEXaggItem 3 9 2" xfId="35266"/>
    <cellStyle name="SAPBEXaggItem 3 9 2 2" xfId="35267"/>
    <cellStyle name="SAPBEXaggItem 3 9 2 2 2" xfId="35268"/>
    <cellStyle name="SAPBEXaggItem 3 9 2 3" xfId="35269"/>
    <cellStyle name="SAPBEXaggItem 3 9 3" xfId="35270"/>
    <cellStyle name="SAPBEXaggItem 3 9 3 2" xfId="35271"/>
    <cellStyle name="SAPBEXaggItem 3 9 4" xfId="35272"/>
    <cellStyle name="SAPBEXaggItem 4" xfId="35273"/>
    <cellStyle name="SAPBEXaggItem 4 2" xfId="35274"/>
    <cellStyle name="SAPBEXaggItem 4 2 2" xfId="35275"/>
    <cellStyle name="SAPBEXaggItem 4 2 2 2" xfId="35276"/>
    <cellStyle name="SAPBEXaggItem 4 2 3" xfId="35277"/>
    <cellStyle name="SAPBEXaggItem 4 3" xfId="35278"/>
    <cellStyle name="SAPBEXaggItem 4 3 2" xfId="35279"/>
    <cellStyle name="SAPBEXaggItem 4 3 2 2" xfId="35280"/>
    <cellStyle name="SAPBEXaggItem 4 3 3" xfId="35281"/>
    <cellStyle name="SAPBEXaggItem 4 4" xfId="35282"/>
    <cellStyle name="SAPBEXaggItem 4 4 2" xfId="35283"/>
    <cellStyle name="SAPBEXaggItem 4 5" xfId="35284"/>
    <cellStyle name="SAPBEXaggItem 4 6" xfId="35285"/>
    <cellStyle name="SAPBEXaggItem 5" xfId="35286"/>
    <cellStyle name="SAPBEXaggItem 5 2" xfId="35287"/>
    <cellStyle name="SAPBEXaggItem 5 2 2" xfId="35288"/>
    <cellStyle name="SAPBEXaggItem 5 2 2 2" xfId="35289"/>
    <cellStyle name="SAPBEXaggItem 5 2 3" xfId="35290"/>
    <cellStyle name="SAPBEXaggItem 5 3" xfId="35291"/>
    <cellStyle name="SAPBEXaggItem 5 3 2" xfId="35292"/>
    <cellStyle name="SAPBEXaggItem 5 3 2 2" xfId="35293"/>
    <cellStyle name="SAPBEXaggItem 5 3 3" xfId="35294"/>
    <cellStyle name="SAPBEXaggItem 5 4" xfId="35295"/>
    <cellStyle name="SAPBEXaggItem 5 4 2" xfId="35296"/>
    <cellStyle name="SAPBEXaggItem 5 5" xfId="35297"/>
    <cellStyle name="SAPBEXaggItem 6" xfId="35298"/>
    <cellStyle name="SAPBEXaggItem 6 2" xfId="35299"/>
    <cellStyle name="SAPBEXaggItem 6 2 2" xfId="35300"/>
    <cellStyle name="SAPBEXaggItem 6 2 2 2" xfId="35301"/>
    <cellStyle name="SAPBEXaggItem 6 2 3" xfId="35302"/>
    <cellStyle name="SAPBEXaggItem 6 3" xfId="35303"/>
    <cellStyle name="SAPBEXaggItem 6 3 2" xfId="35304"/>
    <cellStyle name="SAPBEXaggItem 6 3 2 2" xfId="35305"/>
    <cellStyle name="SAPBEXaggItem 6 3 3" xfId="35306"/>
    <cellStyle name="SAPBEXaggItem 6 4" xfId="35307"/>
    <cellStyle name="SAPBEXaggItem 6 4 2" xfId="35308"/>
    <cellStyle name="SAPBEXaggItem 6 5" xfId="35309"/>
    <cellStyle name="SAPBEXaggItem 7" xfId="35310"/>
    <cellStyle name="SAPBEXaggItem 7 2" xfId="35311"/>
    <cellStyle name="SAPBEXaggItem 7 2 2" xfId="35312"/>
    <cellStyle name="SAPBEXaggItem 7 2 2 2" xfId="35313"/>
    <cellStyle name="SAPBEXaggItem 7 2 3" xfId="35314"/>
    <cellStyle name="SAPBEXaggItem 7 3" xfId="35315"/>
    <cellStyle name="SAPBEXaggItem 7 3 2" xfId="35316"/>
    <cellStyle name="SAPBEXaggItem 7 4" xfId="35317"/>
    <cellStyle name="SAPBEXaggItem 7 5" xfId="35318"/>
    <cellStyle name="SAPBEXaggItem 8" xfId="35319"/>
    <cellStyle name="SAPBEXaggItem 8 2" xfId="35320"/>
    <cellStyle name="SAPBEXaggItem 8 2 2" xfId="35321"/>
    <cellStyle name="SAPBEXaggItem 8 2 2 2" xfId="35322"/>
    <cellStyle name="SAPBEXaggItem 8 2 3" xfId="35323"/>
    <cellStyle name="SAPBEXaggItem 8 3" xfId="35324"/>
    <cellStyle name="SAPBEXaggItem 8 3 2" xfId="35325"/>
    <cellStyle name="SAPBEXaggItem 8 4" xfId="35326"/>
    <cellStyle name="SAPBEXaggItem 9" xfId="35327"/>
    <cellStyle name="SAPBEXaggItem 9 2" xfId="35328"/>
    <cellStyle name="SAPBEXaggItem 9 2 2" xfId="35329"/>
    <cellStyle name="SAPBEXaggItem 9 2 2 2" xfId="35330"/>
    <cellStyle name="SAPBEXaggItem 9 2 3" xfId="35331"/>
    <cellStyle name="SAPBEXaggItem 9 3" xfId="35332"/>
    <cellStyle name="SAPBEXaggItem 9 3 2" xfId="35333"/>
    <cellStyle name="SAPBEXaggItem 9 4" xfId="35334"/>
    <cellStyle name="SAPBEXaggItem_Actuals 2007" xfId="35335"/>
    <cellStyle name="SAPBEXaggItemX" xfId="35336"/>
    <cellStyle name="SAPBEXaggItemX 2" xfId="35337"/>
    <cellStyle name="SAPBEXaggItemX 2 2" xfId="35338"/>
    <cellStyle name="SAPBEXaggItemX 2 3" xfId="51654"/>
    <cellStyle name="SAPBEXaggItemX 2 4" xfId="51655"/>
    <cellStyle name="SAPBEXaggItemX 2 5" xfId="51656"/>
    <cellStyle name="SAPBEXaggItemX 3" xfId="35339"/>
    <cellStyle name="SAPBEXaggItemX 4" xfId="35340"/>
    <cellStyle name="SAPBEXaggItemX 5" xfId="35341"/>
    <cellStyle name="SAPBEXaggItemX 6" xfId="35342"/>
    <cellStyle name="SAPBEXchaText" xfId="35343"/>
    <cellStyle name="SAPBEXchaText 10" xfId="35344"/>
    <cellStyle name="SAPBEXchaText 10 2" xfId="35345"/>
    <cellStyle name="SAPBEXchaText 10 2 2" xfId="35346"/>
    <cellStyle name="SAPBEXchaText 10 2 2 2" xfId="35347"/>
    <cellStyle name="SAPBEXchaText 10 2 3" xfId="35348"/>
    <cellStyle name="SAPBEXchaText 10 3" xfId="35349"/>
    <cellStyle name="SAPBEXchaText 10 3 2" xfId="35350"/>
    <cellStyle name="SAPBEXchaText 10 4" xfId="35351"/>
    <cellStyle name="SAPBEXchaText 11" xfId="35352"/>
    <cellStyle name="SAPBEXchaText 11 2" xfId="35353"/>
    <cellStyle name="SAPBEXchaText 11 2 2" xfId="35354"/>
    <cellStyle name="SAPBEXchaText 11 2 2 2" xfId="35355"/>
    <cellStyle name="SAPBEXchaText 11 2 3" xfId="35356"/>
    <cellStyle name="SAPBEXchaText 11 3" xfId="35357"/>
    <cellStyle name="SAPBEXchaText 11 3 2" xfId="35358"/>
    <cellStyle name="SAPBEXchaText 11 4" xfId="35359"/>
    <cellStyle name="SAPBEXchaText 12" xfId="35360"/>
    <cellStyle name="SAPBEXchaText 12 2" xfId="35361"/>
    <cellStyle name="SAPBEXchaText 12 2 2" xfId="35362"/>
    <cellStyle name="SAPBEXchaText 12 3" xfId="35363"/>
    <cellStyle name="SAPBEXchaText 12 4" xfId="35364"/>
    <cellStyle name="SAPBEXchaText 13" xfId="35365"/>
    <cellStyle name="SAPBEXchaText 13 2" xfId="35366"/>
    <cellStyle name="SAPBEXchaText 14" xfId="35367"/>
    <cellStyle name="SAPBEXchaText 15" xfId="35368"/>
    <cellStyle name="SAPBEXchaText 16" xfId="35369"/>
    <cellStyle name="SAPBEXchaText 17" xfId="35370"/>
    <cellStyle name="SAPBEXchaText 18" xfId="35371"/>
    <cellStyle name="SAPBEXchaText 19" xfId="35372"/>
    <cellStyle name="SAPBEXchaText 2" xfId="35373"/>
    <cellStyle name="SAPBEXchaText 2 10" xfId="35374"/>
    <cellStyle name="SAPBEXchaText 2 10 2" xfId="35375"/>
    <cellStyle name="SAPBEXchaText 2 10 2 2" xfId="35376"/>
    <cellStyle name="SAPBEXchaText 2 10 3" xfId="35377"/>
    <cellStyle name="SAPBEXchaText 2 11" xfId="35378"/>
    <cellStyle name="SAPBEXchaText 2 11 2" xfId="35379"/>
    <cellStyle name="SAPBEXchaText 2 11 2 2" xfId="35380"/>
    <cellStyle name="SAPBEXchaText 2 11 3" xfId="35381"/>
    <cellStyle name="SAPBEXchaText 2 12" xfId="35382"/>
    <cellStyle name="SAPBEXchaText 2 12 2" xfId="35383"/>
    <cellStyle name="SAPBEXchaText 2 13" xfId="35384"/>
    <cellStyle name="SAPBEXchaText 2 14" xfId="35385"/>
    <cellStyle name="SAPBEXchaText 2 15" xfId="35386"/>
    <cellStyle name="SAPBEXchaText 2 2" xfId="35387"/>
    <cellStyle name="SAPBEXchaText 2 2 2" xfId="35388"/>
    <cellStyle name="SAPBEXchaText 2 2 2 2" xfId="35389"/>
    <cellStyle name="SAPBEXchaText 2 2 2 2 2" xfId="35390"/>
    <cellStyle name="SAPBEXchaText 2 2 2 3" xfId="35391"/>
    <cellStyle name="SAPBEXchaText 2 2 2 4" xfId="51657"/>
    <cellStyle name="SAPBEXchaText 2 2 2 5" xfId="51658"/>
    <cellStyle name="SAPBEXchaText 2 2 3" xfId="35392"/>
    <cellStyle name="SAPBEXchaText 2 2 3 2" xfId="35393"/>
    <cellStyle name="SAPBEXchaText 2 2 4" xfId="35394"/>
    <cellStyle name="SAPBEXchaText 2 2 5" xfId="35395"/>
    <cellStyle name="SAPBEXchaText 2 2 6" xfId="51659"/>
    <cellStyle name="SAPBEXchaText 2 3" xfId="35396"/>
    <cellStyle name="SAPBEXchaText 2 3 2" xfId="35397"/>
    <cellStyle name="SAPBEXchaText 2 3 2 2" xfId="35398"/>
    <cellStyle name="SAPBEXchaText 2 3 2 2 2" xfId="35399"/>
    <cellStyle name="SAPBEXchaText 2 3 2 3" xfId="35400"/>
    <cellStyle name="SAPBEXchaText 2 3 3" xfId="35401"/>
    <cellStyle name="SAPBEXchaText 2 3 3 2" xfId="35402"/>
    <cellStyle name="SAPBEXchaText 2 3 4" xfId="35403"/>
    <cellStyle name="SAPBEXchaText 2 3 5" xfId="51660"/>
    <cellStyle name="SAPBEXchaText 2 4" xfId="35404"/>
    <cellStyle name="SAPBEXchaText 2 4 2" xfId="35405"/>
    <cellStyle name="SAPBEXchaText 2 4 2 2" xfId="35406"/>
    <cellStyle name="SAPBEXchaText 2 4 2 2 2" xfId="35407"/>
    <cellStyle name="SAPBEXchaText 2 4 2 3" xfId="35408"/>
    <cellStyle name="SAPBEXchaText 2 4 3" xfId="35409"/>
    <cellStyle name="SAPBEXchaText 2 4 3 2" xfId="35410"/>
    <cellStyle name="SAPBEXchaText 2 4 4" xfId="35411"/>
    <cellStyle name="SAPBEXchaText 2 4 5" xfId="35412"/>
    <cellStyle name="SAPBEXchaText 2 5" xfId="35413"/>
    <cellStyle name="SAPBEXchaText 2 5 2" xfId="35414"/>
    <cellStyle name="SAPBEXchaText 2 5 2 2" xfId="35415"/>
    <cellStyle name="SAPBEXchaText 2 5 2 2 2" xfId="35416"/>
    <cellStyle name="SAPBEXchaText 2 5 2 3" xfId="35417"/>
    <cellStyle name="SAPBEXchaText 2 5 3" xfId="35418"/>
    <cellStyle name="SAPBEXchaText 2 5 3 2" xfId="35419"/>
    <cellStyle name="SAPBEXchaText 2 5 4" xfId="35420"/>
    <cellStyle name="SAPBEXchaText 2 6" xfId="35421"/>
    <cellStyle name="SAPBEXchaText 2 6 2" xfId="35422"/>
    <cellStyle name="SAPBEXchaText 2 6 2 2" xfId="35423"/>
    <cellStyle name="SAPBEXchaText 2 6 2 2 2" xfId="35424"/>
    <cellStyle name="SAPBEXchaText 2 6 2 3" xfId="35425"/>
    <cellStyle name="SAPBEXchaText 2 6 3" xfId="35426"/>
    <cellStyle name="SAPBEXchaText 2 6 3 2" xfId="35427"/>
    <cellStyle name="SAPBEXchaText 2 6 4" xfId="35428"/>
    <cellStyle name="SAPBEXchaText 2 7" xfId="35429"/>
    <cellStyle name="SAPBEXchaText 2 7 2" xfId="35430"/>
    <cellStyle name="SAPBEXchaText 2 7 2 2" xfId="35431"/>
    <cellStyle name="SAPBEXchaText 2 7 2 2 2" xfId="35432"/>
    <cellStyle name="SAPBEXchaText 2 7 2 3" xfId="35433"/>
    <cellStyle name="SAPBEXchaText 2 7 3" xfId="35434"/>
    <cellStyle name="SAPBEXchaText 2 7 3 2" xfId="35435"/>
    <cellStyle name="SAPBEXchaText 2 7 4" xfId="35436"/>
    <cellStyle name="SAPBEXchaText 2 8" xfId="35437"/>
    <cellStyle name="SAPBEXchaText 2 8 2" xfId="35438"/>
    <cellStyle name="SAPBEXchaText 2 8 2 2" xfId="35439"/>
    <cellStyle name="SAPBEXchaText 2 8 2 2 2" xfId="35440"/>
    <cellStyle name="SAPBEXchaText 2 8 2 3" xfId="35441"/>
    <cellStyle name="SAPBEXchaText 2 8 3" xfId="35442"/>
    <cellStyle name="SAPBEXchaText 2 8 3 2" xfId="35443"/>
    <cellStyle name="SAPBEXchaText 2 8 4" xfId="35444"/>
    <cellStyle name="SAPBEXchaText 2 9" xfId="35445"/>
    <cellStyle name="SAPBEXchaText 2 9 2" xfId="35446"/>
    <cellStyle name="SAPBEXchaText 2 9 2 2" xfId="35447"/>
    <cellStyle name="SAPBEXchaText 2 9 2 2 2" xfId="35448"/>
    <cellStyle name="SAPBEXchaText 2 9 2 3" xfId="35449"/>
    <cellStyle name="SAPBEXchaText 2 9 3" xfId="35450"/>
    <cellStyle name="SAPBEXchaText 2 9 3 2" xfId="35451"/>
    <cellStyle name="SAPBEXchaText 2 9 4" xfId="35452"/>
    <cellStyle name="SAPBEXchaText 20" xfId="35453"/>
    <cellStyle name="SAPBEXchaText 21" xfId="35454"/>
    <cellStyle name="SAPBEXchaText 3" xfId="35455"/>
    <cellStyle name="SAPBEXchaText 3 10" xfId="35456"/>
    <cellStyle name="SAPBEXchaText 3 10 2" xfId="35457"/>
    <cellStyle name="SAPBEXchaText 3 10 2 2" xfId="35458"/>
    <cellStyle name="SAPBEXchaText 3 10 3" xfId="35459"/>
    <cellStyle name="SAPBEXchaText 3 11" xfId="35460"/>
    <cellStyle name="SAPBEXchaText 3 11 2" xfId="35461"/>
    <cellStyle name="SAPBEXchaText 3 11 2 2" xfId="35462"/>
    <cellStyle name="SAPBEXchaText 3 11 3" xfId="35463"/>
    <cellStyle name="SAPBEXchaText 3 12" xfId="35464"/>
    <cellStyle name="SAPBEXchaText 3 12 2" xfId="35465"/>
    <cellStyle name="SAPBEXchaText 3 13" xfId="35466"/>
    <cellStyle name="SAPBEXchaText 3 14" xfId="35467"/>
    <cellStyle name="SAPBEXchaText 3 15" xfId="35468"/>
    <cellStyle name="SAPBEXchaText 3 16" xfId="35469"/>
    <cellStyle name="SAPBEXchaText 3 2" xfId="35470"/>
    <cellStyle name="SAPBEXchaText 3 2 2" xfId="35471"/>
    <cellStyle name="SAPBEXchaText 3 2 2 2" xfId="35472"/>
    <cellStyle name="SAPBEXchaText 3 2 2 2 2" xfId="35473"/>
    <cellStyle name="SAPBEXchaText 3 2 2 3" xfId="35474"/>
    <cellStyle name="SAPBEXchaText 3 2 2 4" xfId="51661"/>
    <cellStyle name="SAPBEXchaText 3 2 2 5" xfId="51662"/>
    <cellStyle name="SAPBEXchaText 3 2 3" xfId="35475"/>
    <cellStyle name="SAPBEXchaText 3 2 3 2" xfId="35476"/>
    <cellStyle name="SAPBEXchaText 3 2 3 2 2" xfId="35477"/>
    <cellStyle name="SAPBEXchaText 3 2 3 3" xfId="35478"/>
    <cellStyle name="SAPBEXchaText 3 2 4" xfId="35479"/>
    <cellStyle name="SAPBEXchaText 3 2 4 2" xfId="35480"/>
    <cellStyle name="SAPBEXchaText 3 2 5" xfId="35481"/>
    <cellStyle name="SAPBEXchaText 3 2 6" xfId="51663"/>
    <cellStyle name="SAPBEXchaText 3 3" xfId="35482"/>
    <cellStyle name="SAPBEXchaText 3 3 2" xfId="35483"/>
    <cellStyle name="SAPBEXchaText 3 3 2 2" xfId="35484"/>
    <cellStyle name="SAPBEXchaText 3 3 2 2 2" xfId="35485"/>
    <cellStyle name="SAPBEXchaText 3 3 2 3" xfId="35486"/>
    <cellStyle name="SAPBEXchaText 3 3 2 4" xfId="51664"/>
    <cellStyle name="SAPBEXchaText 3 3 2 5" xfId="51665"/>
    <cellStyle name="SAPBEXchaText 3 3 3" xfId="35487"/>
    <cellStyle name="SAPBEXchaText 3 3 3 2" xfId="35488"/>
    <cellStyle name="SAPBEXchaText 3 3 4" xfId="35489"/>
    <cellStyle name="SAPBEXchaText 3 3 5" xfId="51666"/>
    <cellStyle name="SAPBEXchaText 3 3 6" xfId="51667"/>
    <cellStyle name="SAPBEXchaText 3 4" xfId="35490"/>
    <cellStyle name="SAPBEXchaText 3 4 2" xfId="35491"/>
    <cellStyle name="SAPBEXchaText 3 4 2 2" xfId="35492"/>
    <cellStyle name="SAPBEXchaText 3 4 2 2 2" xfId="35493"/>
    <cellStyle name="SAPBEXchaText 3 4 2 3" xfId="35494"/>
    <cellStyle name="SAPBEXchaText 3 4 2 4" xfId="51668"/>
    <cellStyle name="SAPBEXchaText 3 4 2 5" xfId="51669"/>
    <cellStyle name="SAPBEXchaText 3 4 3" xfId="35495"/>
    <cellStyle name="SAPBEXchaText 3 4 3 2" xfId="35496"/>
    <cellStyle name="SAPBEXchaText 3 4 4" xfId="35497"/>
    <cellStyle name="SAPBEXchaText 3 4 5" xfId="51670"/>
    <cellStyle name="SAPBEXchaText 3 4 6" xfId="51671"/>
    <cellStyle name="SAPBEXchaText 3 5" xfId="35498"/>
    <cellStyle name="SAPBEXchaText 3 5 2" xfId="35499"/>
    <cellStyle name="SAPBEXchaText 3 5 2 2" xfId="35500"/>
    <cellStyle name="SAPBEXchaText 3 5 2 2 2" xfId="35501"/>
    <cellStyle name="SAPBEXchaText 3 5 2 3" xfId="35502"/>
    <cellStyle name="SAPBEXchaText 3 5 3" xfId="35503"/>
    <cellStyle name="SAPBEXchaText 3 5 3 2" xfId="35504"/>
    <cellStyle name="SAPBEXchaText 3 5 4" xfId="35505"/>
    <cellStyle name="SAPBEXchaText 3 6" xfId="35506"/>
    <cellStyle name="SAPBEXchaText 3 6 2" xfId="35507"/>
    <cellStyle name="SAPBEXchaText 3 6 2 2" xfId="35508"/>
    <cellStyle name="SAPBEXchaText 3 6 2 2 2" xfId="35509"/>
    <cellStyle name="SAPBEXchaText 3 6 2 3" xfId="35510"/>
    <cellStyle name="SAPBEXchaText 3 6 3" xfId="35511"/>
    <cellStyle name="SAPBEXchaText 3 6 3 2" xfId="35512"/>
    <cellStyle name="SAPBEXchaText 3 6 4" xfId="35513"/>
    <cellStyle name="SAPBEXchaText 3 7" xfId="35514"/>
    <cellStyle name="SAPBEXchaText 3 7 2" xfId="35515"/>
    <cellStyle name="SAPBEXchaText 3 7 2 2" xfId="35516"/>
    <cellStyle name="SAPBEXchaText 3 7 2 2 2" xfId="35517"/>
    <cellStyle name="SAPBEXchaText 3 7 2 3" xfId="35518"/>
    <cellStyle name="SAPBEXchaText 3 7 3" xfId="35519"/>
    <cellStyle name="SAPBEXchaText 3 7 3 2" xfId="35520"/>
    <cellStyle name="SAPBEXchaText 3 7 4" xfId="35521"/>
    <cellStyle name="SAPBEXchaText 3 8" xfId="35522"/>
    <cellStyle name="SAPBEXchaText 3 8 2" xfId="35523"/>
    <cellStyle name="SAPBEXchaText 3 8 2 2" xfId="35524"/>
    <cellStyle name="SAPBEXchaText 3 8 2 2 2" xfId="35525"/>
    <cellStyle name="SAPBEXchaText 3 8 2 3" xfId="35526"/>
    <cellStyle name="SAPBEXchaText 3 8 3" xfId="35527"/>
    <cellStyle name="SAPBEXchaText 3 8 3 2" xfId="35528"/>
    <cellStyle name="SAPBEXchaText 3 8 4" xfId="35529"/>
    <cellStyle name="SAPBEXchaText 3 9" xfId="35530"/>
    <cellStyle name="SAPBEXchaText 3 9 2" xfId="35531"/>
    <cellStyle name="SAPBEXchaText 3 9 2 2" xfId="35532"/>
    <cellStyle name="SAPBEXchaText 3 9 2 2 2" xfId="35533"/>
    <cellStyle name="SAPBEXchaText 3 9 2 3" xfId="35534"/>
    <cellStyle name="SAPBEXchaText 3 9 3" xfId="35535"/>
    <cellStyle name="SAPBEXchaText 3 9 3 2" xfId="35536"/>
    <cellStyle name="SAPBEXchaText 3 9 4" xfId="35537"/>
    <cellStyle name="SAPBEXchaText 4" xfId="35538"/>
    <cellStyle name="SAPBEXchaText 4 2" xfId="35539"/>
    <cellStyle name="SAPBEXchaText 4 2 2" xfId="35540"/>
    <cellStyle name="SAPBEXchaText 4 2 2 2" xfId="35541"/>
    <cellStyle name="SAPBEXchaText 4 2 3" xfId="35542"/>
    <cellStyle name="SAPBEXchaText 4 2 4" xfId="51672"/>
    <cellStyle name="SAPBEXchaText 4 2 5" xfId="51673"/>
    <cellStyle name="SAPBEXchaText 4 3" xfId="35543"/>
    <cellStyle name="SAPBEXchaText 4 3 2" xfId="35544"/>
    <cellStyle name="SAPBEXchaText 4 3 2 2" xfId="35545"/>
    <cellStyle name="SAPBEXchaText 4 3 3" xfId="35546"/>
    <cellStyle name="SAPBEXchaText 4 4" xfId="35547"/>
    <cellStyle name="SAPBEXchaText 4 4 2" xfId="35548"/>
    <cellStyle name="SAPBEXchaText 4 5" xfId="35549"/>
    <cellStyle name="SAPBEXchaText 4 6" xfId="35550"/>
    <cellStyle name="SAPBEXchaText 4 7" xfId="35551"/>
    <cellStyle name="SAPBEXchaText 5" xfId="35552"/>
    <cellStyle name="SAPBEXchaText 5 2" xfId="35553"/>
    <cellStyle name="SAPBEXchaText 5 2 2" xfId="35554"/>
    <cellStyle name="SAPBEXchaText 5 2 2 2" xfId="35555"/>
    <cellStyle name="SAPBEXchaText 5 2 3" xfId="35556"/>
    <cellStyle name="SAPBEXchaText 5 3" xfId="35557"/>
    <cellStyle name="SAPBEXchaText 5 3 2" xfId="35558"/>
    <cellStyle name="SAPBEXchaText 5 3 2 2" xfId="35559"/>
    <cellStyle name="SAPBEXchaText 5 3 3" xfId="35560"/>
    <cellStyle name="SAPBEXchaText 5 4" xfId="35561"/>
    <cellStyle name="SAPBEXchaText 5 4 2" xfId="35562"/>
    <cellStyle name="SAPBEXchaText 5 5" xfId="35563"/>
    <cellStyle name="SAPBEXchaText 6" xfId="35564"/>
    <cellStyle name="SAPBEXchaText 6 2" xfId="35565"/>
    <cellStyle name="SAPBEXchaText 6 2 2" xfId="35566"/>
    <cellStyle name="SAPBEXchaText 6 2 2 2" xfId="35567"/>
    <cellStyle name="SAPBEXchaText 6 2 3" xfId="35568"/>
    <cellStyle name="SAPBEXchaText 6 3" xfId="35569"/>
    <cellStyle name="SAPBEXchaText 6 3 2" xfId="35570"/>
    <cellStyle name="SAPBEXchaText 6 3 2 2" xfId="35571"/>
    <cellStyle name="SAPBEXchaText 6 3 3" xfId="35572"/>
    <cellStyle name="SAPBEXchaText 6 4" xfId="35573"/>
    <cellStyle name="SAPBEXchaText 6 4 2" xfId="35574"/>
    <cellStyle name="SAPBEXchaText 6 5" xfId="35575"/>
    <cellStyle name="SAPBEXchaText 7" xfId="35576"/>
    <cellStyle name="SAPBEXchaText 7 2" xfId="35577"/>
    <cellStyle name="SAPBEXchaText 7 2 2" xfId="35578"/>
    <cellStyle name="SAPBEXchaText 7 2 2 2" xfId="35579"/>
    <cellStyle name="SAPBEXchaText 7 2 3" xfId="35580"/>
    <cellStyle name="SAPBEXchaText 7 3" xfId="35581"/>
    <cellStyle name="SAPBEXchaText 7 3 2" xfId="35582"/>
    <cellStyle name="SAPBEXchaText 7 3 2 2" xfId="35583"/>
    <cellStyle name="SAPBEXchaText 7 3 3" xfId="35584"/>
    <cellStyle name="SAPBEXchaText 7 4" xfId="35585"/>
    <cellStyle name="SAPBEXchaText 7 4 2" xfId="35586"/>
    <cellStyle name="SAPBEXchaText 7 5" xfId="35587"/>
    <cellStyle name="SAPBEXchaText 7 6" xfId="35588"/>
    <cellStyle name="SAPBEXchaText 8" xfId="35589"/>
    <cellStyle name="SAPBEXchaText 8 2" xfId="35590"/>
    <cellStyle name="SAPBEXchaText 8 2 2" xfId="35591"/>
    <cellStyle name="SAPBEXchaText 8 2 2 2" xfId="35592"/>
    <cellStyle name="SAPBEXchaText 8 2 3" xfId="35593"/>
    <cellStyle name="SAPBEXchaText 8 3" xfId="35594"/>
    <cellStyle name="SAPBEXchaText 8 3 2" xfId="35595"/>
    <cellStyle name="SAPBEXchaText 8 4" xfId="35596"/>
    <cellStyle name="SAPBEXchaText 8 5" xfId="35597"/>
    <cellStyle name="SAPBEXchaText 9" xfId="35598"/>
    <cellStyle name="SAPBEXchaText 9 2" xfId="35599"/>
    <cellStyle name="SAPBEXchaText 9 2 2" xfId="35600"/>
    <cellStyle name="SAPBEXchaText 9 2 2 2" xfId="35601"/>
    <cellStyle name="SAPBEXchaText 9 2 3" xfId="35602"/>
    <cellStyle name="SAPBEXchaText 9 3" xfId="35603"/>
    <cellStyle name="SAPBEXchaText 9 3 2" xfId="35604"/>
    <cellStyle name="SAPBEXchaText 9 4" xfId="35605"/>
    <cellStyle name="SAPBEXchaText 9 5" xfId="35606"/>
    <cellStyle name="SAPBEXchaText_Actuals 2007" xfId="35607"/>
    <cellStyle name="SAPBEXexcBad7" xfId="35608"/>
    <cellStyle name="SAPBEXexcBad7 2" xfId="35609"/>
    <cellStyle name="SAPBEXexcBad7 2 2" xfId="35610"/>
    <cellStyle name="SAPBEXexcBad7 2 3" xfId="51674"/>
    <cellStyle name="SAPBEXexcBad7 2 4" xfId="51675"/>
    <cellStyle name="SAPBEXexcBad7 2 5" xfId="51676"/>
    <cellStyle name="SAPBEXexcBad7 3" xfId="35611"/>
    <cellStyle name="SAPBEXexcBad7 4" xfId="35612"/>
    <cellStyle name="SAPBEXexcBad7 5" xfId="35613"/>
    <cellStyle name="SAPBEXexcBad7 6" xfId="35614"/>
    <cellStyle name="SAPBEXexcBad8" xfId="35615"/>
    <cellStyle name="SAPBEXexcBad8 2" xfId="35616"/>
    <cellStyle name="SAPBEXexcBad8 2 2" xfId="35617"/>
    <cellStyle name="SAPBEXexcBad8 2 3" xfId="51677"/>
    <cellStyle name="SAPBEXexcBad8 2 4" xfId="51678"/>
    <cellStyle name="SAPBEXexcBad8 2 5" xfId="51679"/>
    <cellStyle name="SAPBEXexcBad8 3" xfId="35618"/>
    <cellStyle name="SAPBEXexcBad8 4" xfId="35619"/>
    <cellStyle name="SAPBEXexcBad8 5" xfId="35620"/>
    <cellStyle name="SAPBEXexcBad8 6" xfId="35621"/>
    <cellStyle name="SAPBEXexcBad9" xfId="35622"/>
    <cellStyle name="SAPBEXexcBad9 2" xfId="35623"/>
    <cellStyle name="SAPBEXexcBad9 2 2" xfId="35624"/>
    <cellStyle name="SAPBEXexcBad9 2 3" xfId="51680"/>
    <cellStyle name="SAPBEXexcBad9 2 4" xfId="51681"/>
    <cellStyle name="SAPBEXexcBad9 2 5" xfId="51682"/>
    <cellStyle name="SAPBEXexcBad9 3" xfId="35625"/>
    <cellStyle name="SAPBEXexcBad9 4" xfId="35626"/>
    <cellStyle name="SAPBEXexcBad9 5" xfId="35627"/>
    <cellStyle name="SAPBEXexcBad9 6" xfId="35628"/>
    <cellStyle name="SAPBEXexcCritical4" xfId="35629"/>
    <cellStyle name="SAPBEXexcCritical4 2" xfId="35630"/>
    <cellStyle name="SAPBEXexcCritical4 2 2" xfId="35631"/>
    <cellStyle name="SAPBEXexcCritical4 2 3" xfId="51683"/>
    <cellStyle name="SAPBEXexcCritical4 2 4" xfId="51684"/>
    <cellStyle name="SAPBEXexcCritical4 2 5" xfId="51685"/>
    <cellStyle name="SAPBEXexcCritical4 3" xfId="35632"/>
    <cellStyle name="SAPBEXexcCritical4 4" xfId="35633"/>
    <cellStyle name="SAPBEXexcCritical4 5" xfId="35634"/>
    <cellStyle name="SAPBEXexcCritical4 6" xfId="35635"/>
    <cellStyle name="SAPBEXexcCritical5" xfId="35636"/>
    <cellStyle name="SAPBEXexcCritical5 2" xfId="35637"/>
    <cellStyle name="SAPBEXexcCritical5 2 2" xfId="35638"/>
    <cellStyle name="SAPBEXexcCritical5 2 3" xfId="51686"/>
    <cellStyle name="SAPBEXexcCritical5 2 4" xfId="51687"/>
    <cellStyle name="SAPBEXexcCritical5 2 5" xfId="51688"/>
    <cellStyle name="SAPBEXexcCritical5 3" xfId="35639"/>
    <cellStyle name="SAPBEXexcCritical5 4" xfId="35640"/>
    <cellStyle name="SAPBEXexcCritical5 5" xfId="35641"/>
    <cellStyle name="SAPBEXexcCritical5 6" xfId="35642"/>
    <cellStyle name="SAPBEXexcCritical6" xfId="35643"/>
    <cellStyle name="SAPBEXexcCritical6 2" xfId="35644"/>
    <cellStyle name="SAPBEXexcCritical6 2 2" xfId="35645"/>
    <cellStyle name="SAPBEXexcCritical6 2 3" xfId="51689"/>
    <cellStyle name="SAPBEXexcCritical6 2 4" xfId="51690"/>
    <cellStyle name="SAPBEXexcCritical6 2 5" xfId="51691"/>
    <cellStyle name="SAPBEXexcCritical6 3" xfId="35646"/>
    <cellStyle name="SAPBEXexcCritical6 4" xfId="35647"/>
    <cellStyle name="SAPBEXexcCritical6 5" xfId="35648"/>
    <cellStyle name="SAPBEXexcCritical6 6" xfId="35649"/>
    <cellStyle name="SAPBEXexcGood1" xfId="35650"/>
    <cellStyle name="SAPBEXexcGood1 2" xfId="35651"/>
    <cellStyle name="SAPBEXexcGood1 2 2" xfId="35652"/>
    <cellStyle name="SAPBEXexcGood1 2 3" xfId="51692"/>
    <cellStyle name="SAPBEXexcGood1 2 4" xfId="51693"/>
    <cellStyle name="SAPBEXexcGood1 2 5" xfId="51694"/>
    <cellStyle name="SAPBEXexcGood1 3" xfId="35653"/>
    <cellStyle name="SAPBEXexcGood1 4" xfId="35654"/>
    <cellStyle name="SAPBEXexcGood1 5" xfId="35655"/>
    <cellStyle name="SAPBEXexcGood1 6" xfId="35656"/>
    <cellStyle name="SAPBEXexcGood2" xfId="35657"/>
    <cellStyle name="SAPBEXexcGood2 2" xfId="35658"/>
    <cellStyle name="SAPBEXexcGood2 2 2" xfId="35659"/>
    <cellStyle name="SAPBEXexcGood2 2 3" xfId="51695"/>
    <cellStyle name="SAPBEXexcGood2 2 4" xfId="51696"/>
    <cellStyle name="SAPBEXexcGood2 2 5" xfId="51697"/>
    <cellStyle name="SAPBEXexcGood2 3" xfId="35660"/>
    <cellStyle name="SAPBEXexcGood2 4" xfId="35661"/>
    <cellStyle name="SAPBEXexcGood2 5" xfId="35662"/>
    <cellStyle name="SAPBEXexcGood2 6" xfId="35663"/>
    <cellStyle name="SAPBEXexcGood3" xfId="35664"/>
    <cellStyle name="SAPBEXexcGood3 2" xfId="35665"/>
    <cellStyle name="SAPBEXexcGood3 2 2" xfId="35666"/>
    <cellStyle name="SAPBEXexcGood3 2 3" xfId="51698"/>
    <cellStyle name="SAPBEXexcGood3 2 4" xfId="51699"/>
    <cellStyle name="SAPBEXexcGood3 2 5" xfId="51700"/>
    <cellStyle name="SAPBEXexcGood3 3" xfId="35667"/>
    <cellStyle name="SAPBEXexcGood3 4" xfId="35668"/>
    <cellStyle name="SAPBEXexcGood3 5" xfId="35669"/>
    <cellStyle name="SAPBEXexcGood3 6" xfId="35670"/>
    <cellStyle name="SAPBEXfilterDrill" xfId="35671"/>
    <cellStyle name="SAPBEXfilterDrill 2" xfId="35672"/>
    <cellStyle name="SAPBEXfilterDrill 2 2" xfId="35673"/>
    <cellStyle name="SAPBEXfilterDrill 2 3" xfId="51701"/>
    <cellStyle name="SAPBEXfilterDrill 2 4" xfId="51702"/>
    <cellStyle name="SAPBEXfilterDrill 2 5" xfId="51703"/>
    <cellStyle name="SAPBEXfilterDrill 3" xfId="35674"/>
    <cellStyle name="SAPBEXfilterDrill 4" xfId="35675"/>
    <cellStyle name="SAPBEXfilterItem" xfId="35676"/>
    <cellStyle name="SAPBEXfilterItem 2" xfId="35677"/>
    <cellStyle name="SAPBEXfilterItem 2 2" xfId="35678"/>
    <cellStyle name="SAPBEXfilterItem 2 2 2" xfId="35679"/>
    <cellStyle name="SAPBEXfilterItem 2 3" xfId="35680"/>
    <cellStyle name="SAPBEXfilterItem 2 3 2" xfId="35681"/>
    <cellStyle name="SAPBEXfilterItem 2 4" xfId="35682"/>
    <cellStyle name="SAPBEXfilterItem 2 5" xfId="51704"/>
    <cellStyle name="SAPBEXfilterItem 3" xfId="35683"/>
    <cellStyle name="SAPBEXfilterItem 3 2" xfId="35684"/>
    <cellStyle name="SAPBEXfilterItem 4" xfId="35685"/>
    <cellStyle name="SAPBEXfilterItem 5" xfId="35686"/>
    <cellStyle name="SAPBEXfilterItem 6" xfId="35687"/>
    <cellStyle name="SAPBEXfilterItem 7" xfId="35688"/>
    <cellStyle name="SAPBEXfilterItem_Actuals 2007" xfId="35689"/>
    <cellStyle name="SAPBEXfilterText" xfId="35690"/>
    <cellStyle name="SAPBEXfilterText 10" xfId="35691"/>
    <cellStyle name="SAPBEXfilterText 10 2" xfId="35692"/>
    <cellStyle name="SAPBEXfilterText 11" xfId="35693"/>
    <cellStyle name="SAPBEXfilterText 12" xfId="35694"/>
    <cellStyle name="SAPBEXfilterText 2" xfId="35695"/>
    <cellStyle name="SAPBEXfilterText 2 2" xfId="35696"/>
    <cellStyle name="SAPBEXfilterText 2 3" xfId="35697"/>
    <cellStyle name="SAPBEXfilterText 2 4" xfId="35698"/>
    <cellStyle name="SAPBEXfilterText 2 5" xfId="35699"/>
    <cellStyle name="SAPBEXfilterText 3" xfId="35700"/>
    <cellStyle name="SAPBEXfilterText 3 2" xfId="35701"/>
    <cellStyle name="SAPBEXfilterText 4" xfId="35702"/>
    <cellStyle name="SAPBEXfilterText 4 2" xfId="35703"/>
    <cellStyle name="SAPBEXfilterText 5" xfId="35704"/>
    <cellStyle name="SAPBEXfilterText 5 2" xfId="35705"/>
    <cellStyle name="SAPBEXfilterText 6" xfId="35706"/>
    <cellStyle name="SAPBEXfilterText 6 2" xfId="35707"/>
    <cellStyle name="SAPBEXfilterText 7" xfId="35708"/>
    <cellStyle name="SAPBEXfilterText 7 2" xfId="35709"/>
    <cellStyle name="SAPBEXfilterText 8" xfId="35710"/>
    <cellStyle name="SAPBEXfilterText 8 2" xfId="35711"/>
    <cellStyle name="SAPBEXfilterText 9" xfId="35712"/>
    <cellStyle name="SAPBEXfilterText 9 2" xfId="35713"/>
    <cellStyle name="SAPBEXformats" xfId="35714"/>
    <cellStyle name="SAPBEXformats 2" xfId="35715"/>
    <cellStyle name="SAPBEXformats 2 2" xfId="35716"/>
    <cellStyle name="SAPBEXformats 2 2 2" xfId="51705"/>
    <cellStyle name="SAPBEXformats 2 2 3" xfId="51706"/>
    <cellStyle name="SAPBEXformats 2 2 4" xfId="51707"/>
    <cellStyle name="SAPBEXformats 2 2 5" xfId="51708"/>
    <cellStyle name="SAPBEXformats 2 3" xfId="35717"/>
    <cellStyle name="SAPBEXformats 2 4" xfId="51709"/>
    <cellStyle name="SAPBEXformats 2 5" xfId="51710"/>
    <cellStyle name="SAPBEXformats 2 6" xfId="51711"/>
    <cellStyle name="SAPBEXformats 3" xfId="35718"/>
    <cellStyle name="SAPBEXformats 3 2" xfId="51712"/>
    <cellStyle name="SAPBEXformats 3 3" xfId="51713"/>
    <cellStyle name="SAPBEXformats 3 4" xfId="51714"/>
    <cellStyle name="SAPBEXformats 3 5" xfId="51715"/>
    <cellStyle name="SAPBEXformats 4" xfId="35719"/>
    <cellStyle name="SAPBEXformats 5" xfId="35720"/>
    <cellStyle name="SAPBEXformats 6" xfId="35721"/>
    <cellStyle name="SAPBEXheaderItem" xfId="35722"/>
    <cellStyle name="SAPBEXheaderItem 10" xfId="35723"/>
    <cellStyle name="SAPBEXheaderItem 10 2" xfId="35724"/>
    <cellStyle name="SAPBEXheaderItem 10 3" xfId="35725"/>
    <cellStyle name="SAPBEXheaderItem 11" xfId="35726"/>
    <cellStyle name="SAPBEXheaderItem 11 2" xfId="35727"/>
    <cellStyle name="SAPBEXheaderItem 11 3" xfId="35728"/>
    <cellStyle name="SAPBEXheaderItem 12" xfId="35729"/>
    <cellStyle name="SAPBEXheaderItem 12 2" xfId="35730"/>
    <cellStyle name="SAPBEXheaderItem 12 3" xfId="35731"/>
    <cellStyle name="SAPBEXheaderItem 13" xfId="35732"/>
    <cellStyle name="SAPBEXheaderItem 13 2" xfId="35733"/>
    <cellStyle name="SAPBEXheaderItem 14" xfId="35734"/>
    <cellStyle name="SAPBEXheaderItem 14 2" xfId="35735"/>
    <cellStyle name="SAPBEXheaderItem 14 3" xfId="35736"/>
    <cellStyle name="SAPBEXheaderItem 15" xfId="35737"/>
    <cellStyle name="SAPBEXheaderItem 2" xfId="35738"/>
    <cellStyle name="SAPBEXheaderItem 2 2" xfId="35739"/>
    <cellStyle name="SAPBEXheaderItem 2 2 2" xfId="35740"/>
    <cellStyle name="SAPBEXheaderItem 2 3" xfId="35741"/>
    <cellStyle name="SAPBEXheaderItem 2 4" xfId="35742"/>
    <cellStyle name="SAPBEXheaderItem 2 4 2" xfId="35743"/>
    <cellStyle name="SAPBEXheaderItem 2 5" xfId="35744"/>
    <cellStyle name="SAPBEXheaderItem 2 6" xfId="35745"/>
    <cellStyle name="SAPBEXheaderItem 2 7" xfId="35746"/>
    <cellStyle name="SAPBEXheaderItem 3" xfId="35747"/>
    <cellStyle name="SAPBEXheaderItem 3 2" xfId="35748"/>
    <cellStyle name="SAPBEXheaderItem 3 2 2" xfId="35749"/>
    <cellStyle name="SAPBEXheaderItem 3 3" xfId="35750"/>
    <cellStyle name="SAPBEXheaderItem 3 3 2" xfId="35751"/>
    <cellStyle name="SAPBEXheaderItem 3 4" xfId="35752"/>
    <cellStyle name="SAPBEXheaderItem 4" xfId="35753"/>
    <cellStyle name="SAPBEXheaderItem 4 2" xfId="35754"/>
    <cellStyle name="SAPBEXheaderItem 4 2 2" xfId="35755"/>
    <cellStyle name="SAPBEXheaderItem 4 3" xfId="35756"/>
    <cellStyle name="SAPBEXheaderItem 4 4" xfId="35757"/>
    <cellStyle name="SAPBEXheaderItem 5" xfId="35758"/>
    <cellStyle name="SAPBEXheaderItem 5 2" xfId="35759"/>
    <cellStyle name="SAPBEXheaderItem 5 2 2" xfId="35760"/>
    <cellStyle name="SAPBEXheaderItem 5 3" xfId="35761"/>
    <cellStyle name="SAPBEXheaderItem 5 4" xfId="35762"/>
    <cellStyle name="SAPBEXheaderItem 6" xfId="35763"/>
    <cellStyle name="SAPBEXheaderItem 6 2" xfId="35764"/>
    <cellStyle name="SAPBEXheaderItem 6 2 2" xfId="35765"/>
    <cellStyle name="SAPBEXheaderItem 6 3" xfId="35766"/>
    <cellStyle name="SAPBEXheaderItem 6 4" xfId="35767"/>
    <cellStyle name="SAPBEXheaderItem 7" xfId="35768"/>
    <cellStyle name="SAPBEXheaderItem 7 2" xfId="35769"/>
    <cellStyle name="SAPBEXheaderItem 7 2 2" xfId="35770"/>
    <cellStyle name="SAPBEXheaderItem 7 3" xfId="35771"/>
    <cellStyle name="SAPBEXheaderItem 7 4" xfId="35772"/>
    <cellStyle name="SAPBEXheaderItem 8" xfId="35773"/>
    <cellStyle name="SAPBEXheaderItem 8 2" xfId="35774"/>
    <cellStyle name="SAPBEXheaderItem 8 3" xfId="35775"/>
    <cellStyle name="SAPBEXheaderItem 9" xfId="35776"/>
    <cellStyle name="SAPBEXheaderItem 9 2" xfId="35777"/>
    <cellStyle name="SAPBEXheaderItem 9 3" xfId="35778"/>
    <cellStyle name="SAPBEXheaderItem_Actuals 2007" xfId="35779"/>
    <cellStyle name="SAPBEXheaderText" xfId="35780"/>
    <cellStyle name="SAPBEXheaderText 10" xfId="35781"/>
    <cellStyle name="SAPBEXheaderText 10 2" xfId="35782"/>
    <cellStyle name="SAPBEXheaderText 10 3" xfId="35783"/>
    <cellStyle name="SAPBEXheaderText 11" xfId="35784"/>
    <cellStyle name="SAPBEXheaderText 11 2" xfId="35785"/>
    <cellStyle name="SAPBEXheaderText 11 3" xfId="35786"/>
    <cellStyle name="SAPBEXheaderText 12" xfId="35787"/>
    <cellStyle name="SAPBEXheaderText 12 2" xfId="35788"/>
    <cellStyle name="SAPBEXheaderText 12 2 2" xfId="35789"/>
    <cellStyle name="SAPBEXheaderText 12 3" xfId="35790"/>
    <cellStyle name="SAPBEXheaderText 12 4" xfId="35791"/>
    <cellStyle name="SAPBEXheaderText 13" xfId="35792"/>
    <cellStyle name="SAPBEXheaderText 13 2" xfId="35793"/>
    <cellStyle name="SAPBEXheaderText 14" xfId="35794"/>
    <cellStyle name="SAPBEXheaderText 14 2" xfId="35795"/>
    <cellStyle name="SAPBEXheaderText 14 3" xfId="35796"/>
    <cellStyle name="SAPBEXheaderText 15" xfId="35797"/>
    <cellStyle name="SAPBEXheaderText 2" xfId="35798"/>
    <cellStyle name="SAPBEXheaderText 2 2" xfId="35799"/>
    <cellStyle name="SAPBEXheaderText 2 2 2" xfId="35800"/>
    <cellStyle name="SAPBEXheaderText 2 3" xfId="35801"/>
    <cellStyle name="SAPBEXheaderText 2 4" xfId="35802"/>
    <cellStyle name="SAPBEXheaderText 2 4 2" xfId="35803"/>
    <cellStyle name="SAPBEXheaderText 2 5" xfId="35804"/>
    <cellStyle name="SAPBEXheaderText 2 6" xfId="35805"/>
    <cellStyle name="SAPBEXheaderText 2 7" xfId="35806"/>
    <cellStyle name="SAPBEXheaderText 3" xfId="35807"/>
    <cellStyle name="SAPBEXheaderText 3 2" xfId="35808"/>
    <cellStyle name="SAPBEXheaderText 3 2 2" xfId="35809"/>
    <cellStyle name="SAPBEXheaderText 3 3" xfId="35810"/>
    <cellStyle name="SAPBEXheaderText 3 3 2" xfId="35811"/>
    <cellStyle name="SAPBEXheaderText 3 4" xfId="35812"/>
    <cellStyle name="SAPBEXheaderText 4" xfId="35813"/>
    <cellStyle name="SAPBEXheaderText 4 2" xfId="35814"/>
    <cellStyle name="SAPBEXheaderText 4 2 2" xfId="35815"/>
    <cellStyle name="SAPBEXheaderText 4 3" xfId="35816"/>
    <cellStyle name="SAPBEXheaderText 4 4" xfId="35817"/>
    <cellStyle name="SAPBEXheaderText 5" xfId="35818"/>
    <cellStyle name="SAPBEXheaderText 5 2" xfId="35819"/>
    <cellStyle name="SAPBEXheaderText 5 2 2" xfId="35820"/>
    <cellStyle name="SAPBEXheaderText 5 3" xfId="35821"/>
    <cellStyle name="SAPBEXheaderText 5 4" xfId="35822"/>
    <cellStyle name="SAPBEXheaderText 6" xfId="35823"/>
    <cellStyle name="SAPBEXheaderText 6 2" xfId="35824"/>
    <cellStyle name="SAPBEXheaderText 6 2 2" xfId="35825"/>
    <cellStyle name="SAPBEXheaderText 6 3" xfId="35826"/>
    <cellStyle name="SAPBEXheaderText 6 4" xfId="35827"/>
    <cellStyle name="SAPBEXheaderText 7" xfId="35828"/>
    <cellStyle name="SAPBEXheaderText 7 2" xfId="35829"/>
    <cellStyle name="SAPBEXheaderText 7 2 2" xfId="35830"/>
    <cellStyle name="SAPBEXheaderText 7 3" xfId="35831"/>
    <cellStyle name="SAPBEXheaderText 7 4" xfId="35832"/>
    <cellStyle name="SAPBEXheaderText 8" xfId="35833"/>
    <cellStyle name="SAPBEXheaderText 8 2" xfId="35834"/>
    <cellStyle name="SAPBEXheaderText 8 3" xfId="35835"/>
    <cellStyle name="SAPBEXheaderText 9" xfId="35836"/>
    <cellStyle name="SAPBEXheaderText 9 2" xfId="35837"/>
    <cellStyle name="SAPBEXheaderText 9 3" xfId="35838"/>
    <cellStyle name="SAPBEXheaderText_Actuals 2007" xfId="35839"/>
    <cellStyle name="SAPBEXHLevel0" xfId="35840"/>
    <cellStyle name="SAPBEXHLevel0 10" xfId="35841"/>
    <cellStyle name="SAPBEXHLevel0 10 2" xfId="35842"/>
    <cellStyle name="SAPBEXHLevel0 10 2 2" xfId="35843"/>
    <cellStyle name="SAPBEXHLevel0 10 2 2 2" xfId="35844"/>
    <cellStyle name="SAPBEXHLevel0 10 2 3" xfId="35845"/>
    <cellStyle name="SAPBEXHLevel0 10 3" xfId="35846"/>
    <cellStyle name="SAPBEXHLevel0 10 3 2" xfId="35847"/>
    <cellStyle name="SAPBEXHLevel0 10 4" xfId="35848"/>
    <cellStyle name="SAPBEXHLevel0 11" xfId="35849"/>
    <cellStyle name="SAPBEXHLevel0 11 2" xfId="35850"/>
    <cellStyle name="SAPBEXHLevel0 11 2 2" xfId="35851"/>
    <cellStyle name="SAPBEXHLevel0 11 3" xfId="35852"/>
    <cellStyle name="SAPBEXHLevel0 12" xfId="35853"/>
    <cellStyle name="SAPBEXHLevel0 12 2" xfId="35854"/>
    <cellStyle name="SAPBEXHLevel0 12 2 2" xfId="35855"/>
    <cellStyle name="SAPBEXHLevel0 12 3" xfId="35856"/>
    <cellStyle name="SAPBEXHLevel0 12 4" xfId="35857"/>
    <cellStyle name="SAPBEXHLevel0 13" xfId="35858"/>
    <cellStyle name="SAPBEXHLevel0 13 2" xfId="35859"/>
    <cellStyle name="SAPBEXHLevel0 13 2 2" xfId="35860"/>
    <cellStyle name="SAPBEXHLevel0 13 3" xfId="35861"/>
    <cellStyle name="SAPBEXHLevel0 14" xfId="35862"/>
    <cellStyle name="SAPBEXHLevel0 14 2" xfId="35863"/>
    <cellStyle name="SAPBEXHLevel0 14 2 2" xfId="35864"/>
    <cellStyle name="SAPBEXHLevel0 14 3" xfId="35865"/>
    <cellStyle name="SAPBEXHLevel0 15" xfId="35866"/>
    <cellStyle name="SAPBEXHLevel0 15 2" xfId="35867"/>
    <cellStyle name="SAPBEXHLevel0 15 2 2" xfId="35868"/>
    <cellStyle name="SAPBEXHLevel0 15 3" xfId="35869"/>
    <cellStyle name="SAPBEXHLevel0 16" xfId="35870"/>
    <cellStyle name="SAPBEXHLevel0 16 2" xfId="35871"/>
    <cellStyle name="SAPBEXHLevel0 16 2 2" xfId="35872"/>
    <cellStyle name="SAPBEXHLevel0 16 3" xfId="35873"/>
    <cellStyle name="SAPBEXHLevel0 17" xfId="35874"/>
    <cellStyle name="SAPBEXHLevel0 17 2" xfId="35875"/>
    <cellStyle name="SAPBEXHLevel0 17 2 2" xfId="35876"/>
    <cellStyle name="SAPBEXHLevel0 17 3" xfId="35877"/>
    <cellStyle name="SAPBEXHLevel0 18" xfId="35878"/>
    <cellStyle name="SAPBEXHLevel0 18 2" xfId="35879"/>
    <cellStyle name="SAPBEXHLevel0 18 2 2" xfId="35880"/>
    <cellStyle name="SAPBEXHLevel0 18 3" xfId="35881"/>
    <cellStyle name="SAPBEXHLevel0 19" xfId="35882"/>
    <cellStyle name="SAPBEXHLevel0 19 2" xfId="35883"/>
    <cellStyle name="SAPBEXHLevel0 19 2 2" xfId="35884"/>
    <cellStyle name="SAPBEXHLevel0 19 3" xfId="35885"/>
    <cellStyle name="SAPBEXHLevel0 2" xfId="35886"/>
    <cellStyle name="SAPBEXHLevel0 2 2" xfId="35887"/>
    <cellStyle name="SAPBEXHLevel0 2 2 2" xfId="35888"/>
    <cellStyle name="SAPBEXHLevel0 2 2 2 2" xfId="35889"/>
    <cellStyle name="SAPBEXHLevel0 2 2 3" xfId="35890"/>
    <cellStyle name="SAPBEXHLevel0 2 2 4" xfId="51716"/>
    <cellStyle name="SAPBEXHLevel0 2 2 5" xfId="51717"/>
    <cellStyle name="SAPBEXHLevel0 2 3" xfId="35891"/>
    <cellStyle name="SAPBEXHLevel0 2 3 2" xfId="35892"/>
    <cellStyle name="SAPBEXHLevel0 2 3 2 2" xfId="35893"/>
    <cellStyle name="SAPBEXHLevel0 2 3 3" xfId="35894"/>
    <cellStyle name="SAPBEXHLevel0 2 4" xfId="35895"/>
    <cellStyle name="SAPBEXHLevel0 2 4 2" xfId="35896"/>
    <cellStyle name="SAPBEXHLevel0 2 5" xfId="35897"/>
    <cellStyle name="SAPBEXHLevel0 2 6" xfId="35898"/>
    <cellStyle name="SAPBEXHLevel0 2 7" xfId="35899"/>
    <cellStyle name="SAPBEXHLevel0 20" xfId="35900"/>
    <cellStyle name="SAPBEXHLevel0 20 2" xfId="35901"/>
    <cellStyle name="SAPBEXHLevel0 21" xfId="35902"/>
    <cellStyle name="SAPBEXHLevel0 22" xfId="35903"/>
    <cellStyle name="SAPBEXHLevel0 23" xfId="35904"/>
    <cellStyle name="SAPBEXHLevel0 24" xfId="35905"/>
    <cellStyle name="SAPBEXHLevel0 25" xfId="35906"/>
    <cellStyle name="SAPBEXHLevel0 3" xfId="35907"/>
    <cellStyle name="SAPBEXHLevel0 3 2" xfId="35908"/>
    <cellStyle name="SAPBEXHLevel0 3 2 2" xfId="35909"/>
    <cellStyle name="SAPBEXHLevel0 3 2 2 2" xfId="35910"/>
    <cellStyle name="SAPBEXHLevel0 3 2 3" xfId="35911"/>
    <cellStyle name="SAPBEXHLevel0 3 3" xfId="35912"/>
    <cellStyle name="SAPBEXHLevel0 3 3 2" xfId="35913"/>
    <cellStyle name="SAPBEXHLevel0 3 4" xfId="35914"/>
    <cellStyle name="SAPBEXHLevel0 3 5" xfId="35915"/>
    <cellStyle name="SAPBEXHLevel0 4" xfId="35916"/>
    <cellStyle name="SAPBEXHLevel0 4 2" xfId="35917"/>
    <cellStyle name="SAPBEXHLevel0 4 2 2" xfId="35918"/>
    <cellStyle name="SAPBEXHLevel0 4 2 2 2" xfId="35919"/>
    <cellStyle name="SAPBEXHLevel0 4 2 3" xfId="35920"/>
    <cellStyle name="SAPBEXHLevel0 4 3" xfId="35921"/>
    <cellStyle name="SAPBEXHLevel0 4 3 2" xfId="35922"/>
    <cellStyle name="SAPBEXHLevel0 4 4" xfId="35923"/>
    <cellStyle name="SAPBEXHLevel0 4 5" xfId="35924"/>
    <cellStyle name="SAPBEXHLevel0 5" xfId="35925"/>
    <cellStyle name="SAPBEXHLevel0 5 2" xfId="35926"/>
    <cellStyle name="SAPBEXHLevel0 5 2 2" xfId="35927"/>
    <cellStyle name="SAPBEXHLevel0 5 2 2 2" xfId="35928"/>
    <cellStyle name="SAPBEXHLevel0 5 2 3" xfId="35929"/>
    <cellStyle name="SAPBEXHLevel0 5 3" xfId="35930"/>
    <cellStyle name="SAPBEXHLevel0 5 3 2" xfId="35931"/>
    <cellStyle name="SAPBEXHLevel0 5 4" xfId="35932"/>
    <cellStyle name="SAPBEXHLevel0 5 5" xfId="35933"/>
    <cellStyle name="SAPBEXHLevel0 6" xfId="35934"/>
    <cellStyle name="SAPBEXHLevel0 6 2" xfId="35935"/>
    <cellStyle name="SAPBEXHLevel0 6 2 2" xfId="35936"/>
    <cellStyle name="SAPBEXHLevel0 6 2 2 2" xfId="35937"/>
    <cellStyle name="SAPBEXHLevel0 6 2 3" xfId="35938"/>
    <cellStyle name="SAPBEXHLevel0 6 3" xfId="35939"/>
    <cellStyle name="SAPBEXHLevel0 6 3 2" xfId="35940"/>
    <cellStyle name="SAPBEXHLevel0 6 4" xfId="35941"/>
    <cellStyle name="SAPBEXHLevel0 6 5" xfId="35942"/>
    <cellStyle name="SAPBEXHLevel0 7" xfId="35943"/>
    <cellStyle name="SAPBEXHLevel0 7 2" xfId="35944"/>
    <cellStyle name="SAPBEXHLevel0 7 2 2" xfId="35945"/>
    <cellStyle name="SAPBEXHLevel0 7 2 2 2" xfId="35946"/>
    <cellStyle name="SAPBEXHLevel0 7 2 3" xfId="35947"/>
    <cellStyle name="SAPBEXHLevel0 7 3" xfId="35948"/>
    <cellStyle name="SAPBEXHLevel0 7 3 2" xfId="35949"/>
    <cellStyle name="SAPBEXHLevel0 7 4" xfId="35950"/>
    <cellStyle name="SAPBEXHLevel0 8" xfId="35951"/>
    <cellStyle name="SAPBEXHLevel0 8 2" xfId="35952"/>
    <cellStyle name="SAPBEXHLevel0 8 2 2" xfId="35953"/>
    <cellStyle name="SAPBEXHLevel0 8 2 2 2" xfId="35954"/>
    <cellStyle name="SAPBEXHLevel0 8 2 3" xfId="35955"/>
    <cellStyle name="SAPBEXHLevel0 8 3" xfId="35956"/>
    <cellStyle name="SAPBEXHLevel0 8 3 2" xfId="35957"/>
    <cellStyle name="SAPBEXHLevel0 8 4" xfId="35958"/>
    <cellStyle name="SAPBEXHLevel0 9" xfId="35959"/>
    <cellStyle name="SAPBEXHLevel0 9 2" xfId="35960"/>
    <cellStyle name="SAPBEXHLevel0 9 2 2" xfId="35961"/>
    <cellStyle name="SAPBEXHLevel0 9 2 2 2" xfId="35962"/>
    <cellStyle name="SAPBEXHLevel0 9 2 3" xfId="35963"/>
    <cellStyle name="SAPBEXHLevel0 9 3" xfId="35964"/>
    <cellStyle name="SAPBEXHLevel0 9 3 2" xfId="35965"/>
    <cellStyle name="SAPBEXHLevel0 9 4" xfId="35966"/>
    <cellStyle name="SAPBEXHLevel0X" xfId="35967"/>
    <cellStyle name="SAPBEXHLevel0X 10" xfId="35968"/>
    <cellStyle name="SAPBEXHLevel0X 10 2" xfId="35969"/>
    <cellStyle name="SAPBEXHLevel0X 10 2 2" xfId="35970"/>
    <cellStyle name="SAPBEXHLevel0X 10 2 2 2" xfId="35971"/>
    <cellStyle name="SAPBEXHLevel0X 10 2 3" xfId="35972"/>
    <cellStyle name="SAPBEXHLevel0X 10 3" xfId="35973"/>
    <cellStyle name="SAPBEXHLevel0X 10 3 2" xfId="35974"/>
    <cellStyle name="SAPBEXHLevel0X 10 4" xfId="35975"/>
    <cellStyle name="SAPBEXHLevel0X 11" xfId="35976"/>
    <cellStyle name="SAPBEXHLevel0X 11 2" xfId="35977"/>
    <cellStyle name="SAPBEXHLevel0X 11 2 2" xfId="35978"/>
    <cellStyle name="SAPBEXHLevel0X 11 3" xfId="35979"/>
    <cellStyle name="SAPBEXHLevel0X 12" xfId="35980"/>
    <cellStyle name="SAPBEXHLevel0X 12 2" xfId="35981"/>
    <cellStyle name="SAPBEXHLevel0X 12 2 2" xfId="35982"/>
    <cellStyle name="SAPBEXHLevel0X 12 3" xfId="35983"/>
    <cellStyle name="SAPBEXHLevel0X 13" xfId="35984"/>
    <cellStyle name="SAPBEXHLevel0X 13 2" xfId="35985"/>
    <cellStyle name="SAPBEXHLevel0X 13 2 2" xfId="35986"/>
    <cellStyle name="SAPBEXHLevel0X 13 3" xfId="35987"/>
    <cellStyle name="SAPBEXHLevel0X 14" xfId="35988"/>
    <cellStyle name="SAPBEXHLevel0X 14 2" xfId="35989"/>
    <cellStyle name="SAPBEXHLevel0X 14 2 2" xfId="35990"/>
    <cellStyle name="SAPBEXHLevel0X 14 3" xfId="35991"/>
    <cellStyle name="SAPBEXHLevel0X 15" xfId="35992"/>
    <cellStyle name="SAPBEXHLevel0X 15 2" xfId="35993"/>
    <cellStyle name="SAPBEXHLevel0X 15 2 2" xfId="35994"/>
    <cellStyle name="SAPBEXHLevel0X 15 3" xfId="35995"/>
    <cellStyle name="SAPBEXHLevel0X 16" xfId="35996"/>
    <cellStyle name="SAPBEXHLevel0X 16 2" xfId="35997"/>
    <cellStyle name="SAPBEXHLevel0X 16 2 2" xfId="35998"/>
    <cellStyle name="SAPBEXHLevel0X 16 3" xfId="35999"/>
    <cellStyle name="SAPBEXHLevel0X 17" xfId="36000"/>
    <cellStyle name="SAPBEXHLevel0X 17 2" xfId="36001"/>
    <cellStyle name="SAPBEXHLevel0X 17 2 2" xfId="36002"/>
    <cellStyle name="SAPBEXHLevel0X 17 3" xfId="36003"/>
    <cellStyle name="SAPBEXHLevel0X 18" xfId="36004"/>
    <cellStyle name="SAPBEXHLevel0X 18 2" xfId="36005"/>
    <cellStyle name="SAPBEXHLevel0X 18 2 2" xfId="36006"/>
    <cellStyle name="SAPBEXHLevel0X 18 3" xfId="36007"/>
    <cellStyle name="SAPBEXHLevel0X 19" xfId="36008"/>
    <cellStyle name="SAPBEXHLevel0X 19 2" xfId="36009"/>
    <cellStyle name="SAPBEXHLevel0X 19 2 2" xfId="36010"/>
    <cellStyle name="SAPBEXHLevel0X 19 3" xfId="36011"/>
    <cellStyle name="SAPBEXHLevel0X 2" xfId="36012"/>
    <cellStyle name="SAPBEXHLevel0X 2 2" xfId="36013"/>
    <cellStyle name="SAPBEXHLevel0X 2 2 2" xfId="36014"/>
    <cellStyle name="SAPBEXHLevel0X 2 2 2 2" xfId="36015"/>
    <cellStyle name="SAPBEXHLevel0X 2 2 2 3" xfId="51718"/>
    <cellStyle name="SAPBEXHLevel0X 2 2 2 4" xfId="51719"/>
    <cellStyle name="SAPBEXHLevel0X 2 2 2 5" xfId="51720"/>
    <cellStyle name="SAPBEXHLevel0X 2 2 3" xfId="36016"/>
    <cellStyle name="SAPBEXHLevel0X 2 2 4" xfId="51721"/>
    <cellStyle name="SAPBEXHLevel0X 2 2 5" xfId="51722"/>
    <cellStyle name="SAPBEXHLevel0X 2 2 6" xfId="51723"/>
    <cellStyle name="SAPBEXHLevel0X 2 3" xfId="36017"/>
    <cellStyle name="SAPBEXHLevel0X 2 3 2" xfId="36018"/>
    <cellStyle name="SAPBEXHLevel0X 2 3 2 2" xfId="36019"/>
    <cellStyle name="SAPBEXHLevel0X 2 3 3" xfId="36020"/>
    <cellStyle name="SAPBEXHLevel0X 2 3 4" xfId="51724"/>
    <cellStyle name="SAPBEXHLevel0X 2 3 5" xfId="51725"/>
    <cellStyle name="SAPBEXHLevel0X 2 4" xfId="36021"/>
    <cellStyle name="SAPBEXHLevel0X 2 4 2" xfId="36022"/>
    <cellStyle name="SAPBEXHLevel0X 2 5" xfId="36023"/>
    <cellStyle name="SAPBEXHLevel0X 2 6" xfId="36024"/>
    <cellStyle name="SAPBEXHLevel0X 2 7" xfId="36025"/>
    <cellStyle name="SAPBEXHLevel0X 20" xfId="36026"/>
    <cellStyle name="SAPBEXHLevel0X 20 2" xfId="36027"/>
    <cellStyle name="SAPBEXHLevel0X 21" xfId="36028"/>
    <cellStyle name="SAPBEXHLevel0X 22" xfId="36029"/>
    <cellStyle name="SAPBEXHLevel0X 23" xfId="36030"/>
    <cellStyle name="SAPBEXHLevel0X 24" xfId="36031"/>
    <cellStyle name="SAPBEXHLevel0X 25" xfId="36032"/>
    <cellStyle name="SAPBEXHLevel0X 3" xfId="36033"/>
    <cellStyle name="SAPBEXHLevel0X 3 2" xfId="36034"/>
    <cellStyle name="SAPBEXHLevel0X 3 2 2" xfId="36035"/>
    <cellStyle name="SAPBEXHLevel0X 3 2 2 2" xfId="36036"/>
    <cellStyle name="SAPBEXHLevel0X 3 2 2 3" xfId="51726"/>
    <cellStyle name="SAPBEXHLevel0X 3 2 2 4" xfId="51727"/>
    <cellStyle name="SAPBEXHLevel0X 3 2 2 5" xfId="51728"/>
    <cellStyle name="SAPBEXHLevel0X 3 2 3" xfId="36037"/>
    <cellStyle name="SAPBEXHLevel0X 3 2 4" xfId="51729"/>
    <cellStyle name="SAPBEXHLevel0X 3 2 5" xfId="51730"/>
    <cellStyle name="SAPBEXHLevel0X 3 2 6" xfId="51731"/>
    <cellStyle name="SAPBEXHLevel0X 3 3" xfId="36038"/>
    <cellStyle name="SAPBEXHLevel0X 3 3 2" xfId="36039"/>
    <cellStyle name="SAPBEXHLevel0X 3 3 2 2" xfId="51732"/>
    <cellStyle name="SAPBEXHLevel0X 3 3 2 3" xfId="51733"/>
    <cellStyle name="SAPBEXHLevel0X 3 3 2 4" xfId="51734"/>
    <cellStyle name="SAPBEXHLevel0X 3 3 2 5" xfId="51735"/>
    <cellStyle name="SAPBEXHLevel0X 3 3 3" xfId="51736"/>
    <cellStyle name="SAPBEXHLevel0X 3 3 4" xfId="51737"/>
    <cellStyle name="SAPBEXHLevel0X 3 3 5" xfId="51738"/>
    <cellStyle name="SAPBEXHLevel0X 3 3 6" xfId="51739"/>
    <cellStyle name="SAPBEXHLevel0X 3 4" xfId="36040"/>
    <cellStyle name="SAPBEXHLevel0X 3 4 2" xfId="51740"/>
    <cellStyle name="SAPBEXHLevel0X 3 4 2 2" xfId="51741"/>
    <cellStyle name="SAPBEXHLevel0X 3 4 2 3" xfId="51742"/>
    <cellStyle name="SAPBEXHLevel0X 3 4 2 4" xfId="51743"/>
    <cellStyle name="SAPBEXHLevel0X 3 4 2 5" xfId="51744"/>
    <cellStyle name="SAPBEXHLevel0X 3 4 3" xfId="51745"/>
    <cellStyle name="SAPBEXHLevel0X 3 4 4" xfId="51746"/>
    <cellStyle name="SAPBEXHLevel0X 3 4 5" xfId="51747"/>
    <cellStyle name="SAPBEXHLevel0X 3 4 6" xfId="51748"/>
    <cellStyle name="SAPBEXHLevel0X 3 5" xfId="36041"/>
    <cellStyle name="SAPBEXHLevel0X 3 6" xfId="51749"/>
    <cellStyle name="SAPBEXHLevel0X 3 7" xfId="51750"/>
    <cellStyle name="SAPBEXHLevel0X 3 8" xfId="51751"/>
    <cellStyle name="SAPBEXHLevel0X 4" xfId="36042"/>
    <cellStyle name="SAPBEXHLevel0X 4 2" xfId="36043"/>
    <cellStyle name="SAPBEXHLevel0X 4 2 2" xfId="36044"/>
    <cellStyle name="SAPBEXHLevel0X 4 2 2 2" xfId="36045"/>
    <cellStyle name="SAPBEXHLevel0X 4 2 3" xfId="36046"/>
    <cellStyle name="SAPBEXHLevel0X 4 2 4" xfId="51752"/>
    <cellStyle name="SAPBEXHLevel0X 4 2 5" xfId="51753"/>
    <cellStyle name="SAPBEXHLevel0X 4 3" xfId="36047"/>
    <cellStyle name="SAPBEXHLevel0X 4 3 2" xfId="36048"/>
    <cellStyle name="SAPBEXHLevel0X 4 4" xfId="36049"/>
    <cellStyle name="SAPBEXHLevel0X 4 5" xfId="36050"/>
    <cellStyle name="SAPBEXHLevel0X 4 6" xfId="51754"/>
    <cellStyle name="SAPBEXHLevel0X 5" xfId="36051"/>
    <cellStyle name="SAPBEXHLevel0X 5 2" xfId="36052"/>
    <cellStyle name="SAPBEXHLevel0X 5 2 2" xfId="36053"/>
    <cellStyle name="SAPBEXHLevel0X 5 2 2 2" xfId="36054"/>
    <cellStyle name="SAPBEXHLevel0X 5 2 3" xfId="36055"/>
    <cellStyle name="SAPBEXHLevel0X 5 3" xfId="36056"/>
    <cellStyle name="SAPBEXHLevel0X 5 3 2" xfId="36057"/>
    <cellStyle name="SAPBEXHLevel0X 5 4" xfId="36058"/>
    <cellStyle name="SAPBEXHLevel0X 5 5" xfId="36059"/>
    <cellStyle name="SAPBEXHLevel0X 6" xfId="36060"/>
    <cellStyle name="SAPBEXHLevel0X 6 2" xfId="36061"/>
    <cellStyle name="SAPBEXHLevel0X 6 2 2" xfId="36062"/>
    <cellStyle name="SAPBEXHLevel0X 6 2 2 2" xfId="36063"/>
    <cellStyle name="SAPBEXHLevel0X 6 2 3" xfId="36064"/>
    <cellStyle name="SAPBEXHLevel0X 6 3" xfId="36065"/>
    <cellStyle name="SAPBEXHLevel0X 6 3 2" xfId="36066"/>
    <cellStyle name="SAPBEXHLevel0X 6 4" xfId="36067"/>
    <cellStyle name="SAPBEXHLevel0X 6 5" xfId="36068"/>
    <cellStyle name="SAPBEXHLevel0X 7" xfId="36069"/>
    <cellStyle name="SAPBEXHLevel0X 7 2" xfId="36070"/>
    <cellStyle name="SAPBEXHLevel0X 7 2 2" xfId="36071"/>
    <cellStyle name="SAPBEXHLevel0X 7 2 2 2" xfId="36072"/>
    <cellStyle name="SAPBEXHLevel0X 7 2 3" xfId="36073"/>
    <cellStyle name="SAPBEXHLevel0X 7 3" xfId="36074"/>
    <cellStyle name="SAPBEXHLevel0X 7 3 2" xfId="36075"/>
    <cellStyle name="SAPBEXHLevel0X 7 4" xfId="36076"/>
    <cellStyle name="SAPBEXHLevel0X 8" xfId="36077"/>
    <cellStyle name="SAPBEXHLevel0X 8 2" xfId="36078"/>
    <cellStyle name="SAPBEXHLevel0X 8 2 2" xfId="36079"/>
    <cellStyle name="SAPBEXHLevel0X 8 2 2 2" xfId="36080"/>
    <cellStyle name="SAPBEXHLevel0X 8 2 3" xfId="36081"/>
    <cellStyle name="SAPBEXHLevel0X 8 3" xfId="36082"/>
    <cellStyle name="SAPBEXHLevel0X 8 3 2" xfId="36083"/>
    <cellStyle name="SAPBEXHLevel0X 8 4" xfId="36084"/>
    <cellStyle name="SAPBEXHLevel0X 9" xfId="36085"/>
    <cellStyle name="SAPBEXHLevel0X 9 2" xfId="36086"/>
    <cellStyle name="SAPBEXHLevel0X 9 2 2" xfId="36087"/>
    <cellStyle name="SAPBEXHLevel0X 9 2 2 2" xfId="36088"/>
    <cellStyle name="SAPBEXHLevel0X 9 2 3" xfId="36089"/>
    <cellStyle name="SAPBEXHLevel0X 9 3" xfId="36090"/>
    <cellStyle name="SAPBEXHLevel0X 9 3 2" xfId="36091"/>
    <cellStyle name="SAPBEXHLevel0X 9 4" xfId="36092"/>
    <cellStyle name="SAPBEXHLevel1" xfId="36093"/>
    <cellStyle name="SAPBEXHLevel1 10" xfId="36094"/>
    <cellStyle name="SAPBEXHLevel1 10 2" xfId="36095"/>
    <cellStyle name="SAPBEXHLevel1 10 2 2" xfId="36096"/>
    <cellStyle name="SAPBEXHLevel1 10 2 2 2" xfId="36097"/>
    <cellStyle name="SAPBEXHLevel1 10 2 3" xfId="36098"/>
    <cellStyle name="SAPBEXHLevel1 10 3" xfId="36099"/>
    <cellStyle name="SAPBEXHLevel1 10 3 2" xfId="36100"/>
    <cellStyle name="SAPBEXHLevel1 10 4" xfId="36101"/>
    <cellStyle name="SAPBEXHLevel1 11" xfId="36102"/>
    <cellStyle name="SAPBEXHLevel1 11 2" xfId="36103"/>
    <cellStyle name="SAPBEXHLevel1 11 2 2" xfId="36104"/>
    <cellStyle name="SAPBEXHLevel1 11 3" xfId="36105"/>
    <cellStyle name="SAPBEXHLevel1 12" xfId="36106"/>
    <cellStyle name="SAPBEXHLevel1 12 2" xfId="36107"/>
    <cellStyle name="SAPBEXHLevel1 12 2 2" xfId="36108"/>
    <cellStyle name="SAPBEXHLevel1 12 3" xfId="36109"/>
    <cellStyle name="SAPBEXHLevel1 13" xfId="36110"/>
    <cellStyle name="SAPBEXHLevel1 13 2" xfId="36111"/>
    <cellStyle name="SAPBEXHLevel1 13 2 2" xfId="36112"/>
    <cellStyle name="SAPBEXHLevel1 13 3" xfId="36113"/>
    <cellStyle name="SAPBEXHLevel1 14" xfId="36114"/>
    <cellStyle name="SAPBEXHLevel1 14 2" xfId="36115"/>
    <cellStyle name="SAPBEXHLevel1 14 2 2" xfId="36116"/>
    <cellStyle name="SAPBEXHLevel1 14 3" xfId="36117"/>
    <cellStyle name="SAPBEXHLevel1 15" xfId="36118"/>
    <cellStyle name="SAPBEXHLevel1 15 2" xfId="36119"/>
    <cellStyle name="SAPBEXHLevel1 15 2 2" xfId="36120"/>
    <cellStyle name="SAPBEXHLevel1 15 3" xfId="36121"/>
    <cellStyle name="SAPBEXHLevel1 16" xfId="36122"/>
    <cellStyle name="SAPBEXHLevel1 16 2" xfId="36123"/>
    <cellStyle name="SAPBEXHLevel1 16 2 2" xfId="36124"/>
    <cellStyle name="SAPBEXHLevel1 16 3" xfId="36125"/>
    <cellStyle name="SAPBEXHLevel1 17" xfId="36126"/>
    <cellStyle name="SAPBEXHLevel1 17 2" xfId="36127"/>
    <cellStyle name="SAPBEXHLevel1 17 2 2" xfId="36128"/>
    <cellStyle name="SAPBEXHLevel1 17 3" xfId="36129"/>
    <cellStyle name="SAPBEXHLevel1 18" xfId="36130"/>
    <cellStyle name="SAPBEXHLevel1 18 2" xfId="36131"/>
    <cellStyle name="SAPBEXHLevel1 18 2 2" xfId="36132"/>
    <cellStyle name="SAPBEXHLevel1 18 3" xfId="36133"/>
    <cellStyle name="SAPBEXHLevel1 19" xfId="36134"/>
    <cellStyle name="SAPBEXHLevel1 19 2" xfId="36135"/>
    <cellStyle name="SAPBEXHLevel1 19 2 2" xfId="36136"/>
    <cellStyle name="SAPBEXHLevel1 19 3" xfId="36137"/>
    <cellStyle name="SAPBEXHLevel1 2" xfId="36138"/>
    <cellStyle name="SAPBEXHLevel1 2 2" xfId="36139"/>
    <cellStyle name="SAPBEXHLevel1 2 2 2" xfId="36140"/>
    <cellStyle name="SAPBEXHLevel1 2 2 2 2" xfId="36141"/>
    <cellStyle name="SAPBEXHLevel1 2 2 3" xfId="36142"/>
    <cellStyle name="SAPBEXHLevel1 2 2 4" xfId="51755"/>
    <cellStyle name="SAPBEXHLevel1 2 2 5" xfId="51756"/>
    <cellStyle name="SAPBEXHLevel1 2 3" xfId="36143"/>
    <cellStyle name="SAPBEXHLevel1 2 3 2" xfId="36144"/>
    <cellStyle name="SAPBEXHLevel1 2 3 2 2" xfId="36145"/>
    <cellStyle name="SAPBEXHLevel1 2 3 3" xfId="36146"/>
    <cellStyle name="SAPBEXHLevel1 2 4" xfId="36147"/>
    <cellStyle name="SAPBEXHLevel1 2 4 2" xfId="36148"/>
    <cellStyle name="SAPBEXHLevel1 2 5" xfId="36149"/>
    <cellStyle name="SAPBEXHLevel1 2 6" xfId="36150"/>
    <cellStyle name="SAPBEXHLevel1 2 7" xfId="36151"/>
    <cellStyle name="SAPBEXHLevel1 20" xfId="36152"/>
    <cellStyle name="SAPBEXHLevel1 20 2" xfId="36153"/>
    <cellStyle name="SAPBEXHLevel1 21" xfId="36154"/>
    <cellStyle name="SAPBEXHLevel1 22" xfId="36155"/>
    <cellStyle name="SAPBEXHLevel1 23" xfId="36156"/>
    <cellStyle name="SAPBEXHLevel1 24" xfId="36157"/>
    <cellStyle name="SAPBEXHLevel1 25" xfId="36158"/>
    <cellStyle name="SAPBEXHLevel1 3" xfId="36159"/>
    <cellStyle name="SAPBEXHLevel1 3 2" xfId="36160"/>
    <cellStyle name="SAPBEXHLevel1 3 2 2" xfId="36161"/>
    <cellStyle name="SAPBEXHLevel1 3 2 2 2" xfId="36162"/>
    <cellStyle name="SAPBEXHLevel1 3 2 3" xfId="36163"/>
    <cellStyle name="SAPBEXHLevel1 3 3" xfId="36164"/>
    <cellStyle name="SAPBEXHLevel1 3 3 2" xfId="36165"/>
    <cellStyle name="SAPBEXHLevel1 3 4" xfId="36166"/>
    <cellStyle name="SAPBEXHLevel1 3 5" xfId="36167"/>
    <cellStyle name="SAPBEXHLevel1 4" xfId="36168"/>
    <cellStyle name="SAPBEXHLevel1 4 2" xfId="36169"/>
    <cellStyle name="SAPBEXHLevel1 4 2 2" xfId="36170"/>
    <cellStyle name="SAPBEXHLevel1 4 2 2 2" xfId="36171"/>
    <cellStyle name="SAPBEXHLevel1 4 2 3" xfId="36172"/>
    <cellStyle name="SAPBEXHLevel1 4 3" xfId="36173"/>
    <cellStyle name="SAPBEXHLevel1 4 3 2" xfId="36174"/>
    <cellStyle name="SAPBEXHLevel1 4 4" xfId="36175"/>
    <cellStyle name="SAPBEXHLevel1 4 5" xfId="36176"/>
    <cellStyle name="SAPBEXHLevel1 5" xfId="36177"/>
    <cellStyle name="SAPBEXHLevel1 5 2" xfId="36178"/>
    <cellStyle name="SAPBEXHLevel1 5 2 2" xfId="36179"/>
    <cellStyle name="SAPBEXHLevel1 5 2 2 2" xfId="36180"/>
    <cellStyle name="SAPBEXHLevel1 5 2 3" xfId="36181"/>
    <cellStyle name="SAPBEXHLevel1 5 3" xfId="36182"/>
    <cellStyle name="SAPBEXHLevel1 5 3 2" xfId="36183"/>
    <cellStyle name="SAPBEXHLevel1 5 4" xfId="36184"/>
    <cellStyle name="SAPBEXHLevel1 5 5" xfId="36185"/>
    <cellStyle name="SAPBEXHLevel1 6" xfId="36186"/>
    <cellStyle name="SAPBEXHLevel1 6 2" xfId="36187"/>
    <cellStyle name="SAPBEXHLevel1 6 2 2" xfId="36188"/>
    <cellStyle name="SAPBEXHLevel1 6 2 2 2" xfId="36189"/>
    <cellStyle name="SAPBEXHLevel1 6 2 3" xfId="36190"/>
    <cellStyle name="SAPBEXHLevel1 6 3" xfId="36191"/>
    <cellStyle name="SAPBEXHLevel1 6 3 2" xfId="36192"/>
    <cellStyle name="SAPBEXHLevel1 6 4" xfId="36193"/>
    <cellStyle name="SAPBEXHLevel1 6 5" xfId="36194"/>
    <cellStyle name="SAPBEXHLevel1 7" xfId="36195"/>
    <cellStyle name="SAPBEXHLevel1 7 2" xfId="36196"/>
    <cellStyle name="SAPBEXHLevel1 7 2 2" xfId="36197"/>
    <cellStyle name="SAPBEXHLevel1 7 2 2 2" xfId="36198"/>
    <cellStyle name="SAPBEXHLevel1 7 2 3" xfId="36199"/>
    <cellStyle name="SAPBEXHLevel1 7 3" xfId="36200"/>
    <cellStyle name="SAPBEXHLevel1 7 3 2" xfId="36201"/>
    <cellStyle name="SAPBEXHLevel1 7 4" xfId="36202"/>
    <cellStyle name="SAPBEXHLevel1 8" xfId="36203"/>
    <cellStyle name="SAPBEXHLevel1 8 2" xfId="36204"/>
    <cellStyle name="SAPBEXHLevel1 8 2 2" xfId="36205"/>
    <cellStyle name="SAPBEXHLevel1 8 2 2 2" xfId="36206"/>
    <cellStyle name="SAPBEXHLevel1 8 2 3" xfId="36207"/>
    <cellStyle name="SAPBEXHLevel1 8 3" xfId="36208"/>
    <cellStyle name="SAPBEXHLevel1 8 3 2" xfId="36209"/>
    <cellStyle name="SAPBEXHLevel1 8 4" xfId="36210"/>
    <cellStyle name="SAPBEXHLevel1 9" xfId="36211"/>
    <cellStyle name="SAPBEXHLevel1 9 2" xfId="36212"/>
    <cellStyle name="SAPBEXHLevel1 9 2 2" xfId="36213"/>
    <cellStyle name="SAPBEXHLevel1 9 2 2 2" xfId="36214"/>
    <cellStyle name="SAPBEXHLevel1 9 2 3" xfId="36215"/>
    <cellStyle name="SAPBEXHLevel1 9 3" xfId="36216"/>
    <cellStyle name="SAPBEXHLevel1 9 3 2" xfId="36217"/>
    <cellStyle name="SAPBEXHLevel1 9 4" xfId="36218"/>
    <cellStyle name="SAPBEXHLevel1X" xfId="36219"/>
    <cellStyle name="SAPBEXHLevel1X 10" xfId="36220"/>
    <cellStyle name="SAPBEXHLevel1X 10 2" xfId="36221"/>
    <cellStyle name="SAPBEXHLevel1X 10 2 2" xfId="36222"/>
    <cellStyle name="SAPBEXHLevel1X 10 2 2 2" xfId="36223"/>
    <cellStyle name="SAPBEXHLevel1X 10 2 3" xfId="36224"/>
    <cellStyle name="SAPBEXHLevel1X 10 3" xfId="36225"/>
    <cellStyle name="SAPBEXHLevel1X 10 3 2" xfId="36226"/>
    <cellStyle name="SAPBEXHLevel1X 10 4" xfId="36227"/>
    <cellStyle name="SAPBEXHLevel1X 11" xfId="36228"/>
    <cellStyle name="SAPBEXHLevel1X 11 2" xfId="36229"/>
    <cellStyle name="SAPBEXHLevel1X 11 2 2" xfId="36230"/>
    <cellStyle name="SAPBEXHLevel1X 11 3" xfId="36231"/>
    <cellStyle name="SAPBEXHLevel1X 12" xfId="36232"/>
    <cellStyle name="SAPBEXHLevel1X 12 2" xfId="36233"/>
    <cellStyle name="SAPBEXHLevel1X 12 2 2" xfId="36234"/>
    <cellStyle name="SAPBEXHLevel1X 12 3" xfId="36235"/>
    <cellStyle name="SAPBEXHLevel1X 13" xfId="36236"/>
    <cellStyle name="SAPBEXHLevel1X 13 2" xfId="36237"/>
    <cellStyle name="SAPBEXHLevel1X 13 2 2" xfId="36238"/>
    <cellStyle name="SAPBEXHLevel1X 13 3" xfId="36239"/>
    <cellStyle name="SAPBEXHLevel1X 14" xfId="36240"/>
    <cellStyle name="SAPBEXHLevel1X 14 2" xfId="36241"/>
    <cellStyle name="SAPBEXHLevel1X 14 2 2" xfId="36242"/>
    <cellStyle name="SAPBEXHLevel1X 14 3" xfId="36243"/>
    <cellStyle name="SAPBEXHLevel1X 15" xfId="36244"/>
    <cellStyle name="SAPBEXHLevel1X 15 2" xfId="36245"/>
    <cellStyle name="SAPBEXHLevel1X 15 2 2" xfId="36246"/>
    <cellStyle name="SAPBEXHLevel1X 15 3" xfId="36247"/>
    <cellStyle name="SAPBEXHLevel1X 16" xfId="36248"/>
    <cellStyle name="SAPBEXHLevel1X 16 2" xfId="36249"/>
    <cellStyle name="SAPBEXHLevel1X 16 2 2" xfId="36250"/>
    <cellStyle name="SAPBEXHLevel1X 16 3" xfId="36251"/>
    <cellStyle name="SAPBEXHLevel1X 17" xfId="36252"/>
    <cellStyle name="SAPBEXHLevel1X 17 2" xfId="36253"/>
    <cellStyle name="SAPBEXHLevel1X 17 2 2" xfId="36254"/>
    <cellStyle name="SAPBEXHLevel1X 17 3" xfId="36255"/>
    <cellStyle name="SAPBEXHLevel1X 18" xfId="36256"/>
    <cellStyle name="SAPBEXHLevel1X 18 2" xfId="36257"/>
    <cellStyle name="SAPBEXHLevel1X 18 2 2" xfId="36258"/>
    <cellStyle name="SAPBEXHLevel1X 18 3" xfId="36259"/>
    <cellStyle name="SAPBEXHLevel1X 19" xfId="36260"/>
    <cellStyle name="SAPBEXHLevel1X 19 2" xfId="36261"/>
    <cellStyle name="SAPBEXHLevel1X 19 2 2" xfId="36262"/>
    <cellStyle name="SAPBEXHLevel1X 19 3" xfId="36263"/>
    <cellStyle name="SAPBEXHLevel1X 2" xfId="36264"/>
    <cellStyle name="SAPBEXHLevel1X 2 2" xfId="36265"/>
    <cellStyle name="SAPBEXHLevel1X 2 2 2" xfId="36266"/>
    <cellStyle name="SAPBEXHLevel1X 2 2 2 2" xfId="36267"/>
    <cellStyle name="SAPBEXHLevel1X 2 2 3" xfId="36268"/>
    <cellStyle name="SAPBEXHLevel1X 2 2 4" xfId="51757"/>
    <cellStyle name="SAPBEXHLevel1X 2 2 5" xfId="51758"/>
    <cellStyle name="SAPBEXHLevel1X 2 3" xfId="36269"/>
    <cellStyle name="SAPBEXHLevel1X 2 3 2" xfId="36270"/>
    <cellStyle name="SAPBEXHLevel1X 2 3 2 2" xfId="36271"/>
    <cellStyle name="SAPBEXHLevel1X 2 3 3" xfId="36272"/>
    <cellStyle name="SAPBEXHLevel1X 2 4" xfId="36273"/>
    <cellStyle name="SAPBEXHLevel1X 2 4 2" xfId="36274"/>
    <cellStyle name="SAPBEXHLevel1X 2 5" xfId="36275"/>
    <cellStyle name="SAPBEXHLevel1X 2 6" xfId="36276"/>
    <cellStyle name="SAPBEXHLevel1X 2 7" xfId="36277"/>
    <cellStyle name="SAPBEXHLevel1X 20" xfId="36278"/>
    <cellStyle name="SAPBEXHLevel1X 20 2" xfId="36279"/>
    <cellStyle name="SAPBEXHLevel1X 21" xfId="36280"/>
    <cellStyle name="SAPBEXHLevel1X 22" xfId="36281"/>
    <cellStyle name="SAPBEXHLevel1X 23" xfId="36282"/>
    <cellStyle name="SAPBEXHLevel1X 24" xfId="36283"/>
    <cellStyle name="SAPBEXHLevel1X 25" xfId="36284"/>
    <cellStyle name="SAPBEXHLevel1X 3" xfId="36285"/>
    <cellStyle name="SAPBEXHLevel1X 3 2" xfId="36286"/>
    <cellStyle name="SAPBEXHLevel1X 3 2 2" xfId="36287"/>
    <cellStyle name="SAPBEXHLevel1X 3 2 2 2" xfId="36288"/>
    <cellStyle name="SAPBEXHLevel1X 3 2 3" xfId="36289"/>
    <cellStyle name="SAPBEXHLevel1X 3 3" xfId="36290"/>
    <cellStyle name="SAPBEXHLevel1X 3 3 2" xfId="36291"/>
    <cellStyle name="SAPBEXHLevel1X 3 4" xfId="36292"/>
    <cellStyle name="SAPBEXHLevel1X 3 5" xfId="36293"/>
    <cellStyle name="SAPBEXHLevel1X 4" xfId="36294"/>
    <cellStyle name="SAPBEXHLevel1X 4 2" xfId="36295"/>
    <cellStyle name="SAPBEXHLevel1X 4 2 2" xfId="36296"/>
    <cellStyle name="SAPBEXHLevel1X 4 2 2 2" xfId="36297"/>
    <cellStyle name="SAPBEXHLevel1X 4 2 3" xfId="36298"/>
    <cellStyle name="SAPBEXHLevel1X 4 3" xfId="36299"/>
    <cellStyle name="SAPBEXHLevel1X 4 3 2" xfId="36300"/>
    <cellStyle name="SAPBEXHLevel1X 4 4" xfId="36301"/>
    <cellStyle name="SAPBEXHLevel1X 4 5" xfId="36302"/>
    <cellStyle name="SAPBEXHLevel1X 5" xfId="36303"/>
    <cellStyle name="SAPBEXHLevel1X 5 2" xfId="36304"/>
    <cellStyle name="SAPBEXHLevel1X 5 2 2" xfId="36305"/>
    <cellStyle name="SAPBEXHLevel1X 5 2 2 2" xfId="36306"/>
    <cellStyle name="SAPBEXHLevel1X 5 2 3" xfId="36307"/>
    <cellStyle name="SAPBEXHLevel1X 5 3" xfId="36308"/>
    <cellStyle name="SAPBEXHLevel1X 5 3 2" xfId="36309"/>
    <cellStyle name="SAPBEXHLevel1X 5 4" xfId="36310"/>
    <cellStyle name="SAPBEXHLevel1X 5 5" xfId="36311"/>
    <cellStyle name="SAPBEXHLevel1X 6" xfId="36312"/>
    <cellStyle name="SAPBEXHLevel1X 6 2" xfId="36313"/>
    <cellStyle name="SAPBEXHLevel1X 6 2 2" xfId="36314"/>
    <cellStyle name="SAPBEXHLevel1X 6 2 2 2" xfId="36315"/>
    <cellStyle name="SAPBEXHLevel1X 6 2 3" xfId="36316"/>
    <cellStyle name="SAPBEXHLevel1X 6 3" xfId="36317"/>
    <cellStyle name="SAPBEXHLevel1X 6 3 2" xfId="36318"/>
    <cellStyle name="SAPBEXHLevel1X 6 4" xfId="36319"/>
    <cellStyle name="SAPBEXHLevel1X 6 5" xfId="36320"/>
    <cellStyle name="SAPBEXHLevel1X 7" xfId="36321"/>
    <cellStyle name="SAPBEXHLevel1X 7 2" xfId="36322"/>
    <cellStyle name="SAPBEXHLevel1X 7 2 2" xfId="36323"/>
    <cellStyle name="SAPBEXHLevel1X 7 2 2 2" xfId="36324"/>
    <cellStyle name="SAPBEXHLevel1X 7 2 3" xfId="36325"/>
    <cellStyle name="SAPBEXHLevel1X 7 3" xfId="36326"/>
    <cellStyle name="SAPBEXHLevel1X 7 3 2" xfId="36327"/>
    <cellStyle name="SAPBEXHLevel1X 7 4" xfId="36328"/>
    <cellStyle name="SAPBEXHLevel1X 8" xfId="36329"/>
    <cellStyle name="SAPBEXHLevel1X 8 2" xfId="36330"/>
    <cellStyle name="SAPBEXHLevel1X 8 2 2" xfId="36331"/>
    <cellStyle name="SAPBEXHLevel1X 8 2 2 2" xfId="36332"/>
    <cellStyle name="SAPBEXHLevel1X 8 2 3" xfId="36333"/>
    <cellStyle name="SAPBEXHLevel1X 8 3" xfId="36334"/>
    <cellStyle name="SAPBEXHLevel1X 8 3 2" xfId="36335"/>
    <cellStyle name="SAPBEXHLevel1X 8 4" xfId="36336"/>
    <cellStyle name="SAPBEXHLevel1X 9" xfId="36337"/>
    <cellStyle name="SAPBEXHLevel1X 9 2" xfId="36338"/>
    <cellStyle name="SAPBEXHLevel1X 9 2 2" xfId="36339"/>
    <cellStyle name="SAPBEXHLevel1X 9 2 2 2" xfId="36340"/>
    <cellStyle name="SAPBEXHLevel1X 9 2 3" xfId="36341"/>
    <cellStyle name="SAPBEXHLevel1X 9 3" xfId="36342"/>
    <cellStyle name="SAPBEXHLevel1X 9 3 2" xfId="36343"/>
    <cellStyle name="SAPBEXHLevel1X 9 4" xfId="36344"/>
    <cellStyle name="SAPBEXHLevel2" xfId="36345"/>
    <cellStyle name="SAPBEXHLevel2 10" xfId="36346"/>
    <cellStyle name="SAPBEXHLevel2 10 2" xfId="36347"/>
    <cellStyle name="SAPBEXHLevel2 10 2 2" xfId="36348"/>
    <cellStyle name="SAPBEXHLevel2 10 2 2 2" xfId="36349"/>
    <cellStyle name="SAPBEXHLevel2 10 2 3" xfId="36350"/>
    <cellStyle name="SAPBEXHLevel2 10 3" xfId="36351"/>
    <cellStyle name="SAPBEXHLevel2 10 3 2" xfId="36352"/>
    <cellStyle name="SAPBEXHLevel2 10 4" xfId="36353"/>
    <cellStyle name="SAPBEXHLevel2 11" xfId="36354"/>
    <cellStyle name="SAPBEXHLevel2 11 2" xfId="36355"/>
    <cellStyle name="SAPBEXHLevel2 11 2 2" xfId="36356"/>
    <cellStyle name="SAPBEXHLevel2 11 3" xfId="36357"/>
    <cellStyle name="SAPBEXHLevel2 12" xfId="36358"/>
    <cellStyle name="SAPBEXHLevel2 12 2" xfId="36359"/>
    <cellStyle name="SAPBEXHLevel2 12 2 2" xfId="36360"/>
    <cellStyle name="SAPBEXHLevel2 12 3" xfId="36361"/>
    <cellStyle name="SAPBEXHLevel2 13" xfId="36362"/>
    <cellStyle name="SAPBEXHLevel2 13 2" xfId="36363"/>
    <cellStyle name="SAPBEXHLevel2 13 2 2" xfId="36364"/>
    <cellStyle name="SAPBEXHLevel2 13 3" xfId="36365"/>
    <cellStyle name="SAPBEXHLevel2 14" xfId="36366"/>
    <cellStyle name="SAPBEXHLevel2 14 2" xfId="36367"/>
    <cellStyle name="SAPBEXHLevel2 14 2 2" xfId="36368"/>
    <cellStyle name="SAPBEXHLevel2 14 3" xfId="36369"/>
    <cellStyle name="SAPBEXHLevel2 15" xfId="36370"/>
    <cellStyle name="SAPBEXHLevel2 15 2" xfId="36371"/>
    <cellStyle name="SAPBEXHLevel2 15 2 2" xfId="36372"/>
    <cellStyle name="SAPBEXHLevel2 15 3" xfId="36373"/>
    <cellStyle name="SAPBEXHLevel2 16" xfId="36374"/>
    <cellStyle name="SAPBEXHLevel2 16 2" xfId="36375"/>
    <cellStyle name="SAPBEXHLevel2 16 2 2" xfId="36376"/>
    <cellStyle name="SAPBEXHLevel2 16 3" xfId="36377"/>
    <cellStyle name="SAPBEXHLevel2 17" xfId="36378"/>
    <cellStyle name="SAPBEXHLevel2 17 2" xfId="36379"/>
    <cellStyle name="SAPBEXHLevel2 17 2 2" xfId="36380"/>
    <cellStyle name="SAPBEXHLevel2 17 3" xfId="36381"/>
    <cellStyle name="SAPBEXHLevel2 18" xfId="36382"/>
    <cellStyle name="SAPBEXHLevel2 18 2" xfId="36383"/>
    <cellStyle name="SAPBEXHLevel2 18 2 2" xfId="36384"/>
    <cellStyle name="SAPBEXHLevel2 18 3" xfId="36385"/>
    <cellStyle name="SAPBEXHLevel2 19" xfId="36386"/>
    <cellStyle name="SAPBEXHLevel2 19 2" xfId="36387"/>
    <cellStyle name="SAPBEXHLevel2 19 2 2" xfId="36388"/>
    <cellStyle name="SAPBEXHLevel2 19 3" xfId="36389"/>
    <cellStyle name="SAPBEXHLevel2 2" xfId="36390"/>
    <cellStyle name="SAPBEXHLevel2 2 2" xfId="36391"/>
    <cellStyle name="SAPBEXHLevel2 2 2 2" xfId="36392"/>
    <cellStyle name="SAPBEXHLevel2 2 2 2 2" xfId="36393"/>
    <cellStyle name="SAPBEXHLevel2 2 2 3" xfId="36394"/>
    <cellStyle name="SAPBEXHLevel2 2 2 4" xfId="51759"/>
    <cellStyle name="SAPBEXHLevel2 2 2 5" xfId="51760"/>
    <cellStyle name="SAPBEXHLevel2 2 3" xfId="36395"/>
    <cellStyle name="SAPBEXHLevel2 2 3 2" xfId="36396"/>
    <cellStyle name="SAPBEXHLevel2 2 3 2 2" xfId="36397"/>
    <cellStyle name="SAPBEXHLevel2 2 3 3" xfId="36398"/>
    <cellStyle name="SAPBEXHLevel2 2 4" xfId="36399"/>
    <cellStyle name="SAPBEXHLevel2 2 4 2" xfId="36400"/>
    <cellStyle name="SAPBEXHLevel2 2 5" xfId="36401"/>
    <cellStyle name="SAPBEXHLevel2 2 6" xfId="36402"/>
    <cellStyle name="SAPBEXHLevel2 2 7" xfId="36403"/>
    <cellStyle name="SAPBEXHLevel2 20" xfId="36404"/>
    <cellStyle name="SAPBEXHLevel2 20 2" xfId="36405"/>
    <cellStyle name="SAPBEXHLevel2 21" xfId="36406"/>
    <cellStyle name="SAPBEXHLevel2 22" xfId="36407"/>
    <cellStyle name="SAPBEXHLevel2 23" xfId="36408"/>
    <cellStyle name="SAPBEXHLevel2 24" xfId="36409"/>
    <cellStyle name="SAPBEXHLevel2 25" xfId="36410"/>
    <cellStyle name="SAPBEXHLevel2 3" xfId="36411"/>
    <cellStyle name="SAPBEXHLevel2 3 2" xfId="36412"/>
    <cellStyle name="SAPBEXHLevel2 3 2 2" xfId="36413"/>
    <cellStyle name="SAPBEXHLevel2 3 2 2 2" xfId="36414"/>
    <cellStyle name="SAPBEXHLevel2 3 2 3" xfId="36415"/>
    <cellStyle name="SAPBEXHLevel2 3 3" xfId="36416"/>
    <cellStyle name="SAPBEXHLevel2 3 3 2" xfId="36417"/>
    <cellStyle name="SAPBEXHLevel2 3 4" xfId="36418"/>
    <cellStyle name="SAPBEXHLevel2 3 5" xfId="36419"/>
    <cellStyle name="SAPBEXHLevel2 4" xfId="36420"/>
    <cellStyle name="SAPBEXHLevel2 4 2" xfId="36421"/>
    <cellStyle name="SAPBEXHLevel2 4 2 2" xfId="36422"/>
    <cellStyle name="SAPBEXHLevel2 4 2 2 2" xfId="36423"/>
    <cellStyle name="SAPBEXHLevel2 4 2 3" xfId="36424"/>
    <cellStyle name="SAPBEXHLevel2 4 3" xfId="36425"/>
    <cellStyle name="SAPBEXHLevel2 4 3 2" xfId="36426"/>
    <cellStyle name="SAPBEXHLevel2 4 4" xfId="36427"/>
    <cellStyle name="SAPBEXHLevel2 4 5" xfId="36428"/>
    <cellStyle name="SAPBEXHLevel2 5" xfId="36429"/>
    <cellStyle name="SAPBEXHLevel2 5 2" xfId="36430"/>
    <cellStyle name="SAPBEXHLevel2 5 2 2" xfId="36431"/>
    <cellStyle name="SAPBEXHLevel2 5 2 2 2" xfId="36432"/>
    <cellStyle name="SAPBEXHLevel2 5 2 3" xfId="36433"/>
    <cellStyle name="SAPBEXHLevel2 5 3" xfId="36434"/>
    <cellStyle name="SAPBEXHLevel2 5 3 2" xfId="36435"/>
    <cellStyle name="SAPBEXHLevel2 5 4" xfId="36436"/>
    <cellStyle name="SAPBEXHLevel2 5 5" xfId="36437"/>
    <cellStyle name="SAPBEXHLevel2 6" xfId="36438"/>
    <cellStyle name="SAPBEXHLevel2 6 2" xfId="36439"/>
    <cellStyle name="SAPBEXHLevel2 6 2 2" xfId="36440"/>
    <cellStyle name="SAPBEXHLevel2 6 2 2 2" xfId="36441"/>
    <cellStyle name="SAPBEXHLevel2 6 2 3" xfId="36442"/>
    <cellStyle name="SAPBEXHLevel2 6 3" xfId="36443"/>
    <cellStyle name="SAPBEXHLevel2 6 3 2" xfId="36444"/>
    <cellStyle name="SAPBEXHLevel2 6 4" xfId="36445"/>
    <cellStyle name="SAPBEXHLevel2 6 5" xfId="36446"/>
    <cellStyle name="SAPBEXHLevel2 7" xfId="36447"/>
    <cellStyle name="SAPBEXHLevel2 7 2" xfId="36448"/>
    <cellStyle name="SAPBEXHLevel2 7 2 2" xfId="36449"/>
    <cellStyle name="SAPBEXHLevel2 7 2 2 2" xfId="36450"/>
    <cellStyle name="SAPBEXHLevel2 7 2 3" xfId="36451"/>
    <cellStyle name="SAPBEXHLevel2 7 3" xfId="36452"/>
    <cellStyle name="SAPBEXHLevel2 7 3 2" xfId="36453"/>
    <cellStyle name="SAPBEXHLevel2 7 4" xfId="36454"/>
    <cellStyle name="SAPBEXHLevel2 8" xfId="36455"/>
    <cellStyle name="SAPBEXHLevel2 8 2" xfId="36456"/>
    <cellStyle name="SAPBEXHLevel2 8 2 2" xfId="36457"/>
    <cellStyle name="SAPBEXHLevel2 8 2 2 2" xfId="36458"/>
    <cellStyle name="SAPBEXHLevel2 8 2 3" xfId="36459"/>
    <cellStyle name="SAPBEXHLevel2 8 3" xfId="36460"/>
    <cellStyle name="SAPBEXHLevel2 8 3 2" xfId="36461"/>
    <cellStyle name="SAPBEXHLevel2 8 4" xfId="36462"/>
    <cellStyle name="SAPBEXHLevel2 9" xfId="36463"/>
    <cellStyle name="SAPBEXHLevel2 9 2" xfId="36464"/>
    <cellStyle name="SAPBEXHLevel2 9 2 2" xfId="36465"/>
    <cellStyle name="SAPBEXHLevel2 9 2 2 2" xfId="36466"/>
    <cellStyle name="SAPBEXHLevel2 9 2 3" xfId="36467"/>
    <cellStyle name="SAPBEXHLevel2 9 3" xfId="36468"/>
    <cellStyle name="SAPBEXHLevel2 9 3 2" xfId="36469"/>
    <cellStyle name="SAPBEXHLevel2 9 4" xfId="36470"/>
    <cellStyle name="SAPBEXHLevel2X" xfId="36471"/>
    <cellStyle name="SAPBEXHLevel2X 10" xfId="36472"/>
    <cellStyle name="SAPBEXHLevel2X 10 2" xfId="36473"/>
    <cellStyle name="SAPBEXHLevel2X 10 2 2" xfId="36474"/>
    <cellStyle name="SAPBEXHLevel2X 10 2 2 2" xfId="36475"/>
    <cellStyle name="SAPBEXHLevel2X 10 2 3" xfId="36476"/>
    <cellStyle name="SAPBEXHLevel2X 10 3" xfId="36477"/>
    <cellStyle name="SAPBEXHLevel2X 10 3 2" xfId="36478"/>
    <cellStyle name="SAPBEXHLevel2X 10 4" xfId="36479"/>
    <cellStyle name="SAPBEXHLevel2X 11" xfId="36480"/>
    <cellStyle name="SAPBEXHLevel2X 11 2" xfId="36481"/>
    <cellStyle name="SAPBEXHLevel2X 11 2 2" xfId="36482"/>
    <cellStyle name="SAPBEXHLevel2X 11 3" xfId="36483"/>
    <cellStyle name="SAPBEXHLevel2X 12" xfId="36484"/>
    <cellStyle name="SAPBEXHLevel2X 12 2" xfId="36485"/>
    <cellStyle name="SAPBEXHLevel2X 12 2 2" xfId="36486"/>
    <cellStyle name="SAPBEXHLevel2X 12 3" xfId="36487"/>
    <cellStyle name="SAPBEXHLevel2X 13" xfId="36488"/>
    <cellStyle name="SAPBEXHLevel2X 13 2" xfId="36489"/>
    <cellStyle name="SAPBEXHLevel2X 13 2 2" xfId="36490"/>
    <cellStyle name="SAPBEXHLevel2X 13 3" xfId="36491"/>
    <cellStyle name="SAPBEXHLevel2X 14" xfId="36492"/>
    <cellStyle name="SAPBEXHLevel2X 14 2" xfId="36493"/>
    <cellStyle name="SAPBEXHLevel2X 14 2 2" xfId="36494"/>
    <cellStyle name="SAPBEXHLevel2X 14 3" xfId="36495"/>
    <cellStyle name="SAPBEXHLevel2X 15" xfId="36496"/>
    <cellStyle name="SAPBEXHLevel2X 15 2" xfId="36497"/>
    <cellStyle name="SAPBEXHLevel2X 15 2 2" xfId="36498"/>
    <cellStyle name="SAPBEXHLevel2X 15 3" xfId="36499"/>
    <cellStyle name="SAPBEXHLevel2X 16" xfId="36500"/>
    <cellStyle name="SAPBEXHLevel2X 16 2" xfId="36501"/>
    <cellStyle name="SAPBEXHLevel2X 16 2 2" xfId="36502"/>
    <cellStyle name="SAPBEXHLevel2X 16 3" xfId="36503"/>
    <cellStyle name="SAPBEXHLevel2X 17" xfId="36504"/>
    <cellStyle name="SAPBEXHLevel2X 17 2" xfId="36505"/>
    <cellStyle name="SAPBEXHLevel2X 17 2 2" xfId="36506"/>
    <cellStyle name="SAPBEXHLevel2X 17 3" xfId="36507"/>
    <cellStyle name="SAPBEXHLevel2X 18" xfId="36508"/>
    <cellStyle name="SAPBEXHLevel2X 18 2" xfId="36509"/>
    <cellStyle name="SAPBEXHLevel2X 18 2 2" xfId="36510"/>
    <cellStyle name="SAPBEXHLevel2X 18 3" xfId="36511"/>
    <cellStyle name="SAPBEXHLevel2X 19" xfId="36512"/>
    <cellStyle name="SAPBEXHLevel2X 19 2" xfId="36513"/>
    <cellStyle name="SAPBEXHLevel2X 19 2 2" xfId="36514"/>
    <cellStyle name="SAPBEXHLevel2X 19 3" xfId="36515"/>
    <cellStyle name="SAPBEXHLevel2X 2" xfId="36516"/>
    <cellStyle name="SAPBEXHLevel2X 2 2" xfId="36517"/>
    <cellStyle name="SAPBEXHLevel2X 2 2 2" xfId="36518"/>
    <cellStyle name="SAPBEXHLevel2X 2 2 2 2" xfId="36519"/>
    <cellStyle name="SAPBEXHLevel2X 2 2 3" xfId="36520"/>
    <cellStyle name="SAPBEXHLevel2X 2 2 4" xfId="51761"/>
    <cellStyle name="SAPBEXHLevel2X 2 2 5" xfId="51762"/>
    <cellStyle name="SAPBEXHLevel2X 2 3" xfId="36521"/>
    <cellStyle name="SAPBEXHLevel2X 2 3 2" xfId="36522"/>
    <cellStyle name="SAPBEXHLevel2X 2 3 2 2" xfId="36523"/>
    <cellStyle name="SAPBEXHLevel2X 2 3 3" xfId="36524"/>
    <cellStyle name="SAPBEXHLevel2X 2 4" xfId="36525"/>
    <cellStyle name="SAPBEXHLevel2X 2 4 2" xfId="36526"/>
    <cellStyle name="SAPBEXHLevel2X 2 5" xfId="36527"/>
    <cellStyle name="SAPBEXHLevel2X 2 6" xfId="36528"/>
    <cellStyle name="SAPBEXHLevel2X 2 7" xfId="36529"/>
    <cellStyle name="SAPBEXHLevel2X 20" xfId="36530"/>
    <cellStyle name="SAPBEXHLevel2X 20 2" xfId="36531"/>
    <cellStyle name="SAPBEXHLevel2X 21" xfId="36532"/>
    <cellStyle name="SAPBEXHLevel2X 22" xfId="36533"/>
    <cellStyle name="SAPBEXHLevel2X 23" xfId="36534"/>
    <cellStyle name="SAPBEXHLevel2X 24" xfId="36535"/>
    <cellStyle name="SAPBEXHLevel2X 25" xfId="36536"/>
    <cellStyle name="SAPBEXHLevel2X 3" xfId="36537"/>
    <cellStyle name="SAPBEXHLevel2X 3 2" xfId="36538"/>
    <cellStyle name="SAPBEXHLevel2X 3 2 2" xfId="36539"/>
    <cellStyle name="SAPBEXHLevel2X 3 2 2 2" xfId="36540"/>
    <cellStyle name="SAPBEXHLevel2X 3 2 3" xfId="36541"/>
    <cellStyle name="SAPBEXHLevel2X 3 3" xfId="36542"/>
    <cellStyle name="SAPBEXHLevel2X 3 3 2" xfId="36543"/>
    <cellStyle name="SAPBEXHLevel2X 3 4" xfId="36544"/>
    <cellStyle name="SAPBEXHLevel2X 3 5" xfId="36545"/>
    <cellStyle name="SAPBEXHLevel2X 4" xfId="36546"/>
    <cellStyle name="SAPBEXHLevel2X 4 2" xfId="36547"/>
    <cellStyle name="SAPBEXHLevel2X 4 2 2" xfId="36548"/>
    <cellStyle name="SAPBEXHLevel2X 4 2 2 2" xfId="36549"/>
    <cellStyle name="SAPBEXHLevel2X 4 2 3" xfId="36550"/>
    <cellStyle name="SAPBEXHLevel2X 4 3" xfId="36551"/>
    <cellStyle name="SAPBEXHLevel2X 4 3 2" xfId="36552"/>
    <cellStyle name="SAPBEXHLevel2X 4 4" xfId="36553"/>
    <cellStyle name="SAPBEXHLevel2X 4 5" xfId="36554"/>
    <cellStyle name="SAPBEXHLevel2X 5" xfId="36555"/>
    <cellStyle name="SAPBEXHLevel2X 5 2" xfId="36556"/>
    <cellStyle name="SAPBEXHLevel2X 5 2 2" xfId="36557"/>
    <cellStyle name="SAPBEXHLevel2X 5 2 2 2" xfId="36558"/>
    <cellStyle name="SAPBEXHLevel2X 5 2 3" xfId="36559"/>
    <cellStyle name="SAPBEXHLevel2X 5 3" xfId="36560"/>
    <cellStyle name="SAPBEXHLevel2X 5 3 2" xfId="36561"/>
    <cellStyle name="SAPBEXHLevel2X 5 4" xfId="36562"/>
    <cellStyle name="SAPBEXHLevel2X 5 5" xfId="36563"/>
    <cellStyle name="SAPBEXHLevel2X 6" xfId="36564"/>
    <cellStyle name="SAPBEXHLevel2X 6 2" xfId="36565"/>
    <cellStyle name="SAPBEXHLevel2X 6 2 2" xfId="36566"/>
    <cellStyle name="SAPBEXHLevel2X 6 2 2 2" xfId="36567"/>
    <cellStyle name="SAPBEXHLevel2X 6 2 3" xfId="36568"/>
    <cellStyle name="SAPBEXHLevel2X 6 3" xfId="36569"/>
    <cellStyle name="SAPBEXHLevel2X 6 3 2" xfId="36570"/>
    <cellStyle name="SAPBEXHLevel2X 6 4" xfId="36571"/>
    <cellStyle name="SAPBEXHLevel2X 6 5" xfId="36572"/>
    <cellStyle name="SAPBEXHLevel2X 7" xfId="36573"/>
    <cellStyle name="SAPBEXHLevel2X 7 2" xfId="36574"/>
    <cellStyle name="SAPBEXHLevel2X 7 2 2" xfId="36575"/>
    <cellStyle name="SAPBEXHLevel2X 7 2 2 2" xfId="36576"/>
    <cellStyle name="SAPBEXHLevel2X 7 2 3" xfId="36577"/>
    <cellStyle name="SAPBEXHLevel2X 7 3" xfId="36578"/>
    <cellStyle name="SAPBEXHLevel2X 7 3 2" xfId="36579"/>
    <cellStyle name="SAPBEXHLevel2X 7 4" xfId="36580"/>
    <cellStyle name="SAPBEXHLevel2X 8" xfId="36581"/>
    <cellStyle name="SAPBEXHLevel2X 8 2" xfId="36582"/>
    <cellStyle name="SAPBEXHLevel2X 8 2 2" xfId="36583"/>
    <cellStyle name="SAPBEXHLevel2X 8 2 2 2" xfId="36584"/>
    <cellStyle name="SAPBEXHLevel2X 8 2 3" xfId="36585"/>
    <cellStyle name="SAPBEXHLevel2X 8 3" xfId="36586"/>
    <cellStyle name="SAPBEXHLevel2X 8 3 2" xfId="36587"/>
    <cellStyle name="SAPBEXHLevel2X 8 4" xfId="36588"/>
    <cellStyle name="SAPBEXHLevel2X 9" xfId="36589"/>
    <cellStyle name="SAPBEXHLevel2X 9 2" xfId="36590"/>
    <cellStyle name="SAPBEXHLevel2X 9 2 2" xfId="36591"/>
    <cellStyle name="SAPBEXHLevel2X 9 2 2 2" xfId="36592"/>
    <cellStyle name="SAPBEXHLevel2X 9 2 3" xfId="36593"/>
    <cellStyle name="SAPBEXHLevel2X 9 3" xfId="36594"/>
    <cellStyle name="SAPBEXHLevel2X 9 3 2" xfId="36595"/>
    <cellStyle name="SAPBEXHLevel2X 9 4" xfId="36596"/>
    <cellStyle name="SAPBEXHLevel3" xfId="36597"/>
    <cellStyle name="SAPBEXHLevel3 10" xfId="36598"/>
    <cellStyle name="SAPBEXHLevel3 10 2" xfId="36599"/>
    <cellStyle name="SAPBEXHLevel3 10 2 2" xfId="36600"/>
    <cellStyle name="SAPBEXHLevel3 10 2 2 2" xfId="36601"/>
    <cellStyle name="SAPBEXHLevel3 10 2 3" xfId="36602"/>
    <cellStyle name="SAPBEXHLevel3 10 3" xfId="36603"/>
    <cellStyle name="SAPBEXHLevel3 10 3 2" xfId="36604"/>
    <cellStyle name="SAPBEXHLevel3 10 4" xfId="36605"/>
    <cellStyle name="SAPBEXHLevel3 11" xfId="36606"/>
    <cellStyle name="SAPBEXHLevel3 11 2" xfId="36607"/>
    <cellStyle name="SAPBEXHLevel3 11 2 2" xfId="36608"/>
    <cellStyle name="SAPBEXHLevel3 11 3" xfId="36609"/>
    <cellStyle name="SAPBEXHLevel3 12" xfId="36610"/>
    <cellStyle name="SAPBEXHLevel3 12 2" xfId="36611"/>
    <cellStyle name="SAPBEXHLevel3 12 2 2" xfId="36612"/>
    <cellStyle name="SAPBEXHLevel3 12 3" xfId="36613"/>
    <cellStyle name="SAPBEXHLevel3 13" xfId="36614"/>
    <cellStyle name="SAPBEXHLevel3 13 2" xfId="36615"/>
    <cellStyle name="SAPBEXHLevel3 13 2 2" xfId="36616"/>
    <cellStyle name="SAPBEXHLevel3 13 3" xfId="36617"/>
    <cellStyle name="SAPBEXHLevel3 14" xfId="36618"/>
    <cellStyle name="SAPBEXHLevel3 14 2" xfId="36619"/>
    <cellStyle name="SAPBEXHLevel3 14 2 2" xfId="36620"/>
    <cellStyle name="SAPBEXHLevel3 14 3" xfId="36621"/>
    <cellStyle name="SAPBEXHLevel3 15" xfId="36622"/>
    <cellStyle name="SAPBEXHLevel3 15 2" xfId="36623"/>
    <cellStyle name="SAPBEXHLevel3 15 2 2" xfId="36624"/>
    <cellStyle name="SAPBEXHLevel3 15 3" xfId="36625"/>
    <cellStyle name="SAPBEXHLevel3 16" xfId="36626"/>
    <cellStyle name="SAPBEXHLevel3 16 2" xfId="36627"/>
    <cellStyle name="SAPBEXHLevel3 16 2 2" xfId="36628"/>
    <cellStyle name="SAPBEXHLevel3 16 3" xfId="36629"/>
    <cellStyle name="SAPBEXHLevel3 17" xfId="36630"/>
    <cellStyle name="SAPBEXHLevel3 17 2" xfId="36631"/>
    <cellStyle name="SAPBEXHLevel3 17 2 2" xfId="36632"/>
    <cellStyle name="SAPBEXHLevel3 17 3" xfId="36633"/>
    <cellStyle name="SAPBEXHLevel3 18" xfId="36634"/>
    <cellStyle name="SAPBEXHLevel3 18 2" xfId="36635"/>
    <cellStyle name="SAPBEXHLevel3 18 2 2" xfId="36636"/>
    <cellStyle name="SAPBEXHLevel3 18 3" xfId="36637"/>
    <cellStyle name="SAPBEXHLevel3 19" xfId="36638"/>
    <cellStyle name="SAPBEXHLevel3 19 2" xfId="36639"/>
    <cellStyle name="SAPBEXHLevel3 19 2 2" xfId="36640"/>
    <cellStyle name="SAPBEXHLevel3 19 3" xfId="36641"/>
    <cellStyle name="SAPBEXHLevel3 2" xfId="36642"/>
    <cellStyle name="SAPBEXHLevel3 2 2" xfId="36643"/>
    <cellStyle name="SAPBEXHLevel3 2 2 2" xfId="36644"/>
    <cellStyle name="SAPBEXHLevel3 2 2 2 2" xfId="36645"/>
    <cellStyle name="SAPBEXHLevel3 2 2 3" xfId="36646"/>
    <cellStyle name="SAPBEXHLevel3 2 2 4" xfId="51763"/>
    <cellStyle name="SAPBEXHLevel3 2 2 5" xfId="51764"/>
    <cellStyle name="SAPBEXHLevel3 2 3" xfId="36647"/>
    <cellStyle name="SAPBEXHLevel3 2 3 2" xfId="36648"/>
    <cellStyle name="SAPBEXHLevel3 2 3 2 2" xfId="36649"/>
    <cellStyle name="SAPBEXHLevel3 2 3 3" xfId="36650"/>
    <cellStyle name="SAPBEXHLevel3 2 4" xfId="36651"/>
    <cellStyle name="SAPBEXHLevel3 2 4 2" xfId="36652"/>
    <cellStyle name="SAPBEXHLevel3 2 5" xfId="36653"/>
    <cellStyle name="SAPBEXHLevel3 2 6" xfId="36654"/>
    <cellStyle name="SAPBEXHLevel3 2 7" xfId="36655"/>
    <cellStyle name="SAPBEXHLevel3 20" xfId="36656"/>
    <cellStyle name="SAPBEXHLevel3 20 2" xfId="36657"/>
    <cellStyle name="SAPBEXHLevel3 21" xfId="36658"/>
    <cellStyle name="SAPBEXHLevel3 22" xfId="36659"/>
    <cellStyle name="SAPBEXHLevel3 23" xfId="36660"/>
    <cellStyle name="SAPBEXHLevel3 24" xfId="36661"/>
    <cellStyle name="SAPBEXHLevel3 25" xfId="36662"/>
    <cellStyle name="SAPBEXHLevel3 3" xfId="36663"/>
    <cellStyle name="SAPBEXHLevel3 3 2" xfId="36664"/>
    <cellStyle name="SAPBEXHLevel3 3 2 2" xfId="36665"/>
    <cellStyle name="SAPBEXHLevel3 3 2 2 2" xfId="36666"/>
    <cellStyle name="SAPBEXHLevel3 3 2 3" xfId="36667"/>
    <cellStyle name="SAPBEXHLevel3 3 3" xfId="36668"/>
    <cellStyle name="SAPBEXHLevel3 3 3 2" xfId="36669"/>
    <cellStyle name="SAPBEXHLevel3 3 4" xfId="36670"/>
    <cellStyle name="SAPBEXHLevel3 3 5" xfId="36671"/>
    <cellStyle name="SAPBEXHLevel3 4" xfId="36672"/>
    <cellStyle name="SAPBEXHLevel3 4 2" xfId="36673"/>
    <cellStyle name="SAPBEXHLevel3 4 2 2" xfId="36674"/>
    <cellStyle name="SAPBEXHLevel3 4 2 2 2" xfId="36675"/>
    <cellStyle name="SAPBEXHLevel3 4 2 3" xfId="36676"/>
    <cellStyle name="SAPBEXHLevel3 4 3" xfId="36677"/>
    <cellStyle name="SAPBEXHLevel3 4 3 2" xfId="36678"/>
    <cellStyle name="SAPBEXHLevel3 4 4" xfId="36679"/>
    <cellStyle name="SAPBEXHLevel3 4 5" xfId="36680"/>
    <cellStyle name="SAPBEXHLevel3 5" xfId="36681"/>
    <cellStyle name="SAPBEXHLevel3 5 2" xfId="36682"/>
    <cellStyle name="SAPBEXHLevel3 5 2 2" xfId="36683"/>
    <cellStyle name="SAPBEXHLevel3 5 2 2 2" xfId="36684"/>
    <cellStyle name="SAPBEXHLevel3 5 2 3" xfId="36685"/>
    <cellStyle name="SAPBEXHLevel3 5 3" xfId="36686"/>
    <cellStyle name="SAPBEXHLevel3 5 3 2" xfId="36687"/>
    <cellStyle name="SAPBEXHLevel3 5 4" xfId="36688"/>
    <cellStyle name="SAPBEXHLevel3 5 5" xfId="36689"/>
    <cellStyle name="SAPBEXHLevel3 6" xfId="36690"/>
    <cellStyle name="SAPBEXHLevel3 6 2" xfId="36691"/>
    <cellStyle name="SAPBEXHLevel3 6 2 2" xfId="36692"/>
    <cellStyle name="SAPBEXHLevel3 6 2 2 2" xfId="36693"/>
    <cellStyle name="SAPBEXHLevel3 6 2 3" xfId="36694"/>
    <cellStyle name="SAPBEXHLevel3 6 3" xfId="36695"/>
    <cellStyle name="SAPBEXHLevel3 6 3 2" xfId="36696"/>
    <cellStyle name="SAPBEXHLevel3 6 4" xfId="36697"/>
    <cellStyle name="SAPBEXHLevel3 6 5" xfId="36698"/>
    <cellStyle name="SAPBEXHLevel3 7" xfId="36699"/>
    <cellStyle name="SAPBEXHLevel3 7 2" xfId="36700"/>
    <cellStyle name="SAPBEXHLevel3 7 2 2" xfId="36701"/>
    <cellStyle name="SAPBEXHLevel3 7 2 2 2" xfId="36702"/>
    <cellStyle name="SAPBEXHLevel3 7 2 3" xfId="36703"/>
    <cellStyle name="SAPBEXHLevel3 7 3" xfId="36704"/>
    <cellStyle name="SAPBEXHLevel3 7 3 2" xfId="36705"/>
    <cellStyle name="SAPBEXHLevel3 7 4" xfId="36706"/>
    <cellStyle name="SAPBEXHLevel3 8" xfId="36707"/>
    <cellStyle name="SAPBEXHLevel3 8 2" xfId="36708"/>
    <cellStyle name="SAPBEXHLevel3 8 2 2" xfId="36709"/>
    <cellStyle name="SAPBEXHLevel3 8 2 2 2" xfId="36710"/>
    <cellStyle name="SAPBEXHLevel3 8 2 3" xfId="36711"/>
    <cellStyle name="SAPBEXHLevel3 8 3" xfId="36712"/>
    <cellStyle name="SAPBEXHLevel3 8 3 2" xfId="36713"/>
    <cellStyle name="SAPBEXHLevel3 8 4" xfId="36714"/>
    <cellStyle name="SAPBEXHLevel3 9" xfId="36715"/>
    <cellStyle name="SAPBEXHLevel3 9 2" xfId="36716"/>
    <cellStyle name="SAPBEXHLevel3 9 2 2" xfId="36717"/>
    <cellStyle name="SAPBEXHLevel3 9 2 2 2" xfId="36718"/>
    <cellStyle name="SAPBEXHLevel3 9 2 3" xfId="36719"/>
    <cellStyle name="SAPBEXHLevel3 9 3" xfId="36720"/>
    <cellStyle name="SAPBEXHLevel3 9 3 2" xfId="36721"/>
    <cellStyle name="SAPBEXHLevel3 9 4" xfId="36722"/>
    <cellStyle name="SAPBEXHLevel3X" xfId="36723"/>
    <cellStyle name="SAPBEXHLevel3X 10" xfId="36724"/>
    <cellStyle name="SAPBEXHLevel3X 10 2" xfId="36725"/>
    <cellStyle name="SAPBEXHLevel3X 10 2 2" xfId="36726"/>
    <cellStyle name="SAPBEXHLevel3X 10 2 2 2" xfId="36727"/>
    <cellStyle name="SAPBEXHLevel3X 10 2 3" xfId="36728"/>
    <cellStyle name="SAPBEXHLevel3X 10 3" xfId="36729"/>
    <cellStyle name="SAPBEXHLevel3X 10 3 2" xfId="36730"/>
    <cellStyle name="SAPBEXHLevel3X 10 4" xfId="36731"/>
    <cellStyle name="SAPBEXHLevel3X 11" xfId="36732"/>
    <cellStyle name="SAPBEXHLevel3X 11 2" xfId="36733"/>
    <cellStyle name="SAPBEXHLevel3X 11 2 2" xfId="36734"/>
    <cellStyle name="SAPBEXHLevel3X 11 3" xfId="36735"/>
    <cellStyle name="SAPBEXHLevel3X 12" xfId="36736"/>
    <cellStyle name="SAPBEXHLevel3X 12 2" xfId="36737"/>
    <cellStyle name="SAPBEXHLevel3X 12 2 2" xfId="36738"/>
    <cellStyle name="SAPBEXHLevel3X 12 3" xfId="36739"/>
    <cellStyle name="SAPBEXHLevel3X 13" xfId="36740"/>
    <cellStyle name="SAPBEXHLevel3X 13 2" xfId="36741"/>
    <cellStyle name="SAPBEXHLevel3X 13 2 2" xfId="36742"/>
    <cellStyle name="SAPBEXHLevel3X 13 3" xfId="36743"/>
    <cellStyle name="SAPBEXHLevel3X 14" xfId="36744"/>
    <cellStyle name="SAPBEXHLevel3X 14 2" xfId="36745"/>
    <cellStyle name="SAPBEXHLevel3X 14 2 2" xfId="36746"/>
    <cellStyle name="SAPBEXHLevel3X 14 3" xfId="36747"/>
    <cellStyle name="SAPBEXHLevel3X 15" xfId="36748"/>
    <cellStyle name="SAPBEXHLevel3X 15 2" xfId="36749"/>
    <cellStyle name="SAPBEXHLevel3X 15 2 2" xfId="36750"/>
    <cellStyle name="SAPBEXHLevel3X 15 3" xfId="36751"/>
    <cellStyle name="SAPBEXHLevel3X 16" xfId="36752"/>
    <cellStyle name="SAPBEXHLevel3X 16 2" xfId="36753"/>
    <cellStyle name="SAPBEXHLevel3X 16 2 2" xfId="36754"/>
    <cellStyle name="SAPBEXHLevel3X 16 3" xfId="36755"/>
    <cellStyle name="SAPBEXHLevel3X 17" xfId="36756"/>
    <cellStyle name="SAPBEXHLevel3X 17 2" xfId="36757"/>
    <cellStyle name="SAPBEXHLevel3X 17 2 2" xfId="36758"/>
    <cellStyle name="SAPBEXHLevel3X 17 3" xfId="36759"/>
    <cellStyle name="SAPBEXHLevel3X 18" xfId="36760"/>
    <cellStyle name="SAPBEXHLevel3X 18 2" xfId="36761"/>
    <cellStyle name="SAPBEXHLevel3X 18 2 2" xfId="36762"/>
    <cellStyle name="SAPBEXHLevel3X 18 3" xfId="36763"/>
    <cellStyle name="SAPBEXHLevel3X 19" xfId="36764"/>
    <cellStyle name="SAPBEXHLevel3X 19 2" xfId="36765"/>
    <cellStyle name="SAPBEXHLevel3X 19 2 2" xfId="36766"/>
    <cellStyle name="SAPBEXHLevel3X 19 3" xfId="36767"/>
    <cellStyle name="SAPBEXHLevel3X 2" xfId="36768"/>
    <cellStyle name="SAPBEXHLevel3X 2 2" xfId="36769"/>
    <cellStyle name="SAPBEXHLevel3X 2 2 2" xfId="36770"/>
    <cellStyle name="SAPBEXHLevel3X 2 2 2 2" xfId="36771"/>
    <cellStyle name="SAPBEXHLevel3X 2 2 3" xfId="36772"/>
    <cellStyle name="SAPBEXHLevel3X 2 2 4" xfId="51765"/>
    <cellStyle name="SAPBEXHLevel3X 2 2 5" xfId="51766"/>
    <cellStyle name="SAPBEXHLevel3X 2 3" xfId="36773"/>
    <cellStyle name="SAPBEXHLevel3X 2 3 2" xfId="36774"/>
    <cellStyle name="SAPBEXHLevel3X 2 3 2 2" xfId="36775"/>
    <cellStyle name="SAPBEXHLevel3X 2 3 3" xfId="36776"/>
    <cellStyle name="SAPBEXHLevel3X 2 4" xfId="36777"/>
    <cellStyle name="SAPBEXHLevel3X 2 4 2" xfId="36778"/>
    <cellStyle name="SAPBEXHLevel3X 2 5" xfId="36779"/>
    <cellStyle name="SAPBEXHLevel3X 2 6" xfId="36780"/>
    <cellStyle name="SAPBEXHLevel3X 2 7" xfId="36781"/>
    <cellStyle name="SAPBEXHLevel3X 20" xfId="36782"/>
    <cellStyle name="SAPBEXHLevel3X 20 2" xfId="36783"/>
    <cellStyle name="SAPBEXHLevel3X 21" xfId="36784"/>
    <cellStyle name="SAPBEXHLevel3X 22" xfId="36785"/>
    <cellStyle name="SAPBEXHLevel3X 23" xfId="36786"/>
    <cellStyle name="SAPBEXHLevel3X 24" xfId="36787"/>
    <cellStyle name="SAPBEXHLevel3X 25" xfId="36788"/>
    <cellStyle name="SAPBEXHLevel3X 3" xfId="36789"/>
    <cellStyle name="SAPBEXHLevel3X 3 2" xfId="36790"/>
    <cellStyle name="SAPBEXHLevel3X 3 2 2" xfId="36791"/>
    <cellStyle name="SAPBEXHLevel3X 3 2 2 2" xfId="36792"/>
    <cellStyle name="SAPBEXHLevel3X 3 2 3" xfId="36793"/>
    <cellStyle name="SAPBEXHLevel3X 3 3" xfId="36794"/>
    <cellStyle name="SAPBEXHLevel3X 3 3 2" xfId="36795"/>
    <cellStyle name="SAPBEXHLevel3X 3 4" xfId="36796"/>
    <cellStyle name="SAPBEXHLevel3X 3 5" xfId="36797"/>
    <cellStyle name="SAPBEXHLevel3X 4" xfId="36798"/>
    <cellStyle name="SAPBEXHLevel3X 4 2" xfId="36799"/>
    <cellStyle name="SAPBEXHLevel3X 4 2 2" xfId="36800"/>
    <cellStyle name="SAPBEXHLevel3X 4 2 2 2" xfId="36801"/>
    <cellStyle name="SAPBEXHLevel3X 4 2 3" xfId="36802"/>
    <cellStyle name="SAPBEXHLevel3X 4 3" xfId="36803"/>
    <cellStyle name="SAPBEXHLevel3X 4 3 2" xfId="36804"/>
    <cellStyle name="SAPBEXHLevel3X 4 4" xfId="36805"/>
    <cellStyle name="SAPBEXHLevel3X 4 5" xfId="36806"/>
    <cellStyle name="SAPBEXHLevel3X 5" xfId="36807"/>
    <cellStyle name="SAPBEXHLevel3X 5 2" xfId="36808"/>
    <cellStyle name="SAPBEXHLevel3X 5 2 2" xfId="36809"/>
    <cellStyle name="SAPBEXHLevel3X 5 2 2 2" xfId="36810"/>
    <cellStyle name="SAPBEXHLevel3X 5 2 3" xfId="36811"/>
    <cellStyle name="SAPBEXHLevel3X 5 3" xfId="36812"/>
    <cellStyle name="SAPBEXHLevel3X 5 3 2" xfId="36813"/>
    <cellStyle name="SAPBEXHLevel3X 5 4" xfId="36814"/>
    <cellStyle name="SAPBEXHLevel3X 5 5" xfId="36815"/>
    <cellStyle name="SAPBEXHLevel3X 6" xfId="36816"/>
    <cellStyle name="SAPBEXHLevel3X 6 2" xfId="36817"/>
    <cellStyle name="SAPBEXHLevel3X 6 2 2" xfId="36818"/>
    <cellStyle name="SAPBEXHLevel3X 6 2 2 2" xfId="36819"/>
    <cellStyle name="SAPBEXHLevel3X 6 2 3" xfId="36820"/>
    <cellStyle name="SAPBEXHLevel3X 6 3" xfId="36821"/>
    <cellStyle name="SAPBEXHLevel3X 6 3 2" xfId="36822"/>
    <cellStyle name="SAPBEXHLevel3X 6 4" xfId="36823"/>
    <cellStyle name="SAPBEXHLevel3X 6 5" xfId="36824"/>
    <cellStyle name="SAPBEXHLevel3X 7" xfId="36825"/>
    <cellStyle name="SAPBEXHLevel3X 7 2" xfId="36826"/>
    <cellStyle name="SAPBEXHLevel3X 7 2 2" xfId="36827"/>
    <cellStyle name="SAPBEXHLevel3X 7 2 2 2" xfId="36828"/>
    <cellStyle name="SAPBEXHLevel3X 7 2 3" xfId="36829"/>
    <cellStyle name="SAPBEXHLevel3X 7 3" xfId="36830"/>
    <cellStyle name="SAPBEXHLevel3X 7 3 2" xfId="36831"/>
    <cellStyle name="SAPBEXHLevel3X 7 4" xfId="36832"/>
    <cellStyle name="SAPBEXHLevel3X 8" xfId="36833"/>
    <cellStyle name="SAPBEXHLevel3X 8 2" xfId="36834"/>
    <cellStyle name="SAPBEXHLevel3X 8 2 2" xfId="36835"/>
    <cellStyle name="SAPBEXHLevel3X 8 2 2 2" xfId="36836"/>
    <cellStyle name="SAPBEXHLevel3X 8 2 3" xfId="36837"/>
    <cellStyle name="SAPBEXHLevel3X 8 3" xfId="36838"/>
    <cellStyle name="SAPBEXHLevel3X 8 3 2" xfId="36839"/>
    <cellStyle name="SAPBEXHLevel3X 8 4" xfId="36840"/>
    <cellStyle name="SAPBEXHLevel3X 9" xfId="36841"/>
    <cellStyle name="SAPBEXHLevel3X 9 2" xfId="36842"/>
    <cellStyle name="SAPBEXHLevel3X 9 2 2" xfId="36843"/>
    <cellStyle name="SAPBEXHLevel3X 9 2 2 2" xfId="36844"/>
    <cellStyle name="SAPBEXHLevel3X 9 2 3" xfId="36845"/>
    <cellStyle name="SAPBEXHLevel3X 9 3" xfId="36846"/>
    <cellStyle name="SAPBEXHLevel3X 9 3 2" xfId="36847"/>
    <cellStyle name="SAPBEXHLevel3X 9 4" xfId="36848"/>
    <cellStyle name="SAPBEXinputData" xfId="51767"/>
    <cellStyle name="SAPBEXinputData 2" xfId="51768"/>
    <cellStyle name="SAPBEXinputData 2 2" xfId="51769"/>
    <cellStyle name="SAPBEXinputData 2 2 2" xfId="51770"/>
    <cellStyle name="SAPBEXinputData 2 2 3" xfId="51771"/>
    <cellStyle name="SAPBEXinputData 2 2 4" xfId="51772"/>
    <cellStyle name="SAPBEXinputData 2 2 5" xfId="51773"/>
    <cellStyle name="SAPBEXinputData 2 3" xfId="51774"/>
    <cellStyle name="SAPBEXinputData 2 4" xfId="51775"/>
    <cellStyle name="SAPBEXinputData 2 5" xfId="51776"/>
    <cellStyle name="SAPBEXinputData 2 6" xfId="51777"/>
    <cellStyle name="SAPBEXinputData 3" xfId="51778"/>
    <cellStyle name="SAPBEXinputData 3 2" xfId="51779"/>
    <cellStyle name="SAPBEXinputData 3 3" xfId="51780"/>
    <cellStyle name="SAPBEXinputData 3 4" xfId="51781"/>
    <cellStyle name="SAPBEXinputData 3 5" xfId="51782"/>
    <cellStyle name="SAPBEXItemHeader" xfId="51783"/>
    <cellStyle name="SAPBEXresData" xfId="36849"/>
    <cellStyle name="SAPBEXresData 2" xfId="36850"/>
    <cellStyle name="SAPBEXresData 2 2" xfId="36851"/>
    <cellStyle name="SAPBEXresData 2 3" xfId="51784"/>
    <cellStyle name="SAPBEXresData 2 4" xfId="51785"/>
    <cellStyle name="SAPBEXresData 2 5" xfId="51786"/>
    <cellStyle name="SAPBEXresData 3" xfId="36852"/>
    <cellStyle name="SAPBEXresData 4" xfId="36853"/>
    <cellStyle name="SAPBEXresData 5" xfId="36854"/>
    <cellStyle name="SAPBEXresData 6" xfId="36855"/>
    <cellStyle name="SAPBEXresDataEmph" xfId="36856"/>
    <cellStyle name="SAPBEXresDataEmph 2" xfId="36857"/>
    <cellStyle name="SAPBEXresDataEmph 2 2" xfId="36858"/>
    <cellStyle name="SAPBEXresDataEmph 2 3" xfId="51787"/>
    <cellStyle name="SAPBEXresDataEmph 2 4" xfId="51788"/>
    <cellStyle name="SAPBEXresDataEmph 2 5" xfId="51789"/>
    <cellStyle name="SAPBEXresDataEmph 3" xfId="36859"/>
    <cellStyle name="SAPBEXresDataEmph 4" xfId="36860"/>
    <cellStyle name="SAPBEXresDataEmph 5" xfId="36861"/>
    <cellStyle name="SAPBEXresDataEmph 6" xfId="36862"/>
    <cellStyle name="SAPBEXresItem" xfId="36863"/>
    <cellStyle name="SAPBEXresItem 2" xfId="36864"/>
    <cellStyle name="SAPBEXresItem 2 2" xfId="36865"/>
    <cellStyle name="SAPBEXresItem 2 3" xfId="51790"/>
    <cellStyle name="SAPBEXresItem 2 4" xfId="51791"/>
    <cellStyle name="SAPBEXresItem 2 5" xfId="51792"/>
    <cellStyle name="SAPBEXresItem 3" xfId="36866"/>
    <cellStyle name="SAPBEXresItem 4" xfId="36867"/>
    <cellStyle name="SAPBEXresItem 5" xfId="36868"/>
    <cellStyle name="SAPBEXresItem 6" xfId="36869"/>
    <cellStyle name="SAPBEXresItemX" xfId="36870"/>
    <cellStyle name="SAPBEXresItemX 2" xfId="36871"/>
    <cellStyle name="SAPBEXresItemX 2 2" xfId="36872"/>
    <cellStyle name="SAPBEXresItemX 2 3" xfId="36873"/>
    <cellStyle name="SAPBEXresItemX 2 4" xfId="51793"/>
    <cellStyle name="SAPBEXresItemX 2 5" xfId="51794"/>
    <cellStyle name="SAPBEXresItemX 3" xfId="36874"/>
    <cellStyle name="SAPBEXresItemX 4" xfId="36875"/>
    <cellStyle name="SAPBEXresItemX 5" xfId="36876"/>
    <cellStyle name="SAPBEXresItemX 6" xfId="36877"/>
    <cellStyle name="SAPBEXstdData" xfId="36878"/>
    <cellStyle name="SAPBEXstdData 10" xfId="36879"/>
    <cellStyle name="SAPBEXstdData 10 2" xfId="36880"/>
    <cellStyle name="SAPBEXstdData 10 2 2" xfId="36881"/>
    <cellStyle name="SAPBEXstdData 10 2 2 2" xfId="36882"/>
    <cellStyle name="SAPBEXstdData 10 2 3" xfId="36883"/>
    <cellStyle name="SAPBEXstdData 10 3" xfId="36884"/>
    <cellStyle name="SAPBEXstdData 10 3 2" xfId="36885"/>
    <cellStyle name="SAPBEXstdData 10 4" xfId="36886"/>
    <cellStyle name="SAPBEXstdData 11" xfId="36887"/>
    <cellStyle name="SAPBEXstdData 11 2" xfId="36888"/>
    <cellStyle name="SAPBEXstdData 11 2 2" xfId="36889"/>
    <cellStyle name="SAPBEXstdData 11 2 2 2" xfId="36890"/>
    <cellStyle name="SAPBEXstdData 11 2 3" xfId="36891"/>
    <cellStyle name="SAPBEXstdData 11 3" xfId="36892"/>
    <cellStyle name="SAPBEXstdData 11 3 2" xfId="36893"/>
    <cellStyle name="SAPBEXstdData 11 4" xfId="36894"/>
    <cellStyle name="SAPBEXstdData 12" xfId="36895"/>
    <cellStyle name="SAPBEXstdData 12 2" xfId="36896"/>
    <cellStyle name="SAPBEXstdData 12 2 2" xfId="36897"/>
    <cellStyle name="SAPBEXstdData 12 3" xfId="36898"/>
    <cellStyle name="SAPBEXstdData 13" xfId="36899"/>
    <cellStyle name="SAPBEXstdData 13 2" xfId="36900"/>
    <cellStyle name="SAPBEXstdData 14" xfId="36901"/>
    <cellStyle name="SAPBEXstdData 14 2" xfId="36902"/>
    <cellStyle name="SAPBEXstdData 14 2 2" xfId="36903"/>
    <cellStyle name="SAPBEXstdData 14 2 3" xfId="36904"/>
    <cellStyle name="SAPBEXstdData 14 2 4" xfId="36905"/>
    <cellStyle name="SAPBEXstdData 14 3" xfId="36906"/>
    <cellStyle name="SAPBEXstdData 14 3 2" xfId="36907"/>
    <cellStyle name="SAPBEXstdData 14 3 3" xfId="36908"/>
    <cellStyle name="SAPBEXstdData 14 4" xfId="36909"/>
    <cellStyle name="SAPBEXstdData 14 5" xfId="36910"/>
    <cellStyle name="SAPBEXstdData 15" xfId="36911"/>
    <cellStyle name="SAPBEXstdData 16" xfId="36912"/>
    <cellStyle name="SAPBEXstdData 17" xfId="36913"/>
    <cellStyle name="SAPBEXstdData 18" xfId="36914"/>
    <cellStyle name="SAPBEXstdData 19" xfId="36915"/>
    <cellStyle name="SAPBEXstdData 2" xfId="36916"/>
    <cellStyle name="SAPBEXstdData 2 10" xfId="36917"/>
    <cellStyle name="SAPBEXstdData 2 10 2" xfId="36918"/>
    <cellStyle name="SAPBEXstdData 2 10 2 2" xfId="36919"/>
    <cellStyle name="SAPBEXstdData 2 10 3" xfId="36920"/>
    <cellStyle name="SAPBEXstdData 2 11" xfId="36921"/>
    <cellStyle name="SAPBEXstdData 2 11 2" xfId="36922"/>
    <cellStyle name="SAPBEXstdData 2 11 2 2" xfId="36923"/>
    <cellStyle name="SAPBEXstdData 2 11 3" xfId="36924"/>
    <cellStyle name="SAPBEXstdData 2 12" xfId="36925"/>
    <cellStyle name="SAPBEXstdData 2 12 2" xfId="36926"/>
    <cellStyle name="SAPBEXstdData 2 13" xfId="36927"/>
    <cellStyle name="SAPBEXstdData 2 14" xfId="36928"/>
    <cellStyle name="SAPBEXstdData 2 15" xfId="36929"/>
    <cellStyle name="SAPBEXstdData 2 16" xfId="36930"/>
    <cellStyle name="SAPBEXstdData 2 2" xfId="36931"/>
    <cellStyle name="SAPBEXstdData 2 2 2" xfId="36932"/>
    <cellStyle name="SAPBEXstdData 2 2 2 2" xfId="36933"/>
    <cellStyle name="SAPBEXstdData 2 2 2 2 2" xfId="36934"/>
    <cellStyle name="SAPBEXstdData 2 2 2 3" xfId="36935"/>
    <cellStyle name="SAPBEXstdData 2 2 3" xfId="36936"/>
    <cellStyle name="SAPBEXstdData 2 2 3 2" xfId="36937"/>
    <cellStyle name="SAPBEXstdData 2 2 4" xfId="36938"/>
    <cellStyle name="SAPBEXstdData 2 2 5" xfId="36939"/>
    <cellStyle name="SAPBEXstdData 2 3" xfId="36940"/>
    <cellStyle name="SAPBEXstdData 2 3 2" xfId="36941"/>
    <cellStyle name="SAPBEXstdData 2 3 2 2" xfId="36942"/>
    <cellStyle name="SAPBEXstdData 2 3 2 2 2" xfId="36943"/>
    <cellStyle name="SAPBEXstdData 2 3 2 3" xfId="36944"/>
    <cellStyle name="SAPBEXstdData 2 3 3" xfId="36945"/>
    <cellStyle name="SAPBEXstdData 2 3 3 2" xfId="36946"/>
    <cellStyle name="SAPBEXstdData 2 3 4" xfId="36947"/>
    <cellStyle name="SAPBEXstdData 2 4" xfId="36948"/>
    <cellStyle name="SAPBEXstdData 2 4 2" xfId="36949"/>
    <cellStyle name="SAPBEXstdData 2 4 2 2" xfId="36950"/>
    <cellStyle name="SAPBEXstdData 2 4 2 2 2" xfId="36951"/>
    <cellStyle name="SAPBEXstdData 2 4 2 3" xfId="36952"/>
    <cellStyle name="SAPBEXstdData 2 4 3" xfId="36953"/>
    <cellStyle name="SAPBEXstdData 2 4 3 2" xfId="36954"/>
    <cellStyle name="SAPBEXstdData 2 4 4" xfId="36955"/>
    <cellStyle name="SAPBEXstdData 2 4 5" xfId="36956"/>
    <cellStyle name="SAPBEXstdData 2 5" xfId="36957"/>
    <cellStyle name="SAPBEXstdData 2 5 2" xfId="36958"/>
    <cellStyle name="SAPBEXstdData 2 5 2 2" xfId="36959"/>
    <cellStyle name="SAPBEXstdData 2 5 2 2 2" xfId="36960"/>
    <cellStyle name="SAPBEXstdData 2 5 2 3" xfId="36961"/>
    <cellStyle name="SAPBEXstdData 2 5 3" xfId="36962"/>
    <cellStyle name="SAPBEXstdData 2 5 3 2" xfId="36963"/>
    <cellStyle name="SAPBEXstdData 2 5 4" xfId="36964"/>
    <cellStyle name="SAPBEXstdData 2 6" xfId="36965"/>
    <cellStyle name="SAPBEXstdData 2 6 2" xfId="36966"/>
    <cellStyle name="SAPBEXstdData 2 6 2 2" xfId="36967"/>
    <cellStyle name="SAPBEXstdData 2 6 2 2 2" xfId="36968"/>
    <cellStyle name="SAPBEXstdData 2 6 2 3" xfId="36969"/>
    <cellStyle name="SAPBEXstdData 2 6 3" xfId="36970"/>
    <cellStyle name="SAPBEXstdData 2 6 3 2" xfId="36971"/>
    <cellStyle name="SAPBEXstdData 2 6 4" xfId="36972"/>
    <cellStyle name="SAPBEXstdData 2 7" xfId="36973"/>
    <cellStyle name="SAPBEXstdData 2 7 2" xfId="36974"/>
    <cellStyle name="SAPBEXstdData 2 7 2 2" xfId="36975"/>
    <cellStyle name="SAPBEXstdData 2 7 2 2 2" xfId="36976"/>
    <cellStyle name="SAPBEXstdData 2 7 2 3" xfId="36977"/>
    <cellStyle name="SAPBEXstdData 2 7 3" xfId="36978"/>
    <cellStyle name="SAPBEXstdData 2 7 3 2" xfId="36979"/>
    <cellStyle name="SAPBEXstdData 2 7 4" xfId="36980"/>
    <cellStyle name="SAPBEXstdData 2 8" xfId="36981"/>
    <cellStyle name="SAPBEXstdData 2 8 2" xfId="36982"/>
    <cellStyle name="SAPBEXstdData 2 8 2 2" xfId="36983"/>
    <cellStyle name="SAPBEXstdData 2 8 2 2 2" xfId="36984"/>
    <cellStyle name="SAPBEXstdData 2 8 2 3" xfId="36985"/>
    <cellStyle name="SAPBEXstdData 2 8 3" xfId="36986"/>
    <cellStyle name="SAPBEXstdData 2 8 3 2" xfId="36987"/>
    <cellStyle name="SAPBEXstdData 2 8 4" xfId="36988"/>
    <cellStyle name="SAPBEXstdData 2 9" xfId="36989"/>
    <cellStyle name="SAPBEXstdData 2 9 2" xfId="36990"/>
    <cellStyle name="SAPBEXstdData 2 9 2 2" xfId="36991"/>
    <cellStyle name="SAPBEXstdData 2 9 2 2 2" xfId="36992"/>
    <cellStyle name="SAPBEXstdData 2 9 2 3" xfId="36993"/>
    <cellStyle name="SAPBEXstdData 2 9 3" xfId="36994"/>
    <cellStyle name="SAPBEXstdData 2 9 3 2" xfId="36995"/>
    <cellStyle name="SAPBEXstdData 2 9 4" xfId="36996"/>
    <cellStyle name="SAPBEXstdData 20" xfId="36997"/>
    <cellStyle name="SAPBEXstdData 21" xfId="36998"/>
    <cellStyle name="SAPBEXstdData 3" xfId="36999"/>
    <cellStyle name="SAPBEXstdData 3 10" xfId="37000"/>
    <cellStyle name="SAPBEXstdData 3 10 2" xfId="37001"/>
    <cellStyle name="SAPBEXstdData 3 10 2 2" xfId="37002"/>
    <cellStyle name="SAPBEXstdData 3 10 3" xfId="37003"/>
    <cellStyle name="SAPBEXstdData 3 11" xfId="37004"/>
    <cellStyle name="SAPBEXstdData 3 11 2" xfId="37005"/>
    <cellStyle name="SAPBEXstdData 3 11 2 2" xfId="37006"/>
    <cellStyle name="SAPBEXstdData 3 11 3" xfId="37007"/>
    <cellStyle name="SAPBEXstdData 3 12" xfId="37008"/>
    <cellStyle name="SAPBEXstdData 3 12 2" xfId="37009"/>
    <cellStyle name="SAPBEXstdData 3 13" xfId="37010"/>
    <cellStyle name="SAPBEXstdData 3 13 2" xfId="37011"/>
    <cellStyle name="SAPBEXstdData 3 14" xfId="37012"/>
    <cellStyle name="SAPBEXstdData 3 15" xfId="37013"/>
    <cellStyle name="SAPBEXstdData 3 16" xfId="37014"/>
    <cellStyle name="SAPBEXstdData 3 17" xfId="37015"/>
    <cellStyle name="SAPBEXstdData 3 2" xfId="37016"/>
    <cellStyle name="SAPBEXstdData 3 2 2" xfId="37017"/>
    <cellStyle name="SAPBEXstdData 3 2 2 2" xfId="37018"/>
    <cellStyle name="SAPBEXstdData 3 2 2 2 2" xfId="37019"/>
    <cellStyle name="SAPBEXstdData 3 2 2 3" xfId="37020"/>
    <cellStyle name="SAPBEXstdData 3 2 3" xfId="37021"/>
    <cellStyle name="SAPBEXstdData 3 2 3 2" xfId="37022"/>
    <cellStyle name="SAPBEXstdData 3 2 3 2 2" xfId="37023"/>
    <cellStyle name="SAPBEXstdData 3 2 3 3" xfId="37024"/>
    <cellStyle name="SAPBEXstdData 3 2 4" xfId="37025"/>
    <cellStyle name="SAPBEXstdData 3 2 4 2" xfId="37026"/>
    <cellStyle name="SAPBEXstdData 3 2 5" xfId="37027"/>
    <cellStyle name="SAPBEXstdData 3 3" xfId="37028"/>
    <cellStyle name="SAPBEXstdData 3 3 2" xfId="37029"/>
    <cellStyle name="SAPBEXstdData 3 3 2 2" xfId="37030"/>
    <cellStyle name="SAPBEXstdData 3 3 2 2 2" xfId="37031"/>
    <cellStyle name="SAPBEXstdData 3 3 2 3" xfId="37032"/>
    <cellStyle name="SAPBEXstdData 3 3 3" xfId="37033"/>
    <cellStyle name="SAPBEXstdData 3 3 3 2" xfId="37034"/>
    <cellStyle name="SAPBEXstdData 3 3 4" xfId="37035"/>
    <cellStyle name="SAPBEXstdData 3 4" xfId="37036"/>
    <cellStyle name="SAPBEXstdData 3 4 2" xfId="37037"/>
    <cellStyle name="SAPBEXstdData 3 4 2 2" xfId="37038"/>
    <cellStyle name="SAPBEXstdData 3 4 2 2 2" xfId="37039"/>
    <cellStyle name="SAPBEXstdData 3 4 2 3" xfId="37040"/>
    <cellStyle name="SAPBEXstdData 3 4 3" xfId="37041"/>
    <cellStyle name="SAPBEXstdData 3 4 3 2" xfId="37042"/>
    <cellStyle name="SAPBEXstdData 3 4 4" xfId="37043"/>
    <cellStyle name="SAPBEXstdData 3 5" xfId="37044"/>
    <cellStyle name="SAPBEXstdData 3 5 2" xfId="37045"/>
    <cellStyle name="SAPBEXstdData 3 5 2 2" xfId="37046"/>
    <cellStyle name="SAPBEXstdData 3 5 2 2 2" xfId="37047"/>
    <cellStyle name="SAPBEXstdData 3 5 2 3" xfId="37048"/>
    <cellStyle name="SAPBEXstdData 3 5 3" xfId="37049"/>
    <cellStyle name="SAPBEXstdData 3 5 3 2" xfId="37050"/>
    <cellStyle name="SAPBEXstdData 3 5 4" xfId="37051"/>
    <cellStyle name="SAPBEXstdData 3 6" xfId="37052"/>
    <cellStyle name="SAPBEXstdData 3 6 2" xfId="37053"/>
    <cellStyle name="SAPBEXstdData 3 6 2 2" xfId="37054"/>
    <cellStyle name="SAPBEXstdData 3 6 2 2 2" xfId="37055"/>
    <cellStyle name="SAPBEXstdData 3 6 2 3" xfId="37056"/>
    <cellStyle name="SAPBEXstdData 3 6 3" xfId="37057"/>
    <cellStyle name="SAPBEXstdData 3 6 3 2" xfId="37058"/>
    <cellStyle name="SAPBEXstdData 3 6 4" xfId="37059"/>
    <cellStyle name="SAPBEXstdData 3 7" xfId="37060"/>
    <cellStyle name="SAPBEXstdData 3 7 2" xfId="37061"/>
    <cellStyle name="SAPBEXstdData 3 7 2 2" xfId="37062"/>
    <cellStyle name="SAPBEXstdData 3 7 2 2 2" xfId="37063"/>
    <cellStyle name="SAPBEXstdData 3 7 2 3" xfId="37064"/>
    <cellStyle name="SAPBEXstdData 3 7 3" xfId="37065"/>
    <cellStyle name="SAPBEXstdData 3 7 3 2" xfId="37066"/>
    <cellStyle name="SAPBEXstdData 3 7 4" xfId="37067"/>
    <cellStyle name="SAPBEXstdData 3 8" xfId="37068"/>
    <cellStyle name="SAPBEXstdData 3 8 2" xfId="37069"/>
    <cellStyle name="SAPBEXstdData 3 8 2 2" xfId="37070"/>
    <cellStyle name="SAPBEXstdData 3 8 2 2 2" xfId="37071"/>
    <cellStyle name="SAPBEXstdData 3 8 2 3" xfId="37072"/>
    <cellStyle name="SAPBEXstdData 3 8 3" xfId="37073"/>
    <cellStyle name="SAPBEXstdData 3 8 3 2" xfId="37074"/>
    <cellStyle name="SAPBEXstdData 3 8 4" xfId="37075"/>
    <cellStyle name="SAPBEXstdData 3 9" xfId="37076"/>
    <cellStyle name="SAPBEXstdData 3 9 2" xfId="37077"/>
    <cellStyle name="SAPBEXstdData 3 9 2 2" xfId="37078"/>
    <cellStyle name="SAPBEXstdData 3 9 2 2 2" xfId="37079"/>
    <cellStyle name="SAPBEXstdData 3 9 2 3" xfId="37080"/>
    <cellStyle name="SAPBEXstdData 3 9 3" xfId="37081"/>
    <cellStyle name="SAPBEXstdData 3 9 3 2" xfId="37082"/>
    <cellStyle name="SAPBEXstdData 3 9 4" xfId="37083"/>
    <cellStyle name="SAPBEXstdData 4" xfId="37084"/>
    <cellStyle name="SAPBEXstdData 4 2" xfId="37085"/>
    <cellStyle name="SAPBEXstdData 4 2 2" xfId="37086"/>
    <cellStyle name="SAPBEXstdData 4 2 2 2" xfId="37087"/>
    <cellStyle name="SAPBEXstdData 4 2 3" xfId="37088"/>
    <cellStyle name="SAPBEXstdData 4 3" xfId="37089"/>
    <cellStyle name="SAPBEXstdData 4 3 2" xfId="37090"/>
    <cellStyle name="SAPBEXstdData 4 3 2 2" xfId="37091"/>
    <cellStyle name="SAPBEXstdData 4 3 3" xfId="37092"/>
    <cellStyle name="SAPBEXstdData 4 4" xfId="37093"/>
    <cellStyle name="SAPBEXstdData 4 4 2" xfId="37094"/>
    <cellStyle name="SAPBEXstdData 4 5" xfId="37095"/>
    <cellStyle name="SAPBEXstdData 4 6" xfId="37096"/>
    <cellStyle name="SAPBEXstdData 5" xfId="37097"/>
    <cellStyle name="SAPBEXstdData 5 2" xfId="37098"/>
    <cellStyle name="SAPBEXstdData 5 2 2" xfId="37099"/>
    <cellStyle name="SAPBEXstdData 5 2 2 2" xfId="37100"/>
    <cellStyle name="SAPBEXstdData 5 2 3" xfId="37101"/>
    <cellStyle name="SAPBEXstdData 5 3" xfId="37102"/>
    <cellStyle name="SAPBEXstdData 5 3 2" xfId="37103"/>
    <cellStyle name="SAPBEXstdData 5 3 2 2" xfId="37104"/>
    <cellStyle name="SAPBEXstdData 5 3 3" xfId="37105"/>
    <cellStyle name="SAPBEXstdData 5 4" xfId="37106"/>
    <cellStyle name="SAPBEXstdData 5 4 2" xfId="37107"/>
    <cellStyle name="SAPBEXstdData 5 5" xfId="37108"/>
    <cellStyle name="SAPBEXstdData 6" xfId="37109"/>
    <cellStyle name="SAPBEXstdData 6 2" xfId="37110"/>
    <cellStyle name="SAPBEXstdData 6 2 2" xfId="37111"/>
    <cellStyle name="SAPBEXstdData 6 2 2 2" xfId="37112"/>
    <cellStyle name="SAPBEXstdData 6 2 3" xfId="37113"/>
    <cellStyle name="SAPBEXstdData 6 3" xfId="37114"/>
    <cellStyle name="SAPBEXstdData 6 3 2" xfId="37115"/>
    <cellStyle name="SAPBEXstdData 6 3 2 2" xfId="37116"/>
    <cellStyle name="SAPBEXstdData 6 3 3" xfId="37117"/>
    <cellStyle name="SAPBEXstdData 6 4" xfId="37118"/>
    <cellStyle name="SAPBEXstdData 6 4 2" xfId="37119"/>
    <cellStyle name="SAPBEXstdData 6 5" xfId="37120"/>
    <cellStyle name="SAPBEXstdData 7" xfId="37121"/>
    <cellStyle name="SAPBEXstdData 7 2" xfId="37122"/>
    <cellStyle name="SAPBEXstdData 7 2 2" xfId="37123"/>
    <cellStyle name="SAPBEXstdData 7 2 2 2" xfId="37124"/>
    <cellStyle name="SAPBEXstdData 7 2 3" xfId="37125"/>
    <cellStyle name="SAPBEXstdData 7 3" xfId="37126"/>
    <cellStyle name="SAPBEXstdData 7 3 2" xfId="37127"/>
    <cellStyle name="SAPBEXstdData 7 3 2 2" xfId="37128"/>
    <cellStyle name="SAPBEXstdData 7 3 3" xfId="37129"/>
    <cellStyle name="SAPBEXstdData 7 4" xfId="37130"/>
    <cellStyle name="SAPBEXstdData 7 4 2" xfId="37131"/>
    <cellStyle name="SAPBEXstdData 7 5" xfId="37132"/>
    <cellStyle name="SAPBEXstdData 7 5 2" xfId="37133"/>
    <cellStyle name="SAPBEXstdData 7 5 3" xfId="37134"/>
    <cellStyle name="SAPBEXstdData 7 5 4" xfId="37135"/>
    <cellStyle name="SAPBEXstdData 7 6" xfId="37136"/>
    <cellStyle name="SAPBEXstdData 7 6 2" xfId="37137"/>
    <cellStyle name="SAPBEXstdData 7 6 3" xfId="37138"/>
    <cellStyle name="SAPBEXstdData 7 6 4" xfId="37139"/>
    <cellStyle name="SAPBEXstdData 7 7" xfId="37140"/>
    <cellStyle name="SAPBEXstdData 7 8" xfId="37141"/>
    <cellStyle name="SAPBEXstdData 8" xfId="37142"/>
    <cellStyle name="SAPBEXstdData 8 2" xfId="37143"/>
    <cellStyle name="SAPBEXstdData 8 2 2" xfId="37144"/>
    <cellStyle name="SAPBEXstdData 8 2 2 2" xfId="37145"/>
    <cellStyle name="SAPBEXstdData 8 2 3" xfId="37146"/>
    <cellStyle name="SAPBEXstdData 8 3" xfId="37147"/>
    <cellStyle name="SAPBEXstdData 8 3 2" xfId="37148"/>
    <cellStyle name="SAPBEXstdData 8 4" xfId="37149"/>
    <cellStyle name="SAPBEXstdData 8 5" xfId="37150"/>
    <cellStyle name="SAPBEXstdData 9" xfId="37151"/>
    <cellStyle name="SAPBEXstdData 9 2" xfId="37152"/>
    <cellStyle name="SAPBEXstdData 9 2 2" xfId="37153"/>
    <cellStyle name="SAPBEXstdData 9 2 2 2" xfId="37154"/>
    <cellStyle name="SAPBEXstdData 9 2 3" xfId="37155"/>
    <cellStyle name="SAPBEXstdData 9 3" xfId="37156"/>
    <cellStyle name="SAPBEXstdData 9 3 2" xfId="37157"/>
    <cellStyle name="SAPBEXstdData 9 4" xfId="37158"/>
    <cellStyle name="SAPBEXstdData 9 5" xfId="37159"/>
    <cellStyle name="SAPBEXstdData_Actuals 2007" xfId="37160"/>
    <cellStyle name="SAPBEXstdDataEmph" xfId="37161"/>
    <cellStyle name="SAPBEXstdDataEmph 2" xfId="37162"/>
    <cellStyle name="SAPBEXstdDataEmph 2 2" xfId="37163"/>
    <cellStyle name="SAPBEXstdDataEmph 2 3" xfId="37164"/>
    <cellStyle name="SAPBEXstdDataEmph 2 4" xfId="51795"/>
    <cellStyle name="SAPBEXstdDataEmph 2 5" xfId="51796"/>
    <cellStyle name="SAPBEXstdDataEmph 3" xfId="37165"/>
    <cellStyle name="SAPBEXstdDataEmph 3 2" xfId="37166"/>
    <cellStyle name="SAPBEXstdDataEmph 4" xfId="37167"/>
    <cellStyle name="SAPBEXstdDataEmph 5" xfId="37168"/>
    <cellStyle name="SAPBEXstdDataEmph 6" xfId="37169"/>
    <cellStyle name="SAPBEXstdItem" xfId="37170"/>
    <cellStyle name="SAPBEXstdItem 10" xfId="37171"/>
    <cellStyle name="SAPBEXstdItem 10 10" xfId="37172"/>
    <cellStyle name="SAPBEXstdItem 10 10 2" xfId="37173"/>
    <cellStyle name="SAPBEXstdItem 10 10 2 2" xfId="37174"/>
    <cellStyle name="SAPBEXstdItem 10 10 3" xfId="37175"/>
    <cellStyle name="SAPBEXstdItem 10 11" xfId="37176"/>
    <cellStyle name="SAPBEXstdItem 10 11 2" xfId="37177"/>
    <cellStyle name="SAPBEXstdItem 10 12" xfId="37178"/>
    <cellStyle name="SAPBEXstdItem 10 2" xfId="37179"/>
    <cellStyle name="SAPBEXstdItem 10 2 2" xfId="37180"/>
    <cellStyle name="SAPBEXstdItem 10 2 2 2" xfId="37181"/>
    <cellStyle name="SAPBEXstdItem 10 2 2 2 2" xfId="37182"/>
    <cellStyle name="SAPBEXstdItem 10 2 2 3" xfId="37183"/>
    <cellStyle name="SAPBEXstdItem 10 2 3" xfId="37184"/>
    <cellStyle name="SAPBEXstdItem 10 2 3 2" xfId="37185"/>
    <cellStyle name="SAPBEXstdItem 10 2 4" xfId="37186"/>
    <cellStyle name="SAPBEXstdItem 10 3" xfId="37187"/>
    <cellStyle name="SAPBEXstdItem 10 3 2" xfId="37188"/>
    <cellStyle name="SAPBEXstdItem 10 3 2 2" xfId="37189"/>
    <cellStyle name="SAPBEXstdItem 10 3 2 2 2" xfId="37190"/>
    <cellStyle name="SAPBEXstdItem 10 3 2 3" xfId="37191"/>
    <cellStyle name="SAPBEXstdItem 10 3 3" xfId="37192"/>
    <cellStyle name="SAPBEXstdItem 10 3 3 2" xfId="37193"/>
    <cellStyle name="SAPBEXstdItem 10 3 4" xfId="37194"/>
    <cellStyle name="SAPBEXstdItem 10 4" xfId="37195"/>
    <cellStyle name="SAPBEXstdItem 10 4 2" xfId="37196"/>
    <cellStyle name="SAPBEXstdItem 10 4 2 2" xfId="37197"/>
    <cellStyle name="SAPBEXstdItem 10 4 2 2 2" xfId="37198"/>
    <cellStyle name="SAPBEXstdItem 10 4 2 3" xfId="37199"/>
    <cellStyle name="SAPBEXstdItem 10 4 3" xfId="37200"/>
    <cellStyle name="SAPBEXstdItem 10 4 3 2" xfId="37201"/>
    <cellStyle name="SAPBEXstdItem 10 4 4" xfId="37202"/>
    <cellStyle name="SAPBEXstdItem 10 5" xfId="37203"/>
    <cellStyle name="SAPBEXstdItem 10 5 2" xfId="37204"/>
    <cellStyle name="SAPBEXstdItem 10 5 2 2" xfId="37205"/>
    <cellStyle name="SAPBEXstdItem 10 5 2 2 2" xfId="37206"/>
    <cellStyle name="SAPBEXstdItem 10 5 2 3" xfId="37207"/>
    <cellStyle name="SAPBEXstdItem 10 5 3" xfId="37208"/>
    <cellStyle name="SAPBEXstdItem 10 5 3 2" xfId="37209"/>
    <cellStyle name="SAPBEXstdItem 10 5 4" xfId="37210"/>
    <cellStyle name="SAPBEXstdItem 10 6" xfId="37211"/>
    <cellStyle name="SAPBEXstdItem 10 6 2" xfId="37212"/>
    <cellStyle name="SAPBEXstdItem 10 6 2 2" xfId="37213"/>
    <cellStyle name="SAPBEXstdItem 10 6 2 2 2" xfId="37214"/>
    <cellStyle name="SAPBEXstdItem 10 6 2 3" xfId="37215"/>
    <cellStyle name="SAPBEXstdItem 10 6 3" xfId="37216"/>
    <cellStyle name="SAPBEXstdItem 10 6 3 2" xfId="37217"/>
    <cellStyle name="SAPBEXstdItem 10 6 4" xfId="37218"/>
    <cellStyle name="SAPBEXstdItem 10 7" xfId="37219"/>
    <cellStyle name="SAPBEXstdItem 10 7 2" xfId="37220"/>
    <cellStyle name="SAPBEXstdItem 10 7 2 2" xfId="37221"/>
    <cellStyle name="SAPBEXstdItem 10 7 2 2 2" xfId="37222"/>
    <cellStyle name="SAPBEXstdItem 10 7 2 3" xfId="37223"/>
    <cellStyle name="SAPBEXstdItem 10 7 3" xfId="37224"/>
    <cellStyle name="SAPBEXstdItem 10 7 3 2" xfId="37225"/>
    <cellStyle name="SAPBEXstdItem 10 7 4" xfId="37226"/>
    <cellStyle name="SAPBEXstdItem 10 8" xfId="37227"/>
    <cellStyle name="SAPBEXstdItem 10 8 2" xfId="37228"/>
    <cellStyle name="SAPBEXstdItem 10 8 2 2" xfId="37229"/>
    <cellStyle name="SAPBEXstdItem 10 8 2 2 2" xfId="37230"/>
    <cellStyle name="SAPBEXstdItem 10 8 2 3" xfId="37231"/>
    <cellStyle name="SAPBEXstdItem 10 8 3" xfId="37232"/>
    <cellStyle name="SAPBEXstdItem 10 8 3 2" xfId="37233"/>
    <cellStyle name="SAPBEXstdItem 10 8 4" xfId="37234"/>
    <cellStyle name="SAPBEXstdItem 10 9" xfId="37235"/>
    <cellStyle name="SAPBEXstdItem 10 9 2" xfId="37236"/>
    <cellStyle name="SAPBEXstdItem 10 9 2 2" xfId="37237"/>
    <cellStyle name="SAPBEXstdItem 10 9 2 2 2" xfId="37238"/>
    <cellStyle name="SAPBEXstdItem 10 9 2 3" xfId="37239"/>
    <cellStyle name="SAPBEXstdItem 10 9 3" xfId="37240"/>
    <cellStyle name="SAPBEXstdItem 10 9 3 2" xfId="37241"/>
    <cellStyle name="SAPBEXstdItem 10 9 4" xfId="37242"/>
    <cellStyle name="SAPBEXstdItem 11" xfId="37243"/>
    <cellStyle name="SAPBEXstdItem 11 10" xfId="37244"/>
    <cellStyle name="SAPBEXstdItem 11 10 2" xfId="37245"/>
    <cellStyle name="SAPBEXstdItem 11 10 2 2" xfId="37246"/>
    <cellStyle name="SAPBEXstdItem 11 10 3" xfId="37247"/>
    <cellStyle name="SAPBEXstdItem 11 11" xfId="37248"/>
    <cellStyle name="SAPBEXstdItem 11 11 2" xfId="37249"/>
    <cellStyle name="SAPBEXstdItem 11 12" xfId="37250"/>
    <cellStyle name="SAPBEXstdItem 11 2" xfId="37251"/>
    <cellStyle name="SAPBEXstdItem 11 2 2" xfId="37252"/>
    <cellStyle name="SAPBEXstdItem 11 2 2 2" xfId="37253"/>
    <cellStyle name="SAPBEXstdItem 11 2 2 2 2" xfId="37254"/>
    <cellStyle name="SAPBEXstdItem 11 2 2 3" xfId="37255"/>
    <cellStyle name="SAPBEXstdItem 11 2 3" xfId="37256"/>
    <cellStyle name="SAPBEXstdItem 11 2 3 2" xfId="37257"/>
    <cellStyle name="SAPBEXstdItem 11 2 4" xfId="37258"/>
    <cellStyle name="SAPBEXstdItem 11 3" xfId="37259"/>
    <cellStyle name="SAPBEXstdItem 11 3 2" xfId="37260"/>
    <cellStyle name="SAPBEXstdItem 11 3 2 2" xfId="37261"/>
    <cellStyle name="SAPBEXstdItem 11 3 2 2 2" xfId="37262"/>
    <cellStyle name="SAPBEXstdItem 11 3 2 3" xfId="37263"/>
    <cellStyle name="SAPBEXstdItem 11 3 3" xfId="37264"/>
    <cellStyle name="SAPBEXstdItem 11 3 3 2" xfId="37265"/>
    <cellStyle name="SAPBEXstdItem 11 3 4" xfId="37266"/>
    <cellStyle name="SAPBEXstdItem 11 4" xfId="37267"/>
    <cellStyle name="SAPBEXstdItem 11 4 2" xfId="37268"/>
    <cellStyle name="SAPBEXstdItem 11 4 2 2" xfId="37269"/>
    <cellStyle name="SAPBEXstdItem 11 4 2 2 2" xfId="37270"/>
    <cellStyle name="SAPBEXstdItem 11 4 2 3" xfId="37271"/>
    <cellStyle name="SAPBEXstdItem 11 4 3" xfId="37272"/>
    <cellStyle name="SAPBEXstdItem 11 4 3 2" xfId="37273"/>
    <cellStyle name="SAPBEXstdItem 11 4 4" xfId="37274"/>
    <cellStyle name="SAPBEXstdItem 11 5" xfId="37275"/>
    <cellStyle name="SAPBEXstdItem 11 5 2" xfId="37276"/>
    <cellStyle name="SAPBEXstdItem 11 5 2 2" xfId="37277"/>
    <cellStyle name="SAPBEXstdItem 11 5 2 2 2" xfId="37278"/>
    <cellStyle name="SAPBEXstdItem 11 5 2 3" xfId="37279"/>
    <cellStyle name="SAPBEXstdItem 11 5 3" xfId="37280"/>
    <cellStyle name="SAPBEXstdItem 11 5 3 2" xfId="37281"/>
    <cellStyle name="SAPBEXstdItem 11 5 4" xfId="37282"/>
    <cellStyle name="SAPBEXstdItem 11 6" xfId="37283"/>
    <cellStyle name="SAPBEXstdItem 11 6 2" xfId="37284"/>
    <cellStyle name="SAPBEXstdItem 11 6 2 2" xfId="37285"/>
    <cellStyle name="SAPBEXstdItem 11 6 2 2 2" xfId="37286"/>
    <cellStyle name="SAPBEXstdItem 11 6 2 3" xfId="37287"/>
    <cellStyle name="SAPBEXstdItem 11 6 3" xfId="37288"/>
    <cellStyle name="SAPBEXstdItem 11 6 3 2" xfId="37289"/>
    <cellStyle name="SAPBEXstdItem 11 6 4" xfId="37290"/>
    <cellStyle name="SAPBEXstdItem 11 7" xfId="37291"/>
    <cellStyle name="SAPBEXstdItem 11 7 2" xfId="37292"/>
    <cellStyle name="SAPBEXstdItem 11 7 2 2" xfId="37293"/>
    <cellStyle name="SAPBEXstdItem 11 7 2 2 2" xfId="37294"/>
    <cellStyle name="SAPBEXstdItem 11 7 2 3" xfId="37295"/>
    <cellStyle name="SAPBEXstdItem 11 7 3" xfId="37296"/>
    <cellStyle name="SAPBEXstdItem 11 7 3 2" xfId="37297"/>
    <cellStyle name="SAPBEXstdItem 11 7 4" xfId="37298"/>
    <cellStyle name="SAPBEXstdItem 11 8" xfId="37299"/>
    <cellStyle name="SAPBEXstdItem 11 8 2" xfId="37300"/>
    <cellStyle name="SAPBEXstdItem 11 8 2 2" xfId="37301"/>
    <cellStyle name="SAPBEXstdItem 11 8 2 2 2" xfId="37302"/>
    <cellStyle name="SAPBEXstdItem 11 8 2 3" xfId="37303"/>
    <cellStyle name="SAPBEXstdItem 11 8 3" xfId="37304"/>
    <cellStyle name="SAPBEXstdItem 11 8 3 2" xfId="37305"/>
    <cellStyle name="SAPBEXstdItem 11 8 4" xfId="37306"/>
    <cellStyle name="SAPBEXstdItem 11 9" xfId="37307"/>
    <cellStyle name="SAPBEXstdItem 11 9 2" xfId="37308"/>
    <cellStyle name="SAPBEXstdItem 11 9 2 2" xfId="37309"/>
    <cellStyle name="SAPBEXstdItem 11 9 2 2 2" xfId="37310"/>
    <cellStyle name="SAPBEXstdItem 11 9 2 3" xfId="37311"/>
    <cellStyle name="SAPBEXstdItem 11 9 3" xfId="37312"/>
    <cellStyle name="SAPBEXstdItem 11 9 3 2" xfId="37313"/>
    <cellStyle name="SAPBEXstdItem 11 9 4" xfId="37314"/>
    <cellStyle name="SAPBEXstdItem 12" xfId="37315"/>
    <cellStyle name="SAPBEXstdItem 12 10" xfId="37316"/>
    <cellStyle name="SAPBEXstdItem 12 10 2" xfId="37317"/>
    <cellStyle name="SAPBEXstdItem 12 10 2 2" xfId="37318"/>
    <cellStyle name="SAPBEXstdItem 12 10 3" xfId="37319"/>
    <cellStyle name="SAPBEXstdItem 12 11" xfId="37320"/>
    <cellStyle name="SAPBEXstdItem 12 11 2" xfId="37321"/>
    <cellStyle name="SAPBEXstdItem 12 12" xfId="37322"/>
    <cellStyle name="SAPBEXstdItem 12 2" xfId="37323"/>
    <cellStyle name="SAPBEXstdItem 12 2 2" xfId="37324"/>
    <cellStyle name="SAPBEXstdItem 12 2 2 2" xfId="37325"/>
    <cellStyle name="SAPBEXstdItem 12 2 2 2 2" xfId="37326"/>
    <cellStyle name="SAPBEXstdItem 12 2 2 3" xfId="37327"/>
    <cellStyle name="SAPBEXstdItem 12 2 3" xfId="37328"/>
    <cellStyle name="SAPBEXstdItem 12 2 3 2" xfId="37329"/>
    <cellStyle name="SAPBEXstdItem 12 2 4" xfId="37330"/>
    <cellStyle name="SAPBEXstdItem 12 3" xfId="37331"/>
    <cellStyle name="SAPBEXstdItem 12 3 2" xfId="37332"/>
    <cellStyle name="SAPBEXstdItem 12 3 2 2" xfId="37333"/>
    <cellStyle name="SAPBEXstdItem 12 3 2 2 2" xfId="37334"/>
    <cellStyle name="SAPBEXstdItem 12 3 2 3" xfId="37335"/>
    <cellStyle name="SAPBEXstdItem 12 3 3" xfId="37336"/>
    <cellStyle name="SAPBEXstdItem 12 3 3 2" xfId="37337"/>
    <cellStyle name="SAPBEXstdItem 12 3 4" xfId="37338"/>
    <cellStyle name="SAPBEXstdItem 12 4" xfId="37339"/>
    <cellStyle name="SAPBEXstdItem 12 4 2" xfId="37340"/>
    <cellStyle name="SAPBEXstdItem 12 4 2 2" xfId="37341"/>
    <cellStyle name="SAPBEXstdItem 12 4 2 2 2" xfId="37342"/>
    <cellStyle name="SAPBEXstdItem 12 4 2 3" xfId="37343"/>
    <cellStyle name="SAPBEXstdItem 12 4 3" xfId="37344"/>
    <cellStyle name="SAPBEXstdItem 12 4 3 2" xfId="37345"/>
    <cellStyle name="SAPBEXstdItem 12 4 4" xfId="37346"/>
    <cellStyle name="SAPBEXstdItem 12 5" xfId="37347"/>
    <cellStyle name="SAPBEXstdItem 12 5 2" xfId="37348"/>
    <cellStyle name="SAPBEXstdItem 12 5 2 2" xfId="37349"/>
    <cellStyle name="SAPBEXstdItem 12 5 2 2 2" xfId="37350"/>
    <cellStyle name="SAPBEXstdItem 12 5 2 3" xfId="37351"/>
    <cellStyle name="SAPBEXstdItem 12 5 3" xfId="37352"/>
    <cellStyle name="SAPBEXstdItem 12 5 3 2" xfId="37353"/>
    <cellStyle name="SAPBEXstdItem 12 5 4" xfId="37354"/>
    <cellStyle name="SAPBEXstdItem 12 6" xfId="37355"/>
    <cellStyle name="SAPBEXstdItem 12 6 2" xfId="37356"/>
    <cellStyle name="SAPBEXstdItem 12 6 2 2" xfId="37357"/>
    <cellStyle name="SAPBEXstdItem 12 6 2 2 2" xfId="37358"/>
    <cellStyle name="SAPBEXstdItem 12 6 2 3" xfId="37359"/>
    <cellStyle name="SAPBEXstdItem 12 6 3" xfId="37360"/>
    <cellStyle name="SAPBEXstdItem 12 6 3 2" xfId="37361"/>
    <cellStyle name="SAPBEXstdItem 12 6 4" xfId="37362"/>
    <cellStyle name="SAPBEXstdItem 12 7" xfId="37363"/>
    <cellStyle name="SAPBEXstdItem 12 7 2" xfId="37364"/>
    <cellStyle name="SAPBEXstdItem 12 7 2 2" xfId="37365"/>
    <cellStyle name="SAPBEXstdItem 12 7 2 2 2" xfId="37366"/>
    <cellStyle name="SAPBEXstdItem 12 7 2 3" xfId="37367"/>
    <cellStyle name="SAPBEXstdItem 12 7 3" xfId="37368"/>
    <cellStyle name="SAPBEXstdItem 12 7 3 2" xfId="37369"/>
    <cellStyle name="SAPBEXstdItem 12 7 4" xfId="37370"/>
    <cellStyle name="SAPBEXstdItem 12 8" xfId="37371"/>
    <cellStyle name="SAPBEXstdItem 12 8 2" xfId="37372"/>
    <cellStyle name="SAPBEXstdItem 12 8 2 2" xfId="37373"/>
    <cellStyle name="SAPBEXstdItem 12 8 2 2 2" xfId="37374"/>
    <cellStyle name="SAPBEXstdItem 12 8 2 3" xfId="37375"/>
    <cellStyle name="SAPBEXstdItem 12 8 3" xfId="37376"/>
    <cellStyle name="SAPBEXstdItem 12 8 3 2" xfId="37377"/>
    <cellStyle name="SAPBEXstdItem 12 8 4" xfId="37378"/>
    <cellStyle name="SAPBEXstdItem 12 9" xfId="37379"/>
    <cellStyle name="SAPBEXstdItem 12 9 2" xfId="37380"/>
    <cellStyle name="SAPBEXstdItem 12 9 2 2" xfId="37381"/>
    <cellStyle name="SAPBEXstdItem 12 9 2 2 2" xfId="37382"/>
    <cellStyle name="SAPBEXstdItem 12 9 2 3" xfId="37383"/>
    <cellStyle name="SAPBEXstdItem 12 9 3" xfId="37384"/>
    <cellStyle name="SAPBEXstdItem 12 9 3 2" xfId="37385"/>
    <cellStyle name="SAPBEXstdItem 12 9 4" xfId="37386"/>
    <cellStyle name="SAPBEXstdItem 13" xfId="37387"/>
    <cellStyle name="SAPBEXstdItem 13 10" xfId="37388"/>
    <cellStyle name="SAPBEXstdItem 13 10 2" xfId="37389"/>
    <cellStyle name="SAPBEXstdItem 13 10 2 2" xfId="37390"/>
    <cellStyle name="SAPBEXstdItem 13 10 3" xfId="37391"/>
    <cellStyle name="SAPBEXstdItem 13 11" xfId="37392"/>
    <cellStyle name="SAPBEXstdItem 13 11 2" xfId="37393"/>
    <cellStyle name="SAPBEXstdItem 13 12" xfId="37394"/>
    <cellStyle name="SAPBEXstdItem 13 2" xfId="37395"/>
    <cellStyle name="SAPBEXstdItem 13 2 2" xfId="37396"/>
    <cellStyle name="SAPBEXstdItem 13 2 2 2" xfId="37397"/>
    <cellStyle name="SAPBEXstdItem 13 2 2 2 2" xfId="37398"/>
    <cellStyle name="SAPBEXstdItem 13 2 2 3" xfId="37399"/>
    <cellStyle name="SAPBEXstdItem 13 2 3" xfId="37400"/>
    <cellStyle name="SAPBEXstdItem 13 2 3 2" xfId="37401"/>
    <cellStyle name="SAPBEXstdItem 13 2 4" xfId="37402"/>
    <cellStyle name="SAPBEXstdItem 13 3" xfId="37403"/>
    <cellStyle name="SAPBEXstdItem 13 3 2" xfId="37404"/>
    <cellStyle name="SAPBEXstdItem 13 3 2 2" xfId="37405"/>
    <cellStyle name="SAPBEXstdItem 13 3 2 2 2" xfId="37406"/>
    <cellStyle name="SAPBEXstdItem 13 3 2 3" xfId="37407"/>
    <cellStyle name="SAPBEXstdItem 13 3 3" xfId="37408"/>
    <cellStyle name="SAPBEXstdItem 13 3 3 2" xfId="37409"/>
    <cellStyle name="SAPBEXstdItem 13 3 4" xfId="37410"/>
    <cellStyle name="SAPBEXstdItem 13 4" xfId="37411"/>
    <cellStyle name="SAPBEXstdItem 13 4 2" xfId="37412"/>
    <cellStyle name="SAPBEXstdItem 13 4 2 2" xfId="37413"/>
    <cellStyle name="SAPBEXstdItem 13 4 2 2 2" xfId="37414"/>
    <cellStyle name="SAPBEXstdItem 13 4 2 3" xfId="37415"/>
    <cellStyle name="SAPBEXstdItem 13 4 3" xfId="37416"/>
    <cellStyle name="SAPBEXstdItem 13 4 3 2" xfId="37417"/>
    <cellStyle name="SAPBEXstdItem 13 4 4" xfId="37418"/>
    <cellStyle name="SAPBEXstdItem 13 5" xfId="37419"/>
    <cellStyle name="SAPBEXstdItem 13 5 2" xfId="37420"/>
    <cellStyle name="SAPBEXstdItem 13 5 2 2" xfId="37421"/>
    <cellStyle name="SAPBEXstdItem 13 5 2 2 2" xfId="37422"/>
    <cellStyle name="SAPBEXstdItem 13 5 2 3" xfId="37423"/>
    <cellStyle name="SAPBEXstdItem 13 5 3" xfId="37424"/>
    <cellStyle name="SAPBEXstdItem 13 5 3 2" xfId="37425"/>
    <cellStyle name="SAPBEXstdItem 13 5 4" xfId="37426"/>
    <cellStyle name="SAPBEXstdItem 13 6" xfId="37427"/>
    <cellStyle name="SAPBEXstdItem 13 6 2" xfId="37428"/>
    <cellStyle name="SAPBEXstdItem 13 6 2 2" xfId="37429"/>
    <cellStyle name="SAPBEXstdItem 13 6 2 2 2" xfId="37430"/>
    <cellStyle name="SAPBEXstdItem 13 6 2 3" xfId="37431"/>
    <cellStyle name="SAPBEXstdItem 13 6 3" xfId="37432"/>
    <cellStyle name="SAPBEXstdItem 13 6 3 2" xfId="37433"/>
    <cellStyle name="SAPBEXstdItem 13 6 4" xfId="37434"/>
    <cellStyle name="SAPBEXstdItem 13 7" xfId="37435"/>
    <cellStyle name="SAPBEXstdItem 13 7 2" xfId="37436"/>
    <cellStyle name="SAPBEXstdItem 13 7 2 2" xfId="37437"/>
    <cellStyle name="SAPBEXstdItem 13 7 2 2 2" xfId="37438"/>
    <cellStyle name="SAPBEXstdItem 13 7 2 3" xfId="37439"/>
    <cellStyle name="SAPBEXstdItem 13 7 3" xfId="37440"/>
    <cellStyle name="SAPBEXstdItem 13 7 3 2" xfId="37441"/>
    <cellStyle name="SAPBEXstdItem 13 7 4" xfId="37442"/>
    <cellStyle name="SAPBEXstdItem 13 8" xfId="37443"/>
    <cellStyle name="SAPBEXstdItem 13 8 2" xfId="37444"/>
    <cellStyle name="SAPBEXstdItem 13 8 2 2" xfId="37445"/>
    <cellStyle name="SAPBEXstdItem 13 8 2 2 2" xfId="37446"/>
    <cellStyle name="SAPBEXstdItem 13 8 2 3" xfId="37447"/>
    <cellStyle name="SAPBEXstdItem 13 8 3" xfId="37448"/>
    <cellStyle name="SAPBEXstdItem 13 8 3 2" xfId="37449"/>
    <cellStyle name="SAPBEXstdItem 13 8 4" xfId="37450"/>
    <cellStyle name="SAPBEXstdItem 13 9" xfId="37451"/>
    <cellStyle name="SAPBEXstdItem 13 9 2" xfId="37452"/>
    <cellStyle name="SAPBEXstdItem 13 9 2 2" xfId="37453"/>
    <cellStyle name="SAPBEXstdItem 13 9 2 2 2" xfId="37454"/>
    <cellStyle name="SAPBEXstdItem 13 9 2 3" xfId="37455"/>
    <cellStyle name="SAPBEXstdItem 13 9 3" xfId="37456"/>
    <cellStyle name="SAPBEXstdItem 13 9 3 2" xfId="37457"/>
    <cellStyle name="SAPBEXstdItem 13 9 4" xfId="37458"/>
    <cellStyle name="SAPBEXstdItem 14" xfId="37459"/>
    <cellStyle name="SAPBEXstdItem 14 10" xfId="37460"/>
    <cellStyle name="SAPBEXstdItem 14 10 2" xfId="37461"/>
    <cellStyle name="SAPBEXstdItem 14 10 2 2" xfId="37462"/>
    <cellStyle name="SAPBEXstdItem 14 10 3" xfId="37463"/>
    <cellStyle name="SAPBEXstdItem 14 11" xfId="37464"/>
    <cellStyle name="SAPBEXstdItem 14 11 2" xfId="37465"/>
    <cellStyle name="SAPBEXstdItem 14 12" xfId="37466"/>
    <cellStyle name="SAPBEXstdItem 14 2" xfId="37467"/>
    <cellStyle name="SAPBEXstdItem 14 2 2" xfId="37468"/>
    <cellStyle name="SAPBEXstdItem 14 2 2 2" xfId="37469"/>
    <cellStyle name="SAPBEXstdItem 14 2 2 2 2" xfId="37470"/>
    <cellStyle name="SAPBEXstdItem 14 2 2 3" xfId="37471"/>
    <cellStyle name="SAPBEXstdItem 14 2 3" xfId="37472"/>
    <cellStyle name="SAPBEXstdItem 14 2 3 2" xfId="37473"/>
    <cellStyle name="SAPBEXstdItem 14 2 4" xfId="37474"/>
    <cellStyle name="SAPBEXstdItem 14 3" xfId="37475"/>
    <cellStyle name="SAPBEXstdItem 14 3 2" xfId="37476"/>
    <cellStyle name="SAPBEXstdItem 14 3 2 2" xfId="37477"/>
    <cellStyle name="SAPBEXstdItem 14 3 2 2 2" xfId="37478"/>
    <cellStyle name="SAPBEXstdItem 14 3 2 3" xfId="37479"/>
    <cellStyle name="SAPBEXstdItem 14 3 3" xfId="37480"/>
    <cellStyle name="SAPBEXstdItem 14 3 3 2" xfId="37481"/>
    <cellStyle name="SAPBEXstdItem 14 3 4" xfId="37482"/>
    <cellStyle name="SAPBEXstdItem 14 4" xfId="37483"/>
    <cellStyle name="SAPBEXstdItem 14 4 2" xfId="37484"/>
    <cellStyle name="SAPBEXstdItem 14 4 2 2" xfId="37485"/>
    <cellStyle name="SAPBEXstdItem 14 4 2 2 2" xfId="37486"/>
    <cellStyle name="SAPBEXstdItem 14 4 2 3" xfId="37487"/>
    <cellStyle name="SAPBEXstdItem 14 4 3" xfId="37488"/>
    <cellStyle name="SAPBEXstdItem 14 4 3 2" xfId="37489"/>
    <cellStyle name="SAPBEXstdItem 14 4 4" xfId="37490"/>
    <cellStyle name="SAPBEXstdItem 14 5" xfId="37491"/>
    <cellStyle name="SAPBEXstdItem 14 5 2" xfId="37492"/>
    <cellStyle name="SAPBEXstdItem 14 5 2 2" xfId="37493"/>
    <cellStyle name="SAPBEXstdItem 14 5 2 2 2" xfId="37494"/>
    <cellStyle name="SAPBEXstdItem 14 5 2 3" xfId="37495"/>
    <cellStyle name="SAPBEXstdItem 14 5 3" xfId="37496"/>
    <cellStyle name="SAPBEXstdItem 14 5 3 2" xfId="37497"/>
    <cellStyle name="SAPBEXstdItem 14 5 4" xfId="37498"/>
    <cellStyle name="SAPBEXstdItem 14 6" xfId="37499"/>
    <cellStyle name="SAPBEXstdItem 14 6 2" xfId="37500"/>
    <cellStyle name="SAPBEXstdItem 14 6 2 2" xfId="37501"/>
    <cellStyle name="SAPBEXstdItem 14 6 2 2 2" xfId="37502"/>
    <cellStyle name="SAPBEXstdItem 14 6 2 3" xfId="37503"/>
    <cellStyle name="SAPBEXstdItem 14 6 3" xfId="37504"/>
    <cellStyle name="SAPBEXstdItem 14 6 3 2" xfId="37505"/>
    <cellStyle name="SAPBEXstdItem 14 6 4" xfId="37506"/>
    <cellStyle name="SAPBEXstdItem 14 7" xfId="37507"/>
    <cellStyle name="SAPBEXstdItem 14 7 2" xfId="37508"/>
    <cellStyle name="SAPBEXstdItem 14 7 2 2" xfId="37509"/>
    <cellStyle name="SAPBEXstdItem 14 7 2 2 2" xfId="37510"/>
    <cellStyle name="SAPBEXstdItem 14 7 2 3" xfId="37511"/>
    <cellStyle name="SAPBEXstdItem 14 7 3" xfId="37512"/>
    <cellStyle name="SAPBEXstdItem 14 7 3 2" xfId="37513"/>
    <cellStyle name="SAPBEXstdItem 14 7 4" xfId="37514"/>
    <cellStyle name="SAPBEXstdItem 14 8" xfId="37515"/>
    <cellStyle name="SAPBEXstdItem 14 8 2" xfId="37516"/>
    <cellStyle name="SAPBEXstdItem 14 8 2 2" xfId="37517"/>
    <cellStyle name="SAPBEXstdItem 14 8 2 2 2" xfId="37518"/>
    <cellStyle name="SAPBEXstdItem 14 8 2 3" xfId="37519"/>
    <cellStyle name="SAPBEXstdItem 14 8 3" xfId="37520"/>
    <cellStyle name="SAPBEXstdItem 14 8 3 2" xfId="37521"/>
    <cellStyle name="SAPBEXstdItem 14 8 4" xfId="37522"/>
    <cellStyle name="SAPBEXstdItem 14 9" xfId="37523"/>
    <cellStyle name="SAPBEXstdItem 14 9 2" xfId="37524"/>
    <cellStyle name="SAPBEXstdItem 14 9 2 2" xfId="37525"/>
    <cellStyle name="SAPBEXstdItem 14 9 2 2 2" xfId="37526"/>
    <cellStyle name="SAPBEXstdItem 14 9 2 3" xfId="37527"/>
    <cellStyle name="SAPBEXstdItem 14 9 3" xfId="37528"/>
    <cellStyle name="SAPBEXstdItem 14 9 3 2" xfId="37529"/>
    <cellStyle name="SAPBEXstdItem 14 9 4" xfId="37530"/>
    <cellStyle name="SAPBEXstdItem 15" xfId="37531"/>
    <cellStyle name="SAPBEXstdItem 15 2" xfId="37532"/>
    <cellStyle name="SAPBEXstdItem 15 2 2" xfId="37533"/>
    <cellStyle name="SAPBEXstdItem 15 2 2 2" xfId="37534"/>
    <cellStyle name="SAPBEXstdItem 15 2 3" xfId="37535"/>
    <cellStyle name="SAPBEXstdItem 15 3" xfId="37536"/>
    <cellStyle name="SAPBEXstdItem 15 3 2" xfId="37537"/>
    <cellStyle name="SAPBEXstdItem 15 4" xfId="37538"/>
    <cellStyle name="SAPBEXstdItem 16" xfId="37539"/>
    <cellStyle name="SAPBEXstdItem 16 2" xfId="37540"/>
    <cellStyle name="SAPBEXstdItem 16 2 2" xfId="37541"/>
    <cellStyle name="SAPBEXstdItem 16 2 2 2" xfId="37542"/>
    <cellStyle name="SAPBEXstdItem 16 2 3" xfId="37543"/>
    <cellStyle name="SAPBEXstdItem 16 3" xfId="37544"/>
    <cellStyle name="SAPBEXstdItem 16 3 2" xfId="37545"/>
    <cellStyle name="SAPBEXstdItem 16 4" xfId="37546"/>
    <cellStyle name="SAPBEXstdItem 17" xfId="37547"/>
    <cellStyle name="SAPBEXstdItem 17 2" xfId="37548"/>
    <cellStyle name="SAPBEXstdItem 17 2 2" xfId="37549"/>
    <cellStyle name="SAPBEXstdItem 17 2 2 2" xfId="37550"/>
    <cellStyle name="SAPBEXstdItem 17 2 3" xfId="37551"/>
    <cellStyle name="SAPBEXstdItem 17 3" xfId="37552"/>
    <cellStyle name="SAPBEXstdItem 17 3 2" xfId="37553"/>
    <cellStyle name="SAPBEXstdItem 17 4" xfId="37554"/>
    <cellStyle name="SAPBEXstdItem 18" xfId="37555"/>
    <cellStyle name="SAPBEXstdItem 18 2" xfId="37556"/>
    <cellStyle name="SAPBEXstdItem 18 2 2" xfId="37557"/>
    <cellStyle name="SAPBEXstdItem 18 2 2 2" xfId="37558"/>
    <cellStyle name="SAPBEXstdItem 18 2 3" xfId="37559"/>
    <cellStyle name="SAPBEXstdItem 18 3" xfId="37560"/>
    <cellStyle name="SAPBEXstdItem 18 3 2" xfId="37561"/>
    <cellStyle name="SAPBEXstdItem 18 4" xfId="37562"/>
    <cellStyle name="SAPBEXstdItem 19" xfId="37563"/>
    <cellStyle name="SAPBEXstdItem 19 2" xfId="37564"/>
    <cellStyle name="SAPBEXstdItem 19 2 2" xfId="37565"/>
    <cellStyle name="SAPBEXstdItem 19 2 2 2" xfId="37566"/>
    <cellStyle name="SAPBEXstdItem 19 2 3" xfId="37567"/>
    <cellStyle name="SAPBEXstdItem 19 3" xfId="37568"/>
    <cellStyle name="SAPBEXstdItem 19 3 2" xfId="37569"/>
    <cellStyle name="SAPBEXstdItem 19 4" xfId="37570"/>
    <cellStyle name="SAPBEXstdItem 2" xfId="37571"/>
    <cellStyle name="SAPBEXstdItem 2 10" xfId="37572"/>
    <cellStyle name="SAPBEXstdItem 2 10 10" xfId="37573"/>
    <cellStyle name="SAPBEXstdItem 2 10 10 2" xfId="37574"/>
    <cellStyle name="SAPBEXstdItem 2 10 10 2 2" xfId="37575"/>
    <cellStyle name="SAPBEXstdItem 2 10 10 3" xfId="37576"/>
    <cellStyle name="SAPBEXstdItem 2 10 11" xfId="37577"/>
    <cellStyle name="SAPBEXstdItem 2 10 11 2" xfId="37578"/>
    <cellStyle name="SAPBEXstdItem 2 10 12" xfId="37579"/>
    <cellStyle name="SAPBEXstdItem 2 10 2" xfId="37580"/>
    <cellStyle name="SAPBEXstdItem 2 10 2 2" xfId="37581"/>
    <cellStyle name="SAPBEXstdItem 2 10 2 2 2" xfId="37582"/>
    <cellStyle name="SAPBEXstdItem 2 10 2 2 2 2" xfId="37583"/>
    <cellStyle name="SAPBEXstdItem 2 10 2 2 3" xfId="37584"/>
    <cellStyle name="SAPBEXstdItem 2 10 2 3" xfId="37585"/>
    <cellStyle name="SAPBEXstdItem 2 10 2 3 2" xfId="37586"/>
    <cellStyle name="SAPBEXstdItem 2 10 2 4" xfId="37587"/>
    <cellStyle name="SAPBEXstdItem 2 10 3" xfId="37588"/>
    <cellStyle name="SAPBEXstdItem 2 10 3 2" xfId="37589"/>
    <cellStyle name="SAPBEXstdItem 2 10 3 2 2" xfId="37590"/>
    <cellStyle name="SAPBEXstdItem 2 10 3 2 2 2" xfId="37591"/>
    <cellStyle name="SAPBEXstdItem 2 10 3 2 3" xfId="37592"/>
    <cellStyle name="SAPBEXstdItem 2 10 3 3" xfId="37593"/>
    <cellStyle name="SAPBEXstdItem 2 10 3 3 2" xfId="37594"/>
    <cellStyle name="SAPBEXstdItem 2 10 3 4" xfId="37595"/>
    <cellStyle name="SAPBEXstdItem 2 10 4" xfId="37596"/>
    <cellStyle name="SAPBEXstdItem 2 10 4 2" xfId="37597"/>
    <cellStyle name="SAPBEXstdItem 2 10 4 2 2" xfId="37598"/>
    <cellStyle name="SAPBEXstdItem 2 10 4 2 2 2" xfId="37599"/>
    <cellStyle name="SAPBEXstdItem 2 10 4 2 3" xfId="37600"/>
    <cellStyle name="SAPBEXstdItem 2 10 4 3" xfId="37601"/>
    <cellStyle name="SAPBEXstdItem 2 10 4 3 2" xfId="37602"/>
    <cellStyle name="SAPBEXstdItem 2 10 4 4" xfId="37603"/>
    <cellStyle name="SAPBEXstdItem 2 10 5" xfId="37604"/>
    <cellStyle name="SAPBEXstdItem 2 10 5 2" xfId="37605"/>
    <cellStyle name="SAPBEXstdItem 2 10 5 2 2" xfId="37606"/>
    <cellStyle name="SAPBEXstdItem 2 10 5 2 2 2" xfId="37607"/>
    <cellStyle name="SAPBEXstdItem 2 10 5 2 3" xfId="37608"/>
    <cellStyle name="SAPBEXstdItem 2 10 5 3" xfId="37609"/>
    <cellStyle name="SAPBEXstdItem 2 10 5 3 2" xfId="37610"/>
    <cellStyle name="SAPBEXstdItem 2 10 5 4" xfId="37611"/>
    <cellStyle name="SAPBEXstdItem 2 10 6" xfId="37612"/>
    <cellStyle name="SAPBEXstdItem 2 10 6 2" xfId="37613"/>
    <cellStyle name="SAPBEXstdItem 2 10 6 2 2" xfId="37614"/>
    <cellStyle name="SAPBEXstdItem 2 10 6 2 2 2" xfId="37615"/>
    <cellStyle name="SAPBEXstdItem 2 10 6 2 3" xfId="37616"/>
    <cellStyle name="SAPBEXstdItem 2 10 6 3" xfId="37617"/>
    <cellStyle name="SAPBEXstdItem 2 10 6 3 2" xfId="37618"/>
    <cellStyle name="SAPBEXstdItem 2 10 6 4" xfId="37619"/>
    <cellStyle name="SAPBEXstdItem 2 10 7" xfId="37620"/>
    <cellStyle name="SAPBEXstdItem 2 10 7 2" xfId="37621"/>
    <cellStyle name="SAPBEXstdItem 2 10 7 2 2" xfId="37622"/>
    <cellStyle name="SAPBEXstdItem 2 10 7 2 2 2" xfId="37623"/>
    <cellStyle name="SAPBEXstdItem 2 10 7 2 3" xfId="37624"/>
    <cellStyle name="SAPBEXstdItem 2 10 7 3" xfId="37625"/>
    <cellStyle name="SAPBEXstdItem 2 10 7 3 2" xfId="37626"/>
    <cellStyle name="SAPBEXstdItem 2 10 7 4" xfId="37627"/>
    <cellStyle name="SAPBEXstdItem 2 10 8" xfId="37628"/>
    <cellStyle name="SAPBEXstdItem 2 10 8 2" xfId="37629"/>
    <cellStyle name="SAPBEXstdItem 2 10 8 2 2" xfId="37630"/>
    <cellStyle name="SAPBEXstdItem 2 10 8 2 2 2" xfId="37631"/>
    <cellStyle name="SAPBEXstdItem 2 10 8 2 3" xfId="37632"/>
    <cellStyle name="SAPBEXstdItem 2 10 8 3" xfId="37633"/>
    <cellStyle name="SAPBEXstdItem 2 10 8 3 2" xfId="37634"/>
    <cellStyle name="SAPBEXstdItem 2 10 8 4" xfId="37635"/>
    <cellStyle name="SAPBEXstdItem 2 10 9" xfId="37636"/>
    <cellStyle name="SAPBEXstdItem 2 10 9 2" xfId="37637"/>
    <cellStyle name="SAPBEXstdItem 2 10 9 2 2" xfId="37638"/>
    <cellStyle name="SAPBEXstdItem 2 10 9 2 2 2" xfId="37639"/>
    <cellStyle name="SAPBEXstdItem 2 10 9 2 3" xfId="37640"/>
    <cellStyle name="SAPBEXstdItem 2 10 9 3" xfId="37641"/>
    <cellStyle name="SAPBEXstdItem 2 10 9 3 2" xfId="37642"/>
    <cellStyle name="SAPBEXstdItem 2 10 9 4" xfId="37643"/>
    <cellStyle name="SAPBEXstdItem 2 11" xfId="37644"/>
    <cellStyle name="SAPBEXstdItem 2 11 10" xfId="37645"/>
    <cellStyle name="SAPBEXstdItem 2 11 10 2" xfId="37646"/>
    <cellStyle name="SAPBEXstdItem 2 11 10 2 2" xfId="37647"/>
    <cellStyle name="SAPBEXstdItem 2 11 10 3" xfId="37648"/>
    <cellStyle name="SAPBEXstdItem 2 11 11" xfId="37649"/>
    <cellStyle name="SAPBEXstdItem 2 11 11 2" xfId="37650"/>
    <cellStyle name="SAPBEXstdItem 2 11 12" xfId="37651"/>
    <cellStyle name="SAPBEXstdItem 2 11 2" xfId="37652"/>
    <cellStyle name="SAPBEXstdItem 2 11 2 2" xfId="37653"/>
    <cellStyle name="SAPBEXstdItem 2 11 2 2 2" xfId="37654"/>
    <cellStyle name="SAPBEXstdItem 2 11 2 2 2 2" xfId="37655"/>
    <cellStyle name="SAPBEXstdItem 2 11 2 2 3" xfId="37656"/>
    <cellStyle name="SAPBEXstdItem 2 11 2 3" xfId="37657"/>
    <cellStyle name="SAPBEXstdItem 2 11 2 3 2" xfId="37658"/>
    <cellStyle name="SAPBEXstdItem 2 11 2 4" xfId="37659"/>
    <cellStyle name="SAPBEXstdItem 2 11 3" xfId="37660"/>
    <cellStyle name="SAPBEXstdItem 2 11 3 2" xfId="37661"/>
    <cellStyle name="SAPBEXstdItem 2 11 3 2 2" xfId="37662"/>
    <cellStyle name="SAPBEXstdItem 2 11 3 2 2 2" xfId="37663"/>
    <cellStyle name="SAPBEXstdItem 2 11 3 2 3" xfId="37664"/>
    <cellStyle name="SAPBEXstdItem 2 11 3 3" xfId="37665"/>
    <cellStyle name="SAPBEXstdItem 2 11 3 3 2" xfId="37666"/>
    <cellStyle name="SAPBEXstdItem 2 11 3 4" xfId="37667"/>
    <cellStyle name="SAPBEXstdItem 2 11 4" xfId="37668"/>
    <cellStyle name="SAPBEXstdItem 2 11 4 2" xfId="37669"/>
    <cellStyle name="SAPBEXstdItem 2 11 4 2 2" xfId="37670"/>
    <cellStyle name="SAPBEXstdItem 2 11 4 2 2 2" xfId="37671"/>
    <cellStyle name="SAPBEXstdItem 2 11 4 2 3" xfId="37672"/>
    <cellStyle name="SAPBEXstdItem 2 11 4 3" xfId="37673"/>
    <cellStyle name="SAPBEXstdItem 2 11 4 3 2" xfId="37674"/>
    <cellStyle name="SAPBEXstdItem 2 11 4 4" xfId="37675"/>
    <cellStyle name="SAPBEXstdItem 2 11 5" xfId="37676"/>
    <cellStyle name="SAPBEXstdItem 2 11 5 2" xfId="37677"/>
    <cellStyle name="SAPBEXstdItem 2 11 5 2 2" xfId="37678"/>
    <cellStyle name="SAPBEXstdItem 2 11 5 2 2 2" xfId="37679"/>
    <cellStyle name="SAPBEXstdItem 2 11 5 2 3" xfId="37680"/>
    <cellStyle name="SAPBEXstdItem 2 11 5 3" xfId="37681"/>
    <cellStyle name="SAPBEXstdItem 2 11 5 3 2" xfId="37682"/>
    <cellStyle name="SAPBEXstdItem 2 11 5 4" xfId="37683"/>
    <cellStyle name="SAPBEXstdItem 2 11 6" xfId="37684"/>
    <cellStyle name="SAPBEXstdItem 2 11 6 2" xfId="37685"/>
    <cellStyle name="SAPBEXstdItem 2 11 6 2 2" xfId="37686"/>
    <cellStyle name="SAPBEXstdItem 2 11 6 2 2 2" xfId="37687"/>
    <cellStyle name="SAPBEXstdItem 2 11 6 2 3" xfId="37688"/>
    <cellStyle name="SAPBEXstdItem 2 11 6 3" xfId="37689"/>
    <cellStyle name="SAPBEXstdItem 2 11 6 3 2" xfId="37690"/>
    <cellStyle name="SAPBEXstdItem 2 11 6 4" xfId="37691"/>
    <cellStyle name="SAPBEXstdItem 2 11 7" xfId="37692"/>
    <cellStyle name="SAPBEXstdItem 2 11 7 2" xfId="37693"/>
    <cellStyle name="SAPBEXstdItem 2 11 7 2 2" xfId="37694"/>
    <cellStyle name="SAPBEXstdItem 2 11 7 2 2 2" xfId="37695"/>
    <cellStyle name="SAPBEXstdItem 2 11 7 2 3" xfId="37696"/>
    <cellStyle name="SAPBEXstdItem 2 11 7 3" xfId="37697"/>
    <cellStyle name="SAPBEXstdItem 2 11 7 3 2" xfId="37698"/>
    <cellStyle name="SAPBEXstdItem 2 11 7 4" xfId="37699"/>
    <cellStyle name="SAPBEXstdItem 2 11 8" xfId="37700"/>
    <cellStyle name="SAPBEXstdItem 2 11 8 2" xfId="37701"/>
    <cellStyle name="SAPBEXstdItem 2 11 8 2 2" xfId="37702"/>
    <cellStyle name="SAPBEXstdItem 2 11 8 2 2 2" xfId="37703"/>
    <cellStyle name="SAPBEXstdItem 2 11 8 2 3" xfId="37704"/>
    <cellStyle name="SAPBEXstdItem 2 11 8 3" xfId="37705"/>
    <cellStyle name="SAPBEXstdItem 2 11 8 3 2" xfId="37706"/>
    <cellStyle name="SAPBEXstdItem 2 11 8 4" xfId="37707"/>
    <cellStyle name="SAPBEXstdItem 2 11 9" xfId="37708"/>
    <cellStyle name="SAPBEXstdItem 2 11 9 2" xfId="37709"/>
    <cellStyle name="SAPBEXstdItem 2 11 9 2 2" xfId="37710"/>
    <cellStyle name="SAPBEXstdItem 2 11 9 2 2 2" xfId="37711"/>
    <cellStyle name="SAPBEXstdItem 2 11 9 2 3" xfId="37712"/>
    <cellStyle name="SAPBEXstdItem 2 11 9 3" xfId="37713"/>
    <cellStyle name="SAPBEXstdItem 2 11 9 3 2" xfId="37714"/>
    <cellStyle name="SAPBEXstdItem 2 11 9 4" xfId="37715"/>
    <cellStyle name="SAPBEXstdItem 2 12" xfId="37716"/>
    <cellStyle name="SAPBEXstdItem 2 12 10" xfId="37717"/>
    <cellStyle name="SAPBEXstdItem 2 12 10 2" xfId="37718"/>
    <cellStyle name="SAPBEXstdItem 2 12 10 2 2" xfId="37719"/>
    <cellStyle name="SAPBEXstdItem 2 12 10 3" xfId="37720"/>
    <cellStyle name="SAPBEXstdItem 2 12 11" xfId="37721"/>
    <cellStyle name="SAPBEXstdItem 2 12 11 2" xfId="37722"/>
    <cellStyle name="SAPBEXstdItem 2 12 12" xfId="37723"/>
    <cellStyle name="SAPBEXstdItem 2 12 2" xfId="37724"/>
    <cellStyle name="SAPBEXstdItem 2 12 2 2" xfId="37725"/>
    <cellStyle name="SAPBEXstdItem 2 12 2 2 2" xfId="37726"/>
    <cellStyle name="SAPBEXstdItem 2 12 2 2 2 2" xfId="37727"/>
    <cellStyle name="SAPBEXstdItem 2 12 2 2 3" xfId="37728"/>
    <cellStyle name="SAPBEXstdItem 2 12 2 3" xfId="37729"/>
    <cellStyle name="SAPBEXstdItem 2 12 2 3 2" xfId="37730"/>
    <cellStyle name="SAPBEXstdItem 2 12 2 4" xfId="37731"/>
    <cellStyle name="SAPBEXstdItem 2 12 3" xfId="37732"/>
    <cellStyle name="SAPBEXstdItem 2 12 3 2" xfId="37733"/>
    <cellStyle name="SAPBEXstdItem 2 12 3 2 2" xfId="37734"/>
    <cellStyle name="SAPBEXstdItem 2 12 3 2 2 2" xfId="37735"/>
    <cellStyle name="SAPBEXstdItem 2 12 3 2 3" xfId="37736"/>
    <cellStyle name="SAPBEXstdItem 2 12 3 3" xfId="37737"/>
    <cellStyle name="SAPBEXstdItem 2 12 3 3 2" xfId="37738"/>
    <cellStyle name="SAPBEXstdItem 2 12 3 4" xfId="37739"/>
    <cellStyle name="SAPBEXstdItem 2 12 4" xfId="37740"/>
    <cellStyle name="SAPBEXstdItem 2 12 4 2" xfId="37741"/>
    <cellStyle name="SAPBEXstdItem 2 12 4 2 2" xfId="37742"/>
    <cellStyle name="SAPBEXstdItem 2 12 4 2 2 2" xfId="37743"/>
    <cellStyle name="SAPBEXstdItem 2 12 4 2 3" xfId="37744"/>
    <cellStyle name="SAPBEXstdItem 2 12 4 3" xfId="37745"/>
    <cellStyle name="SAPBEXstdItem 2 12 4 3 2" xfId="37746"/>
    <cellStyle name="SAPBEXstdItem 2 12 4 4" xfId="37747"/>
    <cellStyle name="SAPBEXstdItem 2 12 5" xfId="37748"/>
    <cellStyle name="SAPBEXstdItem 2 12 5 2" xfId="37749"/>
    <cellStyle name="SAPBEXstdItem 2 12 5 2 2" xfId="37750"/>
    <cellStyle name="SAPBEXstdItem 2 12 5 2 2 2" xfId="37751"/>
    <cellStyle name="SAPBEXstdItem 2 12 5 2 3" xfId="37752"/>
    <cellStyle name="SAPBEXstdItem 2 12 5 3" xfId="37753"/>
    <cellStyle name="SAPBEXstdItem 2 12 5 3 2" xfId="37754"/>
    <cellStyle name="SAPBEXstdItem 2 12 5 4" xfId="37755"/>
    <cellStyle name="SAPBEXstdItem 2 12 6" xfId="37756"/>
    <cellStyle name="SAPBEXstdItem 2 12 6 2" xfId="37757"/>
    <cellStyle name="SAPBEXstdItem 2 12 6 2 2" xfId="37758"/>
    <cellStyle name="SAPBEXstdItem 2 12 6 2 2 2" xfId="37759"/>
    <cellStyle name="SAPBEXstdItem 2 12 6 2 3" xfId="37760"/>
    <cellStyle name="SAPBEXstdItem 2 12 6 3" xfId="37761"/>
    <cellStyle name="SAPBEXstdItem 2 12 6 3 2" xfId="37762"/>
    <cellStyle name="SAPBEXstdItem 2 12 6 4" xfId="37763"/>
    <cellStyle name="SAPBEXstdItem 2 12 7" xfId="37764"/>
    <cellStyle name="SAPBEXstdItem 2 12 7 2" xfId="37765"/>
    <cellStyle name="SAPBEXstdItem 2 12 7 2 2" xfId="37766"/>
    <cellStyle name="SAPBEXstdItem 2 12 7 2 2 2" xfId="37767"/>
    <cellStyle name="SAPBEXstdItem 2 12 7 2 3" xfId="37768"/>
    <cellStyle name="SAPBEXstdItem 2 12 7 3" xfId="37769"/>
    <cellStyle name="SAPBEXstdItem 2 12 7 3 2" xfId="37770"/>
    <cellStyle name="SAPBEXstdItem 2 12 7 4" xfId="37771"/>
    <cellStyle name="SAPBEXstdItem 2 12 8" xfId="37772"/>
    <cellStyle name="SAPBEXstdItem 2 12 8 2" xfId="37773"/>
    <cellStyle name="SAPBEXstdItem 2 12 8 2 2" xfId="37774"/>
    <cellStyle name="SAPBEXstdItem 2 12 8 2 2 2" xfId="37775"/>
    <cellStyle name="SAPBEXstdItem 2 12 8 2 3" xfId="37776"/>
    <cellStyle name="SAPBEXstdItem 2 12 8 3" xfId="37777"/>
    <cellStyle name="SAPBEXstdItem 2 12 8 3 2" xfId="37778"/>
    <cellStyle name="SAPBEXstdItem 2 12 8 4" xfId="37779"/>
    <cellStyle name="SAPBEXstdItem 2 12 9" xfId="37780"/>
    <cellStyle name="SAPBEXstdItem 2 12 9 2" xfId="37781"/>
    <cellStyle name="SAPBEXstdItem 2 12 9 2 2" xfId="37782"/>
    <cellStyle name="SAPBEXstdItem 2 12 9 2 2 2" xfId="37783"/>
    <cellStyle name="SAPBEXstdItem 2 12 9 2 3" xfId="37784"/>
    <cellStyle name="SAPBEXstdItem 2 12 9 3" xfId="37785"/>
    <cellStyle name="SAPBEXstdItem 2 12 9 3 2" xfId="37786"/>
    <cellStyle name="SAPBEXstdItem 2 12 9 4" xfId="37787"/>
    <cellStyle name="SAPBEXstdItem 2 13" xfId="37788"/>
    <cellStyle name="SAPBEXstdItem 2 13 2" xfId="37789"/>
    <cellStyle name="SAPBEXstdItem 2 13 2 2" xfId="37790"/>
    <cellStyle name="SAPBEXstdItem 2 13 2 2 2" xfId="37791"/>
    <cellStyle name="SAPBEXstdItem 2 13 2 3" xfId="37792"/>
    <cellStyle name="SAPBEXstdItem 2 13 3" xfId="37793"/>
    <cellStyle name="SAPBEXstdItem 2 13 3 2" xfId="37794"/>
    <cellStyle name="SAPBEXstdItem 2 13 4" xfId="37795"/>
    <cellStyle name="SAPBEXstdItem 2 14" xfId="37796"/>
    <cellStyle name="SAPBEXstdItem 2 14 2" xfId="37797"/>
    <cellStyle name="SAPBEXstdItem 2 14 2 2" xfId="37798"/>
    <cellStyle name="SAPBEXstdItem 2 14 2 2 2" xfId="37799"/>
    <cellStyle name="SAPBEXstdItem 2 14 2 3" xfId="37800"/>
    <cellStyle name="SAPBEXstdItem 2 14 3" xfId="37801"/>
    <cellStyle name="SAPBEXstdItem 2 14 3 2" xfId="37802"/>
    <cellStyle name="SAPBEXstdItem 2 14 4" xfId="37803"/>
    <cellStyle name="SAPBEXstdItem 2 15" xfId="37804"/>
    <cellStyle name="SAPBEXstdItem 2 15 2" xfId="37805"/>
    <cellStyle name="SAPBEXstdItem 2 15 2 2" xfId="37806"/>
    <cellStyle name="SAPBEXstdItem 2 15 2 2 2" xfId="37807"/>
    <cellStyle name="SAPBEXstdItem 2 15 2 3" xfId="37808"/>
    <cellStyle name="SAPBEXstdItem 2 15 3" xfId="37809"/>
    <cellStyle name="SAPBEXstdItem 2 15 3 2" xfId="37810"/>
    <cellStyle name="SAPBEXstdItem 2 15 4" xfId="37811"/>
    <cellStyle name="SAPBEXstdItem 2 16" xfId="37812"/>
    <cellStyle name="SAPBEXstdItem 2 16 2" xfId="37813"/>
    <cellStyle name="SAPBEXstdItem 2 16 2 2" xfId="37814"/>
    <cellStyle name="SAPBEXstdItem 2 16 2 2 2" xfId="37815"/>
    <cellStyle name="SAPBEXstdItem 2 16 2 3" xfId="37816"/>
    <cellStyle name="SAPBEXstdItem 2 16 3" xfId="37817"/>
    <cellStyle name="SAPBEXstdItem 2 16 3 2" xfId="37818"/>
    <cellStyle name="SAPBEXstdItem 2 16 4" xfId="37819"/>
    <cellStyle name="SAPBEXstdItem 2 17" xfId="37820"/>
    <cellStyle name="SAPBEXstdItem 2 17 2" xfId="37821"/>
    <cellStyle name="SAPBEXstdItem 2 17 2 2" xfId="37822"/>
    <cellStyle name="SAPBEXstdItem 2 17 2 2 2" xfId="37823"/>
    <cellStyle name="SAPBEXstdItem 2 17 2 3" xfId="37824"/>
    <cellStyle name="SAPBEXstdItem 2 17 3" xfId="37825"/>
    <cellStyle name="SAPBEXstdItem 2 17 3 2" xfId="37826"/>
    <cellStyle name="SAPBEXstdItem 2 17 4" xfId="37827"/>
    <cellStyle name="SAPBEXstdItem 2 18" xfId="37828"/>
    <cellStyle name="SAPBEXstdItem 2 18 2" xfId="37829"/>
    <cellStyle name="SAPBEXstdItem 2 18 2 2" xfId="37830"/>
    <cellStyle name="SAPBEXstdItem 2 18 2 2 2" xfId="37831"/>
    <cellStyle name="SAPBEXstdItem 2 18 2 3" xfId="37832"/>
    <cellStyle name="SAPBEXstdItem 2 18 3" xfId="37833"/>
    <cellStyle name="SAPBEXstdItem 2 18 3 2" xfId="37834"/>
    <cellStyle name="SAPBEXstdItem 2 18 4" xfId="37835"/>
    <cellStyle name="SAPBEXstdItem 2 19" xfId="37836"/>
    <cellStyle name="SAPBEXstdItem 2 19 2" xfId="37837"/>
    <cellStyle name="SAPBEXstdItem 2 19 2 2" xfId="37838"/>
    <cellStyle name="SAPBEXstdItem 2 19 2 2 2" xfId="37839"/>
    <cellStyle name="SAPBEXstdItem 2 19 2 3" xfId="37840"/>
    <cellStyle name="SAPBEXstdItem 2 19 3" xfId="37841"/>
    <cellStyle name="SAPBEXstdItem 2 19 3 2" xfId="37842"/>
    <cellStyle name="SAPBEXstdItem 2 19 4" xfId="37843"/>
    <cellStyle name="SAPBEXstdItem 2 2" xfId="37844"/>
    <cellStyle name="SAPBEXstdItem 2 2 10" xfId="37845"/>
    <cellStyle name="SAPBEXstdItem 2 2 10 2" xfId="37846"/>
    <cellStyle name="SAPBEXstdItem 2 2 10 2 2" xfId="37847"/>
    <cellStyle name="SAPBEXstdItem 2 2 10 3" xfId="37848"/>
    <cellStyle name="SAPBEXstdItem 2 2 11" xfId="37849"/>
    <cellStyle name="SAPBEXstdItem 2 2 11 2" xfId="37850"/>
    <cellStyle name="SAPBEXstdItem 2 2 11 2 2" xfId="37851"/>
    <cellStyle name="SAPBEXstdItem 2 2 11 3" xfId="37852"/>
    <cellStyle name="SAPBEXstdItem 2 2 12" xfId="37853"/>
    <cellStyle name="SAPBEXstdItem 2 2 12 2" xfId="37854"/>
    <cellStyle name="SAPBEXstdItem 2 2 13" xfId="37855"/>
    <cellStyle name="SAPBEXstdItem 2 2 13 2" xfId="37856"/>
    <cellStyle name="SAPBEXstdItem 2 2 14" xfId="37857"/>
    <cellStyle name="SAPBEXstdItem 2 2 2" xfId="37858"/>
    <cellStyle name="SAPBEXstdItem 2 2 2 2" xfId="37859"/>
    <cellStyle name="SAPBEXstdItem 2 2 2 2 2" xfId="37860"/>
    <cellStyle name="SAPBEXstdItem 2 2 2 2 2 2" xfId="37861"/>
    <cellStyle name="SAPBEXstdItem 2 2 2 2 3" xfId="37862"/>
    <cellStyle name="SAPBEXstdItem 2 2 2 3" xfId="37863"/>
    <cellStyle name="SAPBEXstdItem 2 2 2 3 2" xfId="37864"/>
    <cellStyle name="SAPBEXstdItem 2 2 2 4" xfId="37865"/>
    <cellStyle name="SAPBEXstdItem 2 2 2 5" xfId="51797"/>
    <cellStyle name="SAPBEXstdItem 2 2 3" xfId="37866"/>
    <cellStyle name="SAPBEXstdItem 2 2 3 2" xfId="37867"/>
    <cellStyle name="SAPBEXstdItem 2 2 3 2 2" xfId="37868"/>
    <cellStyle name="SAPBEXstdItem 2 2 3 2 2 2" xfId="37869"/>
    <cellStyle name="SAPBEXstdItem 2 2 3 2 3" xfId="37870"/>
    <cellStyle name="SAPBEXstdItem 2 2 3 3" xfId="37871"/>
    <cellStyle name="SAPBEXstdItem 2 2 3 3 2" xfId="37872"/>
    <cellStyle name="SAPBEXstdItem 2 2 3 4" xfId="37873"/>
    <cellStyle name="SAPBEXstdItem 2 2 4" xfId="37874"/>
    <cellStyle name="SAPBEXstdItem 2 2 4 2" xfId="37875"/>
    <cellStyle name="SAPBEXstdItem 2 2 4 2 2" xfId="37876"/>
    <cellStyle name="SAPBEXstdItem 2 2 4 2 2 2" xfId="37877"/>
    <cellStyle name="SAPBEXstdItem 2 2 4 2 3" xfId="37878"/>
    <cellStyle name="SAPBEXstdItem 2 2 4 3" xfId="37879"/>
    <cellStyle name="SAPBEXstdItem 2 2 4 3 2" xfId="37880"/>
    <cellStyle name="SAPBEXstdItem 2 2 4 4" xfId="37881"/>
    <cellStyle name="SAPBEXstdItem 2 2 5" xfId="37882"/>
    <cellStyle name="SAPBEXstdItem 2 2 5 2" xfId="37883"/>
    <cellStyle name="SAPBEXstdItem 2 2 5 2 2" xfId="37884"/>
    <cellStyle name="SAPBEXstdItem 2 2 5 2 2 2" xfId="37885"/>
    <cellStyle name="SAPBEXstdItem 2 2 5 2 3" xfId="37886"/>
    <cellStyle name="SAPBEXstdItem 2 2 5 3" xfId="37887"/>
    <cellStyle name="SAPBEXstdItem 2 2 5 3 2" xfId="37888"/>
    <cellStyle name="SAPBEXstdItem 2 2 5 4" xfId="37889"/>
    <cellStyle name="SAPBEXstdItem 2 2 6" xfId="37890"/>
    <cellStyle name="SAPBEXstdItem 2 2 6 2" xfId="37891"/>
    <cellStyle name="SAPBEXstdItem 2 2 6 2 2" xfId="37892"/>
    <cellStyle name="SAPBEXstdItem 2 2 6 2 2 2" xfId="37893"/>
    <cellStyle name="SAPBEXstdItem 2 2 6 2 3" xfId="37894"/>
    <cellStyle name="SAPBEXstdItem 2 2 6 3" xfId="37895"/>
    <cellStyle name="SAPBEXstdItem 2 2 6 3 2" xfId="37896"/>
    <cellStyle name="SAPBEXstdItem 2 2 6 4" xfId="37897"/>
    <cellStyle name="SAPBEXstdItem 2 2 7" xfId="37898"/>
    <cellStyle name="SAPBEXstdItem 2 2 7 2" xfId="37899"/>
    <cellStyle name="SAPBEXstdItem 2 2 7 2 2" xfId="37900"/>
    <cellStyle name="SAPBEXstdItem 2 2 7 2 2 2" xfId="37901"/>
    <cellStyle name="SAPBEXstdItem 2 2 7 2 3" xfId="37902"/>
    <cellStyle name="SAPBEXstdItem 2 2 7 3" xfId="37903"/>
    <cellStyle name="SAPBEXstdItem 2 2 7 3 2" xfId="37904"/>
    <cellStyle name="SAPBEXstdItem 2 2 7 4" xfId="37905"/>
    <cellStyle name="SAPBEXstdItem 2 2 8" xfId="37906"/>
    <cellStyle name="SAPBEXstdItem 2 2 8 2" xfId="37907"/>
    <cellStyle name="SAPBEXstdItem 2 2 8 2 2" xfId="37908"/>
    <cellStyle name="SAPBEXstdItem 2 2 8 2 2 2" xfId="37909"/>
    <cellStyle name="SAPBEXstdItem 2 2 8 2 3" xfId="37910"/>
    <cellStyle name="SAPBEXstdItem 2 2 8 3" xfId="37911"/>
    <cellStyle name="SAPBEXstdItem 2 2 8 3 2" xfId="37912"/>
    <cellStyle name="SAPBEXstdItem 2 2 8 4" xfId="37913"/>
    <cellStyle name="SAPBEXstdItem 2 2 9" xfId="37914"/>
    <cellStyle name="SAPBEXstdItem 2 2 9 2" xfId="37915"/>
    <cellStyle name="SAPBEXstdItem 2 2 9 2 2" xfId="37916"/>
    <cellStyle name="SAPBEXstdItem 2 2 9 2 2 2" xfId="37917"/>
    <cellStyle name="SAPBEXstdItem 2 2 9 2 3" xfId="37918"/>
    <cellStyle name="SAPBEXstdItem 2 2 9 3" xfId="37919"/>
    <cellStyle name="SAPBEXstdItem 2 2 9 3 2" xfId="37920"/>
    <cellStyle name="SAPBEXstdItem 2 2 9 4" xfId="37921"/>
    <cellStyle name="SAPBEXstdItem 2 20" xfId="37922"/>
    <cellStyle name="SAPBEXstdItem 2 20 2" xfId="37923"/>
    <cellStyle name="SAPBEXstdItem 2 20 2 2" xfId="37924"/>
    <cellStyle name="SAPBEXstdItem 2 20 2 2 2" xfId="37925"/>
    <cellStyle name="SAPBEXstdItem 2 20 2 3" xfId="37926"/>
    <cellStyle name="SAPBEXstdItem 2 20 3" xfId="37927"/>
    <cellStyle name="SAPBEXstdItem 2 20 3 2" xfId="37928"/>
    <cellStyle name="SAPBEXstdItem 2 20 4" xfId="37929"/>
    <cellStyle name="SAPBEXstdItem 2 21" xfId="37930"/>
    <cellStyle name="SAPBEXstdItem 2 21 2" xfId="37931"/>
    <cellStyle name="SAPBEXstdItem 2 21 2 2" xfId="37932"/>
    <cellStyle name="SAPBEXstdItem 2 21 2 2 2" xfId="37933"/>
    <cellStyle name="SAPBEXstdItem 2 21 2 3" xfId="37934"/>
    <cellStyle name="SAPBEXstdItem 2 21 3" xfId="37935"/>
    <cellStyle name="SAPBEXstdItem 2 21 3 2" xfId="37936"/>
    <cellStyle name="SAPBEXstdItem 2 21 4" xfId="37937"/>
    <cellStyle name="SAPBEXstdItem 2 22" xfId="37938"/>
    <cellStyle name="SAPBEXstdItem 2 22 2" xfId="37939"/>
    <cellStyle name="SAPBEXstdItem 2 22 2 2" xfId="37940"/>
    <cellStyle name="SAPBEXstdItem 2 22 2 2 2" xfId="37941"/>
    <cellStyle name="SAPBEXstdItem 2 22 2 3" xfId="37942"/>
    <cellStyle name="SAPBEXstdItem 2 22 3" xfId="37943"/>
    <cellStyle name="SAPBEXstdItem 2 22 3 2" xfId="37944"/>
    <cellStyle name="SAPBEXstdItem 2 22 4" xfId="37945"/>
    <cellStyle name="SAPBEXstdItem 2 23" xfId="37946"/>
    <cellStyle name="SAPBEXstdItem 2 23 2" xfId="37947"/>
    <cellStyle name="SAPBEXstdItem 2 23 2 2" xfId="37948"/>
    <cellStyle name="SAPBEXstdItem 2 23 2 2 2" xfId="37949"/>
    <cellStyle name="SAPBEXstdItem 2 23 2 3" xfId="37950"/>
    <cellStyle name="SAPBEXstdItem 2 23 3" xfId="37951"/>
    <cellStyle name="SAPBEXstdItem 2 23 3 2" xfId="37952"/>
    <cellStyle name="SAPBEXstdItem 2 23 4" xfId="37953"/>
    <cellStyle name="SAPBEXstdItem 2 24" xfId="37954"/>
    <cellStyle name="SAPBEXstdItem 2 24 2" xfId="37955"/>
    <cellStyle name="SAPBEXstdItem 2 24 2 2" xfId="37956"/>
    <cellStyle name="SAPBEXstdItem 2 24 3" xfId="37957"/>
    <cellStyle name="SAPBEXstdItem 2 25" xfId="37958"/>
    <cellStyle name="SAPBEXstdItem 2 25 2" xfId="37959"/>
    <cellStyle name="SAPBEXstdItem 2 25 2 2" xfId="37960"/>
    <cellStyle name="SAPBEXstdItem 2 25 3" xfId="37961"/>
    <cellStyle name="SAPBEXstdItem 2 26" xfId="37962"/>
    <cellStyle name="SAPBEXstdItem 2 26 2" xfId="37963"/>
    <cellStyle name="SAPBEXstdItem 2 27" xfId="37964"/>
    <cellStyle name="SAPBEXstdItem 2 28" xfId="37965"/>
    <cellStyle name="SAPBEXstdItem 2 29" xfId="37966"/>
    <cellStyle name="SAPBEXstdItem 2 3" xfId="37967"/>
    <cellStyle name="SAPBEXstdItem 2 3 10" xfId="37968"/>
    <cellStyle name="SAPBEXstdItem 2 3 10 2" xfId="37969"/>
    <cellStyle name="SAPBEXstdItem 2 3 10 2 2" xfId="37970"/>
    <cellStyle name="SAPBEXstdItem 2 3 10 3" xfId="37971"/>
    <cellStyle name="SAPBEXstdItem 2 3 11" xfId="37972"/>
    <cellStyle name="SAPBEXstdItem 2 3 11 2" xfId="37973"/>
    <cellStyle name="SAPBEXstdItem 2 3 12" xfId="37974"/>
    <cellStyle name="SAPBEXstdItem 2 3 13" xfId="37975"/>
    <cellStyle name="SAPBEXstdItem 2 3 2" xfId="37976"/>
    <cellStyle name="SAPBEXstdItem 2 3 2 2" xfId="37977"/>
    <cellStyle name="SAPBEXstdItem 2 3 2 2 2" xfId="37978"/>
    <cellStyle name="SAPBEXstdItem 2 3 2 2 2 2" xfId="37979"/>
    <cellStyle name="SAPBEXstdItem 2 3 2 2 3" xfId="37980"/>
    <cellStyle name="SAPBEXstdItem 2 3 2 3" xfId="37981"/>
    <cellStyle name="SAPBEXstdItem 2 3 2 3 2" xfId="37982"/>
    <cellStyle name="SAPBEXstdItem 2 3 2 4" xfId="37983"/>
    <cellStyle name="SAPBEXstdItem 2 3 3" xfId="37984"/>
    <cellStyle name="SAPBEXstdItem 2 3 3 2" xfId="37985"/>
    <cellStyle name="SAPBEXstdItem 2 3 3 2 2" xfId="37986"/>
    <cellStyle name="SAPBEXstdItem 2 3 3 2 2 2" xfId="37987"/>
    <cellStyle name="SAPBEXstdItem 2 3 3 2 3" xfId="37988"/>
    <cellStyle name="SAPBEXstdItem 2 3 3 3" xfId="37989"/>
    <cellStyle name="SAPBEXstdItem 2 3 3 3 2" xfId="37990"/>
    <cellStyle name="SAPBEXstdItem 2 3 3 4" xfId="37991"/>
    <cellStyle name="SAPBEXstdItem 2 3 4" xfId="37992"/>
    <cellStyle name="SAPBEXstdItem 2 3 4 2" xfId="37993"/>
    <cellStyle name="SAPBEXstdItem 2 3 4 2 2" xfId="37994"/>
    <cellStyle name="SAPBEXstdItem 2 3 4 2 2 2" xfId="37995"/>
    <cellStyle name="SAPBEXstdItem 2 3 4 2 3" xfId="37996"/>
    <cellStyle name="SAPBEXstdItem 2 3 4 3" xfId="37997"/>
    <cellStyle name="SAPBEXstdItem 2 3 4 3 2" xfId="37998"/>
    <cellStyle name="SAPBEXstdItem 2 3 4 4" xfId="37999"/>
    <cellStyle name="SAPBEXstdItem 2 3 5" xfId="38000"/>
    <cellStyle name="SAPBEXstdItem 2 3 5 2" xfId="38001"/>
    <cellStyle name="SAPBEXstdItem 2 3 5 2 2" xfId="38002"/>
    <cellStyle name="SAPBEXstdItem 2 3 5 2 2 2" xfId="38003"/>
    <cellStyle name="SAPBEXstdItem 2 3 5 2 3" xfId="38004"/>
    <cellStyle name="SAPBEXstdItem 2 3 5 3" xfId="38005"/>
    <cellStyle name="SAPBEXstdItem 2 3 5 3 2" xfId="38006"/>
    <cellStyle name="SAPBEXstdItem 2 3 5 4" xfId="38007"/>
    <cellStyle name="SAPBEXstdItem 2 3 6" xfId="38008"/>
    <cellStyle name="SAPBEXstdItem 2 3 6 2" xfId="38009"/>
    <cellStyle name="SAPBEXstdItem 2 3 6 2 2" xfId="38010"/>
    <cellStyle name="SAPBEXstdItem 2 3 6 2 2 2" xfId="38011"/>
    <cellStyle name="SAPBEXstdItem 2 3 6 2 3" xfId="38012"/>
    <cellStyle name="SAPBEXstdItem 2 3 6 3" xfId="38013"/>
    <cellStyle name="SAPBEXstdItem 2 3 6 3 2" xfId="38014"/>
    <cellStyle name="SAPBEXstdItem 2 3 6 4" xfId="38015"/>
    <cellStyle name="SAPBEXstdItem 2 3 7" xfId="38016"/>
    <cellStyle name="SAPBEXstdItem 2 3 7 2" xfId="38017"/>
    <cellStyle name="SAPBEXstdItem 2 3 7 2 2" xfId="38018"/>
    <cellStyle name="SAPBEXstdItem 2 3 7 2 2 2" xfId="38019"/>
    <cellStyle name="SAPBEXstdItem 2 3 7 2 3" xfId="38020"/>
    <cellStyle name="SAPBEXstdItem 2 3 7 3" xfId="38021"/>
    <cellStyle name="SAPBEXstdItem 2 3 7 3 2" xfId="38022"/>
    <cellStyle name="SAPBEXstdItem 2 3 7 4" xfId="38023"/>
    <cellStyle name="SAPBEXstdItem 2 3 8" xfId="38024"/>
    <cellStyle name="SAPBEXstdItem 2 3 8 2" xfId="38025"/>
    <cellStyle name="SAPBEXstdItem 2 3 8 2 2" xfId="38026"/>
    <cellStyle name="SAPBEXstdItem 2 3 8 2 2 2" xfId="38027"/>
    <cellStyle name="SAPBEXstdItem 2 3 8 2 3" xfId="38028"/>
    <cellStyle name="SAPBEXstdItem 2 3 8 3" xfId="38029"/>
    <cellStyle name="SAPBEXstdItem 2 3 8 3 2" xfId="38030"/>
    <cellStyle name="SAPBEXstdItem 2 3 8 4" xfId="38031"/>
    <cellStyle name="SAPBEXstdItem 2 3 9" xfId="38032"/>
    <cellStyle name="SAPBEXstdItem 2 3 9 2" xfId="38033"/>
    <cellStyle name="SAPBEXstdItem 2 3 9 2 2" xfId="38034"/>
    <cellStyle name="SAPBEXstdItem 2 3 9 2 2 2" xfId="38035"/>
    <cellStyle name="SAPBEXstdItem 2 3 9 2 3" xfId="38036"/>
    <cellStyle name="SAPBEXstdItem 2 3 9 3" xfId="38037"/>
    <cellStyle name="SAPBEXstdItem 2 3 9 3 2" xfId="38038"/>
    <cellStyle name="SAPBEXstdItem 2 3 9 4" xfId="38039"/>
    <cellStyle name="SAPBEXstdItem 2 4" xfId="38040"/>
    <cellStyle name="SAPBEXstdItem 2 4 10" xfId="38041"/>
    <cellStyle name="SAPBEXstdItem 2 4 10 2" xfId="38042"/>
    <cellStyle name="SAPBEXstdItem 2 4 10 2 2" xfId="38043"/>
    <cellStyle name="SAPBEXstdItem 2 4 10 3" xfId="38044"/>
    <cellStyle name="SAPBEXstdItem 2 4 11" xfId="38045"/>
    <cellStyle name="SAPBEXstdItem 2 4 11 2" xfId="38046"/>
    <cellStyle name="SAPBEXstdItem 2 4 12" xfId="38047"/>
    <cellStyle name="SAPBEXstdItem 2 4 13" xfId="38048"/>
    <cellStyle name="SAPBEXstdItem 2 4 2" xfId="38049"/>
    <cellStyle name="SAPBEXstdItem 2 4 2 2" xfId="38050"/>
    <cellStyle name="SAPBEXstdItem 2 4 2 2 2" xfId="38051"/>
    <cellStyle name="SAPBEXstdItem 2 4 2 2 2 2" xfId="38052"/>
    <cellStyle name="SAPBEXstdItem 2 4 2 2 3" xfId="38053"/>
    <cellStyle name="SAPBEXstdItem 2 4 2 3" xfId="38054"/>
    <cellStyle name="SAPBEXstdItem 2 4 2 3 2" xfId="38055"/>
    <cellStyle name="SAPBEXstdItem 2 4 2 4" xfId="38056"/>
    <cellStyle name="SAPBEXstdItem 2 4 3" xfId="38057"/>
    <cellStyle name="SAPBEXstdItem 2 4 3 2" xfId="38058"/>
    <cellStyle name="SAPBEXstdItem 2 4 3 2 2" xfId="38059"/>
    <cellStyle name="SAPBEXstdItem 2 4 3 2 2 2" xfId="38060"/>
    <cellStyle name="SAPBEXstdItem 2 4 3 2 3" xfId="38061"/>
    <cellStyle name="SAPBEXstdItem 2 4 3 3" xfId="38062"/>
    <cellStyle name="SAPBEXstdItem 2 4 3 3 2" xfId="38063"/>
    <cellStyle name="SAPBEXstdItem 2 4 3 4" xfId="38064"/>
    <cellStyle name="SAPBEXstdItem 2 4 4" xfId="38065"/>
    <cellStyle name="SAPBEXstdItem 2 4 4 2" xfId="38066"/>
    <cellStyle name="SAPBEXstdItem 2 4 4 2 2" xfId="38067"/>
    <cellStyle name="SAPBEXstdItem 2 4 4 2 2 2" xfId="38068"/>
    <cellStyle name="SAPBEXstdItem 2 4 4 2 3" xfId="38069"/>
    <cellStyle name="SAPBEXstdItem 2 4 4 3" xfId="38070"/>
    <cellStyle name="SAPBEXstdItem 2 4 4 3 2" xfId="38071"/>
    <cellStyle name="SAPBEXstdItem 2 4 4 4" xfId="38072"/>
    <cellStyle name="SAPBEXstdItem 2 4 5" xfId="38073"/>
    <cellStyle name="SAPBEXstdItem 2 4 5 2" xfId="38074"/>
    <cellStyle name="SAPBEXstdItem 2 4 5 2 2" xfId="38075"/>
    <cellStyle name="SAPBEXstdItem 2 4 5 2 2 2" xfId="38076"/>
    <cellStyle name="SAPBEXstdItem 2 4 5 2 3" xfId="38077"/>
    <cellStyle name="SAPBEXstdItem 2 4 5 3" xfId="38078"/>
    <cellStyle name="SAPBEXstdItem 2 4 5 3 2" xfId="38079"/>
    <cellStyle name="SAPBEXstdItem 2 4 5 4" xfId="38080"/>
    <cellStyle name="SAPBEXstdItem 2 4 6" xfId="38081"/>
    <cellStyle name="SAPBEXstdItem 2 4 6 2" xfId="38082"/>
    <cellStyle name="SAPBEXstdItem 2 4 6 2 2" xfId="38083"/>
    <cellStyle name="SAPBEXstdItem 2 4 6 2 2 2" xfId="38084"/>
    <cellStyle name="SAPBEXstdItem 2 4 6 2 3" xfId="38085"/>
    <cellStyle name="SAPBEXstdItem 2 4 6 3" xfId="38086"/>
    <cellStyle name="SAPBEXstdItem 2 4 6 3 2" xfId="38087"/>
    <cellStyle name="SAPBEXstdItem 2 4 6 4" xfId="38088"/>
    <cellStyle name="SAPBEXstdItem 2 4 7" xfId="38089"/>
    <cellStyle name="SAPBEXstdItem 2 4 7 2" xfId="38090"/>
    <cellStyle name="SAPBEXstdItem 2 4 7 2 2" xfId="38091"/>
    <cellStyle name="SAPBEXstdItem 2 4 7 2 2 2" xfId="38092"/>
    <cellStyle name="SAPBEXstdItem 2 4 7 2 3" xfId="38093"/>
    <cellStyle name="SAPBEXstdItem 2 4 7 3" xfId="38094"/>
    <cellStyle name="SAPBEXstdItem 2 4 7 3 2" xfId="38095"/>
    <cellStyle name="SAPBEXstdItem 2 4 7 4" xfId="38096"/>
    <cellStyle name="SAPBEXstdItem 2 4 8" xfId="38097"/>
    <cellStyle name="SAPBEXstdItem 2 4 8 2" xfId="38098"/>
    <cellStyle name="SAPBEXstdItem 2 4 8 2 2" xfId="38099"/>
    <cellStyle name="SAPBEXstdItem 2 4 8 2 2 2" xfId="38100"/>
    <cellStyle name="SAPBEXstdItem 2 4 8 2 3" xfId="38101"/>
    <cellStyle name="SAPBEXstdItem 2 4 8 3" xfId="38102"/>
    <cellStyle name="SAPBEXstdItem 2 4 8 3 2" xfId="38103"/>
    <cellStyle name="SAPBEXstdItem 2 4 8 4" xfId="38104"/>
    <cellStyle name="SAPBEXstdItem 2 4 9" xfId="38105"/>
    <cellStyle name="SAPBEXstdItem 2 4 9 2" xfId="38106"/>
    <cellStyle name="SAPBEXstdItem 2 4 9 2 2" xfId="38107"/>
    <cellStyle name="SAPBEXstdItem 2 4 9 2 2 2" xfId="38108"/>
    <cellStyle name="SAPBEXstdItem 2 4 9 2 3" xfId="38109"/>
    <cellStyle name="SAPBEXstdItem 2 4 9 3" xfId="38110"/>
    <cellStyle name="SAPBEXstdItem 2 4 9 3 2" xfId="38111"/>
    <cellStyle name="SAPBEXstdItem 2 4 9 4" xfId="38112"/>
    <cellStyle name="SAPBEXstdItem 2 5" xfId="38113"/>
    <cellStyle name="SAPBEXstdItem 2 5 10" xfId="38114"/>
    <cellStyle name="SAPBEXstdItem 2 5 10 2" xfId="38115"/>
    <cellStyle name="SAPBEXstdItem 2 5 10 2 2" xfId="38116"/>
    <cellStyle name="SAPBEXstdItem 2 5 10 3" xfId="38117"/>
    <cellStyle name="SAPBEXstdItem 2 5 11" xfId="38118"/>
    <cellStyle name="SAPBEXstdItem 2 5 11 2" xfId="38119"/>
    <cellStyle name="SAPBEXstdItem 2 5 12" xfId="38120"/>
    <cellStyle name="SAPBEXstdItem 2 5 13" xfId="38121"/>
    <cellStyle name="SAPBEXstdItem 2 5 2" xfId="38122"/>
    <cellStyle name="SAPBEXstdItem 2 5 2 2" xfId="38123"/>
    <cellStyle name="SAPBEXstdItem 2 5 2 2 2" xfId="38124"/>
    <cellStyle name="SAPBEXstdItem 2 5 2 2 2 2" xfId="38125"/>
    <cellStyle name="SAPBEXstdItem 2 5 2 2 3" xfId="38126"/>
    <cellStyle name="SAPBEXstdItem 2 5 2 3" xfId="38127"/>
    <cellStyle name="SAPBEXstdItem 2 5 2 3 2" xfId="38128"/>
    <cellStyle name="SAPBEXstdItem 2 5 2 4" xfId="38129"/>
    <cellStyle name="SAPBEXstdItem 2 5 3" xfId="38130"/>
    <cellStyle name="SAPBEXstdItem 2 5 3 2" xfId="38131"/>
    <cellStyle name="SAPBEXstdItem 2 5 3 2 2" xfId="38132"/>
    <cellStyle name="SAPBEXstdItem 2 5 3 2 2 2" xfId="38133"/>
    <cellStyle name="SAPBEXstdItem 2 5 3 2 3" xfId="38134"/>
    <cellStyle name="SAPBEXstdItem 2 5 3 3" xfId="38135"/>
    <cellStyle name="SAPBEXstdItem 2 5 3 3 2" xfId="38136"/>
    <cellStyle name="SAPBEXstdItem 2 5 3 4" xfId="38137"/>
    <cellStyle name="SAPBEXstdItem 2 5 4" xfId="38138"/>
    <cellStyle name="SAPBEXstdItem 2 5 4 2" xfId="38139"/>
    <cellStyle name="SAPBEXstdItem 2 5 4 2 2" xfId="38140"/>
    <cellStyle name="SAPBEXstdItem 2 5 4 2 2 2" xfId="38141"/>
    <cellStyle name="SAPBEXstdItem 2 5 4 2 3" xfId="38142"/>
    <cellStyle name="SAPBEXstdItem 2 5 4 3" xfId="38143"/>
    <cellStyle name="SAPBEXstdItem 2 5 4 3 2" xfId="38144"/>
    <cellStyle name="SAPBEXstdItem 2 5 4 4" xfId="38145"/>
    <cellStyle name="SAPBEXstdItem 2 5 5" xfId="38146"/>
    <cellStyle name="SAPBEXstdItem 2 5 5 2" xfId="38147"/>
    <cellStyle name="SAPBEXstdItem 2 5 5 2 2" xfId="38148"/>
    <cellStyle name="SAPBEXstdItem 2 5 5 2 2 2" xfId="38149"/>
    <cellStyle name="SAPBEXstdItem 2 5 5 2 3" xfId="38150"/>
    <cellStyle name="SAPBEXstdItem 2 5 5 3" xfId="38151"/>
    <cellStyle name="SAPBEXstdItem 2 5 5 3 2" xfId="38152"/>
    <cellStyle name="SAPBEXstdItem 2 5 5 4" xfId="38153"/>
    <cellStyle name="SAPBEXstdItem 2 5 6" xfId="38154"/>
    <cellStyle name="SAPBEXstdItem 2 5 6 2" xfId="38155"/>
    <cellStyle name="SAPBEXstdItem 2 5 6 2 2" xfId="38156"/>
    <cellStyle name="SAPBEXstdItem 2 5 6 2 2 2" xfId="38157"/>
    <cellStyle name="SAPBEXstdItem 2 5 6 2 3" xfId="38158"/>
    <cellStyle name="SAPBEXstdItem 2 5 6 3" xfId="38159"/>
    <cellStyle name="SAPBEXstdItem 2 5 6 3 2" xfId="38160"/>
    <cellStyle name="SAPBEXstdItem 2 5 6 4" xfId="38161"/>
    <cellStyle name="SAPBEXstdItem 2 5 7" xfId="38162"/>
    <cellStyle name="SAPBEXstdItem 2 5 7 2" xfId="38163"/>
    <cellStyle name="SAPBEXstdItem 2 5 7 2 2" xfId="38164"/>
    <cellStyle name="SAPBEXstdItem 2 5 7 2 2 2" xfId="38165"/>
    <cellStyle name="SAPBEXstdItem 2 5 7 2 3" xfId="38166"/>
    <cellStyle name="SAPBEXstdItem 2 5 7 3" xfId="38167"/>
    <cellStyle name="SAPBEXstdItem 2 5 7 3 2" xfId="38168"/>
    <cellStyle name="SAPBEXstdItem 2 5 7 4" xfId="38169"/>
    <cellStyle name="SAPBEXstdItem 2 5 8" xfId="38170"/>
    <cellStyle name="SAPBEXstdItem 2 5 8 2" xfId="38171"/>
    <cellStyle name="SAPBEXstdItem 2 5 8 2 2" xfId="38172"/>
    <cellStyle name="SAPBEXstdItem 2 5 8 2 2 2" xfId="38173"/>
    <cellStyle name="SAPBEXstdItem 2 5 8 2 3" xfId="38174"/>
    <cellStyle name="SAPBEXstdItem 2 5 8 3" xfId="38175"/>
    <cellStyle name="SAPBEXstdItem 2 5 8 3 2" xfId="38176"/>
    <cellStyle name="SAPBEXstdItem 2 5 8 4" xfId="38177"/>
    <cellStyle name="SAPBEXstdItem 2 5 9" xfId="38178"/>
    <cellStyle name="SAPBEXstdItem 2 5 9 2" xfId="38179"/>
    <cellStyle name="SAPBEXstdItem 2 5 9 2 2" xfId="38180"/>
    <cellStyle name="SAPBEXstdItem 2 5 9 2 2 2" xfId="38181"/>
    <cellStyle name="SAPBEXstdItem 2 5 9 2 3" xfId="38182"/>
    <cellStyle name="SAPBEXstdItem 2 5 9 3" xfId="38183"/>
    <cellStyle name="SAPBEXstdItem 2 5 9 3 2" xfId="38184"/>
    <cellStyle name="SAPBEXstdItem 2 5 9 4" xfId="38185"/>
    <cellStyle name="SAPBEXstdItem 2 6" xfId="38186"/>
    <cellStyle name="SAPBEXstdItem 2 6 10" xfId="38187"/>
    <cellStyle name="SAPBEXstdItem 2 6 10 2" xfId="38188"/>
    <cellStyle name="SAPBEXstdItem 2 6 10 2 2" xfId="38189"/>
    <cellStyle name="SAPBEXstdItem 2 6 10 3" xfId="38190"/>
    <cellStyle name="SAPBEXstdItem 2 6 11" xfId="38191"/>
    <cellStyle name="SAPBEXstdItem 2 6 11 2" xfId="38192"/>
    <cellStyle name="SAPBEXstdItem 2 6 12" xfId="38193"/>
    <cellStyle name="SAPBEXstdItem 2 6 2" xfId="38194"/>
    <cellStyle name="SAPBEXstdItem 2 6 2 2" xfId="38195"/>
    <cellStyle name="SAPBEXstdItem 2 6 2 2 2" xfId="38196"/>
    <cellStyle name="SAPBEXstdItem 2 6 2 2 2 2" xfId="38197"/>
    <cellStyle name="SAPBEXstdItem 2 6 2 2 3" xfId="38198"/>
    <cellStyle name="SAPBEXstdItem 2 6 2 3" xfId="38199"/>
    <cellStyle name="SAPBEXstdItem 2 6 2 3 2" xfId="38200"/>
    <cellStyle name="SAPBEXstdItem 2 6 2 4" xfId="38201"/>
    <cellStyle name="SAPBEXstdItem 2 6 3" xfId="38202"/>
    <cellStyle name="SAPBEXstdItem 2 6 3 2" xfId="38203"/>
    <cellStyle name="SAPBEXstdItem 2 6 3 2 2" xfId="38204"/>
    <cellStyle name="SAPBEXstdItem 2 6 3 2 2 2" xfId="38205"/>
    <cellStyle name="SAPBEXstdItem 2 6 3 2 3" xfId="38206"/>
    <cellStyle name="SAPBEXstdItem 2 6 3 3" xfId="38207"/>
    <cellStyle name="SAPBEXstdItem 2 6 3 3 2" xfId="38208"/>
    <cellStyle name="SAPBEXstdItem 2 6 3 4" xfId="38209"/>
    <cellStyle name="SAPBEXstdItem 2 6 4" xfId="38210"/>
    <cellStyle name="SAPBEXstdItem 2 6 4 2" xfId="38211"/>
    <cellStyle name="SAPBEXstdItem 2 6 4 2 2" xfId="38212"/>
    <cellStyle name="SAPBEXstdItem 2 6 4 2 2 2" xfId="38213"/>
    <cellStyle name="SAPBEXstdItem 2 6 4 2 3" xfId="38214"/>
    <cellStyle name="SAPBEXstdItem 2 6 4 3" xfId="38215"/>
    <cellStyle name="SAPBEXstdItem 2 6 4 3 2" xfId="38216"/>
    <cellStyle name="SAPBEXstdItem 2 6 4 4" xfId="38217"/>
    <cellStyle name="SAPBEXstdItem 2 6 5" xfId="38218"/>
    <cellStyle name="SAPBEXstdItem 2 6 5 2" xfId="38219"/>
    <cellStyle name="SAPBEXstdItem 2 6 5 2 2" xfId="38220"/>
    <cellStyle name="SAPBEXstdItem 2 6 5 2 2 2" xfId="38221"/>
    <cellStyle name="SAPBEXstdItem 2 6 5 2 3" xfId="38222"/>
    <cellStyle name="SAPBEXstdItem 2 6 5 3" xfId="38223"/>
    <cellStyle name="SAPBEXstdItem 2 6 5 3 2" xfId="38224"/>
    <cellStyle name="SAPBEXstdItem 2 6 5 4" xfId="38225"/>
    <cellStyle name="SAPBEXstdItem 2 6 6" xfId="38226"/>
    <cellStyle name="SAPBEXstdItem 2 6 6 2" xfId="38227"/>
    <cellStyle name="SAPBEXstdItem 2 6 6 2 2" xfId="38228"/>
    <cellStyle name="SAPBEXstdItem 2 6 6 2 2 2" xfId="38229"/>
    <cellStyle name="SAPBEXstdItem 2 6 6 2 3" xfId="38230"/>
    <cellStyle name="SAPBEXstdItem 2 6 6 3" xfId="38231"/>
    <cellStyle name="SAPBEXstdItem 2 6 6 3 2" xfId="38232"/>
    <cellStyle name="SAPBEXstdItem 2 6 6 4" xfId="38233"/>
    <cellStyle name="SAPBEXstdItem 2 6 7" xfId="38234"/>
    <cellStyle name="SAPBEXstdItem 2 6 7 2" xfId="38235"/>
    <cellStyle name="SAPBEXstdItem 2 6 7 2 2" xfId="38236"/>
    <cellStyle name="SAPBEXstdItem 2 6 7 2 2 2" xfId="38237"/>
    <cellStyle name="SAPBEXstdItem 2 6 7 2 3" xfId="38238"/>
    <cellStyle name="SAPBEXstdItem 2 6 7 3" xfId="38239"/>
    <cellStyle name="SAPBEXstdItem 2 6 7 3 2" xfId="38240"/>
    <cellStyle name="SAPBEXstdItem 2 6 7 4" xfId="38241"/>
    <cellStyle name="SAPBEXstdItem 2 6 8" xfId="38242"/>
    <cellStyle name="SAPBEXstdItem 2 6 8 2" xfId="38243"/>
    <cellStyle name="SAPBEXstdItem 2 6 8 2 2" xfId="38244"/>
    <cellStyle name="SAPBEXstdItem 2 6 8 2 2 2" xfId="38245"/>
    <cellStyle name="SAPBEXstdItem 2 6 8 2 3" xfId="38246"/>
    <cellStyle name="SAPBEXstdItem 2 6 8 3" xfId="38247"/>
    <cellStyle name="SAPBEXstdItem 2 6 8 3 2" xfId="38248"/>
    <cellStyle name="SAPBEXstdItem 2 6 8 4" xfId="38249"/>
    <cellStyle name="SAPBEXstdItem 2 6 9" xfId="38250"/>
    <cellStyle name="SAPBEXstdItem 2 6 9 2" xfId="38251"/>
    <cellStyle name="SAPBEXstdItem 2 6 9 2 2" xfId="38252"/>
    <cellStyle name="SAPBEXstdItem 2 6 9 2 2 2" xfId="38253"/>
    <cellStyle name="SAPBEXstdItem 2 6 9 2 3" xfId="38254"/>
    <cellStyle name="SAPBEXstdItem 2 6 9 3" xfId="38255"/>
    <cellStyle name="SAPBEXstdItem 2 6 9 3 2" xfId="38256"/>
    <cellStyle name="SAPBEXstdItem 2 6 9 4" xfId="38257"/>
    <cellStyle name="SAPBEXstdItem 2 7" xfId="38258"/>
    <cellStyle name="SAPBEXstdItem 2 7 10" xfId="38259"/>
    <cellStyle name="SAPBEXstdItem 2 7 10 2" xfId="38260"/>
    <cellStyle name="SAPBEXstdItem 2 7 10 2 2" xfId="38261"/>
    <cellStyle name="SAPBEXstdItem 2 7 10 3" xfId="38262"/>
    <cellStyle name="SAPBEXstdItem 2 7 11" xfId="38263"/>
    <cellStyle name="SAPBEXstdItem 2 7 11 2" xfId="38264"/>
    <cellStyle name="SAPBEXstdItem 2 7 12" xfId="38265"/>
    <cellStyle name="SAPBEXstdItem 2 7 2" xfId="38266"/>
    <cellStyle name="SAPBEXstdItem 2 7 2 2" xfId="38267"/>
    <cellStyle name="SAPBEXstdItem 2 7 2 2 2" xfId="38268"/>
    <cellStyle name="SAPBEXstdItem 2 7 2 2 2 2" xfId="38269"/>
    <cellStyle name="SAPBEXstdItem 2 7 2 2 3" xfId="38270"/>
    <cellStyle name="SAPBEXstdItem 2 7 2 3" xfId="38271"/>
    <cellStyle name="SAPBEXstdItem 2 7 2 3 2" xfId="38272"/>
    <cellStyle name="SAPBEXstdItem 2 7 2 4" xfId="38273"/>
    <cellStyle name="SAPBEXstdItem 2 7 3" xfId="38274"/>
    <cellStyle name="SAPBEXstdItem 2 7 3 2" xfId="38275"/>
    <cellStyle name="SAPBEXstdItem 2 7 3 2 2" xfId="38276"/>
    <cellStyle name="SAPBEXstdItem 2 7 3 2 2 2" xfId="38277"/>
    <cellStyle name="SAPBEXstdItem 2 7 3 2 3" xfId="38278"/>
    <cellStyle name="SAPBEXstdItem 2 7 3 3" xfId="38279"/>
    <cellStyle name="SAPBEXstdItem 2 7 3 3 2" xfId="38280"/>
    <cellStyle name="SAPBEXstdItem 2 7 3 4" xfId="38281"/>
    <cellStyle name="SAPBEXstdItem 2 7 4" xfId="38282"/>
    <cellStyle name="SAPBEXstdItem 2 7 4 2" xfId="38283"/>
    <cellStyle name="SAPBEXstdItem 2 7 4 2 2" xfId="38284"/>
    <cellStyle name="SAPBEXstdItem 2 7 4 2 2 2" xfId="38285"/>
    <cellStyle name="SAPBEXstdItem 2 7 4 2 3" xfId="38286"/>
    <cellStyle name="SAPBEXstdItem 2 7 4 3" xfId="38287"/>
    <cellStyle name="SAPBEXstdItem 2 7 4 3 2" xfId="38288"/>
    <cellStyle name="SAPBEXstdItem 2 7 4 4" xfId="38289"/>
    <cellStyle name="SAPBEXstdItem 2 7 5" xfId="38290"/>
    <cellStyle name="SAPBEXstdItem 2 7 5 2" xfId="38291"/>
    <cellStyle name="SAPBEXstdItem 2 7 5 2 2" xfId="38292"/>
    <cellStyle name="SAPBEXstdItem 2 7 5 2 2 2" xfId="38293"/>
    <cellStyle name="SAPBEXstdItem 2 7 5 2 3" xfId="38294"/>
    <cellStyle name="SAPBEXstdItem 2 7 5 3" xfId="38295"/>
    <cellStyle name="SAPBEXstdItem 2 7 5 3 2" xfId="38296"/>
    <cellStyle name="SAPBEXstdItem 2 7 5 4" xfId="38297"/>
    <cellStyle name="SAPBEXstdItem 2 7 6" xfId="38298"/>
    <cellStyle name="SAPBEXstdItem 2 7 6 2" xfId="38299"/>
    <cellStyle name="SAPBEXstdItem 2 7 6 2 2" xfId="38300"/>
    <cellStyle name="SAPBEXstdItem 2 7 6 2 2 2" xfId="38301"/>
    <cellStyle name="SAPBEXstdItem 2 7 6 2 3" xfId="38302"/>
    <cellStyle name="SAPBEXstdItem 2 7 6 3" xfId="38303"/>
    <cellStyle name="SAPBEXstdItem 2 7 6 3 2" xfId="38304"/>
    <cellStyle name="SAPBEXstdItem 2 7 6 4" xfId="38305"/>
    <cellStyle name="SAPBEXstdItem 2 7 7" xfId="38306"/>
    <cellStyle name="SAPBEXstdItem 2 7 7 2" xfId="38307"/>
    <cellStyle name="SAPBEXstdItem 2 7 7 2 2" xfId="38308"/>
    <cellStyle name="SAPBEXstdItem 2 7 7 2 2 2" xfId="38309"/>
    <cellStyle name="SAPBEXstdItem 2 7 7 2 3" xfId="38310"/>
    <cellStyle name="SAPBEXstdItem 2 7 7 3" xfId="38311"/>
    <cellStyle name="SAPBEXstdItem 2 7 7 3 2" xfId="38312"/>
    <cellStyle name="SAPBEXstdItem 2 7 7 4" xfId="38313"/>
    <cellStyle name="SAPBEXstdItem 2 7 8" xfId="38314"/>
    <cellStyle name="SAPBEXstdItem 2 7 8 2" xfId="38315"/>
    <cellStyle name="SAPBEXstdItem 2 7 8 2 2" xfId="38316"/>
    <cellStyle name="SAPBEXstdItem 2 7 8 2 2 2" xfId="38317"/>
    <cellStyle name="SAPBEXstdItem 2 7 8 2 3" xfId="38318"/>
    <cellStyle name="SAPBEXstdItem 2 7 8 3" xfId="38319"/>
    <cellStyle name="SAPBEXstdItem 2 7 8 3 2" xfId="38320"/>
    <cellStyle name="SAPBEXstdItem 2 7 8 4" xfId="38321"/>
    <cellStyle name="SAPBEXstdItem 2 7 9" xfId="38322"/>
    <cellStyle name="SAPBEXstdItem 2 7 9 2" xfId="38323"/>
    <cellStyle name="SAPBEXstdItem 2 7 9 2 2" xfId="38324"/>
    <cellStyle name="SAPBEXstdItem 2 7 9 2 2 2" xfId="38325"/>
    <cellStyle name="SAPBEXstdItem 2 7 9 2 3" xfId="38326"/>
    <cellStyle name="SAPBEXstdItem 2 7 9 3" xfId="38327"/>
    <cellStyle name="SAPBEXstdItem 2 7 9 3 2" xfId="38328"/>
    <cellStyle name="SAPBEXstdItem 2 7 9 4" xfId="38329"/>
    <cellStyle name="SAPBEXstdItem 2 8" xfId="38330"/>
    <cellStyle name="SAPBEXstdItem 2 8 10" xfId="38331"/>
    <cellStyle name="SAPBEXstdItem 2 8 10 2" xfId="38332"/>
    <cellStyle name="SAPBEXstdItem 2 8 10 2 2" xfId="38333"/>
    <cellStyle name="SAPBEXstdItem 2 8 10 3" xfId="38334"/>
    <cellStyle name="SAPBEXstdItem 2 8 11" xfId="38335"/>
    <cellStyle name="SAPBEXstdItem 2 8 11 2" xfId="38336"/>
    <cellStyle name="SAPBEXstdItem 2 8 12" xfId="38337"/>
    <cellStyle name="SAPBEXstdItem 2 8 2" xfId="38338"/>
    <cellStyle name="SAPBEXstdItem 2 8 2 2" xfId="38339"/>
    <cellStyle name="SAPBEXstdItem 2 8 2 2 2" xfId="38340"/>
    <cellStyle name="SAPBEXstdItem 2 8 2 2 2 2" xfId="38341"/>
    <cellStyle name="SAPBEXstdItem 2 8 2 2 3" xfId="38342"/>
    <cellStyle name="SAPBEXstdItem 2 8 2 3" xfId="38343"/>
    <cellStyle name="SAPBEXstdItem 2 8 2 3 2" xfId="38344"/>
    <cellStyle name="SAPBEXstdItem 2 8 2 4" xfId="38345"/>
    <cellStyle name="SAPBEXstdItem 2 8 3" xfId="38346"/>
    <cellStyle name="SAPBEXstdItem 2 8 3 2" xfId="38347"/>
    <cellStyle name="SAPBEXstdItem 2 8 3 2 2" xfId="38348"/>
    <cellStyle name="SAPBEXstdItem 2 8 3 2 2 2" xfId="38349"/>
    <cellStyle name="SAPBEXstdItem 2 8 3 2 3" xfId="38350"/>
    <cellStyle name="SAPBEXstdItem 2 8 3 3" xfId="38351"/>
    <cellStyle name="SAPBEXstdItem 2 8 3 3 2" xfId="38352"/>
    <cellStyle name="SAPBEXstdItem 2 8 3 4" xfId="38353"/>
    <cellStyle name="SAPBEXstdItem 2 8 4" xfId="38354"/>
    <cellStyle name="SAPBEXstdItem 2 8 4 2" xfId="38355"/>
    <cellStyle name="SAPBEXstdItem 2 8 4 2 2" xfId="38356"/>
    <cellStyle name="SAPBEXstdItem 2 8 4 2 2 2" xfId="38357"/>
    <cellStyle name="SAPBEXstdItem 2 8 4 2 3" xfId="38358"/>
    <cellStyle name="SAPBEXstdItem 2 8 4 3" xfId="38359"/>
    <cellStyle name="SAPBEXstdItem 2 8 4 3 2" xfId="38360"/>
    <cellStyle name="SAPBEXstdItem 2 8 4 4" xfId="38361"/>
    <cellStyle name="SAPBEXstdItem 2 8 5" xfId="38362"/>
    <cellStyle name="SAPBEXstdItem 2 8 5 2" xfId="38363"/>
    <cellStyle name="SAPBEXstdItem 2 8 5 2 2" xfId="38364"/>
    <cellStyle name="SAPBEXstdItem 2 8 5 2 2 2" xfId="38365"/>
    <cellStyle name="SAPBEXstdItem 2 8 5 2 3" xfId="38366"/>
    <cellStyle name="SAPBEXstdItem 2 8 5 3" xfId="38367"/>
    <cellStyle name="SAPBEXstdItem 2 8 5 3 2" xfId="38368"/>
    <cellStyle name="SAPBEXstdItem 2 8 5 4" xfId="38369"/>
    <cellStyle name="SAPBEXstdItem 2 8 6" xfId="38370"/>
    <cellStyle name="SAPBEXstdItem 2 8 6 2" xfId="38371"/>
    <cellStyle name="SAPBEXstdItem 2 8 6 2 2" xfId="38372"/>
    <cellStyle name="SAPBEXstdItem 2 8 6 2 2 2" xfId="38373"/>
    <cellStyle name="SAPBEXstdItem 2 8 6 2 3" xfId="38374"/>
    <cellStyle name="SAPBEXstdItem 2 8 6 3" xfId="38375"/>
    <cellStyle name="SAPBEXstdItem 2 8 6 3 2" xfId="38376"/>
    <cellStyle name="SAPBEXstdItem 2 8 6 4" xfId="38377"/>
    <cellStyle name="SAPBEXstdItem 2 8 7" xfId="38378"/>
    <cellStyle name="SAPBEXstdItem 2 8 7 2" xfId="38379"/>
    <cellStyle name="SAPBEXstdItem 2 8 7 2 2" xfId="38380"/>
    <cellStyle name="SAPBEXstdItem 2 8 7 2 2 2" xfId="38381"/>
    <cellStyle name="SAPBEXstdItem 2 8 7 2 3" xfId="38382"/>
    <cellStyle name="SAPBEXstdItem 2 8 7 3" xfId="38383"/>
    <cellStyle name="SAPBEXstdItem 2 8 7 3 2" xfId="38384"/>
    <cellStyle name="SAPBEXstdItem 2 8 7 4" xfId="38385"/>
    <cellStyle name="SAPBEXstdItem 2 8 8" xfId="38386"/>
    <cellStyle name="SAPBEXstdItem 2 8 8 2" xfId="38387"/>
    <cellStyle name="SAPBEXstdItem 2 8 8 2 2" xfId="38388"/>
    <cellStyle name="SAPBEXstdItem 2 8 8 2 2 2" xfId="38389"/>
    <cellStyle name="SAPBEXstdItem 2 8 8 2 3" xfId="38390"/>
    <cellStyle name="SAPBEXstdItem 2 8 8 3" xfId="38391"/>
    <cellStyle name="SAPBEXstdItem 2 8 8 3 2" xfId="38392"/>
    <cellStyle name="SAPBEXstdItem 2 8 8 4" xfId="38393"/>
    <cellStyle name="SAPBEXstdItem 2 8 9" xfId="38394"/>
    <cellStyle name="SAPBEXstdItem 2 8 9 2" xfId="38395"/>
    <cellStyle name="SAPBEXstdItem 2 8 9 2 2" xfId="38396"/>
    <cellStyle name="SAPBEXstdItem 2 8 9 2 2 2" xfId="38397"/>
    <cellStyle name="SAPBEXstdItem 2 8 9 2 3" xfId="38398"/>
    <cellStyle name="SAPBEXstdItem 2 8 9 3" xfId="38399"/>
    <cellStyle name="SAPBEXstdItem 2 8 9 3 2" xfId="38400"/>
    <cellStyle name="SAPBEXstdItem 2 8 9 4" xfId="38401"/>
    <cellStyle name="SAPBEXstdItem 2 9" xfId="38402"/>
    <cellStyle name="SAPBEXstdItem 2 9 10" xfId="38403"/>
    <cellStyle name="SAPBEXstdItem 2 9 10 2" xfId="38404"/>
    <cellStyle name="SAPBEXstdItem 2 9 10 2 2" xfId="38405"/>
    <cellStyle name="SAPBEXstdItem 2 9 10 3" xfId="38406"/>
    <cellStyle name="SAPBEXstdItem 2 9 11" xfId="38407"/>
    <cellStyle name="SAPBEXstdItem 2 9 11 2" xfId="38408"/>
    <cellStyle name="SAPBEXstdItem 2 9 12" xfId="38409"/>
    <cellStyle name="SAPBEXstdItem 2 9 2" xfId="38410"/>
    <cellStyle name="SAPBEXstdItem 2 9 2 2" xfId="38411"/>
    <cellStyle name="SAPBEXstdItem 2 9 2 2 2" xfId="38412"/>
    <cellStyle name="SAPBEXstdItem 2 9 2 2 2 2" xfId="38413"/>
    <cellStyle name="SAPBEXstdItem 2 9 2 2 3" xfId="38414"/>
    <cellStyle name="SAPBEXstdItem 2 9 2 3" xfId="38415"/>
    <cellStyle name="SAPBEXstdItem 2 9 2 3 2" xfId="38416"/>
    <cellStyle name="SAPBEXstdItem 2 9 2 4" xfId="38417"/>
    <cellStyle name="SAPBEXstdItem 2 9 3" xfId="38418"/>
    <cellStyle name="SAPBEXstdItem 2 9 3 2" xfId="38419"/>
    <cellStyle name="SAPBEXstdItem 2 9 3 2 2" xfId="38420"/>
    <cellStyle name="SAPBEXstdItem 2 9 3 2 2 2" xfId="38421"/>
    <cellStyle name="SAPBEXstdItem 2 9 3 2 3" xfId="38422"/>
    <cellStyle name="SAPBEXstdItem 2 9 3 3" xfId="38423"/>
    <cellStyle name="SAPBEXstdItem 2 9 3 3 2" xfId="38424"/>
    <cellStyle name="SAPBEXstdItem 2 9 3 4" xfId="38425"/>
    <cellStyle name="SAPBEXstdItem 2 9 4" xfId="38426"/>
    <cellStyle name="SAPBEXstdItem 2 9 4 2" xfId="38427"/>
    <cellStyle name="SAPBEXstdItem 2 9 4 2 2" xfId="38428"/>
    <cellStyle name="SAPBEXstdItem 2 9 4 2 2 2" xfId="38429"/>
    <cellStyle name="SAPBEXstdItem 2 9 4 2 3" xfId="38430"/>
    <cellStyle name="SAPBEXstdItem 2 9 4 3" xfId="38431"/>
    <cellStyle name="SAPBEXstdItem 2 9 4 3 2" xfId="38432"/>
    <cellStyle name="SAPBEXstdItem 2 9 4 4" xfId="38433"/>
    <cellStyle name="SAPBEXstdItem 2 9 5" xfId="38434"/>
    <cellStyle name="SAPBEXstdItem 2 9 5 2" xfId="38435"/>
    <cellStyle name="SAPBEXstdItem 2 9 5 2 2" xfId="38436"/>
    <cellStyle name="SAPBEXstdItem 2 9 5 2 2 2" xfId="38437"/>
    <cellStyle name="SAPBEXstdItem 2 9 5 2 3" xfId="38438"/>
    <cellStyle name="SAPBEXstdItem 2 9 5 3" xfId="38439"/>
    <cellStyle name="SAPBEXstdItem 2 9 5 3 2" xfId="38440"/>
    <cellStyle name="SAPBEXstdItem 2 9 5 4" xfId="38441"/>
    <cellStyle name="SAPBEXstdItem 2 9 6" xfId="38442"/>
    <cellStyle name="SAPBEXstdItem 2 9 6 2" xfId="38443"/>
    <cellStyle name="SAPBEXstdItem 2 9 6 2 2" xfId="38444"/>
    <cellStyle name="SAPBEXstdItem 2 9 6 2 2 2" xfId="38445"/>
    <cellStyle name="SAPBEXstdItem 2 9 6 2 3" xfId="38446"/>
    <cellStyle name="SAPBEXstdItem 2 9 6 3" xfId="38447"/>
    <cellStyle name="SAPBEXstdItem 2 9 6 3 2" xfId="38448"/>
    <cellStyle name="SAPBEXstdItem 2 9 6 4" xfId="38449"/>
    <cellStyle name="SAPBEXstdItem 2 9 7" xfId="38450"/>
    <cellStyle name="SAPBEXstdItem 2 9 7 2" xfId="38451"/>
    <cellStyle name="SAPBEXstdItem 2 9 7 2 2" xfId="38452"/>
    <cellStyle name="SAPBEXstdItem 2 9 7 2 2 2" xfId="38453"/>
    <cellStyle name="SAPBEXstdItem 2 9 7 2 3" xfId="38454"/>
    <cellStyle name="SAPBEXstdItem 2 9 7 3" xfId="38455"/>
    <cellStyle name="SAPBEXstdItem 2 9 7 3 2" xfId="38456"/>
    <cellStyle name="SAPBEXstdItem 2 9 7 4" xfId="38457"/>
    <cellStyle name="SAPBEXstdItem 2 9 8" xfId="38458"/>
    <cellStyle name="SAPBEXstdItem 2 9 8 2" xfId="38459"/>
    <cellStyle name="SAPBEXstdItem 2 9 8 2 2" xfId="38460"/>
    <cellStyle name="SAPBEXstdItem 2 9 8 2 2 2" xfId="38461"/>
    <cellStyle name="SAPBEXstdItem 2 9 8 2 3" xfId="38462"/>
    <cellStyle name="SAPBEXstdItem 2 9 8 3" xfId="38463"/>
    <cellStyle name="SAPBEXstdItem 2 9 8 3 2" xfId="38464"/>
    <cellStyle name="SAPBEXstdItem 2 9 8 4" xfId="38465"/>
    <cellStyle name="SAPBEXstdItem 2 9 9" xfId="38466"/>
    <cellStyle name="SAPBEXstdItem 2 9 9 2" xfId="38467"/>
    <cellStyle name="SAPBEXstdItem 2 9 9 2 2" xfId="38468"/>
    <cellStyle name="SAPBEXstdItem 2 9 9 2 2 2" xfId="38469"/>
    <cellStyle name="SAPBEXstdItem 2 9 9 2 3" xfId="38470"/>
    <cellStyle name="SAPBEXstdItem 2 9 9 3" xfId="38471"/>
    <cellStyle name="SAPBEXstdItem 2 9 9 3 2" xfId="38472"/>
    <cellStyle name="SAPBEXstdItem 2 9 9 4" xfId="38473"/>
    <cellStyle name="SAPBEXstdItem 20" xfId="38474"/>
    <cellStyle name="SAPBEXstdItem 20 2" xfId="38475"/>
    <cellStyle name="SAPBEXstdItem 20 2 2" xfId="38476"/>
    <cellStyle name="SAPBEXstdItem 20 2 2 2" xfId="38477"/>
    <cellStyle name="SAPBEXstdItem 20 2 3" xfId="38478"/>
    <cellStyle name="SAPBEXstdItem 20 3" xfId="38479"/>
    <cellStyle name="SAPBEXstdItem 20 3 2" xfId="38480"/>
    <cellStyle name="SAPBEXstdItem 20 4" xfId="38481"/>
    <cellStyle name="SAPBEXstdItem 21" xfId="38482"/>
    <cellStyle name="SAPBEXstdItem 21 2" xfId="38483"/>
    <cellStyle name="SAPBEXstdItem 21 2 2" xfId="38484"/>
    <cellStyle name="SAPBEXstdItem 21 2 2 2" xfId="38485"/>
    <cellStyle name="SAPBEXstdItem 21 2 3" xfId="38486"/>
    <cellStyle name="SAPBEXstdItem 21 3" xfId="38487"/>
    <cellStyle name="SAPBEXstdItem 21 3 2" xfId="38488"/>
    <cellStyle name="SAPBEXstdItem 21 4" xfId="38489"/>
    <cellStyle name="SAPBEXstdItem 22" xfId="38490"/>
    <cellStyle name="SAPBEXstdItem 22 2" xfId="38491"/>
    <cellStyle name="SAPBEXstdItem 22 2 2" xfId="38492"/>
    <cellStyle name="SAPBEXstdItem 22 2 2 2" xfId="38493"/>
    <cellStyle name="SAPBEXstdItem 22 2 3" xfId="38494"/>
    <cellStyle name="SAPBEXstdItem 22 3" xfId="38495"/>
    <cellStyle name="SAPBEXstdItem 22 3 2" xfId="38496"/>
    <cellStyle name="SAPBEXstdItem 22 4" xfId="38497"/>
    <cellStyle name="SAPBEXstdItem 23" xfId="38498"/>
    <cellStyle name="SAPBEXstdItem 23 2" xfId="38499"/>
    <cellStyle name="SAPBEXstdItem 23 2 2" xfId="38500"/>
    <cellStyle name="SAPBEXstdItem 23 2 2 2" xfId="38501"/>
    <cellStyle name="SAPBEXstdItem 23 2 3" xfId="38502"/>
    <cellStyle name="SAPBEXstdItem 23 3" xfId="38503"/>
    <cellStyle name="SAPBEXstdItem 23 3 2" xfId="38504"/>
    <cellStyle name="SAPBEXstdItem 23 4" xfId="38505"/>
    <cellStyle name="SAPBEXstdItem 24" xfId="38506"/>
    <cellStyle name="SAPBEXstdItem 24 2" xfId="38507"/>
    <cellStyle name="SAPBEXstdItem 24 2 2" xfId="38508"/>
    <cellStyle name="SAPBEXstdItem 24 2 2 2" xfId="38509"/>
    <cellStyle name="SAPBEXstdItem 24 2 3" xfId="38510"/>
    <cellStyle name="SAPBEXstdItem 24 3" xfId="38511"/>
    <cellStyle name="SAPBEXstdItem 24 3 2" xfId="38512"/>
    <cellStyle name="SAPBEXstdItem 24 4" xfId="38513"/>
    <cellStyle name="SAPBEXstdItem 25" xfId="38514"/>
    <cellStyle name="SAPBEXstdItem 25 2" xfId="38515"/>
    <cellStyle name="SAPBEXstdItem 25 2 2" xfId="38516"/>
    <cellStyle name="SAPBEXstdItem 25 2 2 2" xfId="38517"/>
    <cellStyle name="SAPBEXstdItem 25 2 3" xfId="38518"/>
    <cellStyle name="SAPBEXstdItem 25 3" xfId="38519"/>
    <cellStyle name="SAPBEXstdItem 25 3 2" xfId="38520"/>
    <cellStyle name="SAPBEXstdItem 25 4" xfId="38521"/>
    <cellStyle name="SAPBEXstdItem 26" xfId="38522"/>
    <cellStyle name="SAPBEXstdItem 26 2" xfId="38523"/>
    <cellStyle name="SAPBEXstdItem 26 2 2" xfId="38524"/>
    <cellStyle name="SAPBEXstdItem 26 3" xfId="38525"/>
    <cellStyle name="SAPBEXstdItem 27" xfId="38526"/>
    <cellStyle name="SAPBEXstdItem 27 2" xfId="38527"/>
    <cellStyle name="SAPBEXstdItem 28" xfId="38528"/>
    <cellStyle name="SAPBEXstdItem 29" xfId="38529"/>
    <cellStyle name="SAPBEXstdItem 3" xfId="38530"/>
    <cellStyle name="SAPBEXstdItem 3 10" xfId="38531"/>
    <cellStyle name="SAPBEXstdItem 3 10 2" xfId="38532"/>
    <cellStyle name="SAPBEXstdItem 3 10 2 2" xfId="38533"/>
    <cellStyle name="SAPBEXstdItem 3 10 3" xfId="38534"/>
    <cellStyle name="SAPBEXstdItem 3 11" xfId="38535"/>
    <cellStyle name="SAPBEXstdItem 3 11 2" xfId="38536"/>
    <cellStyle name="SAPBEXstdItem 3 11 2 2" xfId="38537"/>
    <cellStyle name="SAPBEXstdItem 3 11 3" xfId="38538"/>
    <cellStyle name="SAPBEXstdItem 3 12" xfId="38539"/>
    <cellStyle name="SAPBEXstdItem 3 12 2" xfId="38540"/>
    <cellStyle name="SAPBEXstdItem 3 13" xfId="38541"/>
    <cellStyle name="SAPBEXstdItem 3 14" xfId="38542"/>
    <cellStyle name="SAPBEXstdItem 3 2" xfId="38543"/>
    <cellStyle name="SAPBEXstdItem 3 2 2" xfId="38544"/>
    <cellStyle name="SAPBEXstdItem 3 2 2 2" xfId="38545"/>
    <cellStyle name="SAPBEXstdItem 3 2 2 2 2" xfId="38546"/>
    <cellStyle name="SAPBEXstdItem 3 2 2 3" xfId="38547"/>
    <cellStyle name="SAPBEXstdItem 3 2 2 4" xfId="51798"/>
    <cellStyle name="SAPBEXstdItem 3 2 2 5" xfId="51799"/>
    <cellStyle name="SAPBEXstdItem 3 2 3" xfId="38548"/>
    <cellStyle name="SAPBEXstdItem 3 2 3 2" xfId="38549"/>
    <cellStyle name="SAPBEXstdItem 3 2 3 2 2" xfId="38550"/>
    <cellStyle name="SAPBEXstdItem 3 2 3 3" xfId="38551"/>
    <cellStyle name="SAPBEXstdItem 3 2 4" xfId="38552"/>
    <cellStyle name="SAPBEXstdItem 3 2 4 2" xfId="38553"/>
    <cellStyle name="SAPBEXstdItem 3 2 5" xfId="38554"/>
    <cellStyle name="SAPBEXstdItem 3 2 6" xfId="51800"/>
    <cellStyle name="SAPBEXstdItem 3 3" xfId="38555"/>
    <cellStyle name="SAPBEXstdItem 3 3 2" xfId="38556"/>
    <cellStyle name="SAPBEXstdItem 3 3 2 2" xfId="38557"/>
    <cellStyle name="SAPBEXstdItem 3 3 2 2 2" xfId="38558"/>
    <cellStyle name="SAPBEXstdItem 3 3 2 3" xfId="38559"/>
    <cellStyle name="SAPBEXstdItem 3 3 2 4" xfId="51801"/>
    <cellStyle name="SAPBEXstdItem 3 3 2 5" xfId="51802"/>
    <cellStyle name="SAPBEXstdItem 3 3 3" xfId="38560"/>
    <cellStyle name="SAPBEXstdItem 3 3 3 2" xfId="38561"/>
    <cellStyle name="SAPBEXstdItem 3 3 4" xfId="38562"/>
    <cellStyle name="SAPBEXstdItem 3 3 5" xfId="51803"/>
    <cellStyle name="SAPBEXstdItem 3 3 6" xfId="51804"/>
    <cellStyle name="SAPBEXstdItem 3 4" xfId="38563"/>
    <cellStyle name="SAPBEXstdItem 3 4 2" xfId="38564"/>
    <cellStyle name="SAPBEXstdItem 3 4 2 2" xfId="38565"/>
    <cellStyle name="SAPBEXstdItem 3 4 2 2 2" xfId="38566"/>
    <cellStyle name="SAPBEXstdItem 3 4 2 3" xfId="38567"/>
    <cellStyle name="SAPBEXstdItem 3 4 2 4" xfId="51805"/>
    <cellStyle name="SAPBEXstdItem 3 4 2 5" xfId="51806"/>
    <cellStyle name="SAPBEXstdItem 3 4 3" xfId="38568"/>
    <cellStyle name="SAPBEXstdItem 3 4 3 2" xfId="38569"/>
    <cellStyle name="SAPBEXstdItem 3 4 4" xfId="38570"/>
    <cellStyle name="SAPBEXstdItem 3 4 5" xfId="51807"/>
    <cellStyle name="SAPBEXstdItem 3 4 6" xfId="51808"/>
    <cellStyle name="SAPBEXstdItem 3 5" xfId="38571"/>
    <cellStyle name="SAPBEXstdItem 3 5 2" xfId="38572"/>
    <cellStyle name="SAPBEXstdItem 3 5 2 2" xfId="38573"/>
    <cellStyle name="SAPBEXstdItem 3 5 2 2 2" xfId="38574"/>
    <cellStyle name="SAPBEXstdItem 3 5 2 3" xfId="38575"/>
    <cellStyle name="SAPBEXstdItem 3 5 3" xfId="38576"/>
    <cellStyle name="SAPBEXstdItem 3 5 3 2" xfId="38577"/>
    <cellStyle name="SAPBEXstdItem 3 5 4" xfId="38578"/>
    <cellStyle name="SAPBEXstdItem 3 6" xfId="38579"/>
    <cellStyle name="SAPBEXstdItem 3 6 2" xfId="38580"/>
    <cellStyle name="SAPBEXstdItem 3 6 2 2" xfId="38581"/>
    <cellStyle name="SAPBEXstdItem 3 6 2 2 2" xfId="38582"/>
    <cellStyle name="SAPBEXstdItem 3 6 2 3" xfId="38583"/>
    <cellStyle name="SAPBEXstdItem 3 6 3" xfId="38584"/>
    <cellStyle name="SAPBEXstdItem 3 6 3 2" xfId="38585"/>
    <cellStyle name="SAPBEXstdItem 3 6 4" xfId="38586"/>
    <cellStyle name="SAPBEXstdItem 3 7" xfId="38587"/>
    <cellStyle name="SAPBEXstdItem 3 7 2" xfId="38588"/>
    <cellStyle name="SAPBEXstdItem 3 7 2 2" xfId="38589"/>
    <cellStyle name="SAPBEXstdItem 3 7 2 2 2" xfId="38590"/>
    <cellStyle name="SAPBEXstdItem 3 7 2 3" xfId="38591"/>
    <cellStyle name="SAPBEXstdItem 3 7 3" xfId="38592"/>
    <cellStyle name="SAPBEXstdItem 3 7 3 2" xfId="38593"/>
    <cellStyle name="SAPBEXstdItem 3 7 4" xfId="38594"/>
    <cellStyle name="SAPBEXstdItem 3 8" xfId="38595"/>
    <cellStyle name="SAPBEXstdItem 3 8 2" xfId="38596"/>
    <cellStyle name="SAPBEXstdItem 3 8 2 2" xfId="38597"/>
    <cellStyle name="SAPBEXstdItem 3 8 2 2 2" xfId="38598"/>
    <cellStyle name="SAPBEXstdItem 3 8 2 3" xfId="38599"/>
    <cellStyle name="SAPBEXstdItem 3 8 3" xfId="38600"/>
    <cellStyle name="SAPBEXstdItem 3 8 3 2" xfId="38601"/>
    <cellStyle name="SAPBEXstdItem 3 8 4" xfId="38602"/>
    <cellStyle name="SAPBEXstdItem 3 9" xfId="38603"/>
    <cellStyle name="SAPBEXstdItem 3 9 2" xfId="38604"/>
    <cellStyle name="SAPBEXstdItem 3 9 2 2" xfId="38605"/>
    <cellStyle name="SAPBEXstdItem 3 9 2 2 2" xfId="38606"/>
    <cellStyle name="SAPBEXstdItem 3 9 2 3" xfId="38607"/>
    <cellStyle name="SAPBEXstdItem 3 9 3" xfId="38608"/>
    <cellStyle name="SAPBEXstdItem 3 9 3 2" xfId="38609"/>
    <cellStyle name="SAPBEXstdItem 3 9 4" xfId="38610"/>
    <cellStyle name="SAPBEXstdItem 30" xfId="38611"/>
    <cellStyle name="SAPBEXstdItem 31" xfId="38612"/>
    <cellStyle name="SAPBEXstdItem 32" xfId="38613"/>
    <cellStyle name="SAPBEXstdItem 33" xfId="38614"/>
    <cellStyle name="SAPBEXstdItem 34" xfId="38615"/>
    <cellStyle name="SAPBEXstdItem 4" xfId="38616"/>
    <cellStyle name="SAPBEXstdItem 4 10" xfId="38617"/>
    <cellStyle name="SAPBEXstdItem 4 10 2" xfId="38618"/>
    <cellStyle name="SAPBEXstdItem 4 10 2 2" xfId="38619"/>
    <cellStyle name="SAPBEXstdItem 4 10 3" xfId="38620"/>
    <cellStyle name="SAPBEXstdItem 4 11" xfId="38621"/>
    <cellStyle name="SAPBEXstdItem 4 11 2" xfId="38622"/>
    <cellStyle name="SAPBEXstdItem 4 11 2 2" xfId="38623"/>
    <cellStyle name="SAPBEXstdItem 4 11 3" xfId="38624"/>
    <cellStyle name="SAPBEXstdItem 4 12" xfId="38625"/>
    <cellStyle name="SAPBEXstdItem 4 12 2" xfId="38626"/>
    <cellStyle name="SAPBEXstdItem 4 13" xfId="38627"/>
    <cellStyle name="SAPBEXstdItem 4 13 2" xfId="38628"/>
    <cellStyle name="SAPBEXstdItem 4 14" xfId="38629"/>
    <cellStyle name="SAPBEXstdItem 4 15" xfId="38630"/>
    <cellStyle name="SAPBEXstdItem 4 16" xfId="38631"/>
    <cellStyle name="SAPBEXstdItem 4 2" xfId="38632"/>
    <cellStyle name="SAPBEXstdItem 4 2 2" xfId="38633"/>
    <cellStyle name="SAPBEXstdItem 4 2 2 2" xfId="38634"/>
    <cellStyle name="SAPBEXstdItem 4 2 2 2 2" xfId="38635"/>
    <cellStyle name="SAPBEXstdItem 4 2 2 3" xfId="38636"/>
    <cellStyle name="SAPBEXstdItem 4 2 3" xfId="38637"/>
    <cellStyle name="SAPBEXstdItem 4 2 3 2" xfId="38638"/>
    <cellStyle name="SAPBEXstdItem 4 2 3 2 2" xfId="38639"/>
    <cellStyle name="SAPBEXstdItem 4 2 3 3" xfId="38640"/>
    <cellStyle name="SAPBEXstdItem 4 2 4" xfId="38641"/>
    <cellStyle name="SAPBEXstdItem 4 2 4 2" xfId="38642"/>
    <cellStyle name="SAPBEXstdItem 4 2 5" xfId="38643"/>
    <cellStyle name="SAPBEXstdItem 4 3" xfId="38644"/>
    <cellStyle name="SAPBEXstdItem 4 3 2" xfId="38645"/>
    <cellStyle name="SAPBEXstdItem 4 3 2 2" xfId="38646"/>
    <cellStyle name="SAPBEXstdItem 4 3 2 2 2" xfId="38647"/>
    <cellStyle name="SAPBEXstdItem 4 3 2 3" xfId="38648"/>
    <cellStyle name="SAPBEXstdItem 4 3 3" xfId="38649"/>
    <cellStyle name="SAPBEXstdItem 4 3 3 2" xfId="38650"/>
    <cellStyle name="SAPBEXstdItem 4 3 4" xfId="38651"/>
    <cellStyle name="SAPBEXstdItem 4 4" xfId="38652"/>
    <cellStyle name="SAPBEXstdItem 4 4 2" xfId="38653"/>
    <cellStyle name="SAPBEXstdItem 4 4 2 2" xfId="38654"/>
    <cellStyle name="SAPBEXstdItem 4 4 2 2 2" xfId="38655"/>
    <cellStyle name="SAPBEXstdItem 4 4 2 3" xfId="38656"/>
    <cellStyle name="SAPBEXstdItem 4 4 3" xfId="38657"/>
    <cellStyle name="SAPBEXstdItem 4 4 3 2" xfId="38658"/>
    <cellStyle name="SAPBEXstdItem 4 4 4" xfId="38659"/>
    <cellStyle name="SAPBEXstdItem 4 5" xfId="38660"/>
    <cellStyle name="SAPBEXstdItem 4 5 2" xfId="38661"/>
    <cellStyle name="SAPBEXstdItem 4 5 2 2" xfId="38662"/>
    <cellStyle name="SAPBEXstdItem 4 5 2 2 2" xfId="38663"/>
    <cellStyle name="SAPBEXstdItem 4 5 2 3" xfId="38664"/>
    <cellStyle name="SAPBEXstdItem 4 5 3" xfId="38665"/>
    <cellStyle name="SAPBEXstdItem 4 5 3 2" xfId="38666"/>
    <cellStyle name="SAPBEXstdItem 4 5 4" xfId="38667"/>
    <cellStyle name="SAPBEXstdItem 4 6" xfId="38668"/>
    <cellStyle name="SAPBEXstdItem 4 6 2" xfId="38669"/>
    <cellStyle name="SAPBEXstdItem 4 6 2 2" xfId="38670"/>
    <cellStyle name="SAPBEXstdItem 4 6 2 2 2" xfId="38671"/>
    <cellStyle name="SAPBEXstdItem 4 6 2 3" xfId="38672"/>
    <cellStyle name="SAPBEXstdItem 4 6 3" xfId="38673"/>
    <cellStyle name="SAPBEXstdItem 4 6 3 2" xfId="38674"/>
    <cellStyle name="SAPBEXstdItem 4 6 4" xfId="38675"/>
    <cellStyle name="SAPBEXstdItem 4 7" xfId="38676"/>
    <cellStyle name="SAPBEXstdItem 4 7 2" xfId="38677"/>
    <cellStyle name="SAPBEXstdItem 4 7 2 2" xfId="38678"/>
    <cellStyle name="SAPBEXstdItem 4 7 2 2 2" xfId="38679"/>
    <cellStyle name="SAPBEXstdItem 4 7 2 3" xfId="38680"/>
    <cellStyle name="SAPBEXstdItem 4 7 3" xfId="38681"/>
    <cellStyle name="SAPBEXstdItem 4 7 3 2" xfId="38682"/>
    <cellStyle name="SAPBEXstdItem 4 7 4" xfId="38683"/>
    <cellStyle name="SAPBEXstdItem 4 8" xfId="38684"/>
    <cellStyle name="SAPBEXstdItem 4 8 2" xfId="38685"/>
    <cellStyle name="SAPBEXstdItem 4 8 2 2" xfId="38686"/>
    <cellStyle name="SAPBEXstdItem 4 8 2 2 2" xfId="38687"/>
    <cellStyle name="SAPBEXstdItem 4 8 2 3" xfId="38688"/>
    <cellStyle name="SAPBEXstdItem 4 8 3" xfId="38689"/>
    <cellStyle name="SAPBEXstdItem 4 8 3 2" xfId="38690"/>
    <cellStyle name="SAPBEXstdItem 4 8 4" xfId="38691"/>
    <cellStyle name="SAPBEXstdItem 4 9" xfId="38692"/>
    <cellStyle name="SAPBEXstdItem 4 9 2" xfId="38693"/>
    <cellStyle name="SAPBEXstdItem 4 9 2 2" xfId="38694"/>
    <cellStyle name="SAPBEXstdItem 4 9 2 2 2" xfId="38695"/>
    <cellStyle name="SAPBEXstdItem 4 9 2 3" xfId="38696"/>
    <cellStyle name="SAPBEXstdItem 4 9 3" xfId="38697"/>
    <cellStyle name="SAPBEXstdItem 4 9 3 2" xfId="38698"/>
    <cellStyle name="SAPBEXstdItem 4 9 4" xfId="38699"/>
    <cellStyle name="SAPBEXstdItem 5" xfId="38700"/>
    <cellStyle name="SAPBEXstdItem 5 10" xfId="38701"/>
    <cellStyle name="SAPBEXstdItem 5 10 2" xfId="38702"/>
    <cellStyle name="SAPBEXstdItem 5 10 2 2" xfId="38703"/>
    <cellStyle name="SAPBEXstdItem 5 10 3" xfId="38704"/>
    <cellStyle name="SAPBEXstdItem 5 11" xfId="38705"/>
    <cellStyle name="SAPBEXstdItem 5 11 2" xfId="38706"/>
    <cellStyle name="SAPBEXstdItem 5 11 2 2" xfId="38707"/>
    <cellStyle name="SAPBEXstdItem 5 11 3" xfId="38708"/>
    <cellStyle name="SAPBEXstdItem 5 12" xfId="38709"/>
    <cellStyle name="SAPBEXstdItem 5 12 2" xfId="38710"/>
    <cellStyle name="SAPBEXstdItem 5 13" xfId="38711"/>
    <cellStyle name="SAPBEXstdItem 5 2" xfId="38712"/>
    <cellStyle name="SAPBEXstdItem 5 2 2" xfId="38713"/>
    <cellStyle name="SAPBEXstdItem 5 2 2 2" xfId="38714"/>
    <cellStyle name="SAPBEXstdItem 5 2 2 2 2" xfId="38715"/>
    <cellStyle name="SAPBEXstdItem 5 2 2 3" xfId="38716"/>
    <cellStyle name="SAPBEXstdItem 5 2 3" xfId="38717"/>
    <cellStyle name="SAPBEXstdItem 5 2 3 2" xfId="38718"/>
    <cellStyle name="SAPBEXstdItem 5 2 4" xfId="38719"/>
    <cellStyle name="SAPBEXstdItem 5 3" xfId="38720"/>
    <cellStyle name="SAPBEXstdItem 5 3 2" xfId="38721"/>
    <cellStyle name="SAPBEXstdItem 5 3 2 2" xfId="38722"/>
    <cellStyle name="SAPBEXstdItem 5 3 2 2 2" xfId="38723"/>
    <cellStyle name="SAPBEXstdItem 5 3 2 3" xfId="38724"/>
    <cellStyle name="SAPBEXstdItem 5 3 3" xfId="38725"/>
    <cellStyle name="SAPBEXstdItem 5 3 3 2" xfId="38726"/>
    <cellStyle name="SAPBEXstdItem 5 3 4" xfId="38727"/>
    <cellStyle name="SAPBEXstdItem 5 4" xfId="38728"/>
    <cellStyle name="SAPBEXstdItem 5 4 2" xfId="38729"/>
    <cellStyle name="SAPBEXstdItem 5 4 2 2" xfId="38730"/>
    <cellStyle name="SAPBEXstdItem 5 4 2 2 2" xfId="38731"/>
    <cellStyle name="SAPBEXstdItem 5 4 2 3" xfId="38732"/>
    <cellStyle name="SAPBEXstdItem 5 4 3" xfId="38733"/>
    <cellStyle name="SAPBEXstdItem 5 4 3 2" xfId="38734"/>
    <cellStyle name="SAPBEXstdItem 5 4 4" xfId="38735"/>
    <cellStyle name="SAPBEXstdItem 5 5" xfId="38736"/>
    <cellStyle name="SAPBEXstdItem 5 5 2" xfId="38737"/>
    <cellStyle name="SAPBEXstdItem 5 5 2 2" xfId="38738"/>
    <cellStyle name="SAPBEXstdItem 5 5 2 2 2" xfId="38739"/>
    <cellStyle name="SAPBEXstdItem 5 5 2 3" xfId="38740"/>
    <cellStyle name="SAPBEXstdItem 5 5 3" xfId="38741"/>
    <cellStyle name="SAPBEXstdItem 5 5 3 2" xfId="38742"/>
    <cellStyle name="SAPBEXstdItem 5 5 4" xfId="38743"/>
    <cellStyle name="SAPBEXstdItem 5 6" xfId="38744"/>
    <cellStyle name="SAPBEXstdItem 5 6 2" xfId="38745"/>
    <cellStyle name="SAPBEXstdItem 5 6 2 2" xfId="38746"/>
    <cellStyle name="SAPBEXstdItem 5 6 2 2 2" xfId="38747"/>
    <cellStyle name="SAPBEXstdItem 5 6 2 3" xfId="38748"/>
    <cellStyle name="SAPBEXstdItem 5 6 3" xfId="38749"/>
    <cellStyle name="SAPBEXstdItem 5 6 3 2" xfId="38750"/>
    <cellStyle name="SAPBEXstdItem 5 6 4" xfId="38751"/>
    <cellStyle name="SAPBEXstdItem 5 7" xfId="38752"/>
    <cellStyle name="SAPBEXstdItem 5 7 2" xfId="38753"/>
    <cellStyle name="SAPBEXstdItem 5 7 2 2" xfId="38754"/>
    <cellStyle name="SAPBEXstdItem 5 7 2 2 2" xfId="38755"/>
    <cellStyle name="SAPBEXstdItem 5 7 2 3" xfId="38756"/>
    <cellStyle name="SAPBEXstdItem 5 7 3" xfId="38757"/>
    <cellStyle name="SAPBEXstdItem 5 7 3 2" xfId="38758"/>
    <cellStyle name="SAPBEXstdItem 5 7 4" xfId="38759"/>
    <cellStyle name="SAPBEXstdItem 5 8" xfId="38760"/>
    <cellStyle name="SAPBEXstdItem 5 8 2" xfId="38761"/>
    <cellStyle name="SAPBEXstdItem 5 8 2 2" xfId="38762"/>
    <cellStyle name="SAPBEXstdItem 5 8 2 2 2" xfId="38763"/>
    <cellStyle name="SAPBEXstdItem 5 8 2 3" xfId="38764"/>
    <cellStyle name="SAPBEXstdItem 5 8 3" xfId="38765"/>
    <cellStyle name="SAPBEXstdItem 5 8 3 2" xfId="38766"/>
    <cellStyle name="SAPBEXstdItem 5 8 4" xfId="38767"/>
    <cellStyle name="SAPBEXstdItem 5 9" xfId="38768"/>
    <cellStyle name="SAPBEXstdItem 5 9 2" xfId="38769"/>
    <cellStyle name="SAPBEXstdItem 5 9 2 2" xfId="38770"/>
    <cellStyle name="SAPBEXstdItem 5 9 2 2 2" xfId="38771"/>
    <cellStyle name="SAPBEXstdItem 5 9 2 3" xfId="38772"/>
    <cellStyle name="SAPBEXstdItem 5 9 3" xfId="38773"/>
    <cellStyle name="SAPBEXstdItem 5 9 3 2" xfId="38774"/>
    <cellStyle name="SAPBEXstdItem 5 9 4" xfId="38775"/>
    <cellStyle name="SAPBEXstdItem 6" xfId="38776"/>
    <cellStyle name="SAPBEXstdItem 6 10" xfId="38777"/>
    <cellStyle name="SAPBEXstdItem 6 10 2" xfId="38778"/>
    <cellStyle name="SAPBEXstdItem 6 10 2 2" xfId="38779"/>
    <cellStyle name="SAPBEXstdItem 6 10 3" xfId="38780"/>
    <cellStyle name="SAPBEXstdItem 6 11" xfId="38781"/>
    <cellStyle name="SAPBEXstdItem 6 11 2" xfId="38782"/>
    <cellStyle name="SAPBEXstdItem 6 11 2 2" xfId="38783"/>
    <cellStyle name="SAPBEXstdItem 6 11 3" xfId="38784"/>
    <cellStyle name="SAPBEXstdItem 6 12" xfId="38785"/>
    <cellStyle name="SAPBEXstdItem 6 12 2" xfId="38786"/>
    <cellStyle name="SAPBEXstdItem 6 13" xfId="38787"/>
    <cellStyle name="SAPBEXstdItem 6 2" xfId="38788"/>
    <cellStyle name="SAPBEXstdItem 6 2 2" xfId="38789"/>
    <cellStyle name="SAPBEXstdItem 6 2 2 2" xfId="38790"/>
    <cellStyle name="SAPBEXstdItem 6 2 2 2 2" xfId="38791"/>
    <cellStyle name="SAPBEXstdItem 6 2 2 3" xfId="38792"/>
    <cellStyle name="SAPBEXstdItem 6 2 3" xfId="38793"/>
    <cellStyle name="SAPBEXstdItem 6 2 3 2" xfId="38794"/>
    <cellStyle name="SAPBEXstdItem 6 2 4" xfId="38795"/>
    <cellStyle name="SAPBEXstdItem 6 3" xfId="38796"/>
    <cellStyle name="SAPBEXstdItem 6 3 2" xfId="38797"/>
    <cellStyle name="SAPBEXstdItem 6 3 2 2" xfId="38798"/>
    <cellStyle name="SAPBEXstdItem 6 3 2 2 2" xfId="38799"/>
    <cellStyle name="SAPBEXstdItem 6 3 2 3" xfId="38800"/>
    <cellStyle name="SAPBEXstdItem 6 3 3" xfId="38801"/>
    <cellStyle name="SAPBEXstdItem 6 3 3 2" xfId="38802"/>
    <cellStyle name="SAPBEXstdItem 6 3 4" xfId="38803"/>
    <cellStyle name="SAPBEXstdItem 6 4" xfId="38804"/>
    <cellStyle name="SAPBEXstdItem 6 4 2" xfId="38805"/>
    <cellStyle name="SAPBEXstdItem 6 4 2 2" xfId="38806"/>
    <cellStyle name="SAPBEXstdItem 6 4 2 2 2" xfId="38807"/>
    <cellStyle name="SAPBEXstdItem 6 4 2 3" xfId="38808"/>
    <cellStyle name="SAPBEXstdItem 6 4 3" xfId="38809"/>
    <cellStyle name="SAPBEXstdItem 6 4 3 2" xfId="38810"/>
    <cellStyle name="SAPBEXstdItem 6 4 4" xfId="38811"/>
    <cellStyle name="SAPBEXstdItem 6 5" xfId="38812"/>
    <cellStyle name="SAPBEXstdItem 6 5 2" xfId="38813"/>
    <cellStyle name="SAPBEXstdItem 6 5 2 2" xfId="38814"/>
    <cellStyle name="SAPBEXstdItem 6 5 2 2 2" xfId="38815"/>
    <cellStyle name="SAPBEXstdItem 6 5 2 3" xfId="38816"/>
    <cellStyle name="SAPBEXstdItem 6 5 3" xfId="38817"/>
    <cellStyle name="SAPBEXstdItem 6 5 3 2" xfId="38818"/>
    <cellStyle name="SAPBEXstdItem 6 5 4" xfId="38819"/>
    <cellStyle name="SAPBEXstdItem 6 6" xfId="38820"/>
    <cellStyle name="SAPBEXstdItem 6 6 2" xfId="38821"/>
    <cellStyle name="SAPBEXstdItem 6 6 2 2" xfId="38822"/>
    <cellStyle name="SAPBEXstdItem 6 6 2 2 2" xfId="38823"/>
    <cellStyle name="SAPBEXstdItem 6 6 2 3" xfId="38824"/>
    <cellStyle name="SAPBEXstdItem 6 6 3" xfId="38825"/>
    <cellStyle name="SAPBEXstdItem 6 6 3 2" xfId="38826"/>
    <cellStyle name="SAPBEXstdItem 6 6 4" xfId="38827"/>
    <cellStyle name="SAPBEXstdItem 6 7" xfId="38828"/>
    <cellStyle name="SAPBEXstdItem 6 7 2" xfId="38829"/>
    <cellStyle name="SAPBEXstdItem 6 7 2 2" xfId="38830"/>
    <cellStyle name="SAPBEXstdItem 6 7 2 2 2" xfId="38831"/>
    <cellStyle name="SAPBEXstdItem 6 7 2 3" xfId="38832"/>
    <cellStyle name="SAPBEXstdItem 6 7 3" xfId="38833"/>
    <cellStyle name="SAPBEXstdItem 6 7 3 2" xfId="38834"/>
    <cellStyle name="SAPBEXstdItem 6 7 4" xfId="38835"/>
    <cellStyle name="SAPBEXstdItem 6 8" xfId="38836"/>
    <cellStyle name="SAPBEXstdItem 6 8 2" xfId="38837"/>
    <cellStyle name="SAPBEXstdItem 6 8 2 2" xfId="38838"/>
    <cellStyle name="SAPBEXstdItem 6 8 2 2 2" xfId="38839"/>
    <cellStyle name="SAPBEXstdItem 6 8 2 3" xfId="38840"/>
    <cellStyle name="SAPBEXstdItem 6 8 3" xfId="38841"/>
    <cellStyle name="SAPBEXstdItem 6 8 3 2" xfId="38842"/>
    <cellStyle name="SAPBEXstdItem 6 8 4" xfId="38843"/>
    <cellStyle name="SAPBEXstdItem 6 9" xfId="38844"/>
    <cellStyle name="SAPBEXstdItem 6 9 2" xfId="38845"/>
    <cellStyle name="SAPBEXstdItem 6 9 2 2" xfId="38846"/>
    <cellStyle name="SAPBEXstdItem 6 9 2 2 2" xfId="38847"/>
    <cellStyle name="SAPBEXstdItem 6 9 2 3" xfId="38848"/>
    <cellStyle name="SAPBEXstdItem 6 9 3" xfId="38849"/>
    <cellStyle name="SAPBEXstdItem 6 9 3 2" xfId="38850"/>
    <cellStyle name="SAPBEXstdItem 6 9 4" xfId="38851"/>
    <cellStyle name="SAPBEXstdItem 7" xfId="38852"/>
    <cellStyle name="SAPBEXstdItem 7 10" xfId="38853"/>
    <cellStyle name="SAPBEXstdItem 7 10 2" xfId="38854"/>
    <cellStyle name="SAPBEXstdItem 7 10 2 2" xfId="38855"/>
    <cellStyle name="SAPBEXstdItem 7 10 3" xfId="38856"/>
    <cellStyle name="SAPBEXstdItem 7 11" xfId="38857"/>
    <cellStyle name="SAPBEXstdItem 7 11 2" xfId="38858"/>
    <cellStyle name="SAPBEXstdItem 7 12" xfId="38859"/>
    <cellStyle name="SAPBEXstdItem 7 13" xfId="38860"/>
    <cellStyle name="SAPBEXstdItem 7 2" xfId="38861"/>
    <cellStyle name="SAPBEXstdItem 7 2 2" xfId="38862"/>
    <cellStyle name="SAPBEXstdItem 7 2 2 2" xfId="38863"/>
    <cellStyle name="SAPBEXstdItem 7 2 2 2 2" xfId="38864"/>
    <cellStyle name="SAPBEXstdItem 7 2 2 3" xfId="38865"/>
    <cellStyle name="SAPBEXstdItem 7 2 3" xfId="38866"/>
    <cellStyle name="SAPBEXstdItem 7 2 3 2" xfId="38867"/>
    <cellStyle name="SAPBEXstdItem 7 2 4" xfId="38868"/>
    <cellStyle name="SAPBEXstdItem 7 3" xfId="38869"/>
    <cellStyle name="SAPBEXstdItem 7 3 2" xfId="38870"/>
    <cellStyle name="SAPBEXstdItem 7 3 2 2" xfId="38871"/>
    <cellStyle name="SAPBEXstdItem 7 3 2 2 2" xfId="38872"/>
    <cellStyle name="SAPBEXstdItem 7 3 2 3" xfId="38873"/>
    <cellStyle name="SAPBEXstdItem 7 3 3" xfId="38874"/>
    <cellStyle name="SAPBEXstdItem 7 3 3 2" xfId="38875"/>
    <cellStyle name="SAPBEXstdItem 7 3 4" xfId="38876"/>
    <cellStyle name="SAPBEXstdItem 7 4" xfId="38877"/>
    <cellStyle name="SAPBEXstdItem 7 4 2" xfId="38878"/>
    <cellStyle name="SAPBEXstdItem 7 4 2 2" xfId="38879"/>
    <cellStyle name="SAPBEXstdItem 7 4 2 2 2" xfId="38880"/>
    <cellStyle name="SAPBEXstdItem 7 4 2 3" xfId="38881"/>
    <cellStyle name="SAPBEXstdItem 7 4 3" xfId="38882"/>
    <cellStyle name="SAPBEXstdItem 7 4 3 2" xfId="38883"/>
    <cellStyle name="SAPBEXstdItem 7 4 4" xfId="38884"/>
    <cellStyle name="SAPBEXstdItem 7 5" xfId="38885"/>
    <cellStyle name="SAPBEXstdItem 7 5 2" xfId="38886"/>
    <cellStyle name="SAPBEXstdItem 7 5 2 2" xfId="38887"/>
    <cellStyle name="SAPBEXstdItem 7 5 2 2 2" xfId="38888"/>
    <cellStyle name="SAPBEXstdItem 7 5 2 3" xfId="38889"/>
    <cellStyle name="SAPBEXstdItem 7 5 3" xfId="38890"/>
    <cellStyle name="SAPBEXstdItem 7 5 3 2" xfId="38891"/>
    <cellStyle name="SAPBEXstdItem 7 5 4" xfId="38892"/>
    <cellStyle name="SAPBEXstdItem 7 6" xfId="38893"/>
    <cellStyle name="SAPBEXstdItem 7 6 2" xfId="38894"/>
    <cellStyle name="SAPBEXstdItem 7 6 2 2" xfId="38895"/>
    <cellStyle name="SAPBEXstdItem 7 6 2 2 2" xfId="38896"/>
    <cellStyle name="SAPBEXstdItem 7 6 2 3" xfId="38897"/>
    <cellStyle name="SAPBEXstdItem 7 6 3" xfId="38898"/>
    <cellStyle name="SAPBEXstdItem 7 6 3 2" xfId="38899"/>
    <cellStyle name="SAPBEXstdItem 7 6 4" xfId="38900"/>
    <cellStyle name="SAPBEXstdItem 7 7" xfId="38901"/>
    <cellStyle name="SAPBEXstdItem 7 7 2" xfId="38902"/>
    <cellStyle name="SAPBEXstdItem 7 7 2 2" xfId="38903"/>
    <cellStyle name="SAPBEXstdItem 7 7 2 2 2" xfId="38904"/>
    <cellStyle name="SAPBEXstdItem 7 7 2 3" xfId="38905"/>
    <cellStyle name="SAPBEXstdItem 7 7 3" xfId="38906"/>
    <cellStyle name="SAPBEXstdItem 7 7 3 2" xfId="38907"/>
    <cellStyle name="SAPBEXstdItem 7 7 4" xfId="38908"/>
    <cellStyle name="SAPBEXstdItem 7 8" xfId="38909"/>
    <cellStyle name="SAPBEXstdItem 7 8 2" xfId="38910"/>
    <cellStyle name="SAPBEXstdItem 7 8 2 2" xfId="38911"/>
    <cellStyle name="SAPBEXstdItem 7 8 2 2 2" xfId="38912"/>
    <cellStyle name="SAPBEXstdItem 7 8 2 3" xfId="38913"/>
    <cellStyle name="SAPBEXstdItem 7 8 3" xfId="38914"/>
    <cellStyle name="SAPBEXstdItem 7 8 3 2" xfId="38915"/>
    <cellStyle name="SAPBEXstdItem 7 8 4" xfId="38916"/>
    <cellStyle name="SAPBEXstdItem 7 9" xfId="38917"/>
    <cellStyle name="SAPBEXstdItem 7 9 2" xfId="38918"/>
    <cellStyle name="SAPBEXstdItem 7 9 2 2" xfId="38919"/>
    <cellStyle name="SAPBEXstdItem 7 9 2 2 2" xfId="38920"/>
    <cellStyle name="SAPBEXstdItem 7 9 2 3" xfId="38921"/>
    <cellStyle name="SAPBEXstdItem 7 9 3" xfId="38922"/>
    <cellStyle name="SAPBEXstdItem 7 9 3 2" xfId="38923"/>
    <cellStyle name="SAPBEXstdItem 7 9 4" xfId="38924"/>
    <cellStyle name="SAPBEXstdItem 8" xfId="38925"/>
    <cellStyle name="SAPBEXstdItem 8 10" xfId="38926"/>
    <cellStyle name="SAPBEXstdItem 8 10 2" xfId="38927"/>
    <cellStyle name="SAPBEXstdItem 8 10 2 2" xfId="38928"/>
    <cellStyle name="SAPBEXstdItem 8 10 3" xfId="38929"/>
    <cellStyle name="SAPBEXstdItem 8 11" xfId="38930"/>
    <cellStyle name="SAPBEXstdItem 8 11 2" xfId="38931"/>
    <cellStyle name="SAPBEXstdItem 8 12" xfId="38932"/>
    <cellStyle name="SAPBEXstdItem 8 13" xfId="38933"/>
    <cellStyle name="SAPBEXstdItem 8 2" xfId="38934"/>
    <cellStyle name="SAPBEXstdItem 8 2 2" xfId="38935"/>
    <cellStyle name="SAPBEXstdItem 8 2 2 2" xfId="38936"/>
    <cellStyle name="SAPBEXstdItem 8 2 2 2 2" xfId="38937"/>
    <cellStyle name="SAPBEXstdItem 8 2 2 3" xfId="38938"/>
    <cellStyle name="SAPBEXstdItem 8 2 3" xfId="38939"/>
    <cellStyle name="SAPBEXstdItem 8 2 3 2" xfId="38940"/>
    <cellStyle name="SAPBEXstdItem 8 2 4" xfId="38941"/>
    <cellStyle name="SAPBEXstdItem 8 3" xfId="38942"/>
    <cellStyle name="SAPBEXstdItem 8 3 2" xfId="38943"/>
    <cellStyle name="SAPBEXstdItem 8 3 2 2" xfId="38944"/>
    <cellStyle name="SAPBEXstdItem 8 3 2 2 2" xfId="38945"/>
    <cellStyle name="SAPBEXstdItem 8 3 2 3" xfId="38946"/>
    <cellStyle name="SAPBEXstdItem 8 3 3" xfId="38947"/>
    <cellStyle name="SAPBEXstdItem 8 3 3 2" xfId="38948"/>
    <cellStyle name="SAPBEXstdItem 8 3 4" xfId="38949"/>
    <cellStyle name="SAPBEXstdItem 8 4" xfId="38950"/>
    <cellStyle name="SAPBEXstdItem 8 4 2" xfId="38951"/>
    <cellStyle name="SAPBEXstdItem 8 4 2 2" xfId="38952"/>
    <cellStyle name="SAPBEXstdItem 8 4 2 2 2" xfId="38953"/>
    <cellStyle name="SAPBEXstdItem 8 4 2 3" xfId="38954"/>
    <cellStyle name="SAPBEXstdItem 8 4 3" xfId="38955"/>
    <cellStyle name="SAPBEXstdItem 8 4 3 2" xfId="38956"/>
    <cellStyle name="SAPBEXstdItem 8 4 4" xfId="38957"/>
    <cellStyle name="SAPBEXstdItem 8 5" xfId="38958"/>
    <cellStyle name="SAPBEXstdItem 8 5 2" xfId="38959"/>
    <cellStyle name="SAPBEXstdItem 8 5 2 2" xfId="38960"/>
    <cellStyle name="SAPBEXstdItem 8 5 2 2 2" xfId="38961"/>
    <cellStyle name="SAPBEXstdItem 8 5 2 3" xfId="38962"/>
    <cellStyle name="SAPBEXstdItem 8 5 3" xfId="38963"/>
    <cellStyle name="SAPBEXstdItem 8 5 3 2" xfId="38964"/>
    <cellStyle name="SAPBEXstdItem 8 5 4" xfId="38965"/>
    <cellStyle name="SAPBEXstdItem 8 6" xfId="38966"/>
    <cellStyle name="SAPBEXstdItem 8 6 2" xfId="38967"/>
    <cellStyle name="SAPBEXstdItem 8 6 2 2" xfId="38968"/>
    <cellStyle name="SAPBEXstdItem 8 6 2 2 2" xfId="38969"/>
    <cellStyle name="SAPBEXstdItem 8 6 2 3" xfId="38970"/>
    <cellStyle name="SAPBEXstdItem 8 6 3" xfId="38971"/>
    <cellStyle name="SAPBEXstdItem 8 6 3 2" xfId="38972"/>
    <cellStyle name="SAPBEXstdItem 8 6 4" xfId="38973"/>
    <cellStyle name="SAPBEXstdItem 8 7" xfId="38974"/>
    <cellStyle name="SAPBEXstdItem 8 7 2" xfId="38975"/>
    <cellStyle name="SAPBEXstdItem 8 7 2 2" xfId="38976"/>
    <cellStyle name="SAPBEXstdItem 8 7 2 2 2" xfId="38977"/>
    <cellStyle name="SAPBEXstdItem 8 7 2 3" xfId="38978"/>
    <cellStyle name="SAPBEXstdItem 8 7 3" xfId="38979"/>
    <cellStyle name="SAPBEXstdItem 8 7 3 2" xfId="38980"/>
    <cellStyle name="SAPBEXstdItem 8 7 4" xfId="38981"/>
    <cellStyle name="SAPBEXstdItem 8 8" xfId="38982"/>
    <cellStyle name="SAPBEXstdItem 8 8 2" xfId="38983"/>
    <cellStyle name="SAPBEXstdItem 8 8 2 2" xfId="38984"/>
    <cellStyle name="SAPBEXstdItem 8 8 2 2 2" xfId="38985"/>
    <cellStyle name="SAPBEXstdItem 8 8 2 3" xfId="38986"/>
    <cellStyle name="SAPBEXstdItem 8 8 3" xfId="38987"/>
    <cellStyle name="SAPBEXstdItem 8 8 3 2" xfId="38988"/>
    <cellStyle name="SAPBEXstdItem 8 8 4" xfId="38989"/>
    <cellStyle name="SAPBEXstdItem 8 9" xfId="38990"/>
    <cellStyle name="SAPBEXstdItem 8 9 2" xfId="38991"/>
    <cellStyle name="SAPBEXstdItem 8 9 2 2" xfId="38992"/>
    <cellStyle name="SAPBEXstdItem 8 9 2 2 2" xfId="38993"/>
    <cellStyle name="SAPBEXstdItem 8 9 2 3" xfId="38994"/>
    <cellStyle name="SAPBEXstdItem 8 9 3" xfId="38995"/>
    <cellStyle name="SAPBEXstdItem 8 9 3 2" xfId="38996"/>
    <cellStyle name="SAPBEXstdItem 8 9 4" xfId="38997"/>
    <cellStyle name="SAPBEXstdItem 9" xfId="38998"/>
    <cellStyle name="SAPBEXstdItem 9 10" xfId="38999"/>
    <cellStyle name="SAPBEXstdItem 9 10 2" xfId="39000"/>
    <cellStyle name="SAPBEXstdItem 9 10 2 2" xfId="39001"/>
    <cellStyle name="SAPBEXstdItem 9 10 3" xfId="39002"/>
    <cellStyle name="SAPBEXstdItem 9 11" xfId="39003"/>
    <cellStyle name="SAPBEXstdItem 9 11 2" xfId="39004"/>
    <cellStyle name="SAPBEXstdItem 9 12" xfId="39005"/>
    <cellStyle name="SAPBEXstdItem 9 13" xfId="39006"/>
    <cellStyle name="SAPBEXstdItem 9 2" xfId="39007"/>
    <cellStyle name="SAPBEXstdItem 9 2 2" xfId="39008"/>
    <cellStyle name="SAPBEXstdItem 9 2 2 2" xfId="39009"/>
    <cellStyle name="SAPBEXstdItem 9 2 2 2 2" xfId="39010"/>
    <cellStyle name="SAPBEXstdItem 9 2 2 3" xfId="39011"/>
    <cellStyle name="SAPBEXstdItem 9 2 3" xfId="39012"/>
    <cellStyle name="SAPBEXstdItem 9 2 3 2" xfId="39013"/>
    <cellStyle name="SAPBEXstdItem 9 2 4" xfId="39014"/>
    <cellStyle name="SAPBEXstdItem 9 3" xfId="39015"/>
    <cellStyle name="SAPBEXstdItem 9 3 2" xfId="39016"/>
    <cellStyle name="SAPBEXstdItem 9 3 2 2" xfId="39017"/>
    <cellStyle name="SAPBEXstdItem 9 3 2 2 2" xfId="39018"/>
    <cellStyle name="SAPBEXstdItem 9 3 2 3" xfId="39019"/>
    <cellStyle name="SAPBEXstdItem 9 3 3" xfId="39020"/>
    <cellStyle name="SAPBEXstdItem 9 3 3 2" xfId="39021"/>
    <cellStyle name="SAPBEXstdItem 9 3 4" xfId="39022"/>
    <cellStyle name="SAPBEXstdItem 9 4" xfId="39023"/>
    <cellStyle name="SAPBEXstdItem 9 4 2" xfId="39024"/>
    <cellStyle name="SAPBEXstdItem 9 4 2 2" xfId="39025"/>
    <cellStyle name="SAPBEXstdItem 9 4 2 2 2" xfId="39026"/>
    <cellStyle name="SAPBEXstdItem 9 4 2 3" xfId="39027"/>
    <cellStyle name="SAPBEXstdItem 9 4 3" xfId="39028"/>
    <cellStyle name="SAPBEXstdItem 9 4 3 2" xfId="39029"/>
    <cellStyle name="SAPBEXstdItem 9 4 4" xfId="39030"/>
    <cellStyle name="SAPBEXstdItem 9 5" xfId="39031"/>
    <cellStyle name="SAPBEXstdItem 9 5 2" xfId="39032"/>
    <cellStyle name="SAPBEXstdItem 9 5 2 2" xfId="39033"/>
    <cellStyle name="SAPBEXstdItem 9 5 2 2 2" xfId="39034"/>
    <cellStyle name="SAPBEXstdItem 9 5 2 3" xfId="39035"/>
    <cellStyle name="SAPBEXstdItem 9 5 3" xfId="39036"/>
    <cellStyle name="SAPBEXstdItem 9 5 3 2" xfId="39037"/>
    <cellStyle name="SAPBEXstdItem 9 5 4" xfId="39038"/>
    <cellStyle name="SAPBEXstdItem 9 6" xfId="39039"/>
    <cellStyle name="SAPBEXstdItem 9 6 2" xfId="39040"/>
    <cellStyle name="SAPBEXstdItem 9 6 2 2" xfId="39041"/>
    <cellStyle name="SAPBEXstdItem 9 6 2 2 2" xfId="39042"/>
    <cellStyle name="SAPBEXstdItem 9 6 2 3" xfId="39043"/>
    <cellStyle name="SAPBEXstdItem 9 6 3" xfId="39044"/>
    <cellStyle name="SAPBEXstdItem 9 6 3 2" xfId="39045"/>
    <cellStyle name="SAPBEXstdItem 9 6 4" xfId="39046"/>
    <cellStyle name="SAPBEXstdItem 9 7" xfId="39047"/>
    <cellStyle name="SAPBEXstdItem 9 7 2" xfId="39048"/>
    <cellStyle name="SAPBEXstdItem 9 7 2 2" xfId="39049"/>
    <cellStyle name="SAPBEXstdItem 9 7 2 2 2" xfId="39050"/>
    <cellStyle name="SAPBEXstdItem 9 7 2 3" xfId="39051"/>
    <cellStyle name="SAPBEXstdItem 9 7 3" xfId="39052"/>
    <cellStyle name="SAPBEXstdItem 9 7 3 2" xfId="39053"/>
    <cellStyle name="SAPBEXstdItem 9 7 4" xfId="39054"/>
    <cellStyle name="SAPBEXstdItem 9 8" xfId="39055"/>
    <cellStyle name="SAPBEXstdItem 9 8 2" xfId="39056"/>
    <cellStyle name="SAPBEXstdItem 9 8 2 2" xfId="39057"/>
    <cellStyle name="SAPBEXstdItem 9 8 2 2 2" xfId="39058"/>
    <cellStyle name="SAPBEXstdItem 9 8 2 3" xfId="39059"/>
    <cellStyle name="SAPBEXstdItem 9 8 3" xfId="39060"/>
    <cellStyle name="SAPBEXstdItem 9 8 3 2" xfId="39061"/>
    <cellStyle name="SAPBEXstdItem 9 8 4" xfId="39062"/>
    <cellStyle name="SAPBEXstdItem 9 9" xfId="39063"/>
    <cellStyle name="SAPBEXstdItem 9 9 2" xfId="39064"/>
    <cellStyle name="SAPBEXstdItem 9 9 2 2" xfId="39065"/>
    <cellStyle name="SAPBEXstdItem 9 9 2 2 2" xfId="39066"/>
    <cellStyle name="SAPBEXstdItem 9 9 2 3" xfId="39067"/>
    <cellStyle name="SAPBEXstdItem 9 9 3" xfId="39068"/>
    <cellStyle name="SAPBEXstdItem 9 9 3 2" xfId="39069"/>
    <cellStyle name="SAPBEXstdItem 9 9 4" xfId="39070"/>
    <cellStyle name="SAPBEXstdItem_Actuals 2007" xfId="39071"/>
    <cellStyle name="SAPBEXstdItemX" xfId="39072"/>
    <cellStyle name="SAPBEXstdItemX 10" xfId="39073"/>
    <cellStyle name="SAPBEXstdItemX 10 2" xfId="39074"/>
    <cellStyle name="SAPBEXstdItemX 10 2 2" xfId="39075"/>
    <cellStyle name="SAPBEXstdItemX 10 2 2 2" xfId="39076"/>
    <cellStyle name="SAPBEXstdItemX 10 2 3" xfId="39077"/>
    <cellStyle name="SAPBEXstdItemX 10 3" xfId="39078"/>
    <cellStyle name="SAPBEXstdItemX 10 3 2" xfId="39079"/>
    <cellStyle name="SAPBEXstdItemX 10 4" xfId="39080"/>
    <cellStyle name="SAPBEXstdItemX 11" xfId="39081"/>
    <cellStyle name="SAPBEXstdItemX 11 2" xfId="39082"/>
    <cellStyle name="SAPBEXstdItemX 11 2 2" xfId="39083"/>
    <cellStyle name="SAPBEXstdItemX 11 2 2 2" xfId="39084"/>
    <cellStyle name="SAPBEXstdItemX 11 2 3" xfId="39085"/>
    <cellStyle name="SAPBEXstdItemX 11 3" xfId="39086"/>
    <cellStyle name="SAPBEXstdItemX 11 3 2" xfId="39087"/>
    <cellStyle name="SAPBEXstdItemX 11 4" xfId="39088"/>
    <cellStyle name="SAPBEXstdItemX 12" xfId="39089"/>
    <cellStyle name="SAPBEXstdItemX 12 2" xfId="39090"/>
    <cellStyle name="SAPBEXstdItemX 12 2 2" xfId="39091"/>
    <cellStyle name="SAPBEXstdItemX 12 3" xfId="39092"/>
    <cellStyle name="SAPBEXstdItemX 13" xfId="39093"/>
    <cellStyle name="SAPBEXstdItemX 13 2" xfId="39094"/>
    <cellStyle name="SAPBEXstdItemX 14" xfId="39095"/>
    <cellStyle name="SAPBEXstdItemX 14 2" xfId="39096"/>
    <cellStyle name="SAPBEXstdItemX 15" xfId="39097"/>
    <cellStyle name="SAPBEXstdItemX 16" xfId="39098"/>
    <cellStyle name="SAPBEXstdItemX 17" xfId="39099"/>
    <cellStyle name="SAPBEXstdItemX 18" xfId="39100"/>
    <cellStyle name="SAPBEXstdItemX 19" xfId="39101"/>
    <cellStyle name="SAPBEXstdItemX 2" xfId="39102"/>
    <cellStyle name="SAPBEXstdItemX 2 10" xfId="39103"/>
    <cellStyle name="SAPBEXstdItemX 2 10 2" xfId="39104"/>
    <cellStyle name="SAPBEXstdItemX 2 10 2 2" xfId="39105"/>
    <cellStyle name="SAPBEXstdItemX 2 10 3" xfId="39106"/>
    <cellStyle name="SAPBEXstdItemX 2 11" xfId="39107"/>
    <cellStyle name="SAPBEXstdItemX 2 11 2" xfId="39108"/>
    <cellStyle name="SAPBEXstdItemX 2 11 2 2" xfId="39109"/>
    <cellStyle name="SAPBEXstdItemX 2 11 3" xfId="39110"/>
    <cellStyle name="SAPBEXstdItemX 2 12" xfId="39111"/>
    <cellStyle name="SAPBEXstdItemX 2 12 2" xfId="39112"/>
    <cellStyle name="SAPBEXstdItemX 2 13" xfId="39113"/>
    <cellStyle name="SAPBEXstdItemX 2 14" xfId="39114"/>
    <cellStyle name="SAPBEXstdItemX 2 15" xfId="39115"/>
    <cellStyle name="SAPBEXstdItemX 2 16" xfId="39116"/>
    <cellStyle name="SAPBEXstdItemX 2 2" xfId="39117"/>
    <cellStyle name="SAPBEXstdItemX 2 2 2" xfId="39118"/>
    <cellStyle name="SAPBEXstdItemX 2 2 2 2" xfId="39119"/>
    <cellStyle name="SAPBEXstdItemX 2 2 2 2 2" xfId="39120"/>
    <cellStyle name="SAPBEXstdItemX 2 2 2 3" xfId="39121"/>
    <cellStyle name="SAPBEXstdItemX 2 2 2 4" xfId="51809"/>
    <cellStyle name="SAPBEXstdItemX 2 2 2 5" xfId="51810"/>
    <cellStyle name="SAPBEXstdItemX 2 2 3" xfId="39122"/>
    <cellStyle name="SAPBEXstdItemX 2 2 3 2" xfId="39123"/>
    <cellStyle name="SAPBEXstdItemX 2 2 4" xfId="39124"/>
    <cellStyle name="SAPBEXstdItemX 2 2 5" xfId="39125"/>
    <cellStyle name="SAPBEXstdItemX 2 2 6" xfId="51811"/>
    <cellStyle name="SAPBEXstdItemX 2 3" xfId="39126"/>
    <cellStyle name="SAPBEXstdItemX 2 3 2" xfId="39127"/>
    <cellStyle name="SAPBEXstdItemX 2 3 2 2" xfId="39128"/>
    <cellStyle name="SAPBEXstdItemX 2 3 2 2 2" xfId="39129"/>
    <cellStyle name="SAPBEXstdItemX 2 3 2 3" xfId="39130"/>
    <cellStyle name="SAPBEXstdItemX 2 3 3" xfId="39131"/>
    <cellStyle name="SAPBEXstdItemX 2 3 3 2" xfId="39132"/>
    <cellStyle name="SAPBEXstdItemX 2 3 4" xfId="39133"/>
    <cellStyle name="SAPBEXstdItemX 2 3 5" xfId="51812"/>
    <cellStyle name="SAPBEXstdItemX 2 4" xfId="39134"/>
    <cellStyle name="SAPBEXstdItemX 2 4 2" xfId="39135"/>
    <cellStyle name="SAPBEXstdItemX 2 4 2 2" xfId="39136"/>
    <cellStyle name="SAPBEXstdItemX 2 4 2 2 2" xfId="39137"/>
    <cellStyle name="SAPBEXstdItemX 2 4 2 3" xfId="39138"/>
    <cellStyle name="SAPBEXstdItemX 2 4 3" xfId="39139"/>
    <cellStyle name="SAPBEXstdItemX 2 4 3 2" xfId="39140"/>
    <cellStyle name="SAPBEXstdItemX 2 4 4" xfId="39141"/>
    <cellStyle name="SAPBEXstdItemX 2 4 5" xfId="39142"/>
    <cellStyle name="SAPBEXstdItemX 2 5" xfId="39143"/>
    <cellStyle name="SAPBEXstdItemX 2 5 2" xfId="39144"/>
    <cellStyle name="SAPBEXstdItemX 2 5 2 2" xfId="39145"/>
    <cellStyle name="SAPBEXstdItemX 2 5 2 2 2" xfId="39146"/>
    <cellStyle name="SAPBEXstdItemX 2 5 2 3" xfId="39147"/>
    <cellStyle name="SAPBEXstdItemX 2 5 3" xfId="39148"/>
    <cellStyle name="SAPBEXstdItemX 2 5 3 2" xfId="39149"/>
    <cellStyle name="SAPBEXstdItemX 2 5 4" xfId="39150"/>
    <cellStyle name="SAPBEXstdItemX 2 6" xfId="39151"/>
    <cellStyle name="SAPBEXstdItemX 2 6 2" xfId="39152"/>
    <cellStyle name="SAPBEXstdItemX 2 6 2 2" xfId="39153"/>
    <cellStyle name="SAPBEXstdItemX 2 6 2 2 2" xfId="39154"/>
    <cellStyle name="SAPBEXstdItemX 2 6 2 3" xfId="39155"/>
    <cellStyle name="SAPBEXstdItemX 2 6 3" xfId="39156"/>
    <cellStyle name="SAPBEXstdItemX 2 6 3 2" xfId="39157"/>
    <cellStyle name="SAPBEXstdItemX 2 6 4" xfId="39158"/>
    <cellStyle name="SAPBEXstdItemX 2 7" xfId="39159"/>
    <cellStyle name="SAPBEXstdItemX 2 7 2" xfId="39160"/>
    <cellStyle name="SAPBEXstdItemX 2 7 2 2" xfId="39161"/>
    <cellStyle name="SAPBEXstdItemX 2 7 2 2 2" xfId="39162"/>
    <cellStyle name="SAPBEXstdItemX 2 7 2 3" xfId="39163"/>
    <cellStyle name="SAPBEXstdItemX 2 7 3" xfId="39164"/>
    <cellStyle name="SAPBEXstdItemX 2 7 3 2" xfId="39165"/>
    <cellStyle name="SAPBEXstdItemX 2 7 4" xfId="39166"/>
    <cellStyle name="SAPBEXstdItemX 2 8" xfId="39167"/>
    <cellStyle name="SAPBEXstdItemX 2 8 2" xfId="39168"/>
    <cellStyle name="SAPBEXstdItemX 2 8 2 2" xfId="39169"/>
    <cellStyle name="SAPBEXstdItemX 2 8 2 2 2" xfId="39170"/>
    <cellStyle name="SAPBEXstdItemX 2 8 2 3" xfId="39171"/>
    <cellStyle name="SAPBEXstdItemX 2 8 3" xfId="39172"/>
    <cellStyle name="SAPBEXstdItemX 2 8 3 2" xfId="39173"/>
    <cellStyle name="SAPBEXstdItemX 2 8 4" xfId="39174"/>
    <cellStyle name="SAPBEXstdItemX 2 9" xfId="39175"/>
    <cellStyle name="SAPBEXstdItemX 2 9 2" xfId="39176"/>
    <cellStyle name="SAPBEXstdItemX 2 9 2 2" xfId="39177"/>
    <cellStyle name="SAPBEXstdItemX 2 9 2 2 2" xfId="39178"/>
    <cellStyle name="SAPBEXstdItemX 2 9 2 3" xfId="39179"/>
    <cellStyle name="SAPBEXstdItemX 2 9 3" xfId="39180"/>
    <cellStyle name="SAPBEXstdItemX 2 9 3 2" xfId="39181"/>
    <cellStyle name="SAPBEXstdItemX 2 9 4" xfId="39182"/>
    <cellStyle name="SAPBEXstdItemX 20" xfId="39183"/>
    <cellStyle name="SAPBEXstdItemX 21" xfId="39184"/>
    <cellStyle name="SAPBEXstdItemX 3" xfId="39185"/>
    <cellStyle name="SAPBEXstdItemX 3 10" xfId="39186"/>
    <cellStyle name="SAPBEXstdItemX 3 10 2" xfId="39187"/>
    <cellStyle name="SAPBEXstdItemX 3 10 2 2" xfId="39188"/>
    <cellStyle name="SAPBEXstdItemX 3 10 3" xfId="39189"/>
    <cellStyle name="SAPBEXstdItemX 3 11" xfId="39190"/>
    <cellStyle name="SAPBEXstdItemX 3 11 2" xfId="39191"/>
    <cellStyle name="SAPBEXstdItemX 3 11 2 2" xfId="39192"/>
    <cellStyle name="SAPBEXstdItemX 3 11 3" xfId="39193"/>
    <cellStyle name="SAPBEXstdItemX 3 12" xfId="39194"/>
    <cellStyle name="SAPBEXstdItemX 3 12 2" xfId="39195"/>
    <cellStyle name="SAPBEXstdItemX 3 13" xfId="39196"/>
    <cellStyle name="SAPBEXstdItemX 3 14" xfId="39197"/>
    <cellStyle name="SAPBEXstdItemX 3 15" xfId="39198"/>
    <cellStyle name="SAPBEXstdItemX 3 2" xfId="39199"/>
    <cellStyle name="SAPBEXstdItemX 3 2 2" xfId="39200"/>
    <cellStyle name="SAPBEXstdItemX 3 2 2 2" xfId="39201"/>
    <cellStyle name="SAPBEXstdItemX 3 2 2 2 2" xfId="39202"/>
    <cellStyle name="SAPBEXstdItemX 3 2 2 3" xfId="39203"/>
    <cellStyle name="SAPBEXstdItemX 3 2 2 4" xfId="51813"/>
    <cellStyle name="SAPBEXstdItemX 3 2 2 5" xfId="51814"/>
    <cellStyle name="SAPBEXstdItemX 3 2 3" xfId="39204"/>
    <cellStyle name="SAPBEXstdItemX 3 2 3 2" xfId="39205"/>
    <cellStyle name="SAPBEXstdItemX 3 2 3 2 2" xfId="39206"/>
    <cellStyle name="SAPBEXstdItemX 3 2 3 3" xfId="39207"/>
    <cellStyle name="SAPBEXstdItemX 3 2 4" xfId="39208"/>
    <cellStyle name="SAPBEXstdItemX 3 2 4 2" xfId="39209"/>
    <cellStyle name="SAPBEXstdItemX 3 2 5" xfId="39210"/>
    <cellStyle name="SAPBEXstdItemX 3 2 6" xfId="51815"/>
    <cellStyle name="SAPBEXstdItemX 3 3" xfId="39211"/>
    <cellStyle name="SAPBEXstdItemX 3 3 2" xfId="39212"/>
    <cellStyle name="SAPBEXstdItemX 3 3 2 2" xfId="39213"/>
    <cellStyle name="SAPBEXstdItemX 3 3 2 2 2" xfId="39214"/>
    <cellStyle name="SAPBEXstdItemX 3 3 2 3" xfId="39215"/>
    <cellStyle name="SAPBEXstdItemX 3 3 2 4" xfId="51816"/>
    <cellStyle name="SAPBEXstdItemX 3 3 2 5" xfId="51817"/>
    <cellStyle name="SAPBEXstdItemX 3 3 3" xfId="39216"/>
    <cellStyle name="SAPBEXstdItemX 3 3 3 2" xfId="39217"/>
    <cellStyle name="SAPBEXstdItemX 3 3 4" xfId="39218"/>
    <cellStyle name="SAPBEXstdItemX 3 3 5" xfId="51818"/>
    <cellStyle name="SAPBEXstdItemX 3 3 6" xfId="51819"/>
    <cellStyle name="SAPBEXstdItemX 3 4" xfId="39219"/>
    <cellStyle name="SAPBEXstdItemX 3 4 2" xfId="39220"/>
    <cellStyle name="SAPBEXstdItemX 3 4 2 2" xfId="39221"/>
    <cellStyle name="SAPBEXstdItemX 3 4 2 2 2" xfId="39222"/>
    <cellStyle name="SAPBEXstdItemX 3 4 2 3" xfId="39223"/>
    <cellStyle name="SAPBEXstdItemX 3 4 2 4" xfId="51820"/>
    <cellStyle name="SAPBEXstdItemX 3 4 2 5" xfId="51821"/>
    <cellStyle name="SAPBEXstdItemX 3 4 3" xfId="39224"/>
    <cellStyle name="SAPBEXstdItemX 3 4 3 2" xfId="39225"/>
    <cellStyle name="SAPBEXstdItemX 3 4 4" xfId="39226"/>
    <cellStyle name="SAPBEXstdItemX 3 4 5" xfId="51822"/>
    <cellStyle name="SAPBEXstdItemX 3 4 6" xfId="51823"/>
    <cellStyle name="SAPBEXstdItemX 3 5" xfId="39227"/>
    <cellStyle name="SAPBEXstdItemX 3 5 2" xfId="39228"/>
    <cellStyle name="SAPBEXstdItemX 3 5 2 2" xfId="39229"/>
    <cellStyle name="SAPBEXstdItemX 3 5 2 2 2" xfId="39230"/>
    <cellStyle name="SAPBEXstdItemX 3 5 2 3" xfId="39231"/>
    <cellStyle name="SAPBEXstdItemX 3 5 3" xfId="39232"/>
    <cellStyle name="SAPBEXstdItemX 3 5 3 2" xfId="39233"/>
    <cellStyle name="SAPBEXstdItemX 3 5 4" xfId="39234"/>
    <cellStyle name="SAPBEXstdItemX 3 6" xfId="39235"/>
    <cellStyle name="SAPBEXstdItemX 3 6 2" xfId="39236"/>
    <cellStyle name="SAPBEXstdItemX 3 6 2 2" xfId="39237"/>
    <cellStyle name="SAPBEXstdItemX 3 6 2 2 2" xfId="39238"/>
    <cellStyle name="SAPBEXstdItemX 3 6 2 3" xfId="39239"/>
    <cellStyle name="SAPBEXstdItemX 3 6 3" xfId="39240"/>
    <cellStyle name="SAPBEXstdItemX 3 6 3 2" xfId="39241"/>
    <cellStyle name="SAPBEXstdItemX 3 6 4" xfId="39242"/>
    <cellStyle name="SAPBEXstdItemX 3 7" xfId="39243"/>
    <cellStyle name="SAPBEXstdItemX 3 7 2" xfId="39244"/>
    <cellStyle name="SAPBEXstdItemX 3 7 2 2" xfId="39245"/>
    <cellStyle name="SAPBEXstdItemX 3 7 2 2 2" xfId="39246"/>
    <cellStyle name="SAPBEXstdItemX 3 7 2 3" xfId="39247"/>
    <cellStyle name="SAPBEXstdItemX 3 7 3" xfId="39248"/>
    <cellStyle name="SAPBEXstdItemX 3 7 3 2" xfId="39249"/>
    <cellStyle name="SAPBEXstdItemX 3 7 4" xfId="39250"/>
    <cellStyle name="SAPBEXstdItemX 3 8" xfId="39251"/>
    <cellStyle name="SAPBEXstdItemX 3 8 2" xfId="39252"/>
    <cellStyle name="SAPBEXstdItemX 3 8 2 2" xfId="39253"/>
    <cellStyle name="SAPBEXstdItemX 3 8 2 2 2" xfId="39254"/>
    <cellStyle name="SAPBEXstdItemX 3 8 2 3" xfId="39255"/>
    <cellStyle name="SAPBEXstdItemX 3 8 3" xfId="39256"/>
    <cellStyle name="SAPBEXstdItemX 3 8 3 2" xfId="39257"/>
    <cellStyle name="SAPBEXstdItemX 3 8 4" xfId="39258"/>
    <cellStyle name="SAPBEXstdItemX 3 9" xfId="39259"/>
    <cellStyle name="SAPBEXstdItemX 3 9 2" xfId="39260"/>
    <cellStyle name="SAPBEXstdItemX 3 9 2 2" xfId="39261"/>
    <cellStyle name="SAPBEXstdItemX 3 9 2 2 2" xfId="39262"/>
    <cellStyle name="SAPBEXstdItemX 3 9 2 3" xfId="39263"/>
    <cellStyle name="SAPBEXstdItemX 3 9 3" xfId="39264"/>
    <cellStyle name="SAPBEXstdItemX 3 9 3 2" xfId="39265"/>
    <cellStyle name="SAPBEXstdItemX 3 9 4" xfId="39266"/>
    <cellStyle name="SAPBEXstdItemX 4" xfId="39267"/>
    <cellStyle name="SAPBEXstdItemX 4 2" xfId="39268"/>
    <cellStyle name="SAPBEXstdItemX 4 2 2" xfId="39269"/>
    <cellStyle name="SAPBEXstdItemX 4 2 2 2" xfId="39270"/>
    <cellStyle name="SAPBEXstdItemX 4 2 3" xfId="39271"/>
    <cellStyle name="SAPBEXstdItemX 4 2 4" xfId="51824"/>
    <cellStyle name="SAPBEXstdItemX 4 2 5" xfId="51825"/>
    <cellStyle name="SAPBEXstdItemX 4 3" xfId="39272"/>
    <cellStyle name="SAPBEXstdItemX 4 3 2" xfId="39273"/>
    <cellStyle name="SAPBEXstdItemX 4 3 2 2" xfId="39274"/>
    <cellStyle name="SAPBEXstdItemX 4 3 3" xfId="39275"/>
    <cellStyle name="SAPBEXstdItemX 4 4" xfId="39276"/>
    <cellStyle name="SAPBEXstdItemX 4 4 2" xfId="39277"/>
    <cellStyle name="SAPBEXstdItemX 4 5" xfId="39278"/>
    <cellStyle name="SAPBEXstdItemX 4 6" xfId="39279"/>
    <cellStyle name="SAPBEXstdItemX 5" xfId="39280"/>
    <cellStyle name="SAPBEXstdItemX 5 2" xfId="39281"/>
    <cellStyle name="SAPBEXstdItemX 5 2 2" xfId="39282"/>
    <cellStyle name="SAPBEXstdItemX 5 2 2 2" xfId="39283"/>
    <cellStyle name="SAPBEXstdItemX 5 2 3" xfId="39284"/>
    <cellStyle name="SAPBEXstdItemX 5 3" xfId="39285"/>
    <cellStyle name="SAPBEXstdItemX 5 3 2" xfId="39286"/>
    <cellStyle name="SAPBEXstdItemX 5 3 2 2" xfId="39287"/>
    <cellStyle name="SAPBEXstdItemX 5 3 3" xfId="39288"/>
    <cellStyle name="SAPBEXstdItemX 5 4" xfId="39289"/>
    <cellStyle name="SAPBEXstdItemX 5 4 2" xfId="39290"/>
    <cellStyle name="SAPBEXstdItemX 5 5" xfId="39291"/>
    <cellStyle name="SAPBEXstdItemX 6" xfId="39292"/>
    <cellStyle name="SAPBEXstdItemX 6 2" xfId="39293"/>
    <cellStyle name="SAPBEXstdItemX 6 2 2" xfId="39294"/>
    <cellStyle name="SAPBEXstdItemX 6 2 2 2" xfId="39295"/>
    <cellStyle name="SAPBEXstdItemX 6 2 3" xfId="39296"/>
    <cellStyle name="SAPBEXstdItemX 6 3" xfId="39297"/>
    <cellStyle name="SAPBEXstdItemX 6 3 2" xfId="39298"/>
    <cellStyle name="SAPBEXstdItemX 6 3 2 2" xfId="39299"/>
    <cellStyle name="SAPBEXstdItemX 6 3 3" xfId="39300"/>
    <cellStyle name="SAPBEXstdItemX 6 4" xfId="39301"/>
    <cellStyle name="SAPBEXstdItemX 6 4 2" xfId="39302"/>
    <cellStyle name="SAPBEXstdItemX 6 5" xfId="39303"/>
    <cellStyle name="SAPBEXstdItemX 7" xfId="39304"/>
    <cellStyle name="SAPBEXstdItemX 7 2" xfId="39305"/>
    <cellStyle name="SAPBEXstdItemX 7 2 2" xfId="39306"/>
    <cellStyle name="SAPBEXstdItemX 7 2 2 2" xfId="39307"/>
    <cellStyle name="SAPBEXstdItemX 7 2 3" xfId="39308"/>
    <cellStyle name="SAPBEXstdItemX 7 3" xfId="39309"/>
    <cellStyle name="SAPBEXstdItemX 7 3 2" xfId="39310"/>
    <cellStyle name="SAPBEXstdItemX 7 3 2 2" xfId="39311"/>
    <cellStyle name="SAPBEXstdItemX 7 3 3" xfId="39312"/>
    <cellStyle name="SAPBEXstdItemX 7 4" xfId="39313"/>
    <cellStyle name="SAPBEXstdItemX 7 4 2" xfId="39314"/>
    <cellStyle name="SAPBEXstdItemX 7 5" xfId="39315"/>
    <cellStyle name="SAPBEXstdItemX 7 5 2" xfId="39316"/>
    <cellStyle name="SAPBEXstdItemX 7 6" xfId="39317"/>
    <cellStyle name="SAPBEXstdItemX 7 7" xfId="39318"/>
    <cellStyle name="SAPBEXstdItemX 8" xfId="39319"/>
    <cellStyle name="SAPBEXstdItemX 8 2" xfId="39320"/>
    <cellStyle name="SAPBEXstdItemX 8 2 2" xfId="39321"/>
    <cellStyle name="SAPBEXstdItemX 8 2 2 2" xfId="39322"/>
    <cellStyle name="SAPBEXstdItemX 8 2 3" xfId="39323"/>
    <cellStyle name="SAPBEXstdItemX 8 3" xfId="39324"/>
    <cellStyle name="SAPBEXstdItemX 8 3 2" xfId="39325"/>
    <cellStyle name="SAPBEXstdItemX 8 4" xfId="39326"/>
    <cellStyle name="SAPBEXstdItemX 8 5" xfId="39327"/>
    <cellStyle name="SAPBEXstdItemX 9" xfId="39328"/>
    <cellStyle name="SAPBEXstdItemX 9 2" xfId="39329"/>
    <cellStyle name="SAPBEXstdItemX 9 2 2" xfId="39330"/>
    <cellStyle name="SAPBEXstdItemX 9 2 2 2" xfId="39331"/>
    <cellStyle name="SAPBEXstdItemX 9 2 3" xfId="39332"/>
    <cellStyle name="SAPBEXstdItemX 9 3" xfId="39333"/>
    <cellStyle name="SAPBEXstdItemX 9 3 2" xfId="39334"/>
    <cellStyle name="SAPBEXstdItemX 9 4" xfId="39335"/>
    <cellStyle name="SAPBEXstdItemX 9 5" xfId="39336"/>
    <cellStyle name="SAPBEXstdItemX_Actuals 2007" xfId="39337"/>
    <cellStyle name="SAPBEXtitle" xfId="39338"/>
    <cellStyle name="SAPBEXtitle 10" xfId="39339"/>
    <cellStyle name="SAPBEXtitle 10 2" xfId="39340"/>
    <cellStyle name="SAPBEXtitle 10 3" xfId="39341"/>
    <cellStyle name="SAPBEXtitle 11" xfId="39342"/>
    <cellStyle name="SAPBEXtitle 11 2" xfId="39343"/>
    <cellStyle name="SAPBEXtitle 12" xfId="39344"/>
    <cellStyle name="SAPBEXtitle 12 2" xfId="39345"/>
    <cellStyle name="SAPBEXtitle 13" xfId="39346"/>
    <cellStyle name="SAPBEXtitle 13 2" xfId="39347"/>
    <cellStyle name="SAPBEXtitle 14" xfId="39348"/>
    <cellStyle name="SAPBEXtitle 15" xfId="39349"/>
    <cellStyle name="SAPBEXtitle 16" xfId="39350"/>
    <cellStyle name="SAPBEXtitle 17" xfId="39351"/>
    <cellStyle name="SAPBEXtitle 18" xfId="39352"/>
    <cellStyle name="SAPBEXtitle 19" xfId="39353"/>
    <cellStyle name="SAPBEXtitle 2" xfId="39354"/>
    <cellStyle name="SAPBEXtitle 2 2" xfId="39355"/>
    <cellStyle name="SAPBEXtitle 2 2 2" xfId="39356"/>
    <cellStyle name="SAPBEXtitle 2 3" xfId="39357"/>
    <cellStyle name="SAPBEXtitle 2 4" xfId="39358"/>
    <cellStyle name="SAPBEXtitle 2 4 2" xfId="39359"/>
    <cellStyle name="SAPBEXtitle 2 4 3" xfId="39360"/>
    <cellStyle name="SAPBEXtitle 20" xfId="39361"/>
    <cellStyle name="SAPBEXtitle 21" xfId="39362"/>
    <cellStyle name="SAPBEXtitle 22" xfId="39363"/>
    <cellStyle name="SAPBEXtitle 23" xfId="39364"/>
    <cellStyle name="SAPBEXtitle 23 2" xfId="39365"/>
    <cellStyle name="SAPBEXtitle 24" xfId="39366"/>
    <cellStyle name="SAPBEXtitle 3" xfId="39367"/>
    <cellStyle name="SAPBEXtitle 3 2" xfId="39368"/>
    <cellStyle name="SAPBEXtitle 3 3" xfId="39369"/>
    <cellStyle name="SAPBEXtitle 4" xfId="39370"/>
    <cellStyle name="SAPBEXtitle 4 2" xfId="39371"/>
    <cellStyle name="SAPBEXtitle 5" xfId="39372"/>
    <cellStyle name="SAPBEXtitle 5 2" xfId="39373"/>
    <cellStyle name="SAPBEXtitle 6" xfId="39374"/>
    <cellStyle name="SAPBEXtitle 6 2" xfId="39375"/>
    <cellStyle name="SAPBEXtitle 7" xfId="39376"/>
    <cellStyle name="SAPBEXtitle 7 2" xfId="39377"/>
    <cellStyle name="SAPBEXtitle 8" xfId="39378"/>
    <cellStyle name="SAPBEXtitle 8 2" xfId="39379"/>
    <cellStyle name="SAPBEXtitle 8 3" xfId="39380"/>
    <cellStyle name="SAPBEXtitle 9" xfId="39381"/>
    <cellStyle name="SAPBEXtitle 9 2" xfId="39382"/>
    <cellStyle name="SAPBEXtitle 9 3" xfId="39383"/>
    <cellStyle name="SAPBEXtitle_Actuals 2007" xfId="39384"/>
    <cellStyle name="SAPBEXunassignedItem" xfId="51826"/>
    <cellStyle name="SAPBEXundefined" xfId="39385"/>
    <cellStyle name="SAPBEXundefined 10" xfId="39386"/>
    <cellStyle name="SAPBEXundefined 10 2" xfId="39387"/>
    <cellStyle name="SAPBEXundefined 10 2 2" xfId="39388"/>
    <cellStyle name="SAPBEXundefined 10 3" xfId="39389"/>
    <cellStyle name="SAPBEXundefined 11" xfId="39390"/>
    <cellStyle name="SAPBEXundefined 11 2" xfId="39391"/>
    <cellStyle name="SAPBEXundefined 11 2 2" xfId="39392"/>
    <cellStyle name="SAPBEXundefined 11 3" xfId="39393"/>
    <cellStyle name="SAPBEXundefined 12" xfId="39394"/>
    <cellStyle name="SAPBEXundefined 12 2" xfId="39395"/>
    <cellStyle name="SAPBEXundefined 12 2 2" xfId="39396"/>
    <cellStyle name="SAPBEXundefined 12 3" xfId="39397"/>
    <cellStyle name="SAPBEXundefined 13" xfId="39398"/>
    <cellStyle name="SAPBEXundefined 13 2" xfId="39399"/>
    <cellStyle name="SAPBEXundefined 13 2 2" xfId="39400"/>
    <cellStyle name="SAPBEXundefined 13 3" xfId="39401"/>
    <cellStyle name="SAPBEXundefined 14" xfId="39402"/>
    <cellStyle name="SAPBEXundefined 14 2" xfId="39403"/>
    <cellStyle name="SAPBEXundefined 14 2 2" xfId="39404"/>
    <cellStyle name="SAPBEXundefined 14 3" xfId="39405"/>
    <cellStyle name="SAPBEXundefined 15" xfId="39406"/>
    <cellStyle name="SAPBEXundefined 15 2" xfId="39407"/>
    <cellStyle name="SAPBEXundefined 15 2 2" xfId="39408"/>
    <cellStyle name="SAPBEXundefined 15 3" xfId="39409"/>
    <cellStyle name="SAPBEXundefined 16" xfId="39410"/>
    <cellStyle name="SAPBEXundefined 16 2" xfId="39411"/>
    <cellStyle name="SAPBEXundefined 16 2 2" xfId="39412"/>
    <cellStyle name="SAPBEXundefined 16 3" xfId="39413"/>
    <cellStyle name="SAPBEXundefined 17" xfId="39414"/>
    <cellStyle name="SAPBEXundefined 17 2" xfId="39415"/>
    <cellStyle name="SAPBEXundefined 17 2 2" xfId="39416"/>
    <cellStyle name="SAPBEXundefined 17 3" xfId="39417"/>
    <cellStyle name="SAPBEXundefined 18" xfId="39418"/>
    <cellStyle name="SAPBEXundefined 18 2" xfId="39419"/>
    <cellStyle name="SAPBEXundefined 18 2 2" xfId="39420"/>
    <cellStyle name="SAPBEXundefined 18 3" xfId="39421"/>
    <cellStyle name="SAPBEXundefined 19" xfId="39422"/>
    <cellStyle name="SAPBEXundefined 19 2" xfId="39423"/>
    <cellStyle name="SAPBEXundefined 19 2 2" xfId="39424"/>
    <cellStyle name="SAPBEXundefined 19 3" xfId="39425"/>
    <cellStyle name="SAPBEXundefined 2" xfId="39426"/>
    <cellStyle name="SAPBEXundefined 2 2" xfId="39427"/>
    <cellStyle name="SAPBEXundefined 2 2 2" xfId="39428"/>
    <cellStyle name="SAPBEXundefined 2 3" xfId="39429"/>
    <cellStyle name="SAPBEXundefined 2 4" xfId="51827"/>
    <cellStyle name="SAPBEXundefined 2 5" xfId="51828"/>
    <cellStyle name="SAPBEXundefined 20" xfId="39430"/>
    <cellStyle name="SAPBEXundefined 20 2" xfId="39431"/>
    <cellStyle name="SAPBEXundefined 21" xfId="39432"/>
    <cellStyle name="SAPBEXundefined 22" xfId="39433"/>
    <cellStyle name="SAPBEXundefined 23" xfId="39434"/>
    <cellStyle name="SAPBEXundefined 24" xfId="39435"/>
    <cellStyle name="SAPBEXundefined 3" xfId="39436"/>
    <cellStyle name="SAPBEXundefined 3 2" xfId="39437"/>
    <cellStyle name="SAPBEXundefined 3 2 2" xfId="39438"/>
    <cellStyle name="SAPBEXundefined 3 3" xfId="39439"/>
    <cellStyle name="SAPBEXundefined 4" xfId="39440"/>
    <cellStyle name="SAPBEXundefined 4 2" xfId="39441"/>
    <cellStyle name="SAPBEXundefined 4 2 2" xfId="39442"/>
    <cellStyle name="SAPBEXundefined 4 3" xfId="39443"/>
    <cellStyle name="SAPBEXundefined 5" xfId="39444"/>
    <cellStyle name="SAPBEXundefined 5 2" xfId="39445"/>
    <cellStyle name="SAPBEXundefined 5 2 2" xfId="39446"/>
    <cellStyle name="SAPBEXundefined 5 3" xfId="39447"/>
    <cellStyle name="SAPBEXundefined 6" xfId="39448"/>
    <cellStyle name="SAPBEXundefined 6 2" xfId="39449"/>
    <cellStyle name="SAPBEXundefined 6 2 2" xfId="39450"/>
    <cellStyle name="SAPBEXundefined 6 3" xfId="39451"/>
    <cellStyle name="SAPBEXundefined 7" xfId="39452"/>
    <cellStyle name="SAPBEXundefined 7 2" xfId="39453"/>
    <cellStyle name="SAPBEXundefined 7 2 2" xfId="39454"/>
    <cellStyle name="SAPBEXundefined 7 3" xfId="39455"/>
    <cellStyle name="SAPBEXundefined 8" xfId="39456"/>
    <cellStyle name="SAPBEXundefined 8 2" xfId="39457"/>
    <cellStyle name="SAPBEXundefined 8 2 2" xfId="39458"/>
    <cellStyle name="SAPBEXundefined 8 3" xfId="39459"/>
    <cellStyle name="SAPBEXundefined 9" xfId="39460"/>
    <cellStyle name="SAPBEXundefined 9 2" xfId="39461"/>
    <cellStyle name="SAPBEXundefined 9 2 2" xfId="39462"/>
    <cellStyle name="SAPBEXundefined 9 3" xfId="39463"/>
    <cellStyle name="Shade" xfId="39464"/>
    <cellStyle name="shade 2" xfId="39465"/>
    <cellStyle name="shade 2 2" xfId="51829"/>
    <cellStyle name="shade 2 2 2" xfId="51830"/>
    <cellStyle name="shade 2 3" xfId="51831"/>
    <cellStyle name="shade 3" xfId="51832"/>
    <cellStyle name="shade 3 2" xfId="51833"/>
    <cellStyle name="shade 3 2 2" xfId="51834"/>
    <cellStyle name="shade 3 3" xfId="51835"/>
    <cellStyle name="shade 3 3 2" xfId="51836"/>
    <cellStyle name="shade 3 4" xfId="51837"/>
    <cellStyle name="shade 3 4 2" xfId="51838"/>
    <cellStyle name="shade 4" xfId="51839"/>
    <cellStyle name="shade 4 2" xfId="51840"/>
    <cellStyle name="shade 5" xfId="51841"/>
    <cellStyle name="shade 6" xfId="51842"/>
    <cellStyle name="shade 6 2" xfId="51843"/>
    <cellStyle name="shade 7" xfId="51844"/>
    <cellStyle name="shade 7 2" xfId="51845"/>
    <cellStyle name="shade 8" xfId="51846"/>
    <cellStyle name="shade_ACCOUNTS" xfId="51847"/>
    <cellStyle name="Shaded" xfId="39466"/>
    <cellStyle name="SHADEDSTORES" xfId="39467"/>
    <cellStyle name="Sheet Title" xfId="51848"/>
    <cellStyle name="Special" xfId="39468"/>
    <cellStyle name="Special 10" xfId="39469"/>
    <cellStyle name="Special 10 2" xfId="39470"/>
    <cellStyle name="Special 10 2 2" xfId="39471"/>
    <cellStyle name="Special 10 3" xfId="39472"/>
    <cellStyle name="Special 11" xfId="39473"/>
    <cellStyle name="Special 11 2" xfId="39474"/>
    <cellStyle name="Special 11 2 2" xfId="39475"/>
    <cellStyle name="Special 11 3" xfId="39476"/>
    <cellStyle name="Special 12" xfId="39477"/>
    <cellStyle name="Special 12 2" xfId="39478"/>
    <cellStyle name="Special 12 2 2" xfId="39479"/>
    <cellStyle name="Special 12 3" xfId="39480"/>
    <cellStyle name="Special 13" xfId="39481"/>
    <cellStyle name="Special 13 2" xfId="39482"/>
    <cellStyle name="Special 13 2 2" xfId="39483"/>
    <cellStyle name="Special 13 3" xfId="39484"/>
    <cellStyle name="Special 14" xfId="39485"/>
    <cellStyle name="Special 14 2" xfId="39486"/>
    <cellStyle name="Special 14 2 2" xfId="39487"/>
    <cellStyle name="Special 14 3" xfId="39488"/>
    <cellStyle name="Special 15" xfId="39489"/>
    <cellStyle name="Special 15 2" xfId="39490"/>
    <cellStyle name="Special 15 2 2" xfId="39491"/>
    <cellStyle name="Special 15 3" xfId="39492"/>
    <cellStyle name="Special 16" xfId="39493"/>
    <cellStyle name="Special 16 2" xfId="39494"/>
    <cellStyle name="Special 16 2 2" xfId="39495"/>
    <cellStyle name="Special 16 3" xfId="39496"/>
    <cellStyle name="Special 17" xfId="39497"/>
    <cellStyle name="Special 17 2" xfId="39498"/>
    <cellStyle name="Special 17 2 2" xfId="39499"/>
    <cellStyle name="Special 17 3" xfId="39500"/>
    <cellStyle name="Special 18" xfId="39501"/>
    <cellStyle name="Special 18 2" xfId="39502"/>
    <cellStyle name="Special 18 2 2" xfId="39503"/>
    <cellStyle name="Special 18 3" xfId="39504"/>
    <cellStyle name="Special 19" xfId="39505"/>
    <cellStyle name="Special 19 2" xfId="39506"/>
    <cellStyle name="Special 19 2 2" xfId="39507"/>
    <cellStyle name="Special 19 3" xfId="39508"/>
    <cellStyle name="Special 2" xfId="39509"/>
    <cellStyle name="Special 2 10" xfId="39510"/>
    <cellStyle name="Special 2 10 2" xfId="39511"/>
    <cellStyle name="Special 2 10 2 2" xfId="39512"/>
    <cellStyle name="Special 2 10 3" xfId="39513"/>
    <cellStyle name="Special 2 11" xfId="39514"/>
    <cellStyle name="Special 2 11 2" xfId="39515"/>
    <cellStyle name="Special 2 11 2 2" xfId="39516"/>
    <cellStyle name="Special 2 11 3" xfId="39517"/>
    <cellStyle name="Special 2 12" xfId="39518"/>
    <cellStyle name="Special 2 12 2" xfId="39519"/>
    <cellStyle name="Special 2 12 2 2" xfId="39520"/>
    <cellStyle name="Special 2 12 3" xfId="39521"/>
    <cellStyle name="Special 2 13" xfId="39522"/>
    <cellStyle name="Special 2 13 2" xfId="39523"/>
    <cellStyle name="Special 2 13 2 2" xfId="39524"/>
    <cellStyle name="Special 2 13 3" xfId="39525"/>
    <cellStyle name="Special 2 14" xfId="39526"/>
    <cellStyle name="Special 2 14 2" xfId="39527"/>
    <cellStyle name="Special 2 14 2 2" xfId="39528"/>
    <cellStyle name="Special 2 14 3" xfId="39529"/>
    <cellStyle name="Special 2 15" xfId="39530"/>
    <cellStyle name="Special 2 15 2" xfId="39531"/>
    <cellStyle name="Special 2 15 2 2" xfId="39532"/>
    <cellStyle name="Special 2 15 3" xfId="39533"/>
    <cellStyle name="Special 2 16" xfId="39534"/>
    <cellStyle name="Special 2 16 2" xfId="39535"/>
    <cellStyle name="Special 2 17" xfId="39536"/>
    <cellStyle name="Special 2 2" xfId="39537"/>
    <cellStyle name="Special 2 2 2" xfId="39538"/>
    <cellStyle name="Special 2 2 2 2" xfId="39539"/>
    <cellStyle name="Special 2 2 3" xfId="39540"/>
    <cellStyle name="Special 2 3" xfId="39541"/>
    <cellStyle name="Special 2 3 2" xfId="39542"/>
    <cellStyle name="Special 2 3 2 2" xfId="39543"/>
    <cellStyle name="Special 2 3 3" xfId="39544"/>
    <cellStyle name="Special 2 4" xfId="39545"/>
    <cellStyle name="Special 2 4 2" xfId="39546"/>
    <cellStyle name="Special 2 4 2 2" xfId="39547"/>
    <cellStyle name="Special 2 4 3" xfId="39548"/>
    <cellStyle name="Special 2 5" xfId="39549"/>
    <cellStyle name="Special 2 5 2" xfId="39550"/>
    <cellStyle name="Special 2 5 2 2" xfId="39551"/>
    <cellStyle name="Special 2 5 3" xfId="39552"/>
    <cellStyle name="Special 2 6" xfId="39553"/>
    <cellStyle name="Special 2 6 2" xfId="39554"/>
    <cellStyle name="Special 2 6 2 2" xfId="39555"/>
    <cellStyle name="Special 2 6 3" xfId="39556"/>
    <cellStyle name="Special 2 7" xfId="39557"/>
    <cellStyle name="Special 2 7 2" xfId="39558"/>
    <cellStyle name="Special 2 7 2 2" xfId="39559"/>
    <cellStyle name="Special 2 7 3" xfId="39560"/>
    <cellStyle name="Special 2 8" xfId="39561"/>
    <cellStyle name="Special 2 8 2" xfId="39562"/>
    <cellStyle name="Special 2 8 2 2" xfId="39563"/>
    <cellStyle name="Special 2 8 3" xfId="39564"/>
    <cellStyle name="Special 2 9" xfId="39565"/>
    <cellStyle name="Special 2 9 2" xfId="39566"/>
    <cellStyle name="Special 2 9 2 2" xfId="39567"/>
    <cellStyle name="Special 2 9 3" xfId="39568"/>
    <cellStyle name="Special 20" xfId="39569"/>
    <cellStyle name="Special 20 2" xfId="39570"/>
    <cellStyle name="Special 20 2 2" xfId="39571"/>
    <cellStyle name="Special 20 3" xfId="39572"/>
    <cellStyle name="Special 21" xfId="39573"/>
    <cellStyle name="Special 21 2" xfId="39574"/>
    <cellStyle name="Special 21 2 2" xfId="39575"/>
    <cellStyle name="Special 21 3" xfId="39576"/>
    <cellStyle name="Special 22" xfId="39577"/>
    <cellStyle name="Special 22 2" xfId="39578"/>
    <cellStyle name="Special 22 2 2" xfId="39579"/>
    <cellStyle name="Special 22 3" xfId="39580"/>
    <cellStyle name="Special 23" xfId="39581"/>
    <cellStyle name="Special 23 2" xfId="39582"/>
    <cellStyle name="Special 23 2 2" xfId="39583"/>
    <cellStyle name="Special 23 3" xfId="39584"/>
    <cellStyle name="Special 24" xfId="39585"/>
    <cellStyle name="Special 24 2" xfId="39586"/>
    <cellStyle name="Special 24 2 2" xfId="39587"/>
    <cellStyle name="Special 24 3" xfId="39588"/>
    <cellStyle name="Special 25" xfId="39589"/>
    <cellStyle name="Special 25 2" xfId="39590"/>
    <cellStyle name="Special 25 2 2" xfId="39591"/>
    <cellStyle name="Special 25 3" xfId="39592"/>
    <cellStyle name="Special 26" xfId="39593"/>
    <cellStyle name="Special 26 2" xfId="39594"/>
    <cellStyle name="Special 26 2 2" xfId="39595"/>
    <cellStyle name="Special 26 3" xfId="39596"/>
    <cellStyle name="Special 27" xfId="39597"/>
    <cellStyle name="Special 27 2" xfId="39598"/>
    <cellStyle name="Special 27 2 2" xfId="39599"/>
    <cellStyle name="Special 27 3" xfId="39600"/>
    <cellStyle name="Special 28" xfId="39601"/>
    <cellStyle name="Special 28 2" xfId="39602"/>
    <cellStyle name="Special 28 2 2" xfId="39603"/>
    <cellStyle name="Special 28 3" xfId="39604"/>
    <cellStyle name="Special 29" xfId="39605"/>
    <cellStyle name="Special 29 2" xfId="39606"/>
    <cellStyle name="Special 29 2 2" xfId="39607"/>
    <cellStyle name="Special 29 3" xfId="39608"/>
    <cellStyle name="Special 3" xfId="39609"/>
    <cellStyle name="Special 3 10" xfId="39610"/>
    <cellStyle name="Special 3 2" xfId="39611"/>
    <cellStyle name="Special 3 2 2" xfId="39612"/>
    <cellStyle name="Special 3 2 2 2" xfId="39613"/>
    <cellStyle name="Special 3 2 3" xfId="39614"/>
    <cellStyle name="Special 3 3" xfId="39615"/>
    <cellStyle name="Special 3 3 2" xfId="39616"/>
    <cellStyle name="Special 3 3 2 2" xfId="39617"/>
    <cellStyle name="Special 3 3 3" xfId="39618"/>
    <cellStyle name="Special 3 4" xfId="39619"/>
    <cellStyle name="Special 3 4 2" xfId="39620"/>
    <cellStyle name="Special 3 4 2 2" xfId="39621"/>
    <cellStyle name="Special 3 4 3" xfId="39622"/>
    <cellStyle name="Special 3 5" xfId="39623"/>
    <cellStyle name="Special 3 5 2" xfId="39624"/>
    <cellStyle name="Special 3 5 2 2" xfId="39625"/>
    <cellStyle name="Special 3 5 3" xfId="39626"/>
    <cellStyle name="Special 3 6" xfId="39627"/>
    <cellStyle name="Special 3 6 2" xfId="39628"/>
    <cellStyle name="Special 3 6 2 2" xfId="39629"/>
    <cellStyle name="Special 3 6 2 2 2" xfId="39630"/>
    <cellStyle name="Special 3 6 2 3" xfId="39631"/>
    <cellStyle name="Special 3 6 3" xfId="39632"/>
    <cellStyle name="Special 3 6 3 2" xfId="39633"/>
    <cellStyle name="Special 3 6 3 2 2" xfId="39634"/>
    <cellStyle name="Special 3 6 3 3" xfId="39635"/>
    <cellStyle name="Special 3 6 4" xfId="39636"/>
    <cellStyle name="Special 3 6 4 2" xfId="39637"/>
    <cellStyle name="Special 3 6 4 2 2" xfId="39638"/>
    <cellStyle name="Special 3 6 4 3" xfId="39639"/>
    <cellStyle name="Special 3 6 5" xfId="39640"/>
    <cellStyle name="Special 3 6 5 2" xfId="39641"/>
    <cellStyle name="Special 3 6 5 2 2" xfId="39642"/>
    <cellStyle name="Special 3 6 5 3" xfId="39643"/>
    <cellStyle name="Special 3 6 6" xfId="39644"/>
    <cellStyle name="Special 3 6 6 2" xfId="39645"/>
    <cellStyle name="Special 3 6 6 2 2" xfId="39646"/>
    <cellStyle name="Special 3 6 6 3" xfId="39647"/>
    <cellStyle name="Special 3 6 7" xfId="39648"/>
    <cellStyle name="Special 3 6 7 2" xfId="39649"/>
    <cellStyle name="Special 3 6 7 2 2" xfId="39650"/>
    <cellStyle name="Special 3 6 7 3" xfId="39651"/>
    <cellStyle name="Special 3 6 8" xfId="39652"/>
    <cellStyle name="Special 3 6 8 2" xfId="39653"/>
    <cellStyle name="Special 3 6 9" xfId="39654"/>
    <cellStyle name="Special 3 7" xfId="39655"/>
    <cellStyle name="Special 3 7 2" xfId="39656"/>
    <cellStyle name="Special 3 7 2 2" xfId="39657"/>
    <cellStyle name="Special 3 7 2 2 2" xfId="39658"/>
    <cellStyle name="Special 3 7 2 3" xfId="39659"/>
    <cellStyle name="Special 3 7 3" xfId="39660"/>
    <cellStyle name="Special 3 7 3 2" xfId="39661"/>
    <cellStyle name="Special 3 7 3 2 2" xfId="39662"/>
    <cellStyle name="Special 3 7 3 3" xfId="39663"/>
    <cellStyle name="Special 3 7 4" xfId="39664"/>
    <cellStyle name="Special 3 7 4 2" xfId="39665"/>
    <cellStyle name="Special 3 7 4 2 2" xfId="39666"/>
    <cellStyle name="Special 3 7 4 3" xfId="39667"/>
    <cellStyle name="Special 3 7 5" xfId="39668"/>
    <cellStyle name="Special 3 7 5 2" xfId="39669"/>
    <cellStyle name="Special 3 7 5 2 2" xfId="39670"/>
    <cellStyle name="Special 3 7 5 3" xfId="39671"/>
    <cellStyle name="Special 3 7 6" xfId="39672"/>
    <cellStyle name="Special 3 7 6 2" xfId="39673"/>
    <cellStyle name="Special 3 7 6 2 2" xfId="39674"/>
    <cellStyle name="Special 3 7 6 3" xfId="39675"/>
    <cellStyle name="Special 3 7 7" xfId="39676"/>
    <cellStyle name="Special 3 7 7 2" xfId="39677"/>
    <cellStyle name="Special 3 7 7 2 2" xfId="39678"/>
    <cellStyle name="Special 3 7 7 3" xfId="39679"/>
    <cellStyle name="Special 3 7 8" xfId="39680"/>
    <cellStyle name="Special 3 7 8 2" xfId="39681"/>
    <cellStyle name="Special 3 7 9" xfId="39682"/>
    <cellStyle name="Special 3 8" xfId="39683"/>
    <cellStyle name="Special 3 8 2" xfId="39684"/>
    <cellStyle name="Special 3 8 2 2" xfId="39685"/>
    <cellStyle name="Special 3 8 2 2 2" xfId="39686"/>
    <cellStyle name="Special 3 8 2 3" xfId="39687"/>
    <cellStyle name="Special 3 8 3" xfId="39688"/>
    <cellStyle name="Special 3 8 3 2" xfId="39689"/>
    <cellStyle name="Special 3 8 3 2 2" xfId="39690"/>
    <cellStyle name="Special 3 8 3 3" xfId="39691"/>
    <cellStyle name="Special 3 8 4" xfId="39692"/>
    <cellStyle name="Special 3 8 4 2" xfId="39693"/>
    <cellStyle name="Special 3 8 4 2 2" xfId="39694"/>
    <cellStyle name="Special 3 8 4 3" xfId="39695"/>
    <cellStyle name="Special 3 8 5" xfId="39696"/>
    <cellStyle name="Special 3 8 5 2" xfId="39697"/>
    <cellStyle name="Special 3 8 5 2 2" xfId="39698"/>
    <cellStyle name="Special 3 8 5 3" xfId="39699"/>
    <cellStyle name="Special 3 8 6" xfId="39700"/>
    <cellStyle name="Special 3 8 6 2" xfId="39701"/>
    <cellStyle name="Special 3 8 6 2 2" xfId="39702"/>
    <cellStyle name="Special 3 8 6 3" xfId="39703"/>
    <cellStyle name="Special 3 8 7" xfId="39704"/>
    <cellStyle name="Special 3 8 7 2" xfId="39705"/>
    <cellStyle name="Special 3 8 7 2 2" xfId="39706"/>
    <cellStyle name="Special 3 8 7 3" xfId="39707"/>
    <cellStyle name="Special 3 8 8" xfId="39708"/>
    <cellStyle name="Special 3 8 8 2" xfId="39709"/>
    <cellStyle name="Special 3 8 9" xfId="39710"/>
    <cellStyle name="Special 3 9" xfId="39711"/>
    <cellStyle name="Special 3 9 2" xfId="39712"/>
    <cellStyle name="Special 30" xfId="39713"/>
    <cellStyle name="Special 30 2" xfId="39714"/>
    <cellStyle name="Special 30 2 2" xfId="39715"/>
    <cellStyle name="Special 30 3" xfId="39716"/>
    <cellStyle name="Special 31" xfId="39717"/>
    <cellStyle name="Special 31 2" xfId="39718"/>
    <cellStyle name="Special 31 2 2" xfId="39719"/>
    <cellStyle name="Special 31 3" xfId="39720"/>
    <cellStyle name="Special 32" xfId="39721"/>
    <cellStyle name="Special 32 2" xfId="39722"/>
    <cellStyle name="Special 32 2 2" xfId="39723"/>
    <cellStyle name="Special 32 3" xfId="39724"/>
    <cellStyle name="Special 33" xfId="39725"/>
    <cellStyle name="Special 33 2" xfId="39726"/>
    <cellStyle name="Special 33 2 2" xfId="39727"/>
    <cellStyle name="Special 33 3" xfId="39728"/>
    <cellStyle name="Special 34" xfId="39729"/>
    <cellStyle name="Special 34 2" xfId="39730"/>
    <cellStyle name="Special 34 2 2" xfId="39731"/>
    <cellStyle name="Special 34 3" xfId="39732"/>
    <cellStyle name="Special 35" xfId="39733"/>
    <cellStyle name="Special 35 2" xfId="39734"/>
    <cellStyle name="Special 35 2 2" xfId="39735"/>
    <cellStyle name="Special 35 3" xfId="39736"/>
    <cellStyle name="Special 36" xfId="39737"/>
    <cellStyle name="Special 36 2" xfId="39738"/>
    <cellStyle name="Special 36 2 2" xfId="39739"/>
    <cellStyle name="Special 36 3" xfId="39740"/>
    <cellStyle name="Special 37" xfId="39741"/>
    <cellStyle name="Special 37 2" xfId="39742"/>
    <cellStyle name="Special 37 2 2" xfId="39743"/>
    <cellStyle name="Special 37 3" xfId="39744"/>
    <cellStyle name="Special 38" xfId="39745"/>
    <cellStyle name="Special 38 2" xfId="39746"/>
    <cellStyle name="Special 38 2 2" xfId="39747"/>
    <cellStyle name="Special 38 3" xfId="39748"/>
    <cellStyle name="Special 39" xfId="39749"/>
    <cellStyle name="Special 39 2" xfId="39750"/>
    <cellStyle name="Special 39 2 2" xfId="39751"/>
    <cellStyle name="Special 39 2 2 2" xfId="39752"/>
    <cellStyle name="Special 39 2 2 2 2" xfId="39753"/>
    <cellStyle name="Special 39 2 2 3" xfId="39754"/>
    <cellStyle name="Special 39 2 3" xfId="39755"/>
    <cellStyle name="Special 39 2 3 2" xfId="39756"/>
    <cellStyle name="Special 39 2 3 2 2" xfId="39757"/>
    <cellStyle name="Special 39 2 3 3" xfId="39758"/>
    <cellStyle name="Special 39 2 4" xfId="39759"/>
    <cellStyle name="Special 39 2 4 2" xfId="39760"/>
    <cellStyle name="Special 39 2 4 2 2" xfId="39761"/>
    <cellStyle name="Special 39 2 4 3" xfId="39762"/>
    <cellStyle name="Special 39 2 5" xfId="39763"/>
    <cellStyle name="Special 39 2 5 2" xfId="39764"/>
    <cellStyle name="Special 39 2 5 2 2" xfId="39765"/>
    <cellStyle name="Special 39 2 5 3" xfId="39766"/>
    <cellStyle name="Special 39 2 6" xfId="39767"/>
    <cellStyle name="Special 39 2 6 2" xfId="39768"/>
    <cellStyle name="Special 39 2 6 2 2" xfId="39769"/>
    <cellStyle name="Special 39 2 6 3" xfId="39770"/>
    <cellStyle name="Special 39 2 7" xfId="39771"/>
    <cellStyle name="Special 39 2 7 2" xfId="39772"/>
    <cellStyle name="Special 39 2 7 2 2" xfId="39773"/>
    <cellStyle name="Special 39 2 7 3" xfId="39774"/>
    <cellStyle name="Special 39 2 8" xfId="39775"/>
    <cellStyle name="Special 39 2 8 2" xfId="39776"/>
    <cellStyle name="Special 39 2 9" xfId="39777"/>
    <cellStyle name="Special 39 3" xfId="39778"/>
    <cellStyle name="Special 39 3 2" xfId="39779"/>
    <cellStyle name="Special 39 3 2 2" xfId="39780"/>
    <cellStyle name="Special 39 3 2 2 2" xfId="39781"/>
    <cellStyle name="Special 39 3 2 3" xfId="39782"/>
    <cellStyle name="Special 39 3 3" xfId="39783"/>
    <cellStyle name="Special 39 3 3 2" xfId="39784"/>
    <cellStyle name="Special 39 3 3 2 2" xfId="39785"/>
    <cellStyle name="Special 39 3 3 3" xfId="39786"/>
    <cellStyle name="Special 39 3 4" xfId="39787"/>
    <cellStyle name="Special 39 3 4 2" xfId="39788"/>
    <cellStyle name="Special 39 3 4 2 2" xfId="39789"/>
    <cellStyle name="Special 39 3 4 3" xfId="39790"/>
    <cellStyle name="Special 39 3 5" xfId="39791"/>
    <cellStyle name="Special 39 3 5 2" xfId="39792"/>
    <cellStyle name="Special 39 3 5 2 2" xfId="39793"/>
    <cellStyle name="Special 39 3 5 3" xfId="39794"/>
    <cellStyle name="Special 39 3 6" xfId="39795"/>
    <cellStyle name="Special 39 3 6 2" xfId="39796"/>
    <cellStyle name="Special 39 3 6 2 2" xfId="39797"/>
    <cellStyle name="Special 39 3 6 3" xfId="39798"/>
    <cellStyle name="Special 39 3 7" xfId="39799"/>
    <cellStyle name="Special 39 3 7 2" xfId="39800"/>
    <cellStyle name="Special 39 3 7 2 2" xfId="39801"/>
    <cellStyle name="Special 39 3 7 3" xfId="39802"/>
    <cellStyle name="Special 39 3 8" xfId="39803"/>
    <cellStyle name="Special 39 3 8 2" xfId="39804"/>
    <cellStyle name="Special 39 3 9" xfId="39805"/>
    <cellStyle name="Special 39 4" xfId="39806"/>
    <cellStyle name="Special 39 4 2" xfId="39807"/>
    <cellStyle name="Special 39 4 2 2" xfId="39808"/>
    <cellStyle name="Special 39 4 2 2 2" xfId="39809"/>
    <cellStyle name="Special 39 4 2 3" xfId="39810"/>
    <cellStyle name="Special 39 4 3" xfId="39811"/>
    <cellStyle name="Special 39 4 3 2" xfId="39812"/>
    <cellStyle name="Special 39 4 3 2 2" xfId="39813"/>
    <cellStyle name="Special 39 4 3 3" xfId="39814"/>
    <cellStyle name="Special 39 4 4" xfId="39815"/>
    <cellStyle name="Special 39 4 4 2" xfId="39816"/>
    <cellStyle name="Special 39 4 4 2 2" xfId="39817"/>
    <cellStyle name="Special 39 4 4 3" xfId="39818"/>
    <cellStyle name="Special 39 4 5" xfId="39819"/>
    <cellStyle name="Special 39 4 5 2" xfId="39820"/>
    <cellStyle name="Special 39 4 5 2 2" xfId="39821"/>
    <cellStyle name="Special 39 4 5 3" xfId="39822"/>
    <cellStyle name="Special 39 4 6" xfId="39823"/>
    <cellStyle name="Special 39 4 6 2" xfId="39824"/>
    <cellStyle name="Special 39 4 6 2 2" xfId="39825"/>
    <cellStyle name="Special 39 4 6 3" xfId="39826"/>
    <cellStyle name="Special 39 4 7" xfId="39827"/>
    <cellStyle name="Special 39 4 7 2" xfId="39828"/>
    <cellStyle name="Special 39 4 7 2 2" xfId="39829"/>
    <cellStyle name="Special 39 4 7 3" xfId="39830"/>
    <cellStyle name="Special 39 4 8" xfId="39831"/>
    <cellStyle name="Special 39 4 8 2" xfId="39832"/>
    <cellStyle name="Special 39 4 9" xfId="39833"/>
    <cellStyle name="Special 39 5" xfId="39834"/>
    <cellStyle name="Special 39 5 2" xfId="39835"/>
    <cellStyle name="Special 39 6" xfId="39836"/>
    <cellStyle name="Special 4" xfId="39837"/>
    <cellStyle name="Special 4 2" xfId="39838"/>
    <cellStyle name="Special 4 2 2" xfId="39839"/>
    <cellStyle name="Special 4 3" xfId="39840"/>
    <cellStyle name="Special 40" xfId="39841"/>
    <cellStyle name="Special 40 2" xfId="39842"/>
    <cellStyle name="Special 40 2 2" xfId="39843"/>
    <cellStyle name="Special 40 2 2 2" xfId="39844"/>
    <cellStyle name="Special 40 2 2 2 2" xfId="39845"/>
    <cellStyle name="Special 40 2 2 3" xfId="39846"/>
    <cellStyle name="Special 40 2 3" xfId="39847"/>
    <cellStyle name="Special 40 2 3 2" xfId="39848"/>
    <cellStyle name="Special 40 2 3 2 2" xfId="39849"/>
    <cellStyle name="Special 40 2 3 3" xfId="39850"/>
    <cellStyle name="Special 40 2 4" xfId="39851"/>
    <cellStyle name="Special 40 2 4 2" xfId="39852"/>
    <cellStyle name="Special 40 2 4 2 2" xfId="39853"/>
    <cellStyle name="Special 40 2 4 3" xfId="39854"/>
    <cellStyle name="Special 40 2 5" xfId="39855"/>
    <cellStyle name="Special 40 2 5 2" xfId="39856"/>
    <cellStyle name="Special 40 2 5 2 2" xfId="39857"/>
    <cellStyle name="Special 40 2 5 3" xfId="39858"/>
    <cellStyle name="Special 40 2 6" xfId="39859"/>
    <cellStyle name="Special 40 2 6 2" xfId="39860"/>
    <cellStyle name="Special 40 2 6 2 2" xfId="39861"/>
    <cellStyle name="Special 40 2 6 3" xfId="39862"/>
    <cellStyle name="Special 40 2 7" xfId="39863"/>
    <cellStyle name="Special 40 2 7 2" xfId="39864"/>
    <cellStyle name="Special 40 2 7 2 2" xfId="39865"/>
    <cellStyle name="Special 40 2 7 3" xfId="39866"/>
    <cellStyle name="Special 40 2 8" xfId="39867"/>
    <cellStyle name="Special 40 2 8 2" xfId="39868"/>
    <cellStyle name="Special 40 2 9" xfId="39869"/>
    <cellStyle name="Special 40 3" xfId="39870"/>
    <cellStyle name="Special 40 3 2" xfId="39871"/>
    <cellStyle name="Special 40 3 2 2" xfId="39872"/>
    <cellStyle name="Special 40 3 2 2 2" xfId="39873"/>
    <cellStyle name="Special 40 3 2 3" xfId="39874"/>
    <cellStyle name="Special 40 3 3" xfId="39875"/>
    <cellStyle name="Special 40 3 3 2" xfId="39876"/>
    <cellStyle name="Special 40 3 3 2 2" xfId="39877"/>
    <cellStyle name="Special 40 3 3 3" xfId="39878"/>
    <cellStyle name="Special 40 3 4" xfId="39879"/>
    <cellStyle name="Special 40 3 4 2" xfId="39880"/>
    <cellStyle name="Special 40 3 4 2 2" xfId="39881"/>
    <cellStyle name="Special 40 3 4 3" xfId="39882"/>
    <cellStyle name="Special 40 3 5" xfId="39883"/>
    <cellStyle name="Special 40 3 5 2" xfId="39884"/>
    <cellStyle name="Special 40 3 5 2 2" xfId="39885"/>
    <cellStyle name="Special 40 3 5 3" xfId="39886"/>
    <cellStyle name="Special 40 3 6" xfId="39887"/>
    <cellStyle name="Special 40 3 6 2" xfId="39888"/>
    <cellStyle name="Special 40 3 6 2 2" xfId="39889"/>
    <cellStyle name="Special 40 3 6 3" xfId="39890"/>
    <cellStyle name="Special 40 3 7" xfId="39891"/>
    <cellStyle name="Special 40 3 7 2" xfId="39892"/>
    <cellStyle name="Special 40 3 7 2 2" xfId="39893"/>
    <cellStyle name="Special 40 3 7 3" xfId="39894"/>
    <cellStyle name="Special 40 3 8" xfId="39895"/>
    <cellStyle name="Special 40 3 8 2" xfId="39896"/>
    <cellStyle name="Special 40 3 9" xfId="39897"/>
    <cellStyle name="Special 40 4" xfId="39898"/>
    <cellStyle name="Special 40 4 2" xfId="39899"/>
    <cellStyle name="Special 40 4 2 2" xfId="39900"/>
    <cellStyle name="Special 40 4 2 2 2" xfId="39901"/>
    <cellStyle name="Special 40 4 2 3" xfId="39902"/>
    <cellStyle name="Special 40 4 3" xfId="39903"/>
    <cellStyle name="Special 40 4 3 2" xfId="39904"/>
    <cellStyle name="Special 40 4 3 2 2" xfId="39905"/>
    <cellStyle name="Special 40 4 3 3" xfId="39906"/>
    <cellStyle name="Special 40 4 4" xfId="39907"/>
    <cellStyle name="Special 40 4 4 2" xfId="39908"/>
    <cellStyle name="Special 40 4 4 2 2" xfId="39909"/>
    <cellStyle name="Special 40 4 4 3" xfId="39910"/>
    <cellStyle name="Special 40 4 5" xfId="39911"/>
    <cellStyle name="Special 40 4 5 2" xfId="39912"/>
    <cellStyle name="Special 40 4 5 2 2" xfId="39913"/>
    <cellStyle name="Special 40 4 5 3" xfId="39914"/>
    <cellStyle name="Special 40 4 6" xfId="39915"/>
    <cellStyle name="Special 40 4 6 2" xfId="39916"/>
    <cellStyle name="Special 40 4 6 2 2" xfId="39917"/>
    <cellStyle name="Special 40 4 6 3" xfId="39918"/>
    <cellStyle name="Special 40 4 7" xfId="39919"/>
    <cellStyle name="Special 40 4 7 2" xfId="39920"/>
    <cellStyle name="Special 40 4 7 2 2" xfId="39921"/>
    <cellStyle name="Special 40 4 7 3" xfId="39922"/>
    <cellStyle name="Special 40 4 8" xfId="39923"/>
    <cellStyle name="Special 40 4 8 2" xfId="39924"/>
    <cellStyle name="Special 40 4 9" xfId="39925"/>
    <cellStyle name="Special 40 5" xfId="39926"/>
    <cellStyle name="Special 40 5 2" xfId="39927"/>
    <cellStyle name="Special 40 6" xfId="39928"/>
    <cellStyle name="Special 41" xfId="39929"/>
    <cellStyle name="Special 41 2" xfId="39930"/>
    <cellStyle name="Special 41 2 2" xfId="39931"/>
    <cellStyle name="Special 41 3" xfId="39932"/>
    <cellStyle name="Special 42" xfId="39933"/>
    <cellStyle name="Special 42 2" xfId="39934"/>
    <cellStyle name="Special 42 2 2" xfId="39935"/>
    <cellStyle name="Special 42 3" xfId="39936"/>
    <cellStyle name="Special 43" xfId="39937"/>
    <cellStyle name="Special 43 2" xfId="39938"/>
    <cellStyle name="Special 43 2 2" xfId="39939"/>
    <cellStyle name="Special 43 3" xfId="39940"/>
    <cellStyle name="Special 44" xfId="39941"/>
    <cellStyle name="Special 44 2" xfId="39942"/>
    <cellStyle name="Special 44 2 2" xfId="39943"/>
    <cellStyle name="Special 44 3" xfId="39944"/>
    <cellStyle name="Special 45" xfId="39945"/>
    <cellStyle name="Special 45 2" xfId="39946"/>
    <cellStyle name="Special 45 2 2" xfId="39947"/>
    <cellStyle name="Special 45 3" xfId="39948"/>
    <cellStyle name="Special 46" xfId="39949"/>
    <cellStyle name="Special 46 2" xfId="39950"/>
    <cellStyle name="Special 46 2 2" xfId="39951"/>
    <cellStyle name="Special 46 3" xfId="39952"/>
    <cellStyle name="Special 47" xfId="39953"/>
    <cellStyle name="Special 47 2" xfId="39954"/>
    <cellStyle name="Special 47 2 2" xfId="39955"/>
    <cellStyle name="Special 47 3" xfId="39956"/>
    <cellStyle name="Special 48" xfId="39957"/>
    <cellStyle name="Special 48 2" xfId="39958"/>
    <cellStyle name="Special 48 2 2" xfId="39959"/>
    <cellStyle name="Special 48 3" xfId="39960"/>
    <cellStyle name="Special 49" xfId="39961"/>
    <cellStyle name="Special 49 2" xfId="39962"/>
    <cellStyle name="Special 49 2 2" xfId="39963"/>
    <cellStyle name="Special 49 3" xfId="39964"/>
    <cellStyle name="Special 5" xfId="39965"/>
    <cellStyle name="Special 5 2" xfId="39966"/>
    <cellStyle name="Special 5 2 2" xfId="39967"/>
    <cellStyle name="Special 5 3" xfId="39968"/>
    <cellStyle name="Special 50" xfId="39969"/>
    <cellStyle name="Special 50 2" xfId="39970"/>
    <cellStyle name="Special 50 2 2" xfId="39971"/>
    <cellStyle name="Special 50 3" xfId="39972"/>
    <cellStyle name="Special 51" xfId="39973"/>
    <cellStyle name="Special 51 2" xfId="39974"/>
    <cellStyle name="Special 51 2 2" xfId="39975"/>
    <cellStyle name="Special 51 3" xfId="39976"/>
    <cellStyle name="Special 52" xfId="39977"/>
    <cellStyle name="Special 52 2" xfId="39978"/>
    <cellStyle name="Special 52 2 2" xfId="39979"/>
    <cellStyle name="Special 52 3" xfId="39980"/>
    <cellStyle name="Special 53" xfId="39981"/>
    <cellStyle name="Special 53 2" xfId="39982"/>
    <cellStyle name="Special 53 2 2" xfId="39983"/>
    <cellStyle name="Special 53 3" xfId="39984"/>
    <cellStyle name="Special 54" xfId="39985"/>
    <cellStyle name="Special 54 2" xfId="39986"/>
    <cellStyle name="Special 55" xfId="39987"/>
    <cellStyle name="Special 56" xfId="39988"/>
    <cellStyle name="Special 6" xfId="39989"/>
    <cellStyle name="Special 6 2" xfId="39990"/>
    <cellStyle name="Special 6 2 2" xfId="39991"/>
    <cellStyle name="Special 6 3" xfId="39992"/>
    <cellStyle name="Special 7" xfId="39993"/>
    <cellStyle name="Special 7 2" xfId="39994"/>
    <cellStyle name="Special 7 2 2" xfId="39995"/>
    <cellStyle name="Special 7 3" xfId="39996"/>
    <cellStyle name="Special 8" xfId="39997"/>
    <cellStyle name="Special 8 2" xfId="39998"/>
    <cellStyle name="Special 8 2 2" xfId="39999"/>
    <cellStyle name="Special 8 3" xfId="40000"/>
    <cellStyle name="Special 9" xfId="40001"/>
    <cellStyle name="Special 9 2" xfId="40002"/>
    <cellStyle name="Special 9 2 2" xfId="40003"/>
    <cellStyle name="Special 9 3" xfId="40004"/>
    <cellStyle name="specstores" xfId="40005"/>
    <cellStyle name="StmtTtl1" xfId="40006"/>
    <cellStyle name="StmtTtl1 2" xfId="51849"/>
    <cellStyle name="StmtTtl1 2 2" xfId="51850"/>
    <cellStyle name="StmtTtl1 2 2 2" xfId="51851"/>
    <cellStyle name="StmtTtl1 2 3" xfId="51852"/>
    <cellStyle name="StmtTtl1 2 4" xfId="51853"/>
    <cellStyle name="StmtTtl1 3" xfId="51854"/>
    <cellStyle name="StmtTtl1 3 2" xfId="51855"/>
    <cellStyle name="StmtTtl1 3 2 2" xfId="51856"/>
    <cellStyle name="StmtTtl1 3 3" xfId="51857"/>
    <cellStyle name="StmtTtl1 3 4" xfId="51858"/>
    <cellStyle name="StmtTtl1 4" xfId="51859"/>
    <cellStyle name="StmtTtl1 4 2" xfId="51860"/>
    <cellStyle name="StmtTtl1 4 2 2" xfId="51861"/>
    <cellStyle name="StmtTtl1 4 3" xfId="51862"/>
    <cellStyle name="StmtTtl1 4 4" xfId="51863"/>
    <cellStyle name="StmtTtl1 5" xfId="51864"/>
    <cellStyle name="StmtTtl1 5 2" xfId="51865"/>
    <cellStyle name="StmtTtl1 6" xfId="51866"/>
    <cellStyle name="StmtTtl1 6 2" xfId="51867"/>
    <cellStyle name="StmtTtl1 7" xfId="51868"/>
    <cellStyle name="StmtTtl1 8" xfId="51869"/>
    <cellStyle name="StmtTtl1_(C) WHE Proforma with ITC cash grant 10 Yr Amort_for deferral_102809" xfId="51870"/>
    <cellStyle name="StmtTtl2" xfId="40007"/>
    <cellStyle name="StmtTtl2 2" xfId="51871"/>
    <cellStyle name="StmtTtl2 2 2" xfId="51872"/>
    <cellStyle name="StmtTtl2 2 3" xfId="51873"/>
    <cellStyle name="StmtTtl2 2 4" xfId="51874"/>
    <cellStyle name="StmtTtl2 2 5" xfId="51875"/>
    <cellStyle name="StmtTtl2 3" xfId="51876"/>
    <cellStyle name="StmtTtl2 3 2" xfId="51877"/>
    <cellStyle name="StmtTtl2 3 2 2" xfId="51878"/>
    <cellStyle name="StmtTtl2 3 2 3" xfId="51879"/>
    <cellStyle name="StmtTtl2 3 2 4" xfId="51880"/>
    <cellStyle name="StmtTtl2 3 2 5" xfId="51881"/>
    <cellStyle name="StmtTtl2 4" xfId="51882"/>
    <cellStyle name="StmtTtl2 4 2" xfId="51883"/>
    <cellStyle name="StmtTtl2 4 3" xfId="51884"/>
    <cellStyle name="StmtTtl2 4 4" xfId="51885"/>
    <cellStyle name="StmtTtl2 4 5" xfId="51886"/>
    <cellStyle name="StmtTtl2 5" xfId="51887"/>
    <cellStyle name="StmtTtl2 6" xfId="51888"/>
    <cellStyle name="StmtTtl2 7" xfId="51889"/>
    <cellStyle name="StmtTtl2 8" xfId="51890"/>
    <cellStyle name="StmtTtl2 9" xfId="51891"/>
    <cellStyle name="StmtTtl2_4.32E Depreciation Study Robs file" xfId="51892"/>
    <cellStyle name="STYL1 - Style1" xfId="40008"/>
    <cellStyle name="STYL1 - Style1 2" xfId="40009"/>
    <cellStyle name="STYL1 - Style1 2 2" xfId="40010"/>
    <cellStyle name="STYL1 - Style1 2 3" xfId="40011"/>
    <cellStyle name="STYL1 - Style1 2 4" xfId="40012"/>
    <cellStyle name="STYL1 - Style1 3" xfId="40013"/>
    <cellStyle name="STYL1 - Style1 3 2" xfId="40014"/>
    <cellStyle name="STYL1 - Style1 3 3" xfId="40015"/>
    <cellStyle name="STYL1 - Style1 3 4" xfId="40016"/>
    <cellStyle name="STYL1 - Style1 4" xfId="40017"/>
    <cellStyle name="STYL1 - Style1 4 2" xfId="40018"/>
    <cellStyle name="STYL1 - Style1 4 3" xfId="40019"/>
    <cellStyle name="STYL1 - Style1 5" xfId="40020"/>
    <cellStyle name="Style 1" xfId="40021"/>
    <cellStyle name="Style 1 10" xfId="51893"/>
    <cellStyle name="Style 1 10 2" xfId="51894"/>
    <cellStyle name="Style 1 11" xfId="51895"/>
    <cellStyle name="Style 1 12" xfId="51896"/>
    <cellStyle name="Style 1 12 2" xfId="51897"/>
    <cellStyle name="Style 1 13" xfId="51898"/>
    <cellStyle name="Style 1 14" xfId="51899"/>
    <cellStyle name="Style 1 15" xfId="51900"/>
    <cellStyle name="Style 1 2" xfId="40022"/>
    <cellStyle name="Style 1 2 2" xfId="40023"/>
    <cellStyle name="Style 1 2 2 2" xfId="40024"/>
    <cellStyle name="Style 1 2 2 2 2" xfId="51901"/>
    <cellStyle name="Style 1 2 2 3" xfId="51902"/>
    <cellStyle name="Style 1 2 3" xfId="40025"/>
    <cellStyle name="Style 1 2 3 2" xfId="51903"/>
    <cellStyle name="Style 1 2 4" xfId="51904"/>
    <cellStyle name="Style 1 2 4 2" xfId="51905"/>
    <cellStyle name="Style 1 2 4 3" xfId="51906"/>
    <cellStyle name="Style 1 2 5" xfId="51907"/>
    <cellStyle name="Style 1 2 5 2" xfId="51908"/>
    <cellStyle name="Style 1 2 6" xfId="51909"/>
    <cellStyle name="Style 1 2 7" xfId="51910"/>
    <cellStyle name="Style 1 2_4 31E Reg Asset  Liab and EXH D" xfId="51911"/>
    <cellStyle name="Style 1 3" xfId="40026"/>
    <cellStyle name="Style 1 3 2" xfId="51912"/>
    <cellStyle name="Style 1 3 2 2" xfId="51913"/>
    <cellStyle name="Style 1 3 2 2 2" xfId="51914"/>
    <cellStyle name="Style 1 3 2 3" xfId="51915"/>
    <cellStyle name="Style 1 3 3" xfId="51916"/>
    <cellStyle name="Style 1 3 3 2" xfId="51917"/>
    <cellStyle name="Style 1 3 3 2 2" xfId="51918"/>
    <cellStyle name="Style 1 3 4" xfId="51919"/>
    <cellStyle name="Style 1 3 4 2" xfId="51920"/>
    <cellStyle name="Style 1 3 5" xfId="51921"/>
    <cellStyle name="Style 1 4" xfId="40027"/>
    <cellStyle name="Style 1 4 2" xfId="51922"/>
    <cellStyle name="Style 1 4 2 2" xfId="51923"/>
    <cellStyle name="Style 1 4 3" xfId="51924"/>
    <cellStyle name="Style 1 4 3 2" xfId="51925"/>
    <cellStyle name="Style 1 4 4" xfId="51926"/>
    <cellStyle name="Style 1 5" xfId="40028"/>
    <cellStyle name="Style 1 5 2" xfId="51927"/>
    <cellStyle name="Style 1 5 2 2" xfId="51928"/>
    <cellStyle name="Style 1 5 3" xfId="51929"/>
    <cellStyle name="Style 1 5 3 2" xfId="51930"/>
    <cellStyle name="Style 1 5 4" xfId="51931"/>
    <cellStyle name="Style 1 5 4 2" xfId="51932"/>
    <cellStyle name="Style 1 6" xfId="51933"/>
    <cellStyle name="Style 1 6 2" xfId="51934"/>
    <cellStyle name="Style 1 6 2 2" xfId="51935"/>
    <cellStyle name="Style 1 6 2 2 2" xfId="51936"/>
    <cellStyle name="Style 1 6 2 3" xfId="51937"/>
    <cellStyle name="Style 1 6 3" xfId="51938"/>
    <cellStyle name="Style 1 6 3 2" xfId="51939"/>
    <cellStyle name="Style 1 6 3 2 2" xfId="51940"/>
    <cellStyle name="Style 1 6 4" xfId="51941"/>
    <cellStyle name="Style 1 6 4 2" xfId="51942"/>
    <cellStyle name="Style 1 6 4 2 2" xfId="51943"/>
    <cellStyle name="Style 1 6 5" xfId="51944"/>
    <cellStyle name="Style 1 6 5 2" xfId="51945"/>
    <cellStyle name="Style 1 6 5 2 2" xfId="51946"/>
    <cellStyle name="Style 1 6 6" xfId="51947"/>
    <cellStyle name="Style 1 6 6 2" xfId="51948"/>
    <cellStyle name="Style 1 6 7" xfId="51949"/>
    <cellStyle name="Style 1 7" xfId="51950"/>
    <cellStyle name="Style 1 7 2" xfId="51951"/>
    <cellStyle name="Style 1 7 3" xfId="51952"/>
    <cellStyle name="Style 1 8" xfId="51953"/>
    <cellStyle name="Style 1 8 2" xfId="51954"/>
    <cellStyle name="Style 1 9" xfId="51955"/>
    <cellStyle name="Style 1 9 2" xfId="51956"/>
    <cellStyle name="Style 1_ Price Inputs" xfId="51957"/>
    <cellStyle name="Style 21" xfId="40029"/>
    <cellStyle name="Style 22" xfId="40030"/>
    <cellStyle name="Style 23" xfId="51958"/>
    <cellStyle name="Style 24" xfId="40031"/>
    <cellStyle name="Style 25" xfId="51959"/>
    <cellStyle name="Style 26" xfId="51960"/>
    <cellStyle name="Style 27" xfId="40032"/>
    <cellStyle name="Style 27 2" xfId="40033"/>
    <cellStyle name="Style 28" xfId="51961"/>
    <cellStyle name="Style 29" xfId="51962"/>
    <cellStyle name="Style 29 2" xfId="51963"/>
    <cellStyle name="Style 30" xfId="51964"/>
    <cellStyle name="Style 30 2" xfId="51965"/>
    <cellStyle name="Style 31" xfId="51966"/>
    <cellStyle name="Style 32" xfId="51967"/>
    <cellStyle name="Style 33" xfId="51968"/>
    <cellStyle name="Style 33 2" xfId="51969"/>
    <cellStyle name="Style 34" xfId="51970"/>
    <cellStyle name="Style 34 2" xfId="51971"/>
    <cellStyle name="Style 35" xfId="40034"/>
    <cellStyle name="Style 35 2" xfId="40035"/>
    <cellStyle name="Style 36" xfId="40036"/>
    <cellStyle name="Style 36 2" xfId="40037"/>
    <cellStyle name="Style 39" xfId="51972"/>
    <cellStyle name="Style 39 2" xfId="51973"/>
    <cellStyle name="STYLE1" xfId="51974"/>
    <cellStyle name="STYLE2" xfId="51975"/>
    <cellStyle name="STYLE3" xfId="51976"/>
    <cellStyle name="sub-tl - Style3" xfId="51977"/>
    <cellStyle name="subtot - Style5" xfId="51978"/>
    <cellStyle name="Subtotal" xfId="40038"/>
    <cellStyle name="Sub-total" xfId="40039"/>
    <cellStyle name="Subtotal 2" xfId="51979"/>
    <cellStyle name="Sub-total 2" xfId="51980"/>
    <cellStyle name="Subtotal 2 2" xfId="51981"/>
    <cellStyle name="Sub-total 2 2" xfId="51982"/>
    <cellStyle name="Subtotal 2 3" xfId="51983"/>
    <cellStyle name="Sub-total 2 3" xfId="51984"/>
    <cellStyle name="Subtotal 3" xfId="51985"/>
    <cellStyle name="Sub-total 3" xfId="51986"/>
    <cellStyle name="Subtotal 3 2" xfId="51987"/>
    <cellStyle name="Sub-total 3 2" xfId="51988"/>
    <cellStyle name="Subtotal 3 3" xfId="51989"/>
    <cellStyle name="Sub-total 3 3" xfId="51990"/>
    <cellStyle name="Subtotal 4" xfId="51991"/>
    <cellStyle name="Sub-total 4" xfId="51992"/>
    <cellStyle name="Subtotal 4 2" xfId="51993"/>
    <cellStyle name="Sub-total 4 2" xfId="51994"/>
    <cellStyle name="Subtotal 4 3" xfId="51995"/>
    <cellStyle name="Sub-total 4 3" xfId="51996"/>
    <cellStyle name="Subtotal 5" xfId="51997"/>
    <cellStyle name="Sub-total 5" xfId="51998"/>
    <cellStyle name="Subtotal 5 2" xfId="51999"/>
    <cellStyle name="Sub-total 5 2" xfId="52000"/>
    <cellStyle name="Subtotal 5 3" xfId="52001"/>
    <cellStyle name="Sub-total 5 3" xfId="52002"/>
    <cellStyle name="Subtotal 6" xfId="52003"/>
    <cellStyle name="Sub-total 6" xfId="52004"/>
    <cellStyle name="Subtotal 6 2" xfId="52005"/>
    <cellStyle name="Sub-total 6 2" xfId="52006"/>
    <cellStyle name="Subtotal 6 3" xfId="52007"/>
    <cellStyle name="Sub-total 6 3" xfId="52008"/>
    <cellStyle name="Subtotal 7" xfId="52009"/>
    <cellStyle name="Sub-total 7" xfId="52010"/>
    <cellStyle name="Summary" xfId="40040"/>
    <cellStyle name="System" xfId="40041"/>
    <cellStyle name="Table  - Style6" xfId="40042"/>
    <cellStyle name="Table  - Style6 2" xfId="40043"/>
    <cellStyle name="Table  - Style6 2 2" xfId="40044"/>
    <cellStyle name="Table  - Style6 3" xfId="40045"/>
    <cellStyle name="Table Col Head" xfId="40046"/>
    <cellStyle name="Table Sub Head" xfId="40047"/>
    <cellStyle name="Table Title" xfId="40048"/>
    <cellStyle name="Table Units" xfId="40049"/>
    <cellStyle name="TableBase" xfId="40050"/>
    <cellStyle name="TableHead" xfId="40051"/>
    <cellStyle name="taples Plaza" xfId="52011"/>
    <cellStyle name="Test" xfId="52012"/>
    <cellStyle name="Text" xfId="40052"/>
    <cellStyle name="Text 10" xfId="40053"/>
    <cellStyle name="Text 11" xfId="40054"/>
    <cellStyle name="Text 12" xfId="40055"/>
    <cellStyle name="Text 13" xfId="40056"/>
    <cellStyle name="Text 14" xfId="40057"/>
    <cellStyle name="Text 15" xfId="40058"/>
    <cellStyle name="Text 16" xfId="40059"/>
    <cellStyle name="Text 17" xfId="40060"/>
    <cellStyle name="Text 18" xfId="40061"/>
    <cellStyle name="Text 19" xfId="40062"/>
    <cellStyle name="Text 2" xfId="40063"/>
    <cellStyle name="Text 20" xfId="40064"/>
    <cellStyle name="Text 21" xfId="40065"/>
    <cellStyle name="Text 22" xfId="40066"/>
    <cellStyle name="Text 23" xfId="40067"/>
    <cellStyle name="Text 24" xfId="40068"/>
    <cellStyle name="Text 25" xfId="40069"/>
    <cellStyle name="Text 26" xfId="40070"/>
    <cellStyle name="Text 27" xfId="40071"/>
    <cellStyle name="Text 28" xfId="40072"/>
    <cellStyle name="Text 29" xfId="40073"/>
    <cellStyle name="Text 3" xfId="40074"/>
    <cellStyle name="Text 30" xfId="40075"/>
    <cellStyle name="Text 31" xfId="40076"/>
    <cellStyle name="Text 32" xfId="40077"/>
    <cellStyle name="Text 33" xfId="40078"/>
    <cellStyle name="Text 4" xfId="40079"/>
    <cellStyle name="Text 5" xfId="40080"/>
    <cellStyle name="Text 6" xfId="40081"/>
    <cellStyle name="Text 7" xfId="40082"/>
    <cellStyle name="Text 8" xfId="40083"/>
    <cellStyle name="Text 9" xfId="40084"/>
    <cellStyle name="Tickmark" xfId="52013"/>
    <cellStyle name="Time" xfId="40085"/>
    <cellStyle name="Title  - Style1" xfId="40086"/>
    <cellStyle name="Title - Underline" xfId="40087"/>
    <cellStyle name="Title 10" xfId="40088"/>
    <cellStyle name="Title 10 2" xfId="40089"/>
    <cellStyle name="Title 10 3" xfId="40090"/>
    <cellStyle name="Title 100" xfId="40091"/>
    <cellStyle name="Title 100 2" xfId="40092"/>
    <cellStyle name="Title 101" xfId="40093"/>
    <cellStyle name="Title 101 2" xfId="40094"/>
    <cellStyle name="Title 102" xfId="40095"/>
    <cellStyle name="Title 102 2" xfId="40096"/>
    <cellStyle name="Title 103" xfId="40097"/>
    <cellStyle name="Title 103 2" xfId="40098"/>
    <cellStyle name="Title 104" xfId="40099"/>
    <cellStyle name="Title 104 2" xfId="40100"/>
    <cellStyle name="Title 105" xfId="40101"/>
    <cellStyle name="Title 105 2" xfId="40102"/>
    <cellStyle name="Title 106" xfId="40103"/>
    <cellStyle name="Title 106 2" xfId="40104"/>
    <cellStyle name="Title 107" xfId="40105"/>
    <cellStyle name="Title 107 2" xfId="40106"/>
    <cellStyle name="Title 108" xfId="40107"/>
    <cellStyle name="Title 108 2" xfId="40108"/>
    <cellStyle name="Title 109" xfId="40109"/>
    <cellStyle name="Title 109 2" xfId="40110"/>
    <cellStyle name="Title 11" xfId="40111"/>
    <cellStyle name="Title 11 2" xfId="40112"/>
    <cellStyle name="Title 11 3" xfId="40113"/>
    <cellStyle name="Title 110" xfId="40114"/>
    <cellStyle name="Title 110 2" xfId="40115"/>
    <cellStyle name="Title 111" xfId="40116"/>
    <cellStyle name="Title 111 2" xfId="40117"/>
    <cellStyle name="Title 112" xfId="40118"/>
    <cellStyle name="Title 112 2" xfId="40119"/>
    <cellStyle name="Title 113" xfId="40120"/>
    <cellStyle name="Title 113 2" xfId="40121"/>
    <cellStyle name="Title 114" xfId="40122"/>
    <cellStyle name="Title 114 2" xfId="40123"/>
    <cellStyle name="Title 115" xfId="40124"/>
    <cellStyle name="Title 115 2" xfId="40125"/>
    <cellStyle name="Title 116" xfId="40126"/>
    <cellStyle name="Title 116 2" xfId="40127"/>
    <cellStyle name="Title 117" xfId="40128"/>
    <cellStyle name="Title 117 2" xfId="40129"/>
    <cellStyle name="Title 118" xfId="40130"/>
    <cellStyle name="Title 118 2" xfId="40131"/>
    <cellStyle name="Title 119" xfId="40132"/>
    <cellStyle name="Title 119 2" xfId="40133"/>
    <cellStyle name="Title 12" xfId="40134"/>
    <cellStyle name="Title 12 2" xfId="40135"/>
    <cellStyle name="Title 12 3" xfId="40136"/>
    <cellStyle name="Title 120" xfId="40137"/>
    <cellStyle name="Title 120 2" xfId="40138"/>
    <cellStyle name="Title 121" xfId="40139"/>
    <cellStyle name="Title 121 2" xfId="40140"/>
    <cellStyle name="Title 122" xfId="40141"/>
    <cellStyle name="Title 122 2" xfId="40142"/>
    <cellStyle name="Title 123" xfId="40143"/>
    <cellStyle name="Title 123 2" xfId="40144"/>
    <cellStyle name="Title 124" xfId="40145"/>
    <cellStyle name="Title 124 2" xfId="40146"/>
    <cellStyle name="Title 125" xfId="40147"/>
    <cellStyle name="Title 125 2" xfId="40148"/>
    <cellStyle name="Title 126" xfId="40149"/>
    <cellStyle name="Title 126 2" xfId="40150"/>
    <cellStyle name="Title 127" xfId="40151"/>
    <cellStyle name="Title 127 2" xfId="40152"/>
    <cellStyle name="Title 128" xfId="40153"/>
    <cellStyle name="Title 128 2" xfId="40154"/>
    <cellStyle name="Title 129" xfId="40155"/>
    <cellStyle name="Title 129 2" xfId="40156"/>
    <cellStyle name="Title 13" xfId="40157"/>
    <cellStyle name="Title 13 2" xfId="40158"/>
    <cellStyle name="Title 13 3" xfId="40159"/>
    <cellStyle name="Title 130" xfId="40160"/>
    <cellStyle name="Title 130 2" xfId="40161"/>
    <cellStyle name="Title 131" xfId="40162"/>
    <cellStyle name="Title 131 2" xfId="40163"/>
    <cellStyle name="Title 132" xfId="40164"/>
    <cellStyle name="Title 132 2" xfId="40165"/>
    <cellStyle name="Title 133" xfId="40166"/>
    <cellStyle name="Title 133 2" xfId="40167"/>
    <cellStyle name="Title 134" xfId="40168"/>
    <cellStyle name="Title 134 2" xfId="40169"/>
    <cellStyle name="Title 135" xfId="40170"/>
    <cellStyle name="Title 135 2" xfId="40171"/>
    <cellStyle name="Title 136" xfId="40172"/>
    <cellStyle name="Title 136 2" xfId="40173"/>
    <cellStyle name="Title 137" xfId="40174"/>
    <cellStyle name="Title 137 2" xfId="40175"/>
    <cellStyle name="Title 138" xfId="40176"/>
    <cellStyle name="Title 138 2" xfId="40177"/>
    <cellStyle name="Title 139" xfId="40178"/>
    <cellStyle name="Title 139 2" xfId="40179"/>
    <cellStyle name="Title 14" xfId="40180"/>
    <cellStyle name="Title 14 2" xfId="40181"/>
    <cellStyle name="Title 14 3" xfId="40182"/>
    <cellStyle name="Title 140" xfId="40183"/>
    <cellStyle name="Title 140 2" xfId="40184"/>
    <cellStyle name="Title 141" xfId="40185"/>
    <cellStyle name="Title 141 2" xfId="40186"/>
    <cellStyle name="Title 142" xfId="40187"/>
    <cellStyle name="Title 142 2" xfId="40188"/>
    <cellStyle name="Title 143" xfId="40189"/>
    <cellStyle name="Title 143 2" xfId="40190"/>
    <cellStyle name="Title 144" xfId="40191"/>
    <cellStyle name="Title 144 2" xfId="40192"/>
    <cellStyle name="Title 145" xfId="40193"/>
    <cellStyle name="Title 145 2" xfId="40194"/>
    <cellStyle name="Title 146" xfId="40195"/>
    <cellStyle name="Title 146 2" xfId="40196"/>
    <cellStyle name="Title 147" xfId="40197"/>
    <cellStyle name="Title 147 2" xfId="40198"/>
    <cellStyle name="Title 148" xfId="40199"/>
    <cellStyle name="Title 148 2" xfId="40200"/>
    <cellStyle name="Title 149" xfId="40201"/>
    <cellStyle name="Title 149 2" xfId="40202"/>
    <cellStyle name="Title 15" xfId="40203"/>
    <cellStyle name="Title 15 2" xfId="40204"/>
    <cellStyle name="Title 15 3" xfId="40205"/>
    <cellStyle name="Title 150" xfId="40206"/>
    <cellStyle name="Title 150 2" xfId="40207"/>
    <cellStyle name="Title 151" xfId="40208"/>
    <cellStyle name="Title 151 2" xfId="40209"/>
    <cellStyle name="Title 152" xfId="40210"/>
    <cellStyle name="Title 152 2" xfId="40211"/>
    <cellStyle name="Title 153" xfId="40212"/>
    <cellStyle name="Title 153 2" xfId="40213"/>
    <cellStyle name="Title 154" xfId="40214"/>
    <cellStyle name="Title 154 2" xfId="40215"/>
    <cellStyle name="Title 155" xfId="40216"/>
    <cellStyle name="Title 155 2" xfId="40217"/>
    <cellStyle name="Title 156" xfId="40218"/>
    <cellStyle name="Title 156 2" xfId="40219"/>
    <cellStyle name="Title 157" xfId="40220"/>
    <cellStyle name="Title 157 2" xfId="40221"/>
    <cellStyle name="Title 158" xfId="40222"/>
    <cellStyle name="Title 158 2" xfId="40223"/>
    <cellStyle name="Title 159" xfId="40224"/>
    <cellStyle name="Title 159 2" xfId="40225"/>
    <cellStyle name="Title 16" xfId="40226"/>
    <cellStyle name="Title 16 2" xfId="40227"/>
    <cellStyle name="Title 16 3" xfId="40228"/>
    <cellStyle name="Title 160" xfId="40229"/>
    <cellStyle name="Title 160 2" xfId="40230"/>
    <cellStyle name="Title 161" xfId="40231"/>
    <cellStyle name="Title 161 2" xfId="40232"/>
    <cellStyle name="Title 162" xfId="40233"/>
    <cellStyle name="Title 162 2" xfId="40234"/>
    <cellStyle name="Title 163" xfId="40235"/>
    <cellStyle name="Title 163 2" xfId="40236"/>
    <cellStyle name="Title 164" xfId="40237"/>
    <cellStyle name="Title 164 2" xfId="40238"/>
    <cellStyle name="Title 165" xfId="40239"/>
    <cellStyle name="Title 165 2" xfId="40240"/>
    <cellStyle name="Title 166" xfId="40241"/>
    <cellStyle name="Title 166 2" xfId="40242"/>
    <cellStyle name="Title 167" xfId="40243"/>
    <cellStyle name="Title 167 2" xfId="40244"/>
    <cellStyle name="Title 168" xfId="40245"/>
    <cellStyle name="Title 168 2" xfId="40246"/>
    <cellStyle name="Title 169" xfId="40247"/>
    <cellStyle name="Title 169 2" xfId="40248"/>
    <cellStyle name="Title 17" xfId="40249"/>
    <cellStyle name="Title 17 2" xfId="40250"/>
    <cellStyle name="Title 17 3" xfId="40251"/>
    <cellStyle name="Title 170" xfId="40252"/>
    <cellStyle name="Title 170 2" xfId="40253"/>
    <cellStyle name="Title 171" xfId="40254"/>
    <cellStyle name="Title 171 2" xfId="40255"/>
    <cellStyle name="Title 172" xfId="40256"/>
    <cellStyle name="Title 172 2" xfId="40257"/>
    <cellStyle name="Title 173" xfId="40258"/>
    <cellStyle name="Title 173 2" xfId="40259"/>
    <cellStyle name="Title 174" xfId="40260"/>
    <cellStyle name="Title 174 2" xfId="40261"/>
    <cellStyle name="Title 175" xfId="40262"/>
    <cellStyle name="Title 175 2" xfId="40263"/>
    <cellStyle name="Title 176" xfId="40264"/>
    <cellStyle name="Title 176 2" xfId="40265"/>
    <cellStyle name="Title 177" xfId="40266"/>
    <cellStyle name="Title 177 2" xfId="40267"/>
    <cellStyle name="Title 178" xfId="40268"/>
    <cellStyle name="Title 178 2" xfId="40269"/>
    <cellStyle name="Title 179" xfId="40270"/>
    <cellStyle name="Title 179 2" xfId="40271"/>
    <cellStyle name="Title 18" xfId="40272"/>
    <cellStyle name="Title 18 2" xfId="40273"/>
    <cellStyle name="Title 180" xfId="40274"/>
    <cellStyle name="Title 180 2" xfId="40275"/>
    <cellStyle name="Title 181" xfId="40276"/>
    <cellStyle name="Title 181 2" xfId="40277"/>
    <cellStyle name="Title 182" xfId="40278"/>
    <cellStyle name="Title 182 2" xfId="40279"/>
    <cellStyle name="Title 183" xfId="40280"/>
    <cellStyle name="Title 183 2" xfId="40281"/>
    <cellStyle name="Title 184" xfId="40282"/>
    <cellStyle name="Title 184 2" xfId="40283"/>
    <cellStyle name="Title 185" xfId="40284"/>
    <cellStyle name="Title 185 2" xfId="40285"/>
    <cellStyle name="Title 186" xfId="40286"/>
    <cellStyle name="Title 186 2" xfId="40287"/>
    <cellStyle name="Title 187" xfId="40288"/>
    <cellStyle name="Title 187 2" xfId="40289"/>
    <cellStyle name="Title 188" xfId="40290"/>
    <cellStyle name="Title 188 2" xfId="40291"/>
    <cellStyle name="Title 189" xfId="40292"/>
    <cellStyle name="Title 189 2" xfId="40293"/>
    <cellStyle name="Title 19" xfId="40294"/>
    <cellStyle name="Title 19 2" xfId="40295"/>
    <cellStyle name="Title 190" xfId="40296"/>
    <cellStyle name="Title 190 2" xfId="40297"/>
    <cellStyle name="Title 191" xfId="40298"/>
    <cellStyle name="Title 191 2" xfId="40299"/>
    <cellStyle name="Title 192" xfId="40300"/>
    <cellStyle name="Title 192 2" xfId="40301"/>
    <cellStyle name="Title 193" xfId="40302"/>
    <cellStyle name="Title 194" xfId="40303"/>
    <cellStyle name="Title 195" xfId="40304"/>
    <cellStyle name="Title 196" xfId="40305"/>
    <cellStyle name="Title 197" xfId="40306"/>
    <cellStyle name="Title 198" xfId="40307"/>
    <cellStyle name="Title 199" xfId="40308"/>
    <cellStyle name="Title 2" xfId="40309"/>
    <cellStyle name="Title 2 10" xfId="40310"/>
    <cellStyle name="Title 2 11" xfId="40311"/>
    <cellStyle name="Title 2 12" xfId="40312"/>
    <cellStyle name="Title 2 13" xfId="40313"/>
    <cellStyle name="Title 2 2" xfId="40314"/>
    <cellStyle name="Title 2 2 2" xfId="40315"/>
    <cellStyle name="Title 2 2 3" xfId="52014"/>
    <cellStyle name="Title 2 2 3 2" xfId="52015"/>
    <cellStyle name="Title 2 3" xfId="40316"/>
    <cellStyle name="Title 2 4" xfId="40317"/>
    <cellStyle name="Title 2 4 2" xfId="52016"/>
    <cellStyle name="Title 2 5" xfId="40318"/>
    <cellStyle name="Title 2 6" xfId="40319"/>
    <cellStyle name="Title 2 7" xfId="40320"/>
    <cellStyle name="Title 2 8" xfId="40321"/>
    <cellStyle name="Title 2 9" xfId="40322"/>
    <cellStyle name="Title 20" xfId="40323"/>
    <cellStyle name="Title 20 2" xfId="40324"/>
    <cellStyle name="Title 200" xfId="40325"/>
    <cellStyle name="Title 201" xfId="40326"/>
    <cellStyle name="Title 202" xfId="40327"/>
    <cellStyle name="Title 203" xfId="40328"/>
    <cellStyle name="Title 204" xfId="40329"/>
    <cellStyle name="Title 205" xfId="40330"/>
    <cellStyle name="Title 206" xfId="40331"/>
    <cellStyle name="Title 207" xfId="40332"/>
    <cellStyle name="Title 208" xfId="40333"/>
    <cellStyle name="Title 209" xfId="40334"/>
    <cellStyle name="Title 21" xfId="40335"/>
    <cellStyle name="Title 21 2" xfId="40336"/>
    <cellStyle name="Title 210" xfId="40337"/>
    <cellStyle name="Title 211" xfId="40338"/>
    <cellStyle name="Title 212" xfId="40339"/>
    <cellStyle name="Title 213" xfId="40340"/>
    <cellStyle name="Title 214" xfId="40341"/>
    <cellStyle name="Title 215" xfId="40342"/>
    <cellStyle name="Title 216" xfId="40343"/>
    <cellStyle name="Title 217" xfId="40344"/>
    <cellStyle name="Title 218" xfId="40345"/>
    <cellStyle name="Title 219" xfId="40346"/>
    <cellStyle name="Title 22" xfId="40347"/>
    <cellStyle name="Title 22 2" xfId="40348"/>
    <cellStyle name="Title 220" xfId="40349"/>
    <cellStyle name="Title 221" xfId="40350"/>
    <cellStyle name="Title 222" xfId="40351"/>
    <cellStyle name="Title 223" xfId="40352"/>
    <cellStyle name="Title 224" xfId="40353"/>
    <cellStyle name="Title 225" xfId="40354"/>
    <cellStyle name="Title 226" xfId="40355"/>
    <cellStyle name="Title 227" xfId="40356"/>
    <cellStyle name="Title 228" xfId="40357"/>
    <cellStyle name="Title 229" xfId="40358"/>
    <cellStyle name="Title 23" xfId="40359"/>
    <cellStyle name="Title 23 2" xfId="40360"/>
    <cellStyle name="Title 230" xfId="40361"/>
    <cellStyle name="Title 231" xfId="40362"/>
    <cellStyle name="Title 232" xfId="40363"/>
    <cellStyle name="Title 233" xfId="40364"/>
    <cellStyle name="Title 234" xfId="40365"/>
    <cellStyle name="Title 235" xfId="40366"/>
    <cellStyle name="Title 236" xfId="40367"/>
    <cellStyle name="Title 237" xfId="40368"/>
    <cellStyle name="Title 238" xfId="40369"/>
    <cellStyle name="Title 239" xfId="40370"/>
    <cellStyle name="Title 24" xfId="40371"/>
    <cellStyle name="Title 24 2" xfId="40372"/>
    <cellStyle name="Title 240" xfId="40373"/>
    <cellStyle name="Title 241" xfId="40374"/>
    <cellStyle name="Title 242" xfId="40375"/>
    <cellStyle name="Title 243" xfId="40376"/>
    <cellStyle name="Title 244" xfId="40377"/>
    <cellStyle name="Title 245" xfId="40378"/>
    <cellStyle name="Title 246" xfId="40379"/>
    <cellStyle name="Title 247" xfId="40380"/>
    <cellStyle name="Title 248" xfId="40381"/>
    <cellStyle name="Title 249" xfId="40382"/>
    <cellStyle name="Title 25" xfId="40383"/>
    <cellStyle name="Title 25 2" xfId="40384"/>
    <cellStyle name="Title 250" xfId="40385"/>
    <cellStyle name="Title 251" xfId="40386"/>
    <cellStyle name="Title 252" xfId="40387"/>
    <cellStyle name="Title 253" xfId="40388"/>
    <cellStyle name="Title 254" xfId="40389"/>
    <cellStyle name="Title 255" xfId="40390"/>
    <cellStyle name="Title 256" xfId="40391"/>
    <cellStyle name="Title 26" xfId="40392"/>
    <cellStyle name="Title 26 2" xfId="40393"/>
    <cellStyle name="Title 27" xfId="40394"/>
    <cellStyle name="Title 27 2" xfId="40395"/>
    <cellStyle name="Title 28" xfId="40396"/>
    <cellStyle name="Title 28 2" xfId="40397"/>
    <cellStyle name="Title 29" xfId="40398"/>
    <cellStyle name="Title 29 2" xfId="40399"/>
    <cellStyle name="Title 3" xfId="40400"/>
    <cellStyle name="Title 3 2" xfId="40401"/>
    <cellStyle name="Title 3 2 2" xfId="40402"/>
    <cellStyle name="Title 3 3" xfId="40403"/>
    <cellStyle name="Title 3 3 2" xfId="52017"/>
    <cellStyle name="Title 3 4" xfId="52018"/>
    <cellStyle name="Title 30" xfId="40404"/>
    <cellStyle name="Title 30 2" xfId="40405"/>
    <cellStyle name="Title 31" xfId="40406"/>
    <cellStyle name="Title 31 2" xfId="40407"/>
    <cellStyle name="Title 32" xfId="40408"/>
    <cellStyle name="Title 32 2" xfId="40409"/>
    <cellStyle name="Title 33" xfId="40410"/>
    <cellStyle name="Title 33 2" xfId="40411"/>
    <cellStyle name="Title 34" xfId="40412"/>
    <cellStyle name="Title 34 2" xfId="40413"/>
    <cellStyle name="Title 35" xfId="40414"/>
    <cellStyle name="Title 35 2" xfId="40415"/>
    <cellStyle name="Title 36" xfId="40416"/>
    <cellStyle name="Title 36 2" xfId="40417"/>
    <cellStyle name="Title 37" xfId="40418"/>
    <cellStyle name="Title 37 2" xfId="40419"/>
    <cellStyle name="Title 38" xfId="40420"/>
    <cellStyle name="Title 38 2" xfId="40421"/>
    <cellStyle name="Title 39" xfId="40422"/>
    <cellStyle name="Title 39 2" xfId="40423"/>
    <cellStyle name="Title 4" xfId="40424"/>
    <cellStyle name="Title 4 2" xfId="40425"/>
    <cellStyle name="Title 4 3" xfId="40426"/>
    <cellStyle name="Title 40" xfId="40427"/>
    <cellStyle name="Title 40 2" xfId="40428"/>
    <cellStyle name="Title 41" xfId="40429"/>
    <cellStyle name="Title 41 2" xfId="40430"/>
    <cellStyle name="Title 42" xfId="40431"/>
    <cellStyle name="Title 42 2" xfId="40432"/>
    <cellStyle name="Title 43" xfId="40433"/>
    <cellStyle name="Title 43 2" xfId="40434"/>
    <cellStyle name="Title 44" xfId="40435"/>
    <cellStyle name="Title 44 2" xfId="40436"/>
    <cellStyle name="Title 45" xfId="40437"/>
    <cellStyle name="Title 45 2" xfId="40438"/>
    <cellStyle name="Title 46" xfId="40439"/>
    <cellStyle name="Title 46 2" xfId="40440"/>
    <cellStyle name="Title 47" xfId="40441"/>
    <cellStyle name="Title 47 2" xfId="40442"/>
    <cellStyle name="Title 48" xfId="40443"/>
    <cellStyle name="Title 48 2" xfId="40444"/>
    <cellStyle name="Title 49" xfId="40445"/>
    <cellStyle name="Title 49 2" xfId="40446"/>
    <cellStyle name="Title 5" xfId="40447"/>
    <cellStyle name="Title 5 2" xfId="40448"/>
    <cellStyle name="Title 5 3" xfId="40449"/>
    <cellStyle name="Title 50" xfId="40450"/>
    <cellStyle name="Title 50 2" xfId="40451"/>
    <cellStyle name="Title 51" xfId="40452"/>
    <cellStyle name="Title 51 2" xfId="40453"/>
    <cellStyle name="Title 52" xfId="40454"/>
    <cellStyle name="Title 52 2" xfId="40455"/>
    <cellStyle name="Title 53" xfId="40456"/>
    <cellStyle name="Title 53 2" xfId="40457"/>
    <cellStyle name="Title 54" xfId="40458"/>
    <cellStyle name="Title 54 2" xfId="40459"/>
    <cellStyle name="Title 55" xfId="40460"/>
    <cellStyle name="Title 55 2" xfId="40461"/>
    <cellStyle name="Title 56" xfId="40462"/>
    <cellStyle name="Title 56 2" xfId="40463"/>
    <cellStyle name="Title 57" xfId="40464"/>
    <cellStyle name="Title 57 2" xfId="40465"/>
    <cellStyle name="Title 58" xfId="40466"/>
    <cellStyle name="Title 58 2" xfId="40467"/>
    <cellStyle name="Title 59" xfId="40468"/>
    <cellStyle name="Title 59 2" xfId="40469"/>
    <cellStyle name="Title 6" xfId="40470"/>
    <cellStyle name="Title 6 2" xfId="40471"/>
    <cellStyle name="Title 6 3" xfId="40472"/>
    <cellStyle name="Title 60" xfId="40473"/>
    <cellStyle name="Title 60 2" xfId="40474"/>
    <cellStyle name="Title 61" xfId="40475"/>
    <cellStyle name="Title 61 2" xfId="40476"/>
    <cellStyle name="Title 62" xfId="40477"/>
    <cellStyle name="Title 62 2" xfId="40478"/>
    <cellStyle name="Title 63" xfId="40479"/>
    <cellStyle name="Title 63 2" xfId="40480"/>
    <cellStyle name="Title 64" xfId="40481"/>
    <cellStyle name="Title 64 2" xfId="40482"/>
    <cellStyle name="Title 65" xfId="40483"/>
    <cellStyle name="Title 65 2" xfId="40484"/>
    <cellStyle name="Title 66" xfId="40485"/>
    <cellStyle name="Title 66 2" xfId="40486"/>
    <cellStyle name="Title 67" xfId="40487"/>
    <cellStyle name="Title 67 2" xfId="40488"/>
    <cellStyle name="Title 68" xfId="40489"/>
    <cellStyle name="Title 68 2" xfId="40490"/>
    <cellStyle name="Title 69" xfId="40491"/>
    <cellStyle name="Title 69 2" xfId="40492"/>
    <cellStyle name="Title 7" xfId="40493"/>
    <cellStyle name="Title 7 2" xfId="40494"/>
    <cellStyle name="Title 7 3" xfId="40495"/>
    <cellStyle name="Title 70" xfId="40496"/>
    <cellStyle name="Title 70 2" xfId="40497"/>
    <cellStyle name="Title 71" xfId="40498"/>
    <cellStyle name="Title 71 2" xfId="40499"/>
    <cellStyle name="Title 72" xfId="40500"/>
    <cellStyle name="Title 72 2" xfId="40501"/>
    <cellStyle name="Title 73" xfId="40502"/>
    <cellStyle name="Title 73 2" xfId="40503"/>
    <cellStyle name="Title 74" xfId="40504"/>
    <cellStyle name="Title 74 2" xfId="40505"/>
    <cellStyle name="Title 75" xfId="40506"/>
    <cellStyle name="Title 75 2" xfId="40507"/>
    <cellStyle name="Title 76" xfId="40508"/>
    <cellStyle name="Title 76 2" xfId="40509"/>
    <cellStyle name="Title 77" xfId="40510"/>
    <cellStyle name="Title 77 2" xfId="40511"/>
    <cellStyle name="Title 78" xfId="40512"/>
    <cellStyle name="Title 78 2" xfId="40513"/>
    <cellStyle name="Title 79" xfId="40514"/>
    <cellStyle name="Title 79 2" xfId="40515"/>
    <cellStyle name="Title 8" xfId="40516"/>
    <cellStyle name="Title 8 2" xfId="40517"/>
    <cellStyle name="Title 8 3" xfId="40518"/>
    <cellStyle name="Title 80" xfId="40519"/>
    <cellStyle name="Title 80 2" xfId="40520"/>
    <cellStyle name="Title 81" xfId="40521"/>
    <cellStyle name="Title 81 2" xfId="40522"/>
    <cellStyle name="Title 82" xfId="40523"/>
    <cellStyle name="Title 82 2" xfId="40524"/>
    <cellStyle name="Title 83" xfId="40525"/>
    <cellStyle name="Title 83 2" xfId="40526"/>
    <cellStyle name="Title 84" xfId="40527"/>
    <cellStyle name="Title 84 2" xfId="40528"/>
    <cellStyle name="Title 85" xfId="40529"/>
    <cellStyle name="Title 85 2" xfId="40530"/>
    <cellStyle name="Title 86" xfId="40531"/>
    <cellStyle name="Title 86 2" xfId="40532"/>
    <cellStyle name="Title 87" xfId="40533"/>
    <cellStyle name="Title 87 2" xfId="40534"/>
    <cellStyle name="Title 88" xfId="40535"/>
    <cellStyle name="Title 88 2" xfId="40536"/>
    <cellStyle name="Title 89" xfId="40537"/>
    <cellStyle name="Title 89 2" xfId="40538"/>
    <cellStyle name="Title 9" xfId="40539"/>
    <cellStyle name="Title 9 2" xfId="40540"/>
    <cellStyle name="Title 9 3" xfId="40541"/>
    <cellStyle name="Title 90" xfId="40542"/>
    <cellStyle name="Title 90 2" xfId="40543"/>
    <cellStyle name="Title 91" xfId="40544"/>
    <cellStyle name="Title 91 2" xfId="40545"/>
    <cellStyle name="Title 92" xfId="40546"/>
    <cellStyle name="Title 92 2" xfId="40547"/>
    <cellStyle name="Title 93" xfId="40548"/>
    <cellStyle name="Title 93 2" xfId="40549"/>
    <cellStyle name="Title 94" xfId="40550"/>
    <cellStyle name="Title 94 2" xfId="40551"/>
    <cellStyle name="Title 95" xfId="40552"/>
    <cellStyle name="Title 95 2" xfId="40553"/>
    <cellStyle name="Title 96" xfId="40554"/>
    <cellStyle name="Title 96 2" xfId="40555"/>
    <cellStyle name="Title 97" xfId="40556"/>
    <cellStyle name="Title 97 2" xfId="40557"/>
    <cellStyle name="Title 98" xfId="40558"/>
    <cellStyle name="Title 98 2" xfId="40559"/>
    <cellStyle name="Title 99" xfId="40560"/>
    <cellStyle name="Title 99 2" xfId="40561"/>
    <cellStyle name="Title: - Style3" xfId="52019"/>
    <cellStyle name="Title: - Style4" xfId="52020"/>
    <cellStyle name="Title: Major" xfId="40562"/>
    <cellStyle name="Title: Major 2" xfId="52021"/>
    <cellStyle name="Title: Major 3" xfId="52022"/>
    <cellStyle name="Title: Major 3 2" xfId="52023"/>
    <cellStyle name="Title: Major 4" xfId="52024"/>
    <cellStyle name="Title: Minor" xfId="40563"/>
    <cellStyle name="Title: Minor 2" xfId="52025"/>
    <cellStyle name="Title: Minor 2 2" xfId="52026"/>
    <cellStyle name="Title: Minor 3" xfId="52027"/>
    <cellStyle name="Title: Minor_Electric Rev Req Model (2009 GRC) Rebuttal" xfId="52028"/>
    <cellStyle name="Title: Worksheet" xfId="40564"/>
    <cellStyle name="Title: Worksheet 2" xfId="52029"/>
    <cellStyle name="Title: Worksheet 2 2" xfId="52030"/>
    <cellStyle name="Title: Worksheet 3" xfId="52031"/>
    <cellStyle name="Titles" xfId="40565"/>
    <cellStyle name="Titles - Other" xfId="40566"/>
    <cellStyle name="Titles 10" xfId="40567"/>
    <cellStyle name="Titles 11" xfId="40568"/>
    <cellStyle name="Titles 12" xfId="40569"/>
    <cellStyle name="Titles 13" xfId="40570"/>
    <cellStyle name="Titles 14" xfId="40571"/>
    <cellStyle name="Titles 15" xfId="40572"/>
    <cellStyle name="Titles 16" xfId="40573"/>
    <cellStyle name="Titles 17" xfId="40574"/>
    <cellStyle name="Titles 18" xfId="40575"/>
    <cellStyle name="Titles 19" xfId="40576"/>
    <cellStyle name="Titles 2" xfId="40577"/>
    <cellStyle name="Titles 2 2" xfId="40578"/>
    <cellStyle name="Titles 20" xfId="40579"/>
    <cellStyle name="Titles 21" xfId="40580"/>
    <cellStyle name="Titles 22" xfId="40581"/>
    <cellStyle name="Titles 23" xfId="40582"/>
    <cellStyle name="Titles 24" xfId="40583"/>
    <cellStyle name="Titles 25" xfId="40584"/>
    <cellStyle name="Titles 26" xfId="40585"/>
    <cellStyle name="Titles 27" xfId="40586"/>
    <cellStyle name="Titles 28" xfId="40587"/>
    <cellStyle name="Titles 29" xfId="40588"/>
    <cellStyle name="Titles 3" xfId="40589"/>
    <cellStyle name="Titles 30" xfId="40590"/>
    <cellStyle name="Titles 31" xfId="40591"/>
    <cellStyle name="Titles 32" xfId="40592"/>
    <cellStyle name="Titles 33" xfId="40593"/>
    <cellStyle name="Titles 34" xfId="40594"/>
    <cellStyle name="Titles 4" xfId="40595"/>
    <cellStyle name="Titles 5" xfId="40596"/>
    <cellStyle name="Titles 6" xfId="40597"/>
    <cellStyle name="Titles 7" xfId="40598"/>
    <cellStyle name="Titles 8" xfId="40599"/>
    <cellStyle name="Titles 9" xfId="40600"/>
    <cellStyle name="Total 10" xfId="40601"/>
    <cellStyle name="Total 10 10" xfId="40602"/>
    <cellStyle name="Total 10 11" xfId="40603"/>
    <cellStyle name="Total 10 12" xfId="40604"/>
    <cellStyle name="Total 10 13" xfId="40605"/>
    <cellStyle name="Total 10 2" xfId="40606"/>
    <cellStyle name="Total 10 2 2" xfId="40607"/>
    <cellStyle name="Total 10 3" xfId="40608"/>
    <cellStyle name="Total 10 4" xfId="40609"/>
    <cellStyle name="Total 10 5" xfId="40610"/>
    <cellStyle name="Total 10 6" xfId="40611"/>
    <cellStyle name="Total 10 7" xfId="40612"/>
    <cellStyle name="Total 10 8" xfId="40613"/>
    <cellStyle name="Total 10 9" xfId="40614"/>
    <cellStyle name="Total 100" xfId="40615"/>
    <cellStyle name="Total 100 2" xfId="40616"/>
    <cellStyle name="Total 101" xfId="40617"/>
    <cellStyle name="Total 101 2" xfId="40618"/>
    <cellStyle name="Total 102" xfId="40619"/>
    <cellStyle name="Total 102 2" xfId="40620"/>
    <cellStyle name="Total 103" xfId="40621"/>
    <cellStyle name="Total 103 2" xfId="40622"/>
    <cellStyle name="Total 104" xfId="40623"/>
    <cellStyle name="Total 104 2" xfId="40624"/>
    <cellStyle name="Total 105" xfId="40625"/>
    <cellStyle name="Total 105 2" xfId="40626"/>
    <cellStyle name="Total 106" xfId="40627"/>
    <cellStyle name="Total 106 2" xfId="40628"/>
    <cellStyle name="Total 107" xfId="40629"/>
    <cellStyle name="Total 107 2" xfId="40630"/>
    <cellStyle name="Total 108" xfId="40631"/>
    <cellStyle name="Total 108 2" xfId="40632"/>
    <cellStyle name="Total 109" xfId="40633"/>
    <cellStyle name="Total 109 2" xfId="40634"/>
    <cellStyle name="Total 11" xfId="40635"/>
    <cellStyle name="Total 11 10" xfId="40636"/>
    <cellStyle name="Total 11 11" xfId="40637"/>
    <cellStyle name="Total 11 12" xfId="40638"/>
    <cellStyle name="Total 11 13" xfId="40639"/>
    <cellStyle name="Total 11 2" xfId="40640"/>
    <cellStyle name="Total 11 2 2" xfId="40641"/>
    <cellStyle name="Total 11 3" xfId="40642"/>
    <cellStyle name="Total 11 4" xfId="40643"/>
    <cellStyle name="Total 11 5" xfId="40644"/>
    <cellStyle name="Total 11 6" xfId="40645"/>
    <cellStyle name="Total 11 7" xfId="40646"/>
    <cellStyle name="Total 11 8" xfId="40647"/>
    <cellStyle name="Total 11 9" xfId="40648"/>
    <cellStyle name="Total 110" xfId="40649"/>
    <cellStyle name="Total 110 2" xfId="40650"/>
    <cellStyle name="Total 111" xfId="40651"/>
    <cellStyle name="Total 111 2" xfId="40652"/>
    <cellStyle name="Total 112" xfId="40653"/>
    <cellStyle name="Total 112 2" xfId="40654"/>
    <cellStyle name="Total 113" xfId="40655"/>
    <cellStyle name="Total 113 2" xfId="40656"/>
    <cellStyle name="Total 114" xfId="40657"/>
    <cellStyle name="Total 114 2" xfId="40658"/>
    <cellStyle name="Total 115" xfId="40659"/>
    <cellStyle name="Total 115 2" xfId="40660"/>
    <cellStyle name="Total 116" xfId="40661"/>
    <cellStyle name="Total 116 2" xfId="40662"/>
    <cellStyle name="Total 117" xfId="40663"/>
    <cellStyle name="Total 117 2" xfId="40664"/>
    <cellStyle name="Total 118" xfId="40665"/>
    <cellStyle name="Total 118 2" xfId="40666"/>
    <cellStyle name="Total 119" xfId="40667"/>
    <cellStyle name="Total 119 2" xfId="40668"/>
    <cellStyle name="Total 12" xfId="40669"/>
    <cellStyle name="Total 12 10" xfId="40670"/>
    <cellStyle name="Total 12 11" xfId="40671"/>
    <cellStyle name="Total 12 12" xfId="40672"/>
    <cellStyle name="Total 12 13" xfId="40673"/>
    <cellStyle name="Total 12 2" xfId="40674"/>
    <cellStyle name="Total 12 2 2" xfId="40675"/>
    <cellStyle name="Total 12 3" xfId="40676"/>
    <cellStyle name="Total 12 4" xfId="40677"/>
    <cellStyle name="Total 12 5" xfId="40678"/>
    <cellStyle name="Total 12 6" xfId="40679"/>
    <cellStyle name="Total 12 7" xfId="40680"/>
    <cellStyle name="Total 12 8" xfId="40681"/>
    <cellStyle name="Total 12 9" xfId="40682"/>
    <cellStyle name="Total 120" xfId="40683"/>
    <cellStyle name="Total 120 2" xfId="40684"/>
    <cellStyle name="Total 121" xfId="40685"/>
    <cellStyle name="Total 121 2" xfId="40686"/>
    <cellStyle name="Total 122" xfId="40687"/>
    <cellStyle name="Total 122 2" xfId="40688"/>
    <cellStyle name="Total 123" xfId="40689"/>
    <cellStyle name="Total 123 2" xfId="40690"/>
    <cellStyle name="Total 124" xfId="40691"/>
    <cellStyle name="Total 124 2" xfId="40692"/>
    <cellStyle name="Total 125" xfId="40693"/>
    <cellStyle name="Total 125 2" xfId="40694"/>
    <cellStyle name="Total 126" xfId="40695"/>
    <cellStyle name="Total 126 2" xfId="40696"/>
    <cellStyle name="Total 127" xfId="40697"/>
    <cellStyle name="Total 127 2" xfId="40698"/>
    <cellStyle name="Total 128" xfId="40699"/>
    <cellStyle name="Total 128 2" xfId="40700"/>
    <cellStyle name="Total 129" xfId="40701"/>
    <cellStyle name="Total 129 2" xfId="40702"/>
    <cellStyle name="Total 13" xfId="40703"/>
    <cellStyle name="Total 13 10" xfId="40704"/>
    <cellStyle name="Total 13 11" xfId="40705"/>
    <cellStyle name="Total 13 12" xfId="40706"/>
    <cellStyle name="Total 13 13" xfId="40707"/>
    <cellStyle name="Total 13 2" xfId="40708"/>
    <cellStyle name="Total 13 2 2" xfId="40709"/>
    <cellStyle name="Total 13 3" xfId="40710"/>
    <cellStyle name="Total 13 4" xfId="40711"/>
    <cellStyle name="Total 13 5" xfId="40712"/>
    <cellStyle name="Total 13 6" xfId="40713"/>
    <cellStyle name="Total 13 7" xfId="40714"/>
    <cellStyle name="Total 13 8" xfId="40715"/>
    <cellStyle name="Total 13 9" xfId="40716"/>
    <cellStyle name="Total 130" xfId="40717"/>
    <cellStyle name="Total 130 2" xfId="40718"/>
    <cellStyle name="Total 131" xfId="40719"/>
    <cellStyle name="Total 131 2" xfId="40720"/>
    <cellStyle name="Total 132" xfId="40721"/>
    <cellStyle name="Total 132 2" xfId="40722"/>
    <cellStyle name="Total 133" xfId="40723"/>
    <cellStyle name="Total 133 2" xfId="40724"/>
    <cellStyle name="Total 134" xfId="40725"/>
    <cellStyle name="Total 134 2" xfId="40726"/>
    <cellStyle name="Total 135" xfId="40727"/>
    <cellStyle name="Total 135 2" xfId="40728"/>
    <cellStyle name="Total 136" xfId="40729"/>
    <cellStyle name="Total 136 2" xfId="40730"/>
    <cellStyle name="Total 137" xfId="40731"/>
    <cellStyle name="Total 137 2" xfId="40732"/>
    <cellStyle name="Total 138" xfId="40733"/>
    <cellStyle name="Total 138 2" xfId="40734"/>
    <cellStyle name="Total 139" xfId="40735"/>
    <cellStyle name="Total 139 2" xfId="40736"/>
    <cellStyle name="Total 14" xfId="40737"/>
    <cellStyle name="Total 14 10" xfId="40738"/>
    <cellStyle name="Total 14 11" xfId="40739"/>
    <cellStyle name="Total 14 12" xfId="40740"/>
    <cellStyle name="Total 14 13" xfId="40741"/>
    <cellStyle name="Total 14 2" xfId="40742"/>
    <cellStyle name="Total 14 2 2" xfId="40743"/>
    <cellStyle name="Total 14 3" xfId="40744"/>
    <cellStyle name="Total 14 4" xfId="40745"/>
    <cellStyle name="Total 14 5" xfId="40746"/>
    <cellStyle name="Total 14 6" xfId="40747"/>
    <cellStyle name="Total 14 7" xfId="40748"/>
    <cellStyle name="Total 14 8" xfId="40749"/>
    <cellStyle name="Total 14 9" xfId="40750"/>
    <cellStyle name="Total 140" xfId="40751"/>
    <cellStyle name="Total 140 2" xfId="40752"/>
    <cellStyle name="Total 141" xfId="40753"/>
    <cellStyle name="Total 141 2" xfId="40754"/>
    <cellStyle name="Total 142" xfId="40755"/>
    <cellStyle name="Total 142 2" xfId="40756"/>
    <cellStyle name="Total 143" xfId="40757"/>
    <cellStyle name="Total 143 2" xfId="40758"/>
    <cellStyle name="Total 144" xfId="40759"/>
    <cellStyle name="Total 144 2" xfId="40760"/>
    <cellStyle name="Total 145" xfId="40761"/>
    <cellStyle name="Total 145 2" xfId="40762"/>
    <cellStyle name="Total 146" xfId="40763"/>
    <cellStyle name="Total 146 2" xfId="40764"/>
    <cellStyle name="Total 147" xfId="40765"/>
    <cellStyle name="Total 147 2" xfId="40766"/>
    <cellStyle name="Total 148" xfId="40767"/>
    <cellStyle name="Total 148 2" xfId="40768"/>
    <cellStyle name="Total 149" xfId="40769"/>
    <cellStyle name="Total 149 2" xfId="40770"/>
    <cellStyle name="Total 15" xfId="40771"/>
    <cellStyle name="Total 15 10" xfId="40772"/>
    <cellStyle name="Total 15 11" xfId="40773"/>
    <cellStyle name="Total 15 12" xfId="40774"/>
    <cellStyle name="Total 15 13" xfId="40775"/>
    <cellStyle name="Total 15 2" xfId="40776"/>
    <cellStyle name="Total 15 2 2" xfId="40777"/>
    <cellStyle name="Total 15 3" xfId="40778"/>
    <cellStyle name="Total 15 4" xfId="40779"/>
    <cellStyle name="Total 15 5" xfId="40780"/>
    <cellStyle name="Total 15 6" xfId="40781"/>
    <cellStyle name="Total 15 7" xfId="40782"/>
    <cellStyle name="Total 15 8" xfId="40783"/>
    <cellStyle name="Total 15 9" xfId="40784"/>
    <cellStyle name="Total 150" xfId="40785"/>
    <cellStyle name="Total 150 2" xfId="40786"/>
    <cellStyle name="Total 151" xfId="40787"/>
    <cellStyle name="Total 151 2" xfId="40788"/>
    <cellStyle name="Total 152" xfId="40789"/>
    <cellStyle name="Total 152 2" xfId="40790"/>
    <cellStyle name="Total 153" xfId="40791"/>
    <cellStyle name="Total 153 2" xfId="40792"/>
    <cellStyle name="Total 154" xfId="40793"/>
    <cellStyle name="Total 154 2" xfId="40794"/>
    <cellStyle name="Total 155" xfId="40795"/>
    <cellStyle name="Total 155 2" xfId="40796"/>
    <cellStyle name="Total 156" xfId="40797"/>
    <cellStyle name="Total 156 2" xfId="40798"/>
    <cellStyle name="Total 157" xfId="40799"/>
    <cellStyle name="Total 157 2" xfId="40800"/>
    <cellStyle name="Total 158" xfId="40801"/>
    <cellStyle name="Total 158 2" xfId="40802"/>
    <cellStyle name="Total 159" xfId="40803"/>
    <cellStyle name="Total 159 2" xfId="40804"/>
    <cellStyle name="Total 16" xfId="40805"/>
    <cellStyle name="Total 16 10" xfId="40806"/>
    <cellStyle name="Total 16 11" xfId="40807"/>
    <cellStyle name="Total 16 12" xfId="40808"/>
    <cellStyle name="Total 16 13" xfId="40809"/>
    <cellStyle name="Total 16 2" xfId="40810"/>
    <cellStyle name="Total 16 2 2" xfId="40811"/>
    <cellStyle name="Total 16 3" xfId="40812"/>
    <cellStyle name="Total 16 4" xfId="40813"/>
    <cellStyle name="Total 16 5" xfId="40814"/>
    <cellStyle name="Total 16 6" xfId="40815"/>
    <cellStyle name="Total 16 7" xfId="40816"/>
    <cellStyle name="Total 16 8" xfId="40817"/>
    <cellStyle name="Total 16 9" xfId="40818"/>
    <cellStyle name="Total 160" xfId="40819"/>
    <cellStyle name="Total 160 2" xfId="40820"/>
    <cellStyle name="Total 161" xfId="40821"/>
    <cellStyle name="Total 161 2" xfId="40822"/>
    <cellStyle name="Total 162" xfId="40823"/>
    <cellStyle name="Total 162 2" xfId="40824"/>
    <cellStyle name="Total 163" xfId="40825"/>
    <cellStyle name="Total 163 2" xfId="40826"/>
    <cellStyle name="Total 164" xfId="40827"/>
    <cellStyle name="Total 164 2" xfId="40828"/>
    <cellStyle name="Total 165" xfId="40829"/>
    <cellStyle name="Total 165 2" xfId="40830"/>
    <cellStyle name="Total 166" xfId="40831"/>
    <cellStyle name="Total 166 2" xfId="40832"/>
    <cellStyle name="Total 167" xfId="40833"/>
    <cellStyle name="Total 167 2" xfId="40834"/>
    <cellStyle name="Total 168" xfId="40835"/>
    <cellStyle name="Total 168 2" xfId="40836"/>
    <cellStyle name="Total 169" xfId="40837"/>
    <cellStyle name="Total 169 2" xfId="40838"/>
    <cellStyle name="Total 17" xfId="40839"/>
    <cellStyle name="Total 17 10" xfId="40840"/>
    <cellStyle name="Total 17 11" xfId="40841"/>
    <cellStyle name="Total 17 12" xfId="40842"/>
    <cellStyle name="Total 17 13" xfId="40843"/>
    <cellStyle name="Total 17 2" xfId="40844"/>
    <cellStyle name="Total 17 2 2" xfId="40845"/>
    <cellStyle name="Total 17 3" xfId="40846"/>
    <cellStyle name="Total 17 4" xfId="40847"/>
    <cellStyle name="Total 17 5" xfId="40848"/>
    <cellStyle name="Total 17 6" xfId="40849"/>
    <cellStyle name="Total 17 7" xfId="40850"/>
    <cellStyle name="Total 17 8" xfId="40851"/>
    <cellStyle name="Total 17 9" xfId="40852"/>
    <cellStyle name="Total 170" xfId="40853"/>
    <cellStyle name="Total 170 2" xfId="40854"/>
    <cellStyle name="Total 171" xfId="40855"/>
    <cellStyle name="Total 171 2" xfId="40856"/>
    <cellStyle name="Total 172" xfId="40857"/>
    <cellStyle name="Total 172 2" xfId="40858"/>
    <cellStyle name="Total 173" xfId="40859"/>
    <cellStyle name="Total 173 2" xfId="40860"/>
    <cellStyle name="Total 174" xfId="40861"/>
    <cellStyle name="Total 174 2" xfId="40862"/>
    <cellStyle name="Total 175" xfId="40863"/>
    <cellStyle name="Total 175 2" xfId="40864"/>
    <cellStyle name="Total 176" xfId="40865"/>
    <cellStyle name="Total 176 2" xfId="40866"/>
    <cellStyle name="Total 177" xfId="40867"/>
    <cellStyle name="Total 177 2" xfId="40868"/>
    <cellStyle name="Total 178" xfId="40869"/>
    <cellStyle name="Total 178 2" xfId="40870"/>
    <cellStyle name="Total 179" xfId="40871"/>
    <cellStyle name="Total 179 2" xfId="40872"/>
    <cellStyle name="Total 18" xfId="40873"/>
    <cellStyle name="Total 18 10" xfId="40874"/>
    <cellStyle name="Total 18 11" xfId="40875"/>
    <cellStyle name="Total 18 12" xfId="40876"/>
    <cellStyle name="Total 18 13" xfId="40877"/>
    <cellStyle name="Total 18 2" xfId="40878"/>
    <cellStyle name="Total 18 2 2" xfId="40879"/>
    <cellStyle name="Total 18 3" xfId="40880"/>
    <cellStyle name="Total 18 4" xfId="40881"/>
    <cellStyle name="Total 18 5" xfId="40882"/>
    <cellStyle name="Total 18 6" xfId="40883"/>
    <cellStyle name="Total 18 7" xfId="40884"/>
    <cellStyle name="Total 18 8" xfId="40885"/>
    <cellStyle name="Total 18 9" xfId="40886"/>
    <cellStyle name="Total 180" xfId="40887"/>
    <cellStyle name="Total 180 2" xfId="40888"/>
    <cellStyle name="Total 181" xfId="40889"/>
    <cellStyle name="Total 181 2" xfId="40890"/>
    <cellStyle name="Total 182" xfId="40891"/>
    <cellStyle name="Total 182 2" xfId="40892"/>
    <cellStyle name="Total 183" xfId="40893"/>
    <cellStyle name="Total 183 2" xfId="40894"/>
    <cellStyle name="Total 184" xfId="40895"/>
    <cellStyle name="Total 184 2" xfId="40896"/>
    <cellStyle name="Total 185" xfId="40897"/>
    <cellStyle name="Total 185 2" xfId="40898"/>
    <cellStyle name="Total 186" xfId="40899"/>
    <cellStyle name="Total 186 2" xfId="40900"/>
    <cellStyle name="Total 187" xfId="40901"/>
    <cellStyle name="Total 187 2" xfId="40902"/>
    <cellStyle name="Total 188" xfId="40903"/>
    <cellStyle name="Total 188 2" xfId="40904"/>
    <cellStyle name="Total 189" xfId="40905"/>
    <cellStyle name="Total 189 2" xfId="40906"/>
    <cellStyle name="Total 19" xfId="40907"/>
    <cellStyle name="Total 19 10" xfId="40908"/>
    <cellStyle name="Total 19 11" xfId="40909"/>
    <cellStyle name="Total 19 12" xfId="40910"/>
    <cellStyle name="Total 19 13" xfId="40911"/>
    <cellStyle name="Total 19 2" xfId="40912"/>
    <cellStyle name="Total 19 2 2" xfId="40913"/>
    <cellStyle name="Total 19 3" xfId="40914"/>
    <cellStyle name="Total 19 4" xfId="40915"/>
    <cellStyle name="Total 19 5" xfId="40916"/>
    <cellStyle name="Total 19 6" xfId="40917"/>
    <cellStyle name="Total 19 7" xfId="40918"/>
    <cellStyle name="Total 19 8" xfId="40919"/>
    <cellStyle name="Total 19 9" xfId="40920"/>
    <cellStyle name="Total 190" xfId="40921"/>
    <cellStyle name="Total 190 2" xfId="40922"/>
    <cellStyle name="Total 191" xfId="40923"/>
    <cellStyle name="Total 191 2" xfId="40924"/>
    <cellStyle name="Total 192" xfId="40925"/>
    <cellStyle name="Total 192 2" xfId="40926"/>
    <cellStyle name="Total 193" xfId="40927"/>
    <cellStyle name="Total 194" xfId="40928"/>
    <cellStyle name="Total 195" xfId="40929"/>
    <cellStyle name="Total 196" xfId="40930"/>
    <cellStyle name="Total 197" xfId="40931"/>
    <cellStyle name="Total 198" xfId="40932"/>
    <cellStyle name="Total 199" xfId="40933"/>
    <cellStyle name="Total 2" xfId="40934"/>
    <cellStyle name="Total 2 10" xfId="40935"/>
    <cellStyle name="Total 2 10 2" xfId="40936"/>
    <cellStyle name="Total 2 10 2 2" xfId="40937"/>
    <cellStyle name="Total 2 10 3" xfId="40938"/>
    <cellStyle name="Total 2 11" xfId="40939"/>
    <cellStyle name="Total 2 11 2" xfId="40940"/>
    <cellStyle name="Total 2 11 2 2" xfId="40941"/>
    <cellStyle name="Total 2 11 3" xfId="40942"/>
    <cellStyle name="Total 2 12" xfId="40943"/>
    <cellStyle name="Total 2 12 2" xfId="40944"/>
    <cellStyle name="Total 2 12 2 2" xfId="40945"/>
    <cellStyle name="Total 2 12 3" xfId="40946"/>
    <cellStyle name="Total 2 13" xfId="40947"/>
    <cellStyle name="Total 2 13 2" xfId="40948"/>
    <cellStyle name="Total 2 13 2 2" xfId="40949"/>
    <cellStyle name="Total 2 13 3" xfId="40950"/>
    <cellStyle name="Total 2 14" xfId="40951"/>
    <cellStyle name="Total 2 14 2" xfId="40952"/>
    <cellStyle name="Total 2 14 2 2" xfId="40953"/>
    <cellStyle name="Total 2 14 3" xfId="40954"/>
    <cellStyle name="Total 2 15" xfId="40955"/>
    <cellStyle name="Total 2 15 2" xfId="40956"/>
    <cellStyle name="Total 2 15 2 2" xfId="40957"/>
    <cellStyle name="Total 2 15 3" xfId="40958"/>
    <cellStyle name="Total 2 16" xfId="40959"/>
    <cellStyle name="Total 2 17" xfId="40960"/>
    <cellStyle name="Total 2 18" xfId="40961"/>
    <cellStyle name="Total 2 2" xfId="40962"/>
    <cellStyle name="Total 2 2 10" xfId="40963"/>
    <cellStyle name="Total 2 2 11" xfId="40964"/>
    <cellStyle name="Total 2 2 12" xfId="40965"/>
    <cellStyle name="Total 2 2 13" xfId="40966"/>
    <cellStyle name="Total 2 2 14" xfId="40967"/>
    <cellStyle name="Total 2 2 15" xfId="40968"/>
    <cellStyle name="Total 2 2 15 2" xfId="40969"/>
    <cellStyle name="Total 2 2 16" xfId="40970"/>
    <cellStyle name="Total 2 2 16 2" xfId="40971"/>
    <cellStyle name="Total 2 2 17" xfId="40972"/>
    <cellStyle name="Total 2 2 18" xfId="40973"/>
    <cellStyle name="Total 2 2 2" xfId="40974"/>
    <cellStyle name="Total 2 2 2 2" xfId="40975"/>
    <cellStyle name="Total 2 2 2 3" xfId="40976"/>
    <cellStyle name="Total 2 2 2 4" xfId="40977"/>
    <cellStyle name="Total 2 2 2 5" xfId="40978"/>
    <cellStyle name="Total 2 2 2 6" xfId="40979"/>
    <cellStyle name="Total 2 2 2 7" xfId="40980"/>
    <cellStyle name="Total 2 2 3" xfId="40981"/>
    <cellStyle name="Total 2 2 3 2" xfId="40982"/>
    <cellStyle name="Total 2 2 3 3" xfId="40983"/>
    <cellStyle name="Total 2 2 3 4" xfId="40984"/>
    <cellStyle name="Total 2 2 3 5" xfId="40985"/>
    <cellStyle name="Total 2 2 3 6" xfId="40986"/>
    <cellStyle name="Total 2 2 3 7" xfId="40987"/>
    <cellStyle name="Total 2 2 4" xfId="40988"/>
    <cellStyle name="Total 2 2 4 2" xfId="40989"/>
    <cellStyle name="Total 2 2 4 3" xfId="40990"/>
    <cellStyle name="Total 2 2 4 4" xfId="40991"/>
    <cellStyle name="Total 2 2 4 5" xfId="40992"/>
    <cellStyle name="Total 2 2 4 6" xfId="40993"/>
    <cellStyle name="Total 2 2 4 7" xfId="40994"/>
    <cellStyle name="Total 2 2 5" xfId="40995"/>
    <cellStyle name="Total 2 2 6" xfId="40996"/>
    <cellStyle name="Total 2 2 7" xfId="40997"/>
    <cellStyle name="Total 2 2 8" xfId="40998"/>
    <cellStyle name="Total 2 2 9" xfId="40999"/>
    <cellStyle name="Total 2 3" xfId="41000"/>
    <cellStyle name="Total 2 3 2" xfId="41001"/>
    <cellStyle name="Total 2 3 2 2" xfId="41002"/>
    <cellStyle name="Total 2 3 2 3" xfId="41003"/>
    <cellStyle name="Total 2 3 2 4" xfId="41004"/>
    <cellStyle name="Total 2 3 2 5" xfId="41005"/>
    <cellStyle name="Total 2 3 2 6" xfId="41006"/>
    <cellStyle name="Total 2 3 2 7" xfId="41007"/>
    <cellStyle name="Total 2 3 3" xfId="41008"/>
    <cellStyle name="Total 2 3 3 2" xfId="41009"/>
    <cellStyle name="Total 2 3 3 3" xfId="41010"/>
    <cellStyle name="Total 2 3 3 4" xfId="41011"/>
    <cellStyle name="Total 2 3 3 5" xfId="41012"/>
    <cellStyle name="Total 2 3 3 6" xfId="41013"/>
    <cellStyle name="Total 2 3 3 7" xfId="41014"/>
    <cellStyle name="Total 2 3 4" xfId="41015"/>
    <cellStyle name="Total 2 3 4 2" xfId="41016"/>
    <cellStyle name="Total 2 3 4 3" xfId="41017"/>
    <cellStyle name="Total 2 3 4 4" xfId="41018"/>
    <cellStyle name="Total 2 3 4 5" xfId="41019"/>
    <cellStyle name="Total 2 3 4 6" xfId="41020"/>
    <cellStyle name="Total 2 3 4 7" xfId="41021"/>
    <cellStyle name="Total 2 3 5" xfId="52032"/>
    <cellStyle name="Total 2 3 6" xfId="52033"/>
    <cellStyle name="Total 2 3 7" xfId="52034"/>
    <cellStyle name="Total 2 3 8" xfId="52035"/>
    <cellStyle name="Total 2 4" xfId="41022"/>
    <cellStyle name="Total 2 4 2" xfId="41023"/>
    <cellStyle name="Total 2 4 2 2" xfId="41024"/>
    <cellStyle name="Total 2 4 2 3" xfId="41025"/>
    <cellStyle name="Total 2 4 2 4" xfId="41026"/>
    <cellStyle name="Total 2 4 2 5" xfId="41027"/>
    <cellStyle name="Total 2 4 2 6" xfId="41028"/>
    <cellStyle name="Total 2 4 2 7" xfId="41029"/>
    <cellStyle name="Total 2 4 3" xfId="41030"/>
    <cellStyle name="Total 2 4 3 2" xfId="41031"/>
    <cellStyle name="Total 2 4 3 3" xfId="41032"/>
    <cellStyle name="Total 2 4 3 4" xfId="41033"/>
    <cellStyle name="Total 2 4 3 5" xfId="41034"/>
    <cellStyle name="Total 2 4 3 6" xfId="41035"/>
    <cellStyle name="Total 2 4 3 7" xfId="41036"/>
    <cellStyle name="Total 2 4 4" xfId="41037"/>
    <cellStyle name="Total 2 4 4 2" xfId="41038"/>
    <cellStyle name="Total 2 4 4 3" xfId="41039"/>
    <cellStyle name="Total 2 4 4 4" xfId="41040"/>
    <cellStyle name="Total 2 4 4 5" xfId="41041"/>
    <cellStyle name="Total 2 4 4 6" xfId="41042"/>
    <cellStyle name="Total 2 4 4 7" xfId="41043"/>
    <cellStyle name="Total 2 5" xfId="41044"/>
    <cellStyle name="Total 2 6" xfId="41045"/>
    <cellStyle name="Total 2 6 2" xfId="41046"/>
    <cellStyle name="Total 2 6 2 2" xfId="41047"/>
    <cellStyle name="Total 2 6 3" xfId="41048"/>
    <cellStyle name="Total 2 7" xfId="41049"/>
    <cellStyle name="Total 2 7 2" xfId="41050"/>
    <cellStyle name="Total 2 7 2 2" xfId="41051"/>
    <cellStyle name="Total 2 7 3" xfId="41052"/>
    <cellStyle name="Total 2 8" xfId="41053"/>
    <cellStyle name="Total 2 8 2" xfId="41054"/>
    <cellStyle name="Total 2 8 2 2" xfId="41055"/>
    <cellStyle name="Total 2 8 3" xfId="41056"/>
    <cellStyle name="Total 2 9" xfId="41057"/>
    <cellStyle name="Total 2 9 2" xfId="41058"/>
    <cellStyle name="Total 2 9 2 2" xfId="41059"/>
    <cellStyle name="Total 2 9 3" xfId="41060"/>
    <cellStyle name="Total 20" xfId="41061"/>
    <cellStyle name="Total 20 10" xfId="41062"/>
    <cellStyle name="Total 20 11" xfId="41063"/>
    <cellStyle name="Total 20 12" xfId="41064"/>
    <cellStyle name="Total 20 13" xfId="41065"/>
    <cellStyle name="Total 20 2" xfId="41066"/>
    <cellStyle name="Total 20 2 2" xfId="41067"/>
    <cellStyle name="Total 20 3" xfId="41068"/>
    <cellStyle name="Total 20 4" xfId="41069"/>
    <cellStyle name="Total 20 5" xfId="41070"/>
    <cellStyle name="Total 20 6" xfId="41071"/>
    <cellStyle name="Total 20 7" xfId="41072"/>
    <cellStyle name="Total 20 8" xfId="41073"/>
    <cellStyle name="Total 20 9" xfId="41074"/>
    <cellStyle name="Total 200" xfId="41075"/>
    <cellStyle name="Total 201" xfId="41076"/>
    <cellStyle name="Total 202" xfId="41077"/>
    <cellStyle name="Total 203" xfId="41078"/>
    <cellStyle name="Total 204" xfId="41079"/>
    <cellStyle name="Total 205" xfId="41080"/>
    <cellStyle name="Total 206" xfId="41081"/>
    <cellStyle name="Total 207" xfId="41082"/>
    <cellStyle name="Total 208" xfId="41083"/>
    <cellStyle name="Total 209" xfId="41084"/>
    <cellStyle name="Total 21" xfId="41085"/>
    <cellStyle name="Total 21 10" xfId="41086"/>
    <cellStyle name="Total 21 11" xfId="41087"/>
    <cellStyle name="Total 21 12" xfId="41088"/>
    <cellStyle name="Total 21 13" xfId="41089"/>
    <cellStyle name="Total 21 2" xfId="41090"/>
    <cellStyle name="Total 21 2 2" xfId="41091"/>
    <cellStyle name="Total 21 3" xfId="41092"/>
    <cellStyle name="Total 21 4" xfId="41093"/>
    <cellStyle name="Total 21 5" xfId="41094"/>
    <cellStyle name="Total 21 6" xfId="41095"/>
    <cellStyle name="Total 21 7" xfId="41096"/>
    <cellStyle name="Total 21 8" xfId="41097"/>
    <cellStyle name="Total 21 9" xfId="41098"/>
    <cellStyle name="Total 210" xfId="41099"/>
    <cellStyle name="Total 211" xfId="41100"/>
    <cellStyle name="Total 212" xfId="41101"/>
    <cellStyle name="Total 213" xfId="41102"/>
    <cellStyle name="Total 214" xfId="41103"/>
    <cellStyle name="Total 215" xfId="41104"/>
    <cellStyle name="Total 216" xfId="41105"/>
    <cellStyle name="Total 217" xfId="41106"/>
    <cellStyle name="Total 218" xfId="41107"/>
    <cellStyle name="Total 219" xfId="41108"/>
    <cellStyle name="Total 22" xfId="41109"/>
    <cellStyle name="Total 22 10" xfId="41110"/>
    <cellStyle name="Total 22 11" xfId="41111"/>
    <cellStyle name="Total 22 12" xfId="41112"/>
    <cellStyle name="Total 22 13" xfId="41113"/>
    <cellStyle name="Total 22 2" xfId="41114"/>
    <cellStyle name="Total 22 2 2" xfId="41115"/>
    <cellStyle name="Total 22 3" xfId="41116"/>
    <cellStyle name="Total 22 4" xfId="41117"/>
    <cellStyle name="Total 22 5" xfId="41118"/>
    <cellStyle name="Total 22 6" xfId="41119"/>
    <cellStyle name="Total 22 7" xfId="41120"/>
    <cellStyle name="Total 22 8" xfId="41121"/>
    <cellStyle name="Total 22 9" xfId="41122"/>
    <cellStyle name="Total 220" xfId="41123"/>
    <cellStyle name="Total 221" xfId="41124"/>
    <cellStyle name="Total 222" xfId="41125"/>
    <cellStyle name="Total 223" xfId="41126"/>
    <cellStyle name="Total 224" xfId="41127"/>
    <cellStyle name="Total 225" xfId="41128"/>
    <cellStyle name="Total 226" xfId="41129"/>
    <cellStyle name="Total 227" xfId="41130"/>
    <cellStyle name="Total 228" xfId="41131"/>
    <cellStyle name="Total 229" xfId="41132"/>
    <cellStyle name="Total 23" xfId="41133"/>
    <cellStyle name="Total 23 2" xfId="41134"/>
    <cellStyle name="Total 23 3" xfId="41135"/>
    <cellStyle name="Total 230" xfId="41136"/>
    <cellStyle name="Total 231" xfId="41137"/>
    <cellStyle name="Total 232" xfId="41138"/>
    <cellStyle name="Total 233" xfId="41139"/>
    <cellStyle name="Total 234" xfId="41140"/>
    <cellStyle name="Total 235" xfId="41141"/>
    <cellStyle name="Total 236" xfId="41142"/>
    <cellStyle name="Total 237" xfId="41143"/>
    <cellStyle name="Total 238" xfId="41144"/>
    <cellStyle name="Total 239" xfId="41145"/>
    <cellStyle name="Total 24" xfId="41146"/>
    <cellStyle name="Total 24 2" xfId="41147"/>
    <cellStyle name="Total 24 3" xfId="41148"/>
    <cellStyle name="Total 240" xfId="41149"/>
    <cellStyle name="Total 241" xfId="41150"/>
    <cellStyle name="Total 242" xfId="41151"/>
    <cellStyle name="Total 243" xfId="41152"/>
    <cellStyle name="Total 244" xfId="41153"/>
    <cellStyle name="Total 245" xfId="41154"/>
    <cellStyle name="Total 246" xfId="41155"/>
    <cellStyle name="Total 247" xfId="41156"/>
    <cellStyle name="Total 248" xfId="41157"/>
    <cellStyle name="Total 249" xfId="41158"/>
    <cellStyle name="Total 25" xfId="41159"/>
    <cellStyle name="Total 25 2" xfId="41160"/>
    <cellStyle name="Total 25 3" xfId="41161"/>
    <cellStyle name="Total 250" xfId="41162"/>
    <cellStyle name="Total 251" xfId="41163"/>
    <cellStyle name="Total 252" xfId="41164"/>
    <cellStyle name="Total 253" xfId="41165"/>
    <cellStyle name="Total 254" xfId="41166"/>
    <cellStyle name="Total 255" xfId="41167"/>
    <cellStyle name="Total 256" xfId="41168"/>
    <cellStyle name="Total 257" xfId="41169"/>
    <cellStyle name="Total 26" xfId="41170"/>
    <cellStyle name="Total 26 10" xfId="41171"/>
    <cellStyle name="Total 26 11" xfId="41172"/>
    <cellStyle name="Total 26 12" xfId="41173"/>
    <cellStyle name="Total 26 13" xfId="41174"/>
    <cellStyle name="Total 26 2" xfId="41175"/>
    <cellStyle name="Total 26 2 2" xfId="41176"/>
    <cellStyle name="Total 26 3" xfId="41177"/>
    <cellStyle name="Total 26 4" xfId="41178"/>
    <cellStyle name="Total 26 5" xfId="41179"/>
    <cellStyle name="Total 26 6" xfId="41180"/>
    <cellStyle name="Total 26 7" xfId="41181"/>
    <cellStyle name="Total 26 8" xfId="41182"/>
    <cellStyle name="Total 26 9" xfId="41183"/>
    <cellStyle name="Total 27" xfId="41184"/>
    <cellStyle name="Total 27 2" xfId="41185"/>
    <cellStyle name="Total 27 3" xfId="41186"/>
    <cellStyle name="Total 28" xfId="41187"/>
    <cellStyle name="Total 28 2" xfId="41188"/>
    <cellStyle name="Total 28 3" xfId="41189"/>
    <cellStyle name="Total 29" xfId="41190"/>
    <cellStyle name="Total 29 2" xfId="41191"/>
    <cellStyle name="Total 29 3" xfId="41192"/>
    <cellStyle name="Total 3" xfId="41193"/>
    <cellStyle name="Total 3 10" xfId="41194"/>
    <cellStyle name="Total 3 10 2" xfId="41195"/>
    <cellStyle name="Total 3 10 2 2" xfId="41196"/>
    <cellStyle name="Total 3 10 3" xfId="41197"/>
    <cellStyle name="Total 3 11" xfId="41198"/>
    <cellStyle name="Total 3 11 2" xfId="41199"/>
    <cellStyle name="Total 3 11 2 2" xfId="41200"/>
    <cellStyle name="Total 3 11 3" xfId="41201"/>
    <cellStyle name="Total 3 12" xfId="41202"/>
    <cellStyle name="Total 3 12 2" xfId="41203"/>
    <cellStyle name="Total 3 12 2 2" xfId="41204"/>
    <cellStyle name="Total 3 12 3" xfId="41205"/>
    <cellStyle name="Total 3 13" xfId="41206"/>
    <cellStyle name="Total 3 13 2" xfId="41207"/>
    <cellStyle name="Total 3 13 2 2" xfId="41208"/>
    <cellStyle name="Total 3 13 3" xfId="41209"/>
    <cellStyle name="Total 3 14" xfId="41210"/>
    <cellStyle name="Total 3 14 2" xfId="41211"/>
    <cellStyle name="Total 3 14 2 2" xfId="41212"/>
    <cellStyle name="Total 3 14 3" xfId="41213"/>
    <cellStyle name="Total 3 15" xfId="41214"/>
    <cellStyle name="Total 3 15 2" xfId="41215"/>
    <cellStyle name="Total 3 15 2 2" xfId="41216"/>
    <cellStyle name="Total 3 15 3" xfId="41217"/>
    <cellStyle name="Total 3 16" xfId="41218"/>
    <cellStyle name="Total 3 17" xfId="41219"/>
    <cellStyle name="Total 3 2" xfId="41220"/>
    <cellStyle name="Total 3 2 10" xfId="41221"/>
    <cellStyle name="Total 3 2 11" xfId="41222"/>
    <cellStyle name="Total 3 2 12" xfId="41223"/>
    <cellStyle name="Total 3 2 13" xfId="41224"/>
    <cellStyle name="Total 3 2 13 2" xfId="41225"/>
    <cellStyle name="Total 3 2 14" xfId="41226"/>
    <cellStyle name="Total 3 2 14 2" xfId="41227"/>
    <cellStyle name="Total 3 2 15" xfId="41228"/>
    <cellStyle name="Total 3 2 16" xfId="41229"/>
    <cellStyle name="Total 3 2 2" xfId="41230"/>
    <cellStyle name="Total 3 2 3" xfId="41231"/>
    <cellStyle name="Total 3 2 4" xfId="41232"/>
    <cellStyle name="Total 3 2 5" xfId="41233"/>
    <cellStyle name="Total 3 2 6" xfId="41234"/>
    <cellStyle name="Total 3 2 7" xfId="41235"/>
    <cellStyle name="Total 3 2 8" xfId="41236"/>
    <cellStyle name="Total 3 2 9" xfId="41237"/>
    <cellStyle name="Total 3 3" xfId="41238"/>
    <cellStyle name="Total 3 3 2" xfId="52036"/>
    <cellStyle name="Total 3 3 3" xfId="52037"/>
    <cellStyle name="Total 3 3 4" xfId="52038"/>
    <cellStyle name="Total 3 3 5" xfId="52039"/>
    <cellStyle name="Total 3 4" xfId="41239"/>
    <cellStyle name="Total 3 4 2" xfId="52040"/>
    <cellStyle name="Total 3 4 3" xfId="52041"/>
    <cellStyle name="Total 3 4 4" xfId="52042"/>
    <cellStyle name="Total 3 4 5" xfId="52043"/>
    <cellStyle name="Total 3 5" xfId="41240"/>
    <cellStyle name="Total 3 6" xfId="41241"/>
    <cellStyle name="Total 3 6 2" xfId="41242"/>
    <cellStyle name="Total 3 6 2 2" xfId="41243"/>
    <cellStyle name="Total 3 6 3" xfId="41244"/>
    <cellStyle name="Total 3 7" xfId="41245"/>
    <cellStyle name="Total 3 7 2" xfId="41246"/>
    <cellStyle name="Total 3 7 2 2" xfId="41247"/>
    <cellStyle name="Total 3 7 3" xfId="41248"/>
    <cellStyle name="Total 3 8" xfId="41249"/>
    <cellStyle name="Total 3 8 2" xfId="41250"/>
    <cellStyle name="Total 3 8 2 2" xfId="41251"/>
    <cellStyle name="Total 3 8 3" xfId="41252"/>
    <cellStyle name="Total 3 9" xfId="41253"/>
    <cellStyle name="Total 3 9 2" xfId="41254"/>
    <cellStyle name="Total 3 9 2 2" xfId="41255"/>
    <cellStyle name="Total 3 9 3" xfId="41256"/>
    <cellStyle name="Total 30" xfId="41257"/>
    <cellStyle name="Total 30 2" xfId="41258"/>
    <cellStyle name="Total 30 3" xfId="41259"/>
    <cellStyle name="Total 31" xfId="41260"/>
    <cellStyle name="Total 31 2" xfId="41261"/>
    <cellStyle name="Total 31 3" xfId="41262"/>
    <cellStyle name="Total 32" xfId="41263"/>
    <cellStyle name="Total 32 2" xfId="41264"/>
    <cellStyle name="Total 32 3" xfId="41265"/>
    <cellStyle name="Total 33" xfId="41266"/>
    <cellStyle name="Total 33 2" xfId="41267"/>
    <cellStyle name="Total 33 3" xfId="41268"/>
    <cellStyle name="Total 34" xfId="41269"/>
    <cellStyle name="Total 34 2" xfId="41270"/>
    <cellStyle name="Total 34 3" xfId="41271"/>
    <cellStyle name="Total 35" xfId="41272"/>
    <cellStyle name="Total 35 2" xfId="41273"/>
    <cellStyle name="Total 35 3" xfId="41274"/>
    <cellStyle name="Total 36" xfId="41275"/>
    <cellStyle name="Total 36 2" xfId="41276"/>
    <cellStyle name="Total 36 3" xfId="41277"/>
    <cellStyle name="Total 37" xfId="41278"/>
    <cellStyle name="Total 37 2" xfId="41279"/>
    <cellStyle name="Total 37 3" xfId="41280"/>
    <cellStyle name="Total 38" xfId="41281"/>
    <cellStyle name="Total 38 2" xfId="41282"/>
    <cellStyle name="Total 38 3" xfId="41283"/>
    <cellStyle name="Total 39" xfId="41284"/>
    <cellStyle name="Total 39 2" xfId="41285"/>
    <cellStyle name="Total 39 3" xfId="41286"/>
    <cellStyle name="Total 4" xfId="41287"/>
    <cellStyle name="Total 4 10" xfId="41288"/>
    <cellStyle name="Total 4 11" xfId="41289"/>
    <cellStyle name="Total 4 12" xfId="41290"/>
    <cellStyle name="Total 4 13" xfId="41291"/>
    <cellStyle name="Total 4 14" xfId="41292"/>
    <cellStyle name="Total 4 15" xfId="41293"/>
    <cellStyle name="Total 4 16" xfId="41294"/>
    <cellStyle name="Total 4 17" xfId="41295"/>
    <cellStyle name="Total 4 18" xfId="41296"/>
    <cellStyle name="Total 4 19" xfId="41297"/>
    <cellStyle name="Total 4 2" xfId="41298"/>
    <cellStyle name="Total 4 2 2" xfId="41299"/>
    <cellStyle name="Total 4 2 3" xfId="52044"/>
    <cellStyle name="Total 4 2 4" xfId="52045"/>
    <cellStyle name="Total 4 2 5" xfId="52046"/>
    <cellStyle name="Total 4 2 6" xfId="52047"/>
    <cellStyle name="Total 4 2 7" xfId="52048"/>
    <cellStyle name="Total 4 20" xfId="41300"/>
    <cellStyle name="Total 4 21" xfId="41301"/>
    <cellStyle name="Total 4 22" xfId="41302"/>
    <cellStyle name="Total 4 23" xfId="41303"/>
    <cellStyle name="Total 4 24" xfId="41304"/>
    <cellStyle name="Total 4 25" xfId="41305"/>
    <cellStyle name="Total 4 26" xfId="41306"/>
    <cellStyle name="Total 4 27" xfId="41307"/>
    <cellStyle name="Total 4 28" xfId="41308"/>
    <cellStyle name="Total 4 3" xfId="41309"/>
    <cellStyle name="Total 4 4" xfId="41310"/>
    <cellStyle name="Total 4 5" xfId="41311"/>
    <cellStyle name="Total 4 6" xfId="41312"/>
    <cellStyle name="Total 4 7" xfId="41313"/>
    <cellStyle name="Total 4 8" xfId="41314"/>
    <cellStyle name="Total 4 9" xfId="41315"/>
    <cellStyle name="Total 40" xfId="41316"/>
    <cellStyle name="Total 40 2" xfId="41317"/>
    <cellStyle name="Total 40 2 2" xfId="41318"/>
    <cellStyle name="Total 40 2 3" xfId="41319"/>
    <cellStyle name="Total 40 2 4" xfId="41320"/>
    <cellStyle name="Total 40 2 5" xfId="41321"/>
    <cellStyle name="Total 40 2 6" xfId="41322"/>
    <cellStyle name="Total 40 2 7" xfId="41323"/>
    <cellStyle name="Total 40 2 8" xfId="41324"/>
    <cellStyle name="Total 40 3" xfId="41325"/>
    <cellStyle name="Total 40 3 2" xfId="41326"/>
    <cellStyle name="Total 40 3 3" xfId="41327"/>
    <cellStyle name="Total 40 3 4" xfId="41328"/>
    <cellStyle name="Total 40 3 5" xfId="41329"/>
    <cellStyle name="Total 40 3 6" xfId="41330"/>
    <cellStyle name="Total 40 3 7" xfId="41331"/>
    <cellStyle name="Total 40 4" xfId="41332"/>
    <cellStyle name="Total 40 4 2" xfId="41333"/>
    <cellStyle name="Total 40 4 3" xfId="41334"/>
    <cellStyle name="Total 40 4 4" xfId="41335"/>
    <cellStyle name="Total 40 4 5" xfId="41336"/>
    <cellStyle name="Total 40 4 6" xfId="41337"/>
    <cellStyle name="Total 40 4 7" xfId="41338"/>
    <cellStyle name="Total 40 5" xfId="41339"/>
    <cellStyle name="Total 41" xfId="41340"/>
    <cellStyle name="Total 41 2" xfId="41341"/>
    <cellStyle name="Total 41 2 2" xfId="41342"/>
    <cellStyle name="Total 41 2 3" xfId="41343"/>
    <cellStyle name="Total 41 2 4" xfId="41344"/>
    <cellStyle name="Total 41 2 5" xfId="41345"/>
    <cellStyle name="Total 41 2 6" xfId="41346"/>
    <cellStyle name="Total 41 2 7" xfId="41347"/>
    <cellStyle name="Total 41 2 8" xfId="41348"/>
    <cellStyle name="Total 41 3" xfId="41349"/>
    <cellStyle name="Total 41 3 2" xfId="41350"/>
    <cellStyle name="Total 41 3 3" xfId="41351"/>
    <cellStyle name="Total 41 3 4" xfId="41352"/>
    <cellStyle name="Total 41 3 5" xfId="41353"/>
    <cellStyle name="Total 41 3 6" xfId="41354"/>
    <cellStyle name="Total 41 3 7" xfId="41355"/>
    <cellStyle name="Total 41 4" xfId="41356"/>
    <cellStyle name="Total 41 4 2" xfId="41357"/>
    <cellStyle name="Total 41 4 3" xfId="41358"/>
    <cellStyle name="Total 41 4 4" xfId="41359"/>
    <cellStyle name="Total 41 4 5" xfId="41360"/>
    <cellStyle name="Total 41 4 6" xfId="41361"/>
    <cellStyle name="Total 41 4 7" xfId="41362"/>
    <cellStyle name="Total 41 5" xfId="41363"/>
    <cellStyle name="Total 42" xfId="41364"/>
    <cellStyle name="Total 42 2" xfId="41365"/>
    <cellStyle name="Total 42 3" xfId="41366"/>
    <cellStyle name="Total 43" xfId="41367"/>
    <cellStyle name="Total 43 2" xfId="41368"/>
    <cellStyle name="Total 43 3" xfId="41369"/>
    <cellStyle name="Total 44" xfId="41370"/>
    <cellStyle name="Total 44 2" xfId="41371"/>
    <cellStyle name="Total 44 3" xfId="41372"/>
    <cellStyle name="Total 45" xfId="41373"/>
    <cellStyle name="Total 45 2" xfId="41374"/>
    <cellStyle name="Total 45 3" xfId="41375"/>
    <cellStyle name="Total 46" xfId="41376"/>
    <cellStyle name="Total 46 2" xfId="41377"/>
    <cellStyle name="Total 46 3" xfId="41378"/>
    <cellStyle name="Total 47" xfId="41379"/>
    <cellStyle name="Total 47 2" xfId="41380"/>
    <cellStyle name="Total 47 3" xfId="41381"/>
    <cellStyle name="Total 48" xfId="41382"/>
    <cellStyle name="Total 48 2" xfId="41383"/>
    <cellStyle name="Total 48 3" xfId="41384"/>
    <cellStyle name="Total 49" xfId="41385"/>
    <cellStyle name="Total 49 2" xfId="41386"/>
    <cellStyle name="Total 49 3" xfId="41387"/>
    <cellStyle name="Total 5" xfId="41388"/>
    <cellStyle name="Total 5 10" xfId="41389"/>
    <cellStyle name="Total 5 11" xfId="41390"/>
    <cellStyle name="Total 5 12" xfId="41391"/>
    <cellStyle name="Total 5 13" xfId="41392"/>
    <cellStyle name="Total 5 14" xfId="41393"/>
    <cellStyle name="Total 5 15" xfId="41394"/>
    <cellStyle name="Total 5 16" xfId="41395"/>
    <cellStyle name="Total 5 17" xfId="41396"/>
    <cellStyle name="Total 5 18" xfId="41397"/>
    <cellStyle name="Total 5 19" xfId="41398"/>
    <cellStyle name="Total 5 2" xfId="41399"/>
    <cellStyle name="Total 5 2 2" xfId="41400"/>
    <cellStyle name="Total 5 20" xfId="41401"/>
    <cellStyle name="Total 5 3" xfId="41402"/>
    <cellStyle name="Total 5 4" xfId="41403"/>
    <cellStyle name="Total 5 5" xfId="41404"/>
    <cellStyle name="Total 5 6" xfId="41405"/>
    <cellStyle name="Total 5 6 2" xfId="41406"/>
    <cellStyle name="Total 5 6 3" xfId="41407"/>
    <cellStyle name="Total 5 6 4" xfId="41408"/>
    <cellStyle name="Total 5 6 5" xfId="41409"/>
    <cellStyle name="Total 5 6 6" xfId="41410"/>
    <cellStyle name="Total 5 6 7" xfId="41411"/>
    <cellStyle name="Total 5 7" xfId="41412"/>
    <cellStyle name="Total 5 7 2" xfId="41413"/>
    <cellStyle name="Total 5 7 3" xfId="41414"/>
    <cellStyle name="Total 5 7 4" xfId="41415"/>
    <cellStyle name="Total 5 7 5" xfId="41416"/>
    <cellStyle name="Total 5 7 6" xfId="41417"/>
    <cellStyle name="Total 5 7 7" xfId="41418"/>
    <cellStyle name="Total 5 8" xfId="41419"/>
    <cellStyle name="Total 5 8 2" xfId="41420"/>
    <cellStyle name="Total 5 8 3" xfId="41421"/>
    <cellStyle name="Total 5 8 4" xfId="41422"/>
    <cellStyle name="Total 5 8 5" xfId="41423"/>
    <cellStyle name="Total 5 8 6" xfId="41424"/>
    <cellStyle name="Total 5 8 7" xfId="41425"/>
    <cellStyle name="Total 5 9" xfId="41426"/>
    <cellStyle name="Total 50" xfId="41427"/>
    <cellStyle name="Total 50 2" xfId="41428"/>
    <cellStyle name="Total 50 3" xfId="41429"/>
    <cellStyle name="Total 51" xfId="41430"/>
    <cellStyle name="Total 51 2" xfId="41431"/>
    <cellStyle name="Total 51 3" xfId="41432"/>
    <cellStyle name="Total 52" xfId="41433"/>
    <cellStyle name="Total 52 2" xfId="41434"/>
    <cellStyle name="Total 52 3" xfId="41435"/>
    <cellStyle name="Total 53" xfId="41436"/>
    <cellStyle name="Total 53 2" xfId="41437"/>
    <cellStyle name="Total 53 3" xfId="41438"/>
    <cellStyle name="Total 54" xfId="41439"/>
    <cellStyle name="Total 54 2" xfId="41440"/>
    <cellStyle name="Total 54 3" xfId="41441"/>
    <cellStyle name="Total 55" xfId="41442"/>
    <cellStyle name="Total 55 2" xfId="41443"/>
    <cellStyle name="Total 55 3" xfId="41444"/>
    <cellStyle name="Total 56" xfId="41445"/>
    <cellStyle name="Total 56 2" xfId="41446"/>
    <cellStyle name="Total 57" xfId="41447"/>
    <cellStyle name="Total 57 2" xfId="41448"/>
    <cellStyle name="Total 58" xfId="41449"/>
    <cellStyle name="Total 58 2" xfId="41450"/>
    <cellStyle name="Total 59" xfId="41451"/>
    <cellStyle name="Total 59 2" xfId="41452"/>
    <cellStyle name="Total 6" xfId="41453"/>
    <cellStyle name="Total 6 10" xfId="41454"/>
    <cellStyle name="Total 6 11" xfId="41455"/>
    <cellStyle name="Total 6 12" xfId="41456"/>
    <cellStyle name="Total 6 13" xfId="41457"/>
    <cellStyle name="Total 6 2" xfId="41458"/>
    <cellStyle name="Total 6 2 2" xfId="41459"/>
    <cellStyle name="Total 6 3" xfId="41460"/>
    <cellStyle name="Total 6 4" xfId="41461"/>
    <cellStyle name="Total 6 5" xfId="41462"/>
    <cellStyle name="Total 6 6" xfId="41463"/>
    <cellStyle name="Total 6 7" xfId="41464"/>
    <cellStyle name="Total 6 8" xfId="41465"/>
    <cellStyle name="Total 6 9" xfId="41466"/>
    <cellStyle name="Total 60" xfId="41467"/>
    <cellStyle name="Total 60 2" xfId="41468"/>
    <cellStyle name="Total 61" xfId="41469"/>
    <cellStyle name="Total 61 2" xfId="41470"/>
    <cellStyle name="Total 62" xfId="41471"/>
    <cellStyle name="Total 62 2" xfId="41472"/>
    <cellStyle name="Total 63" xfId="41473"/>
    <cellStyle name="Total 63 2" xfId="41474"/>
    <cellStyle name="Total 64" xfId="41475"/>
    <cellStyle name="Total 64 2" xfId="41476"/>
    <cellStyle name="Total 65" xfId="41477"/>
    <cellStyle name="Total 65 2" xfId="41478"/>
    <cellStyle name="Total 66" xfId="41479"/>
    <cellStyle name="Total 66 2" xfId="41480"/>
    <cellStyle name="Total 67" xfId="41481"/>
    <cellStyle name="Total 67 2" xfId="41482"/>
    <cellStyle name="Total 68" xfId="41483"/>
    <cellStyle name="Total 68 2" xfId="41484"/>
    <cellStyle name="Total 69" xfId="41485"/>
    <cellStyle name="Total 69 2" xfId="41486"/>
    <cellStyle name="Total 7" xfId="41487"/>
    <cellStyle name="Total 7 10" xfId="41488"/>
    <cellStyle name="Total 7 11" xfId="41489"/>
    <cellStyle name="Total 7 12" xfId="41490"/>
    <cellStyle name="Total 7 13" xfId="41491"/>
    <cellStyle name="Total 7 2" xfId="41492"/>
    <cellStyle name="Total 7 2 2" xfId="41493"/>
    <cellStyle name="Total 7 3" xfId="41494"/>
    <cellStyle name="Total 7 4" xfId="41495"/>
    <cellStyle name="Total 7 5" xfId="41496"/>
    <cellStyle name="Total 7 6" xfId="41497"/>
    <cellStyle name="Total 7 7" xfId="41498"/>
    <cellStyle name="Total 7 8" xfId="41499"/>
    <cellStyle name="Total 7 9" xfId="41500"/>
    <cellStyle name="Total 70" xfId="41501"/>
    <cellStyle name="Total 70 2" xfId="41502"/>
    <cellStyle name="Total 71" xfId="41503"/>
    <cellStyle name="Total 71 2" xfId="41504"/>
    <cellStyle name="Total 72" xfId="41505"/>
    <cellStyle name="Total 72 2" xfId="41506"/>
    <cellStyle name="Total 73" xfId="41507"/>
    <cellStyle name="Total 73 2" xfId="41508"/>
    <cellStyle name="Total 74" xfId="41509"/>
    <cellStyle name="Total 74 2" xfId="41510"/>
    <cellStyle name="Total 75" xfId="41511"/>
    <cellStyle name="Total 75 2" xfId="41512"/>
    <cellStyle name="Total 76" xfId="41513"/>
    <cellStyle name="Total 76 2" xfId="41514"/>
    <cellStyle name="Total 77" xfId="41515"/>
    <cellStyle name="Total 77 2" xfId="41516"/>
    <cellStyle name="Total 78" xfId="41517"/>
    <cellStyle name="Total 78 2" xfId="41518"/>
    <cellStyle name="Total 79" xfId="41519"/>
    <cellStyle name="Total 79 2" xfId="41520"/>
    <cellStyle name="Total 8" xfId="41521"/>
    <cellStyle name="Total 8 10" xfId="41522"/>
    <cellStyle name="Total 8 11" xfId="41523"/>
    <cellStyle name="Total 8 12" xfId="41524"/>
    <cellStyle name="Total 8 13" xfId="41525"/>
    <cellStyle name="Total 8 14" xfId="41526"/>
    <cellStyle name="Total 8 2" xfId="41527"/>
    <cellStyle name="Total 8 2 2" xfId="41528"/>
    <cellStyle name="Total 8 3" xfId="41529"/>
    <cellStyle name="Total 8 4" xfId="41530"/>
    <cellStyle name="Total 8 5" xfId="41531"/>
    <cellStyle name="Total 8 6" xfId="41532"/>
    <cellStyle name="Total 8 7" xfId="41533"/>
    <cellStyle name="Total 8 8" xfId="41534"/>
    <cellStyle name="Total 8 9" xfId="41535"/>
    <cellStyle name="Total 80" xfId="41536"/>
    <cellStyle name="Total 80 2" xfId="41537"/>
    <cellStyle name="Total 81" xfId="41538"/>
    <cellStyle name="Total 81 2" xfId="41539"/>
    <cellStyle name="Total 82" xfId="41540"/>
    <cellStyle name="Total 82 2" xfId="41541"/>
    <cellStyle name="Total 83" xfId="41542"/>
    <cellStyle name="Total 83 2" xfId="41543"/>
    <cellStyle name="Total 84" xfId="41544"/>
    <cellStyle name="Total 84 2" xfId="41545"/>
    <cellStyle name="Total 85" xfId="41546"/>
    <cellStyle name="Total 85 2" xfId="41547"/>
    <cellStyle name="Total 86" xfId="41548"/>
    <cellStyle name="Total 86 2" xfId="41549"/>
    <cellStyle name="Total 87" xfId="41550"/>
    <cellStyle name="Total 87 2" xfId="41551"/>
    <cellStyle name="Total 88" xfId="41552"/>
    <cellStyle name="Total 88 2" xfId="41553"/>
    <cellStyle name="Total 89" xfId="41554"/>
    <cellStyle name="Total 89 2" xfId="41555"/>
    <cellStyle name="Total 9" xfId="41556"/>
    <cellStyle name="Total 9 10" xfId="41557"/>
    <cellStyle name="Total 9 11" xfId="41558"/>
    <cellStyle name="Total 9 12" xfId="41559"/>
    <cellStyle name="Total 9 13" xfId="41560"/>
    <cellStyle name="Total 9 14" xfId="41561"/>
    <cellStyle name="Total 9 2" xfId="41562"/>
    <cellStyle name="Total 9 2 2" xfId="41563"/>
    <cellStyle name="Total 9 3" xfId="41564"/>
    <cellStyle name="Total 9 4" xfId="41565"/>
    <cellStyle name="Total 9 5" xfId="41566"/>
    <cellStyle name="Total 9 6" xfId="41567"/>
    <cellStyle name="Total 9 7" xfId="41568"/>
    <cellStyle name="Total 9 8" xfId="41569"/>
    <cellStyle name="Total 9 9" xfId="41570"/>
    <cellStyle name="Total 90" xfId="41571"/>
    <cellStyle name="Total 90 2" xfId="41572"/>
    <cellStyle name="Total 91" xfId="41573"/>
    <cellStyle name="Total 91 2" xfId="41574"/>
    <cellStyle name="Total 92" xfId="41575"/>
    <cellStyle name="Total 92 2" xfId="41576"/>
    <cellStyle name="Total 93" xfId="41577"/>
    <cellStyle name="Total 93 2" xfId="41578"/>
    <cellStyle name="Total 94" xfId="41579"/>
    <cellStyle name="Total 94 2" xfId="41580"/>
    <cellStyle name="Total 95" xfId="41581"/>
    <cellStyle name="Total 95 2" xfId="41582"/>
    <cellStyle name="Total 96" xfId="41583"/>
    <cellStyle name="Total 96 2" xfId="41584"/>
    <cellStyle name="Total 97" xfId="41585"/>
    <cellStyle name="Total 97 2" xfId="41586"/>
    <cellStyle name="Total 98" xfId="41587"/>
    <cellStyle name="Total 98 2" xfId="41588"/>
    <cellStyle name="Total 99" xfId="41589"/>
    <cellStyle name="Total 99 2" xfId="41590"/>
    <cellStyle name="Total2 - Style2" xfId="41591"/>
    <cellStyle name="Total2 - Style2 2" xfId="41592"/>
    <cellStyle name="Total2 - Style2 2 2" xfId="41593"/>
    <cellStyle name="Total4 - Style4" xfId="41594"/>
    <cellStyle name="Total4 - Style4 2" xfId="52049"/>
    <cellStyle name="Total4 - Style4 2 2" xfId="52050"/>
    <cellStyle name="Total4 - Style4 2 3" xfId="52051"/>
    <cellStyle name="Total4 - Style4 2 4" xfId="52052"/>
    <cellStyle name="Total4 - Style4 2 5" xfId="52053"/>
    <cellStyle name="Total4 - Style4 2 6" xfId="52054"/>
    <cellStyle name="Total4 - Style4 2 7" xfId="52055"/>
    <cellStyle name="Total4 - Style4 3" xfId="52056"/>
    <cellStyle name="Total4 - Style4_ACCOUNTS" xfId="52057"/>
    <cellStyle name="TotCol - Style5" xfId="41595"/>
    <cellStyle name="TotRow - Style4" xfId="41596"/>
    <cellStyle name="TotRow - Style4 2" xfId="41597"/>
    <cellStyle name="TotRow - Style4 2 2" xfId="41598"/>
    <cellStyle name="TotRow - Style4 3" xfId="41599"/>
    <cellStyle name="TRANSMISSION RELIABILITY PORTION OF PROJECT" xfId="51"/>
    <cellStyle name="TRANSMISSION RELIABILITY PORTION OF PROJECT 2" xfId="41600"/>
    <cellStyle name="Tusental (0)_pldt" xfId="41601"/>
    <cellStyle name="Tusental_pldt" xfId="41602"/>
    <cellStyle name="Underl - Style4" xfId="41603"/>
    <cellStyle name="Underl - Style4 2" xfId="41604"/>
    <cellStyle name="Underl - Style4 2 2" xfId="41605"/>
    <cellStyle name="UNLocked" xfId="41606"/>
    <cellStyle name="UNLocked 10" xfId="41607"/>
    <cellStyle name="UNLocked 10 2" xfId="41608"/>
    <cellStyle name="UNLocked 10 2 2" xfId="41609"/>
    <cellStyle name="UNLocked 10 2 2 2" xfId="41610"/>
    <cellStyle name="UNLocked 10 2 2 3" xfId="41611"/>
    <cellStyle name="UNLocked 10 2 2 4" xfId="41612"/>
    <cellStyle name="UNLocked 10 2 3" xfId="41613"/>
    <cellStyle name="UNLocked 10 2 3 2" xfId="41614"/>
    <cellStyle name="UNLocked 10 2 3 3" xfId="41615"/>
    <cellStyle name="UNLocked 10 2 3 4" xfId="41616"/>
    <cellStyle name="UNLocked 10 2 4" xfId="41617"/>
    <cellStyle name="UNLocked 10 2 4 2" xfId="41618"/>
    <cellStyle name="UNLocked 10 2 4 3" xfId="41619"/>
    <cellStyle name="UNLocked 11" xfId="41620"/>
    <cellStyle name="UNLocked 11 2" xfId="41621"/>
    <cellStyle name="UNLocked 11 2 2" xfId="41622"/>
    <cellStyle name="UNLocked 11 2 2 2" xfId="41623"/>
    <cellStyle name="UNLocked 11 2 2 3" xfId="41624"/>
    <cellStyle name="UNLocked 11 2 2 4" xfId="41625"/>
    <cellStyle name="UNLocked 11 2 3" xfId="41626"/>
    <cellStyle name="UNLocked 11 2 3 2" xfId="41627"/>
    <cellStyle name="UNLocked 11 2 3 3" xfId="41628"/>
    <cellStyle name="UNLocked 11 2 3 4" xfId="41629"/>
    <cellStyle name="UNLocked 11 2 4" xfId="41630"/>
    <cellStyle name="UNLocked 11 2 4 2" xfId="41631"/>
    <cellStyle name="UNLocked 11 2 4 3" xfId="41632"/>
    <cellStyle name="UNLocked 12" xfId="41633"/>
    <cellStyle name="UNLocked 12 2" xfId="41634"/>
    <cellStyle name="UNLocked 12 2 2" xfId="41635"/>
    <cellStyle name="UNLocked 12 2 2 2" xfId="41636"/>
    <cellStyle name="UNLocked 12 2 2 3" xfId="41637"/>
    <cellStyle name="UNLocked 12 2 2 4" xfId="41638"/>
    <cellStyle name="UNLocked 12 2 3" xfId="41639"/>
    <cellStyle name="UNLocked 12 2 3 2" xfId="41640"/>
    <cellStyle name="UNLocked 12 2 3 3" xfId="41641"/>
    <cellStyle name="UNLocked 12 2 3 4" xfId="41642"/>
    <cellStyle name="UNLocked 12 2 4" xfId="41643"/>
    <cellStyle name="UNLocked 12 2 4 2" xfId="41644"/>
    <cellStyle name="UNLocked 12 2 4 3" xfId="41645"/>
    <cellStyle name="UNLocked 13" xfId="41646"/>
    <cellStyle name="UNLocked 13 2" xfId="41647"/>
    <cellStyle name="UNLocked 13 2 2" xfId="41648"/>
    <cellStyle name="UNLocked 13 2 2 2" xfId="41649"/>
    <cellStyle name="UNLocked 13 2 2 3" xfId="41650"/>
    <cellStyle name="UNLocked 13 2 2 4" xfId="41651"/>
    <cellStyle name="UNLocked 13 2 3" xfId="41652"/>
    <cellStyle name="UNLocked 13 2 3 2" xfId="41653"/>
    <cellStyle name="UNLocked 13 2 3 3" xfId="41654"/>
    <cellStyle name="UNLocked 13 2 3 4" xfId="41655"/>
    <cellStyle name="UNLocked 13 2 4" xfId="41656"/>
    <cellStyle name="UNLocked 13 2 4 2" xfId="41657"/>
    <cellStyle name="UNLocked 13 2 4 3" xfId="41658"/>
    <cellStyle name="UNLocked 14" xfId="41659"/>
    <cellStyle name="UNLocked 14 2" xfId="41660"/>
    <cellStyle name="UNLocked 14 2 2" xfId="41661"/>
    <cellStyle name="UNLocked 14 2 2 2" xfId="41662"/>
    <cellStyle name="UNLocked 14 2 2 3" xfId="41663"/>
    <cellStyle name="UNLocked 14 2 2 4" xfId="41664"/>
    <cellStyle name="UNLocked 14 2 3" xfId="41665"/>
    <cellStyle name="UNLocked 14 2 3 2" xfId="41666"/>
    <cellStyle name="UNLocked 14 2 3 3" xfId="41667"/>
    <cellStyle name="UNLocked 14 2 3 4" xfId="41668"/>
    <cellStyle name="UNLocked 14 2 4" xfId="41669"/>
    <cellStyle name="UNLocked 14 2 4 2" xfId="41670"/>
    <cellStyle name="UNLocked 14 2 4 3" xfId="41671"/>
    <cellStyle name="UNLocked 15" xfId="41672"/>
    <cellStyle name="UNLocked 15 2" xfId="41673"/>
    <cellStyle name="UNLocked 15 2 2" xfId="41674"/>
    <cellStyle name="UNLocked 15 2 2 2" xfId="41675"/>
    <cellStyle name="UNLocked 15 2 2 3" xfId="41676"/>
    <cellStyle name="UNLocked 15 2 2 4" xfId="41677"/>
    <cellStyle name="UNLocked 15 2 3" xfId="41678"/>
    <cellStyle name="UNLocked 15 2 3 2" xfId="41679"/>
    <cellStyle name="UNLocked 15 2 3 3" xfId="41680"/>
    <cellStyle name="UNLocked 15 2 3 4" xfId="41681"/>
    <cellStyle name="UNLocked 15 2 4" xfId="41682"/>
    <cellStyle name="UNLocked 15 2 4 2" xfId="41683"/>
    <cellStyle name="UNLocked 15 2 4 3" xfId="41684"/>
    <cellStyle name="UNLocked 16" xfId="41685"/>
    <cellStyle name="UNLocked 16 2" xfId="41686"/>
    <cellStyle name="UNLocked 16 2 2" xfId="41687"/>
    <cellStyle name="UNLocked 16 2 2 2" xfId="41688"/>
    <cellStyle name="UNLocked 16 2 2 3" xfId="41689"/>
    <cellStyle name="UNLocked 16 2 2 4" xfId="41690"/>
    <cellStyle name="UNLocked 16 2 3" xfId="41691"/>
    <cellStyle name="UNLocked 16 2 3 2" xfId="41692"/>
    <cellStyle name="UNLocked 16 2 3 3" xfId="41693"/>
    <cellStyle name="UNLocked 16 2 3 4" xfId="41694"/>
    <cellStyle name="UNLocked 16 2 4" xfId="41695"/>
    <cellStyle name="UNLocked 16 2 4 2" xfId="41696"/>
    <cellStyle name="UNLocked 16 2 4 3" xfId="41697"/>
    <cellStyle name="UNLocked 17" xfId="41698"/>
    <cellStyle name="UNLocked 17 2" xfId="41699"/>
    <cellStyle name="UNLocked 17 2 2" xfId="41700"/>
    <cellStyle name="UNLocked 17 2 2 2" xfId="41701"/>
    <cellStyle name="UNLocked 17 2 2 3" xfId="41702"/>
    <cellStyle name="UNLocked 17 2 2 4" xfId="41703"/>
    <cellStyle name="UNLocked 17 2 3" xfId="41704"/>
    <cellStyle name="UNLocked 17 2 3 2" xfId="41705"/>
    <cellStyle name="UNLocked 17 2 3 3" xfId="41706"/>
    <cellStyle name="UNLocked 17 2 3 4" xfId="41707"/>
    <cellStyle name="UNLocked 17 2 4" xfId="41708"/>
    <cellStyle name="UNLocked 17 2 4 2" xfId="41709"/>
    <cellStyle name="UNLocked 17 2 4 3" xfId="41710"/>
    <cellStyle name="UNLocked 18" xfId="41711"/>
    <cellStyle name="UNLocked 18 2" xfId="41712"/>
    <cellStyle name="UNLocked 18 2 2" xfId="41713"/>
    <cellStyle name="UNLocked 18 2 2 2" xfId="41714"/>
    <cellStyle name="UNLocked 18 2 2 3" xfId="41715"/>
    <cellStyle name="UNLocked 18 2 2 4" xfId="41716"/>
    <cellStyle name="UNLocked 18 2 3" xfId="41717"/>
    <cellStyle name="UNLocked 18 2 3 2" xfId="41718"/>
    <cellStyle name="UNLocked 18 2 3 3" xfId="41719"/>
    <cellStyle name="UNLocked 18 2 3 4" xfId="41720"/>
    <cellStyle name="UNLocked 18 2 4" xfId="41721"/>
    <cellStyle name="UNLocked 18 2 4 2" xfId="41722"/>
    <cellStyle name="UNLocked 18 2 4 3" xfId="41723"/>
    <cellStyle name="UNLocked 19" xfId="41724"/>
    <cellStyle name="UNLocked 19 2" xfId="41725"/>
    <cellStyle name="UNLocked 19 2 2" xfId="41726"/>
    <cellStyle name="UNLocked 19 2 2 2" xfId="41727"/>
    <cellStyle name="UNLocked 19 2 2 3" xfId="41728"/>
    <cellStyle name="UNLocked 19 2 2 4" xfId="41729"/>
    <cellStyle name="UNLocked 19 2 3" xfId="41730"/>
    <cellStyle name="UNLocked 19 2 3 2" xfId="41731"/>
    <cellStyle name="UNLocked 19 2 3 3" xfId="41732"/>
    <cellStyle name="UNLocked 19 2 3 4" xfId="41733"/>
    <cellStyle name="UNLocked 19 2 4" xfId="41734"/>
    <cellStyle name="UNLocked 19 2 4 2" xfId="41735"/>
    <cellStyle name="UNLocked 19 2 4 3" xfId="41736"/>
    <cellStyle name="UNLocked 2" xfId="41737"/>
    <cellStyle name="UNLocked 2 2" xfId="41738"/>
    <cellStyle name="UNLocked 2 2 2" xfId="41739"/>
    <cellStyle name="UNLocked 2 2 2 2" xfId="41740"/>
    <cellStyle name="UNLocked 2 2 2 3" xfId="41741"/>
    <cellStyle name="UNLocked 2 2 2 4" xfId="41742"/>
    <cellStyle name="UNLocked 2 2 3" xfId="41743"/>
    <cellStyle name="UNLocked 2 2 3 2" xfId="41744"/>
    <cellStyle name="UNLocked 2 2 3 3" xfId="41745"/>
    <cellStyle name="UNLocked 2 2 3 4" xfId="41746"/>
    <cellStyle name="UNLocked 2 2 4" xfId="41747"/>
    <cellStyle name="UNLocked 2 2 4 2" xfId="41748"/>
    <cellStyle name="UNLocked 2 2 4 3" xfId="41749"/>
    <cellStyle name="UNLocked 20" xfId="41750"/>
    <cellStyle name="UNLocked 20 2" xfId="41751"/>
    <cellStyle name="UNLocked 20 2 2" xfId="41752"/>
    <cellStyle name="UNLocked 20 2 2 2" xfId="41753"/>
    <cellStyle name="UNLocked 20 2 2 3" xfId="41754"/>
    <cellStyle name="UNLocked 20 2 2 4" xfId="41755"/>
    <cellStyle name="UNLocked 20 2 3" xfId="41756"/>
    <cellStyle name="UNLocked 20 2 3 2" xfId="41757"/>
    <cellStyle name="UNLocked 20 2 3 3" xfId="41758"/>
    <cellStyle name="UNLocked 20 2 3 4" xfId="41759"/>
    <cellStyle name="UNLocked 20 2 4" xfId="41760"/>
    <cellStyle name="UNLocked 20 2 4 2" xfId="41761"/>
    <cellStyle name="UNLocked 20 2 4 3" xfId="41762"/>
    <cellStyle name="UNLocked 21" xfId="41763"/>
    <cellStyle name="UNLocked 21 2" xfId="41764"/>
    <cellStyle name="UNLocked 21 2 2" xfId="41765"/>
    <cellStyle name="UNLocked 21 2 2 2" xfId="41766"/>
    <cellStyle name="UNLocked 21 2 2 3" xfId="41767"/>
    <cellStyle name="UNLocked 21 2 2 4" xfId="41768"/>
    <cellStyle name="UNLocked 21 2 3" xfId="41769"/>
    <cellStyle name="UNLocked 21 2 3 2" xfId="41770"/>
    <cellStyle name="UNLocked 21 2 3 3" xfId="41771"/>
    <cellStyle name="UNLocked 21 2 3 4" xfId="41772"/>
    <cellStyle name="UNLocked 21 2 4" xfId="41773"/>
    <cellStyle name="UNLocked 21 2 4 2" xfId="41774"/>
    <cellStyle name="UNLocked 21 2 4 3" xfId="41775"/>
    <cellStyle name="UNLocked 22" xfId="41776"/>
    <cellStyle name="UNLocked 22 2" xfId="41777"/>
    <cellStyle name="UNLocked 22 2 2" xfId="41778"/>
    <cellStyle name="UNLocked 22 2 2 2" xfId="41779"/>
    <cellStyle name="UNLocked 22 2 2 3" xfId="41780"/>
    <cellStyle name="UNLocked 22 2 2 4" xfId="41781"/>
    <cellStyle name="UNLocked 22 2 3" xfId="41782"/>
    <cellStyle name="UNLocked 22 2 3 2" xfId="41783"/>
    <cellStyle name="UNLocked 22 2 3 3" xfId="41784"/>
    <cellStyle name="UNLocked 22 2 3 4" xfId="41785"/>
    <cellStyle name="UNLocked 22 2 4" xfId="41786"/>
    <cellStyle name="UNLocked 22 2 4 2" xfId="41787"/>
    <cellStyle name="UNLocked 22 2 4 3" xfId="41788"/>
    <cellStyle name="UNLocked 23" xfId="41789"/>
    <cellStyle name="UNLocked 23 2" xfId="41790"/>
    <cellStyle name="UNLocked 23 2 2" xfId="41791"/>
    <cellStyle name="UNLocked 23 2 2 2" xfId="41792"/>
    <cellStyle name="UNLocked 23 2 2 3" xfId="41793"/>
    <cellStyle name="UNLocked 23 2 2 4" xfId="41794"/>
    <cellStyle name="UNLocked 23 2 3" xfId="41795"/>
    <cellStyle name="UNLocked 23 2 3 2" xfId="41796"/>
    <cellStyle name="UNLocked 23 2 3 3" xfId="41797"/>
    <cellStyle name="UNLocked 23 2 3 4" xfId="41798"/>
    <cellStyle name="UNLocked 23 2 4" xfId="41799"/>
    <cellStyle name="UNLocked 23 2 4 2" xfId="41800"/>
    <cellStyle name="UNLocked 23 2 4 3" xfId="41801"/>
    <cellStyle name="UNLocked 24" xfId="41802"/>
    <cellStyle name="UNLocked 24 2" xfId="41803"/>
    <cellStyle name="UNLocked 24 2 2" xfId="41804"/>
    <cellStyle name="UNLocked 24 2 2 2" xfId="41805"/>
    <cellStyle name="UNLocked 24 2 2 3" xfId="41806"/>
    <cellStyle name="UNLocked 24 2 2 4" xfId="41807"/>
    <cellStyle name="UNLocked 24 2 3" xfId="41808"/>
    <cellStyle name="UNLocked 24 2 3 2" xfId="41809"/>
    <cellStyle name="UNLocked 24 2 3 3" xfId="41810"/>
    <cellStyle name="UNLocked 24 2 3 4" xfId="41811"/>
    <cellStyle name="UNLocked 24 2 4" xfId="41812"/>
    <cellStyle name="UNLocked 24 2 4 2" xfId="41813"/>
    <cellStyle name="UNLocked 24 2 4 3" xfId="41814"/>
    <cellStyle name="UNLocked 25" xfId="41815"/>
    <cellStyle name="UNLocked 25 2" xfId="41816"/>
    <cellStyle name="UNLocked 25 2 2" xfId="41817"/>
    <cellStyle name="UNLocked 25 2 2 2" xfId="41818"/>
    <cellStyle name="UNLocked 25 2 2 3" xfId="41819"/>
    <cellStyle name="UNLocked 25 2 2 4" xfId="41820"/>
    <cellStyle name="UNLocked 25 2 3" xfId="41821"/>
    <cellStyle name="UNLocked 25 2 3 2" xfId="41822"/>
    <cellStyle name="UNLocked 25 2 3 3" xfId="41823"/>
    <cellStyle name="UNLocked 25 2 3 4" xfId="41824"/>
    <cellStyle name="UNLocked 25 2 4" xfId="41825"/>
    <cellStyle name="UNLocked 25 2 4 2" xfId="41826"/>
    <cellStyle name="UNLocked 25 2 4 3" xfId="41827"/>
    <cellStyle name="UNLocked 26" xfId="41828"/>
    <cellStyle name="UNLocked 26 2" xfId="41829"/>
    <cellStyle name="UNLocked 26 2 2" xfId="41830"/>
    <cellStyle name="UNLocked 26 2 2 2" xfId="41831"/>
    <cellStyle name="UNLocked 26 2 2 3" xfId="41832"/>
    <cellStyle name="UNLocked 26 2 2 4" xfId="41833"/>
    <cellStyle name="UNLocked 26 2 3" xfId="41834"/>
    <cellStyle name="UNLocked 26 2 3 2" xfId="41835"/>
    <cellStyle name="UNLocked 26 2 3 3" xfId="41836"/>
    <cellStyle name="UNLocked 26 2 3 4" xfId="41837"/>
    <cellStyle name="UNLocked 26 2 4" xfId="41838"/>
    <cellStyle name="UNLocked 26 2 4 2" xfId="41839"/>
    <cellStyle name="UNLocked 26 2 4 3" xfId="41840"/>
    <cellStyle name="UNLocked 27" xfId="41841"/>
    <cellStyle name="UNLocked 27 2" xfId="41842"/>
    <cellStyle name="UNLocked 27 2 2" xfId="41843"/>
    <cellStyle name="UNLocked 27 2 2 2" xfId="41844"/>
    <cellStyle name="UNLocked 27 2 2 3" xfId="41845"/>
    <cellStyle name="UNLocked 27 2 2 4" xfId="41846"/>
    <cellStyle name="UNLocked 27 2 3" xfId="41847"/>
    <cellStyle name="UNLocked 27 2 3 2" xfId="41848"/>
    <cellStyle name="UNLocked 27 2 3 3" xfId="41849"/>
    <cellStyle name="UNLocked 27 2 3 4" xfId="41850"/>
    <cellStyle name="UNLocked 27 2 4" xfId="41851"/>
    <cellStyle name="UNLocked 27 2 4 2" xfId="41852"/>
    <cellStyle name="UNLocked 27 2 4 3" xfId="41853"/>
    <cellStyle name="UNLocked 28" xfId="41854"/>
    <cellStyle name="UNLocked 28 2" xfId="41855"/>
    <cellStyle name="UNLocked 28 2 2" xfId="41856"/>
    <cellStyle name="UNLocked 28 2 2 2" xfId="41857"/>
    <cellStyle name="UNLocked 28 2 2 3" xfId="41858"/>
    <cellStyle name="UNLocked 28 2 2 4" xfId="41859"/>
    <cellStyle name="UNLocked 28 2 3" xfId="41860"/>
    <cellStyle name="UNLocked 28 2 3 2" xfId="41861"/>
    <cellStyle name="UNLocked 28 2 3 3" xfId="41862"/>
    <cellStyle name="UNLocked 28 2 3 4" xfId="41863"/>
    <cellStyle name="UNLocked 28 2 4" xfId="41864"/>
    <cellStyle name="UNLocked 28 2 4 2" xfId="41865"/>
    <cellStyle name="UNLocked 28 2 4 3" xfId="41866"/>
    <cellStyle name="UNLocked 29" xfId="41867"/>
    <cellStyle name="UNLocked 29 2" xfId="41868"/>
    <cellStyle name="UNLocked 29 2 2" xfId="41869"/>
    <cellStyle name="UNLocked 29 2 2 2" xfId="41870"/>
    <cellStyle name="UNLocked 29 2 2 3" xfId="41871"/>
    <cellStyle name="UNLocked 29 2 2 4" xfId="41872"/>
    <cellStyle name="UNLocked 29 2 3" xfId="41873"/>
    <cellStyle name="UNLocked 29 2 3 2" xfId="41874"/>
    <cellStyle name="UNLocked 29 2 3 3" xfId="41875"/>
    <cellStyle name="UNLocked 29 2 3 4" xfId="41876"/>
    <cellStyle name="UNLocked 29 2 4" xfId="41877"/>
    <cellStyle name="UNLocked 29 2 4 2" xfId="41878"/>
    <cellStyle name="UNLocked 29 2 4 3" xfId="41879"/>
    <cellStyle name="UNLocked 3" xfId="41880"/>
    <cellStyle name="UNLocked 3 10" xfId="41881"/>
    <cellStyle name="UNLocked 3 10 2" xfId="41882"/>
    <cellStyle name="UNLocked 3 10 2 2" xfId="41883"/>
    <cellStyle name="UNLocked 3 10 2 2 2" xfId="41884"/>
    <cellStyle name="UNLocked 3 10 2 2 3" xfId="41885"/>
    <cellStyle name="UNLocked 3 10 2 2 4" xfId="41886"/>
    <cellStyle name="UNLocked 3 10 2 3" xfId="41887"/>
    <cellStyle name="UNLocked 3 10 2 3 2" xfId="41888"/>
    <cellStyle name="UNLocked 3 10 2 3 3" xfId="41889"/>
    <cellStyle name="UNLocked 3 10 2 3 4" xfId="41890"/>
    <cellStyle name="UNLocked 3 10 2 4" xfId="41891"/>
    <cellStyle name="UNLocked 3 10 2 4 2" xfId="41892"/>
    <cellStyle name="UNLocked 3 10 2 4 3" xfId="41893"/>
    <cellStyle name="UNLocked 3 11" xfId="41894"/>
    <cellStyle name="UNLocked 3 11 2" xfId="41895"/>
    <cellStyle name="UNLocked 3 11 2 2" xfId="41896"/>
    <cellStyle name="UNLocked 3 11 2 2 2" xfId="41897"/>
    <cellStyle name="UNLocked 3 11 2 2 3" xfId="41898"/>
    <cellStyle name="UNLocked 3 11 2 2 4" xfId="41899"/>
    <cellStyle name="UNLocked 3 11 2 3" xfId="41900"/>
    <cellStyle name="UNLocked 3 11 2 3 2" xfId="41901"/>
    <cellStyle name="UNLocked 3 11 2 3 3" xfId="41902"/>
    <cellStyle name="UNLocked 3 11 2 3 4" xfId="41903"/>
    <cellStyle name="UNLocked 3 11 2 4" xfId="41904"/>
    <cellStyle name="UNLocked 3 11 2 4 2" xfId="41905"/>
    <cellStyle name="UNLocked 3 11 2 4 3" xfId="41906"/>
    <cellStyle name="UNLocked 3 12" xfId="41907"/>
    <cellStyle name="UNLocked 3 12 2" xfId="41908"/>
    <cellStyle name="UNLocked 3 12 2 2" xfId="41909"/>
    <cellStyle name="UNLocked 3 12 2 2 2" xfId="41910"/>
    <cellStyle name="UNLocked 3 12 2 2 3" xfId="41911"/>
    <cellStyle name="UNLocked 3 12 2 2 4" xfId="41912"/>
    <cellStyle name="UNLocked 3 12 2 3" xfId="41913"/>
    <cellStyle name="UNLocked 3 12 2 3 2" xfId="41914"/>
    <cellStyle name="UNLocked 3 12 2 3 3" xfId="41915"/>
    <cellStyle name="UNLocked 3 12 2 3 4" xfId="41916"/>
    <cellStyle name="UNLocked 3 12 2 4" xfId="41917"/>
    <cellStyle name="UNLocked 3 12 2 4 2" xfId="41918"/>
    <cellStyle name="UNLocked 3 12 2 4 3" xfId="41919"/>
    <cellStyle name="UNLocked 3 13" xfId="41920"/>
    <cellStyle name="UNLocked 3 13 2" xfId="41921"/>
    <cellStyle name="UNLocked 3 13 2 2" xfId="41922"/>
    <cellStyle name="UNLocked 3 13 2 2 2" xfId="41923"/>
    <cellStyle name="UNLocked 3 13 2 2 3" xfId="41924"/>
    <cellStyle name="UNLocked 3 13 2 2 4" xfId="41925"/>
    <cellStyle name="UNLocked 3 13 2 3" xfId="41926"/>
    <cellStyle name="UNLocked 3 13 2 3 2" xfId="41927"/>
    <cellStyle name="UNLocked 3 13 2 3 3" xfId="41928"/>
    <cellStyle name="UNLocked 3 13 2 3 4" xfId="41929"/>
    <cellStyle name="UNLocked 3 13 2 4" xfId="41930"/>
    <cellStyle name="UNLocked 3 13 2 4 2" xfId="41931"/>
    <cellStyle name="UNLocked 3 13 2 4 3" xfId="41932"/>
    <cellStyle name="UNLocked 3 14" xfId="41933"/>
    <cellStyle name="UNLocked 3 14 2" xfId="41934"/>
    <cellStyle name="UNLocked 3 14 2 2" xfId="41935"/>
    <cellStyle name="UNLocked 3 14 2 2 2" xfId="41936"/>
    <cellStyle name="UNLocked 3 14 2 2 3" xfId="41937"/>
    <cellStyle name="UNLocked 3 14 2 2 4" xfId="41938"/>
    <cellStyle name="UNLocked 3 14 2 3" xfId="41939"/>
    <cellStyle name="UNLocked 3 14 2 3 2" xfId="41940"/>
    <cellStyle name="UNLocked 3 14 2 3 3" xfId="41941"/>
    <cellStyle name="UNLocked 3 14 2 3 4" xfId="41942"/>
    <cellStyle name="UNLocked 3 14 2 4" xfId="41943"/>
    <cellStyle name="UNLocked 3 14 2 4 2" xfId="41944"/>
    <cellStyle name="UNLocked 3 14 2 4 3" xfId="41945"/>
    <cellStyle name="UNLocked 3 15" xfId="41946"/>
    <cellStyle name="UNLocked 3 15 2" xfId="41947"/>
    <cellStyle name="UNLocked 3 15 2 2" xfId="41948"/>
    <cellStyle name="UNLocked 3 15 2 2 2" xfId="41949"/>
    <cellStyle name="UNLocked 3 15 2 2 3" xfId="41950"/>
    <cellStyle name="UNLocked 3 15 2 2 4" xfId="41951"/>
    <cellStyle name="UNLocked 3 15 2 3" xfId="41952"/>
    <cellStyle name="UNLocked 3 15 2 3 2" xfId="41953"/>
    <cellStyle name="UNLocked 3 15 2 3 3" xfId="41954"/>
    <cellStyle name="UNLocked 3 15 2 3 4" xfId="41955"/>
    <cellStyle name="UNLocked 3 15 2 4" xfId="41956"/>
    <cellStyle name="UNLocked 3 15 2 4 2" xfId="41957"/>
    <cellStyle name="UNLocked 3 15 2 4 3" xfId="41958"/>
    <cellStyle name="UNLocked 3 16" xfId="41959"/>
    <cellStyle name="UNLocked 3 16 2" xfId="41960"/>
    <cellStyle name="UNLocked 3 16 2 2" xfId="41961"/>
    <cellStyle name="UNLocked 3 16 2 3" xfId="41962"/>
    <cellStyle name="UNLocked 3 16 2 4" xfId="41963"/>
    <cellStyle name="UNLocked 3 16 3" xfId="41964"/>
    <cellStyle name="UNLocked 3 16 3 2" xfId="41965"/>
    <cellStyle name="UNLocked 3 16 3 3" xfId="41966"/>
    <cellStyle name="UNLocked 3 16 3 4" xfId="41967"/>
    <cellStyle name="UNLocked 3 16 4" xfId="41968"/>
    <cellStyle name="UNLocked 3 16 4 2" xfId="41969"/>
    <cellStyle name="UNLocked 3 16 4 3" xfId="41970"/>
    <cellStyle name="UNLocked 3 2" xfId="41971"/>
    <cellStyle name="UNLocked 3 2 2" xfId="41972"/>
    <cellStyle name="UNLocked 3 2 2 2" xfId="41973"/>
    <cellStyle name="UNLocked 3 2 2 2 2" xfId="41974"/>
    <cellStyle name="UNLocked 3 2 2 2 3" xfId="41975"/>
    <cellStyle name="UNLocked 3 2 2 2 4" xfId="41976"/>
    <cellStyle name="UNLocked 3 2 2 3" xfId="41977"/>
    <cellStyle name="UNLocked 3 2 2 3 2" xfId="41978"/>
    <cellStyle name="UNLocked 3 2 2 3 3" xfId="41979"/>
    <cellStyle name="UNLocked 3 2 2 3 4" xfId="41980"/>
    <cellStyle name="UNLocked 3 2 2 4" xfId="41981"/>
    <cellStyle name="UNLocked 3 2 2 4 2" xfId="41982"/>
    <cellStyle name="UNLocked 3 2 2 4 3" xfId="41983"/>
    <cellStyle name="UNLocked 3 3" xfId="41984"/>
    <cellStyle name="UNLocked 3 3 2" xfId="41985"/>
    <cellStyle name="UNLocked 3 3 2 2" xfId="41986"/>
    <cellStyle name="UNLocked 3 3 2 2 2" xfId="41987"/>
    <cellStyle name="UNLocked 3 3 2 2 3" xfId="41988"/>
    <cellStyle name="UNLocked 3 3 2 2 4" xfId="41989"/>
    <cellStyle name="UNLocked 3 3 2 3" xfId="41990"/>
    <cellStyle name="UNLocked 3 3 2 3 2" xfId="41991"/>
    <cellStyle name="UNLocked 3 3 2 3 3" xfId="41992"/>
    <cellStyle name="UNLocked 3 3 2 3 4" xfId="41993"/>
    <cellStyle name="UNLocked 3 3 2 4" xfId="41994"/>
    <cellStyle name="UNLocked 3 3 2 4 2" xfId="41995"/>
    <cellStyle name="UNLocked 3 3 2 4 3" xfId="41996"/>
    <cellStyle name="UNLocked 3 4" xfId="41997"/>
    <cellStyle name="UNLocked 3 4 2" xfId="41998"/>
    <cellStyle name="UNLocked 3 4 2 2" xfId="41999"/>
    <cellStyle name="UNLocked 3 4 2 2 2" xfId="42000"/>
    <cellStyle name="UNLocked 3 4 2 2 3" xfId="42001"/>
    <cellStyle name="UNLocked 3 4 2 2 4" xfId="42002"/>
    <cellStyle name="UNLocked 3 4 2 3" xfId="42003"/>
    <cellStyle name="UNLocked 3 4 2 3 2" xfId="42004"/>
    <cellStyle name="UNLocked 3 4 2 3 3" xfId="42005"/>
    <cellStyle name="UNLocked 3 4 2 3 4" xfId="42006"/>
    <cellStyle name="UNLocked 3 4 2 4" xfId="42007"/>
    <cellStyle name="UNLocked 3 4 2 4 2" xfId="42008"/>
    <cellStyle name="UNLocked 3 4 2 4 3" xfId="42009"/>
    <cellStyle name="UNLocked 3 5" xfId="42010"/>
    <cellStyle name="UNLocked 3 5 2" xfId="42011"/>
    <cellStyle name="UNLocked 3 5 2 2" xfId="42012"/>
    <cellStyle name="UNLocked 3 5 2 2 2" xfId="42013"/>
    <cellStyle name="UNLocked 3 5 2 2 3" xfId="42014"/>
    <cellStyle name="UNLocked 3 5 2 2 4" xfId="42015"/>
    <cellStyle name="UNLocked 3 5 2 3" xfId="42016"/>
    <cellStyle name="UNLocked 3 5 2 3 2" xfId="42017"/>
    <cellStyle name="UNLocked 3 5 2 3 3" xfId="42018"/>
    <cellStyle name="UNLocked 3 5 2 3 4" xfId="42019"/>
    <cellStyle name="UNLocked 3 5 2 4" xfId="42020"/>
    <cellStyle name="UNLocked 3 5 2 4 2" xfId="42021"/>
    <cellStyle name="UNLocked 3 5 2 4 3" xfId="42022"/>
    <cellStyle name="UNLocked 3 6" xfId="42023"/>
    <cellStyle name="UNLocked 3 6 2" xfId="42024"/>
    <cellStyle name="UNLocked 3 6 2 2" xfId="42025"/>
    <cellStyle name="UNLocked 3 6 2 2 2" xfId="42026"/>
    <cellStyle name="UNLocked 3 6 2 2 3" xfId="42027"/>
    <cellStyle name="UNLocked 3 6 2 2 4" xfId="42028"/>
    <cellStyle name="UNLocked 3 6 2 3" xfId="42029"/>
    <cellStyle name="UNLocked 3 6 2 3 2" xfId="42030"/>
    <cellStyle name="UNLocked 3 6 2 3 3" xfId="42031"/>
    <cellStyle name="UNLocked 3 6 2 3 4" xfId="42032"/>
    <cellStyle name="UNLocked 3 6 2 4" xfId="42033"/>
    <cellStyle name="UNLocked 3 6 2 4 2" xfId="42034"/>
    <cellStyle name="UNLocked 3 6 2 4 3" xfId="42035"/>
    <cellStyle name="UNLocked 3 7" xfId="42036"/>
    <cellStyle name="UNLocked 3 7 2" xfId="42037"/>
    <cellStyle name="UNLocked 3 7 2 2" xfId="42038"/>
    <cellStyle name="UNLocked 3 7 2 2 2" xfId="42039"/>
    <cellStyle name="UNLocked 3 7 2 2 3" xfId="42040"/>
    <cellStyle name="UNLocked 3 7 2 2 4" xfId="42041"/>
    <cellStyle name="UNLocked 3 7 2 3" xfId="42042"/>
    <cellStyle name="UNLocked 3 7 2 3 2" xfId="42043"/>
    <cellStyle name="UNLocked 3 7 2 3 3" xfId="42044"/>
    <cellStyle name="UNLocked 3 7 2 3 4" xfId="42045"/>
    <cellStyle name="UNLocked 3 7 2 4" xfId="42046"/>
    <cellStyle name="UNLocked 3 7 2 4 2" xfId="42047"/>
    <cellStyle name="UNLocked 3 7 2 4 3" xfId="42048"/>
    <cellStyle name="UNLocked 3 8" xfId="42049"/>
    <cellStyle name="UNLocked 3 8 2" xfId="42050"/>
    <cellStyle name="UNLocked 3 8 2 2" xfId="42051"/>
    <cellStyle name="UNLocked 3 8 2 2 2" xfId="42052"/>
    <cellStyle name="UNLocked 3 8 2 2 3" xfId="42053"/>
    <cellStyle name="UNLocked 3 8 2 2 4" xfId="42054"/>
    <cellStyle name="UNLocked 3 8 2 3" xfId="42055"/>
    <cellStyle name="UNLocked 3 8 2 3 2" xfId="42056"/>
    <cellStyle name="UNLocked 3 8 2 3 3" xfId="42057"/>
    <cellStyle name="UNLocked 3 8 2 3 4" xfId="42058"/>
    <cellStyle name="UNLocked 3 8 2 4" xfId="42059"/>
    <cellStyle name="UNLocked 3 8 2 4 2" xfId="42060"/>
    <cellStyle name="UNLocked 3 8 2 4 3" xfId="42061"/>
    <cellStyle name="UNLocked 3 9" xfId="42062"/>
    <cellStyle name="UNLocked 3 9 2" xfId="42063"/>
    <cellStyle name="UNLocked 3 9 2 2" xfId="42064"/>
    <cellStyle name="UNLocked 3 9 2 2 2" xfId="42065"/>
    <cellStyle name="UNLocked 3 9 2 2 3" xfId="42066"/>
    <cellStyle name="UNLocked 3 9 2 2 4" xfId="42067"/>
    <cellStyle name="UNLocked 3 9 2 3" xfId="42068"/>
    <cellStyle name="UNLocked 3 9 2 3 2" xfId="42069"/>
    <cellStyle name="UNLocked 3 9 2 3 3" xfId="42070"/>
    <cellStyle name="UNLocked 3 9 2 3 4" xfId="42071"/>
    <cellStyle name="UNLocked 3 9 2 4" xfId="42072"/>
    <cellStyle name="UNLocked 3 9 2 4 2" xfId="42073"/>
    <cellStyle name="UNLocked 3 9 2 4 3" xfId="42074"/>
    <cellStyle name="UNLocked 30" xfId="42075"/>
    <cellStyle name="UNLocked 30 2" xfId="42076"/>
    <cellStyle name="UNLocked 30 2 2" xfId="42077"/>
    <cellStyle name="UNLocked 30 2 2 2" xfId="42078"/>
    <cellStyle name="UNLocked 30 2 2 3" xfId="42079"/>
    <cellStyle name="UNLocked 30 2 2 4" xfId="42080"/>
    <cellStyle name="UNLocked 30 2 3" xfId="42081"/>
    <cellStyle name="UNLocked 30 2 3 2" xfId="42082"/>
    <cellStyle name="UNLocked 30 2 3 3" xfId="42083"/>
    <cellStyle name="UNLocked 30 2 3 4" xfId="42084"/>
    <cellStyle name="UNLocked 30 2 4" xfId="42085"/>
    <cellStyle name="UNLocked 30 2 4 2" xfId="42086"/>
    <cellStyle name="UNLocked 30 2 4 3" xfId="42087"/>
    <cellStyle name="UNLocked 31" xfId="42088"/>
    <cellStyle name="UNLocked 31 2" xfId="42089"/>
    <cellStyle name="UNLocked 31 2 2" xfId="42090"/>
    <cellStyle name="UNLocked 31 2 2 2" xfId="42091"/>
    <cellStyle name="UNLocked 31 2 2 3" xfId="42092"/>
    <cellStyle name="UNLocked 31 2 2 4" xfId="42093"/>
    <cellStyle name="UNLocked 31 2 3" xfId="42094"/>
    <cellStyle name="UNLocked 31 2 3 2" xfId="42095"/>
    <cellStyle name="UNLocked 31 2 3 3" xfId="42096"/>
    <cellStyle name="UNLocked 31 2 3 4" xfId="42097"/>
    <cellStyle name="UNLocked 31 2 4" xfId="42098"/>
    <cellStyle name="UNLocked 31 2 4 2" xfId="42099"/>
    <cellStyle name="UNLocked 31 2 4 3" xfId="42100"/>
    <cellStyle name="UNLocked 32" xfId="42101"/>
    <cellStyle name="UNLocked 32 2" xfId="42102"/>
    <cellStyle name="UNLocked 32 2 2" xfId="42103"/>
    <cellStyle name="UNLocked 32 2 2 2" xfId="42104"/>
    <cellStyle name="UNLocked 32 2 2 3" xfId="42105"/>
    <cellStyle name="UNLocked 32 2 2 4" xfId="42106"/>
    <cellStyle name="UNLocked 32 2 3" xfId="42107"/>
    <cellStyle name="UNLocked 32 2 3 2" xfId="42108"/>
    <cellStyle name="UNLocked 32 2 3 3" xfId="42109"/>
    <cellStyle name="UNLocked 32 2 3 4" xfId="42110"/>
    <cellStyle name="UNLocked 32 2 4" xfId="42111"/>
    <cellStyle name="UNLocked 32 2 4 2" xfId="42112"/>
    <cellStyle name="UNLocked 32 2 4 3" xfId="42113"/>
    <cellStyle name="UNLocked 33" xfId="42114"/>
    <cellStyle name="UNLocked 33 2" xfId="42115"/>
    <cellStyle name="UNLocked 33 2 2" xfId="42116"/>
    <cellStyle name="UNLocked 33 2 2 2" xfId="42117"/>
    <cellStyle name="UNLocked 33 2 2 3" xfId="42118"/>
    <cellStyle name="UNLocked 33 2 2 4" xfId="42119"/>
    <cellStyle name="UNLocked 33 2 3" xfId="42120"/>
    <cellStyle name="UNLocked 33 2 3 2" xfId="42121"/>
    <cellStyle name="UNLocked 33 2 3 3" xfId="42122"/>
    <cellStyle name="UNLocked 33 2 3 4" xfId="42123"/>
    <cellStyle name="UNLocked 33 2 4" xfId="42124"/>
    <cellStyle name="UNLocked 33 2 4 2" xfId="42125"/>
    <cellStyle name="UNLocked 33 2 4 3" xfId="42126"/>
    <cellStyle name="UNLocked 34" xfId="42127"/>
    <cellStyle name="UNLocked 34 2" xfId="42128"/>
    <cellStyle name="UNLocked 34 2 2" xfId="42129"/>
    <cellStyle name="UNLocked 34 2 2 2" xfId="42130"/>
    <cellStyle name="UNLocked 34 2 2 3" xfId="42131"/>
    <cellStyle name="UNLocked 34 2 2 4" xfId="42132"/>
    <cellStyle name="UNLocked 34 2 3" xfId="42133"/>
    <cellStyle name="UNLocked 34 2 3 2" xfId="42134"/>
    <cellStyle name="UNLocked 34 2 3 3" xfId="42135"/>
    <cellStyle name="UNLocked 34 2 3 4" xfId="42136"/>
    <cellStyle name="UNLocked 34 2 4" xfId="42137"/>
    <cellStyle name="UNLocked 34 2 4 2" xfId="42138"/>
    <cellStyle name="UNLocked 34 2 4 3" xfId="42139"/>
    <cellStyle name="UNLocked 35" xfId="42140"/>
    <cellStyle name="UNLocked 35 2" xfId="42141"/>
    <cellStyle name="UNLocked 35 2 2" xfId="42142"/>
    <cellStyle name="UNLocked 35 2 2 2" xfId="42143"/>
    <cellStyle name="UNLocked 35 2 2 3" xfId="42144"/>
    <cellStyle name="UNLocked 35 2 2 4" xfId="42145"/>
    <cellStyle name="UNLocked 35 2 3" xfId="42146"/>
    <cellStyle name="UNLocked 35 2 3 2" xfId="42147"/>
    <cellStyle name="UNLocked 35 2 3 3" xfId="42148"/>
    <cellStyle name="UNLocked 35 2 3 4" xfId="42149"/>
    <cellStyle name="UNLocked 35 2 4" xfId="42150"/>
    <cellStyle name="UNLocked 35 2 4 2" xfId="42151"/>
    <cellStyle name="UNLocked 35 2 4 3" xfId="42152"/>
    <cellStyle name="UNLocked 36" xfId="42153"/>
    <cellStyle name="UNLocked 36 2" xfId="42154"/>
    <cellStyle name="UNLocked 36 2 2" xfId="42155"/>
    <cellStyle name="UNLocked 36 2 2 2" xfId="42156"/>
    <cellStyle name="UNLocked 36 2 2 3" xfId="42157"/>
    <cellStyle name="UNLocked 36 2 2 4" xfId="42158"/>
    <cellStyle name="UNLocked 36 2 3" xfId="42159"/>
    <cellStyle name="UNLocked 36 2 3 2" xfId="42160"/>
    <cellStyle name="UNLocked 36 2 3 3" xfId="42161"/>
    <cellStyle name="UNLocked 36 2 3 4" xfId="42162"/>
    <cellStyle name="UNLocked 36 2 4" xfId="42163"/>
    <cellStyle name="UNLocked 36 2 4 2" xfId="42164"/>
    <cellStyle name="UNLocked 36 2 4 3" xfId="42165"/>
    <cellStyle name="UNLocked 37" xfId="42166"/>
    <cellStyle name="UNLocked 37 2" xfId="42167"/>
    <cellStyle name="UNLocked 37 2 2" xfId="42168"/>
    <cellStyle name="UNLocked 37 2 2 2" xfId="42169"/>
    <cellStyle name="UNLocked 37 2 2 3" xfId="42170"/>
    <cellStyle name="UNLocked 37 2 2 4" xfId="42171"/>
    <cellStyle name="UNLocked 37 2 3" xfId="42172"/>
    <cellStyle name="UNLocked 37 2 3 2" xfId="42173"/>
    <cellStyle name="UNLocked 37 2 3 3" xfId="42174"/>
    <cellStyle name="UNLocked 37 2 3 4" xfId="42175"/>
    <cellStyle name="UNLocked 37 2 4" xfId="42176"/>
    <cellStyle name="UNLocked 37 2 4 2" xfId="42177"/>
    <cellStyle name="UNLocked 37 2 4 3" xfId="42178"/>
    <cellStyle name="UNLocked 38" xfId="42179"/>
    <cellStyle name="UNLocked 38 2" xfId="42180"/>
    <cellStyle name="UNLocked 38 2 2" xfId="42181"/>
    <cellStyle name="UNLocked 38 2 2 2" xfId="42182"/>
    <cellStyle name="UNLocked 38 2 2 3" xfId="42183"/>
    <cellStyle name="UNLocked 38 2 2 4" xfId="42184"/>
    <cellStyle name="UNLocked 38 2 3" xfId="42185"/>
    <cellStyle name="UNLocked 38 2 3 2" xfId="42186"/>
    <cellStyle name="UNLocked 38 2 3 3" xfId="42187"/>
    <cellStyle name="UNLocked 38 2 3 4" xfId="42188"/>
    <cellStyle name="UNLocked 38 2 4" xfId="42189"/>
    <cellStyle name="UNLocked 38 2 4 2" xfId="42190"/>
    <cellStyle name="UNLocked 38 2 4 3" xfId="42191"/>
    <cellStyle name="UNLocked 39" xfId="42192"/>
    <cellStyle name="UNLocked 39 2" xfId="42193"/>
    <cellStyle name="UNLocked 39 2 2" xfId="42194"/>
    <cellStyle name="UNLocked 39 2 2 2" xfId="42195"/>
    <cellStyle name="UNLocked 39 2 2 3" xfId="42196"/>
    <cellStyle name="UNLocked 39 2 2 4" xfId="42197"/>
    <cellStyle name="UNLocked 39 2 3" xfId="42198"/>
    <cellStyle name="UNLocked 39 2 3 2" xfId="42199"/>
    <cellStyle name="UNLocked 39 2 3 3" xfId="42200"/>
    <cellStyle name="UNLocked 39 2 3 4" xfId="42201"/>
    <cellStyle name="UNLocked 39 2 4" xfId="42202"/>
    <cellStyle name="UNLocked 39 2 4 2" xfId="42203"/>
    <cellStyle name="UNLocked 39 2 4 3" xfId="42204"/>
    <cellStyle name="UNLocked 4" xfId="42205"/>
    <cellStyle name="UNLocked 4 2" xfId="42206"/>
    <cellStyle name="UNLocked 4 2 2" xfId="42207"/>
    <cellStyle name="UNLocked 4 2 2 2" xfId="42208"/>
    <cellStyle name="UNLocked 4 2 2 3" xfId="42209"/>
    <cellStyle name="UNLocked 4 2 2 4" xfId="42210"/>
    <cellStyle name="UNLocked 4 2 3" xfId="42211"/>
    <cellStyle name="UNLocked 4 2 3 2" xfId="42212"/>
    <cellStyle name="UNLocked 4 2 3 3" xfId="42213"/>
    <cellStyle name="UNLocked 4 2 3 4" xfId="42214"/>
    <cellStyle name="UNLocked 4 2 4" xfId="42215"/>
    <cellStyle name="UNLocked 4 2 4 2" xfId="42216"/>
    <cellStyle name="UNLocked 4 2 4 3" xfId="42217"/>
    <cellStyle name="UNLocked 40" xfId="42218"/>
    <cellStyle name="UNLocked 40 2" xfId="42219"/>
    <cellStyle name="UNLocked 40 2 2" xfId="42220"/>
    <cellStyle name="UNLocked 40 2 2 2" xfId="42221"/>
    <cellStyle name="UNLocked 40 2 2 3" xfId="42222"/>
    <cellStyle name="UNLocked 40 2 2 4" xfId="42223"/>
    <cellStyle name="UNLocked 40 2 3" xfId="42224"/>
    <cellStyle name="UNLocked 40 2 3 2" xfId="42225"/>
    <cellStyle name="UNLocked 40 2 3 3" xfId="42226"/>
    <cellStyle name="UNLocked 40 2 3 4" xfId="42227"/>
    <cellStyle name="UNLocked 40 2 4" xfId="42228"/>
    <cellStyle name="UNLocked 40 2 4 2" xfId="42229"/>
    <cellStyle name="UNLocked 40 2 4 3" xfId="42230"/>
    <cellStyle name="UNLocked 41" xfId="42231"/>
    <cellStyle name="UNLocked 41 2" xfId="42232"/>
    <cellStyle name="UNLocked 41 2 2" xfId="42233"/>
    <cellStyle name="UNLocked 41 2 2 2" xfId="42234"/>
    <cellStyle name="UNLocked 41 2 2 3" xfId="42235"/>
    <cellStyle name="UNLocked 41 2 2 4" xfId="42236"/>
    <cellStyle name="UNLocked 41 2 3" xfId="42237"/>
    <cellStyle name="UNLocked 41 2 3 2" xfId="42238"/>
    <cellStyle name="UNLocked 41 2 3 3" xfId="42239"/>
    <cellStyle name="UNLocked 41 2 3 4" xfId="42240"/>
    <cellStyle name="UNLocked 41 2 4" xfId="42241"/>
    <cellStyle name="UNLocked 41 2 4 2" xfId="42242"/>
    <cellStyle name="UNLocked 41 2 4 3" xfId="42243"/>
    <cellStyle name="UNLocked 42" xfId="42244"/>
    <cellStyle name="UNLocked 42 2" xfId="42245"/>
    <cellStyle name="UNLocked 42 2 2" xfId="42246"/>
    <cellStyle name="UNLocked 42 2 2 2" xfId="42247"/>
    <cellStyle name="UNLocked 42 2 2 3" xfId="42248"/>
    <cellStyle name="UNLocked 42 2 2 4" xfId="42249"/>
    <cellStyle name="UNLocked 42 2 3" xfId="42250"/>
    <cellStyle name="UNLocked 42 2 3 2" xfId="42251"/>
    <cellStyle name="UNLocked 42 2 3 3" xfId="42252"/>
    <cellStyle name="UNLocked 42 2 3 4" xfId="42253"/>
    <cellStyle name="UNLocked 42 2 4" xfId="42254"/>
    <cellStyle name="UNLocked 42 2 4 2" xfId="42255"/>
    <cellStyle name="UNLocked 42 2 4 3" xfId="42256"/>
    <cellStyle name="UNLocked 43" xfId="42257"/>
    <cellStyle name="UNLocked 43 2" xfId="42258"/>
    <cellStyle name="UNLocked 43 2 2" xfId="42259"/>
    <cellStyle name="UNLocked 43 2 2 2" xfId="42260"/>
    <cellStyle name="UNLocked 43 2 2 3" xfId="42261"/>
    <cellStyle name="UNLocked 43 2 2 4" xfId="42262"/>
    <cellStyle name="UNLocked 43 2 3" xfId="42263"/>
    <cellStyle name="UNLocked 43 2 3 2" xfId="42264"/>
    <cellStyle name="UNLocked 43 2 3 3" xfId="42265"/>
    <cellStyle name="UNLocked 43 2 3 4" xfId="42266"/>
    <cellStyle name="UNLocked 43 2 4" xfId="42267"/>
    <cellStyle name="UNLocked 43 2 4 2" xfId="42268"/>
    <cellStyle name="UNLocked 43 2 4 3" xfId="42269"/>
    <cellStyle name="UNLocked 44" xfId="42270"/>
    <cellStyle name="UNLocked 44 2" xfId="42271"/>
    <cellStyle name="UNLocked 44 2 2" xfId="42272"/>
    <cellStyle name="UNLocked 44 2 2 2" xfId="42273"/>
    <cellStyle name="UNLocked 44 2 2 3" xfId="42274"/>
    <cellStyle name="UNLocked 44 2 2 4" xfId="42275"/>
    <cellStyle name="UNLocked 44 2 3" xfId="42276"/>
    <cellStyle name="UNLocked 44 2 3 2" xfId="42277"/>
    <cellStyle name="UNLocked 44 2 3 3" xfId="42278"/>
    <cellStyle name="UNLocked 44 2 3 4" xfId="42279"/>
    <cellStyle name="UNLocked 44 2 4" xfId="42280"/>
    <cellStyle name="UNLocked 44 2 4 2" xfId="42281"/>
    <cellStyle name="UNLocked 44 2 4 3" xfId="42282"/>
    <cellStyle name="UNLocked 45" xfId="42283"/>
    <cellStyle name="UNLocked 45 2" xfId="42284"/>
    <cellStyle name="UNLocked 45 2 2" xfId="42285"/>
    <cellStyle name="UNLocked 45 2 2 2" xfId="42286"/>
    <cellStyle name="UNLocked 45 2 2 3" xfId="42287"/>
    <cellStyle name="UNLocked 45 2 2 4" xfId="42288"/>
    <cellStyle name="UNLocked 45 2 3" xfId="42289"/>
    <cellStyle name="UNLocked 45 2 3 2" xfId="42290"/>
    <cellStyle name="UNLocked 45 2 3 3" xfId="42291"/>
    <cellStyle name="UNLocked 45 2 3 4" xfId="42292"/>
    <cellStyle name="UNLocked 45 2 4" xfId="42293"/>
    <cellStyle name="UNLocked 45 2 4 2" xfId="42294"/>
    <cellStyle name="UNLocked 45 2 4 3" xfId="42295"/>
    <cellStyle name="UNLocked 46" xfId="42296"/>
    <cellStyle name="UNLocked 46 2" xfId="42297"/>
    <cellStyle name="UNLocked 46 2 2" xfId="42298"/>
    <cellStyle name="UNLocked 46 2 2 2" xfId="42299"/>
    <cellStyle name="UNLocked 46 2 2 3" xfId="42300"/>
    <cellStyle name="UNLocked 46 2 2 4" xfId="42301"/>
    <cellStyle name="UNLocked 46 2 3" xfId="42302"/>
    <cellStyle name="UNLocked 46 2 3 2" xfId="42303"/>
    <cellStyle name="UNLocked 46 2 3 3" xfId="42304"/>
    <cellStyle name="UNLocked 46 2 3 4" xfId="42305"/>
    <cellStyle name="UNLocked 46 2 4" xfId="42306"/>
    <cellStyle name="UNLocked 46 2 4 2" xfId="42307"/>
    <cellStyle name="UNLocked 46 2 4 3" xfId="42308"/>
    <cellStyle name="UNLocked 47" xfId="42309"/>
    <cellStyle name="UNLocked 47 2" xfId="42310"/>
    <cellStyle name="UNLocked 47 2 2" xfId="42311"/>
    <cellStyle name="UNLocked 47 2 2 2" xfId="42312"/>
    <cellStyle name="UNLocked 47 2 2 3" xfId="42313"/>
    <cellStyle name="UNLocked 47 2 2 4" xfId="42314"/>
    <cellStyle name="UNLocked 47 2 3" xfId="42315"/>
    <cellStyle name="UNLocked 47 2 3 2" xfId="42316"/>
    <cellStyle name="UNLocked 47 2 3 3" xfId="42317"/>
    <cellStyle name="UNLocked 47 2 3 4" xfId="42318"/>
    <cellStyle name="UNLocked 47 2 4" xfId="42319"/>
    <cellStyle name="UNLocked 47 2 4 2" xfId="42320"/>
    <cellStyle name="UNLocked 47 2 4 3" xfId="42321"/>
    <cellStyle name="UNLocked 48" xfId="42322"/>
    <cellStyle name="UNLocked 48 2" xfId="42323"/>
    <cellStyle name="UNLocked 48 2 2" xfId="42324"/>
    <cellStyle name="UNLocked 48 2 2 2" xfId="42325"/>
    <cellStyle name="UNLocked 48 2 2 3" xfId="42326"/>
    <cellStyle name="UNLocked 48 2 2 4" xfId="42327"/>
    <cellStyle name="UNLocked 48 2 3" xfId="42328"/>
    <cellStyle name="UNLocked 48 2 3 2" xfId="42329"/>
    <cellStyle name="UNLocked 48 2 3 3" xfId="42330"/>
    <cellStyle name="UNLocked 48 2 3 4" xfId="42331"/>
    <cellStyle name="UNLocked 48 2 4" xfId="42332"/>
    <cellStyle name="UNLocked 48 2 4 2" xfId="42333"/>
    <cellStyle name="UNLocked 48 2 4 3" xfId="42334"/>
    <cellStyle name="UNLocked 49" xfId="42335"/>
    <cellStyle name="UNLocked 49 2" xfId="42336"/>
    <cellStyle name="UNLocked 49 2 2" xfId="42337"/>
    <cellStyle name="UNLocked 49 2 2 2" xfId="42338"/>
    <cellStyle name="UNLocked 49 2 2 3" xfId="42339"/>
    <cellStyle name="UNLocked 49 2 2 4" xfId="42340"/>
    <cellStyle name="UNLocked 49 2 3" xfId="42341"/>
    <cellStyle name="UNLocked 49 2 3 2" xfId="42342"/>
    <cellStyle name="UNLocked 49 2 3 3" xfId="42343"/>
    <cellStyle name="UNLocked 49 2 3 4" xfId="42344"/>
    <cellStyle name="UNLocked 49 2 4" xfId="42345"/>
    <cellStyle name="UNLocked 49 2 4 2" xfId="42346"/>
    <cellStyle name="UNLocked 49 2 4 3" xfId="42347"/>
    <cellStyle name="UNLocked 5" xfId="42348"/>
    <cellStyle name="UNLocked 5 2" xfId="42349"/>
    <cellStyle name="UNLocked 5 2 2" xfId="42350"/>
    <cellStyle name="UNLocked 5 2 2 2" xfId="42351"/>
    <cellStyle name="UNLocked 5 2 2 3" xfId="42352"/>
    <cellStyle name="UNLocked 5 2 2 4" xfId="42353"/>
    <cellStyle name="UNLocked 5 2 3" xfId="42354"/>
    <cellStyle name="UNLocked 5 2 3 2" xfId="42355"/>
    <cellStyle name="UNLocked 5 2 3 3" xfId="42356"/>
    <cellStyle name="UNLocked 5 2 3 4" xfId="42357"/>
    <cellStyle name="UNLocked 5 2 4" xfId="42358"/>
    <cellStyle name="UNLocked 5 2 4 2" xfId="42359"/>
    <cellStyle name="UNLocked 5 2 4 3" xfId="42360"/>
    <cellStyle name="UNLocked 50" xfId="42361"/>
    <cellStyle name="UNLocked 50 2" xfId="42362"/>
    <cellStyle name="UNLocked 50 2 2" xfId="42363"/>
    <cellStyle name="UNLocked 50 2 2 2" xfId="42364"/>
    <cellStyle name="UNLocked 50 2 2 3" xfId="42365"/>
    <cellStyle name="UNLocked 50 2 2 4" xfId="42366"/>
    <cellStyle name="UNLocked 50 2 3" xfId="42367"/>
    <cellStyle name="UNLocked 50 2 3 2" xfId="42368"/>
    <cellStyle name="UNLocked 50 2 3 3" xfId="42369"/>
    <cellStyle name="UNLocked 50 2 3 4" xfId="42370"/>
    <cellStyle name="UNLocked 50 2 4" xfId="42371"/>
    <cellStyle name="UNLocked 50 2 4 2" xfId="42372"/>
    <cellStyle name="UNLocked 50 2 4 3" xfId="42373"/>
    <cellStyle name="UNLocked 51" xfId="42374"/>
    <cellStyle name="UNLocked 51 2" xfId="42375"/>
    <cellStyle name="UNLocked 51 2 2" xfId="42376"/>
    <cellStyle name="UNLocked 51 2 2 2" xfId="42377"/>
    <cellStyle name="UNLocked 51 2 2 3" xfId="42378"/>
    <cellStyle name="UNLocked 51 2 2 4" xfId="42379"/>
    <cellStyle name="UNLocked 51 2 3" xfId="42380"/>
    <cellStyle name="UNLocked 51 2 3 2" xfId="42381"/>
    <cellStyle name="UNLocked 51 2 3 3" xfId="42382"/>
    <cellStyle name="UNLocked 51 2 3 4" xfId="42383"/>
    <cellStyle name="UNLocked 51 2 4" xfId="42384"/>
    <cellStyle name="UNLocked 51 2 4 2" xfId="42385"/>
    <cellStyle name="UNLocked 51 2 4 3" xfId="42386"/>
    <cellStyle name="UNLocked 52" xfId="42387"/>
    <cellStyle name="UNLocked 52 2" xfId="42388"/>
    <cellStyle name="UNLocked 52 2 2" xfId="42389"/>
    <cellStyle name="UNLocked 52 2 2 2" xfId="42390"/>
    <cellStyle name="UNLocked 52 2 2 3" xfId="42391"/>
    <cellStyle name="UNLocked 52 2 2 4" xfId="42392"/>
    <cellStyle name="UNLocked 52 2 3" xfId="42393"/>
    <cellStyle name="UNLocked 52 2 3 2" xfId="42394"/>
    <cellStyle name="UNLocked 52 2 3 3" xfId="42395"/>
    <cellStyle name="UNLocked 52 2 3 4" xfId="42396"/>
    <cellStyle name="UNLocked 52 2 4" xfId="42397"/>
    <cellStyle name="UNLocked 52 2 4 2" xfId="42398"/>
    <cellStyle name="UNLocked 52 2 4 3" xfId="42399"/>
    <cellStyle name="UNLocked 53" xfId="42400"/>
    <cellStyle name="UNLocked 53 2" xfId="42401"/>
    <cellStyle name="UNLocked 53 2 2" xfId="42402"/>
    <cellStyle name="UNLocked 53 2 2 2" xfId="42403"/>
    <cellStyle name="UNLocked 53 2 2 3" xfId="42404"/>
    <cellStyle name="UNLocked 53 2 2 4" xfId="42405"/>
    <cellStyle name="UNLocked 53 2 3" xfId="42406"/>
    <cellStyle name="UNLocked 53 2 3 2" xfId="42407"/>
    <cellStyle name="UNLocked 53 2 3 3" xfId="42408"/>
    <cellStyle name="UNLocked 53 2 3 4" xfId="42409"/>
    <cellStyle name="UNLocked 53 2 4" xfId="42410"/>
    <cellStyle name="UNLocked 53 2 4 2" xfId="42411"/>
    <cellStyle name="UNLocked 53 2 4 3" xfId="42412"/>
    <cellStyle name="UNLocked 54" xfId="42413"/>
    <cellStyle name="UNLocked 54 2" xfId="42414"/>
    <cellStyle name="UNLocked 54 2 2" xfId="42415"/>
    <cellStyle name="UNLocked 54 2 2 2" xfId="42416"/>
    <cellStyle name="UNLocked 54 2 2 3" xfId="42417"/>
    <cellStyle name="UNLocked 54 2 2 4" xfId="42418"/>
    <cellStyle name="UNLocked 54 2 3" xfId="42419"/>
    <cellStyle name="UNLocked 54 2 3 2" xfId="42420"/>
    <cellStyle name="UNLocked 54 2 3 3" xfId="42421"/>
    <cellStyle name="UNLocked 54 2 3 4" xfId="42422"/>
    <cellStyle name="UNLocked 54 2 4" xfId="42423"/>
    <cellStyle name="UNLocked 54 2 4 2" xfId="42424"/>
    <cellStyle name="UNLocked 54 2 4 3" xfId="42425"/>
    <cellStyle name="UNLocked 55" xfId="42426"/>
    <cellStyle name="UNLocked 55 2" xfId="42427"/>
    <cellStyle name="UNLocked 55 2 2" xfId="42428"/>
    <cellStyle name="UNLocked 55 2 3" xfId="42429"/>
    <cellStyle name="UNLocked 55 2 4" xfId="42430"/>
    <cellStyle name="UNLocked 55 3" xfId="42431"/>
    <cellStyle name="UNLocked 55 3 2" xfId="42432"/>
    <cellStyle name="UNLocked 55 3 3" xfId="42433"/>
    <cellStyle name="UNLocked 55 3 4" xfId="42434"/>
    <cellStyle name="UNLocked 55 4" xfId="42435"/>
    <cellStyle name="UNLocked 55 4 2" xfId="42436"/>
    <cellStyle name="UNLocked 55 4 3" xfId="42437"/>
    <cellStyle name="UNLocked 6" xfId="42438"/>
    <cellStyle name="UNLocked 6 2" xfId="42439"/>
    <cellStyle name="UNLocked 6 2 2" xfId="42440"/>
    <cellStyle name="UNLocked 6 2 2 2" xfId="42441"/>
    <cellStyle name="UNLocked 6 2 2 3" xfId="42442"/>
    <cellStyle name="UNLocked 6 2 2 4" xfId="42443"/>
    <cellStyle name="UNLocked 6 2 3" xfId="42444"/>
    <cellStyle name="UNLocked 6 2 3 2" xfId="42445"/>
    <cellStyle name="UNLocked 6 2 3 3" xfId="42446"/>
    <cellStyle name="UNLocked 6 2 3 4" xfId="42447"/>
    <cellStyle name="UNLocked 6 2 4" xfId="42448"/>
    <cellStyle name="UNLocked 6 2 4 2" xfId="42449"/>
    <cellStyle name="UNLocked 6 2 4 3" xfId="42450"/>
    <cellStyle name="UNLocked 7" xfId="42451"/>
    <cellStyle name="UNLocked 7 2" xfId="42452"/>
    <cellStyle name="UNLocked 7 2 2" xfId="42453"/>
    <cellStyle name="UNLocked 7 2 2 2" xfId="42454"/>
    <cellStyle name="UNLocked 7 2 2 3" xfId="42455"/>
    <cellStyle name="UNLocked 7 2 2 4" xfId="42456"/>
    <cellStyle name="UNLocked 7 2 3" xfId="42457"/>
    <cellStyle name="UNLocked 7 2 3 2" xfId="42458"/>
    <cellStyle name="UNLocked 7 2 3 3" xfId="42459"/>
    <cellStyle name="UNLocked 7 2 3 4" xfId="42460"/>
    <cellStyle name="UNLocked 7 2 4" xfId="42461"/>
    <cellStyle name="UNLocked 7 2 4 2" xfId="42462"/>
    <cellStyle name="UNLocked 7 2 4 3" xfId="42463"/>
    <cellStyle name="UNLocked 8" xfId="42464"/>
    <cellStyle name="UNLocked 8 2" xfId="42465"/>
    <cellStyle name="UNLocked 8 2 2" xfId="42466"/>
    <cellStyle name="UNLocked 8 2 2 2" xfId="42467"/>
    <cellStyle name="UNLocked 8 2 2 3" xfId="42468"/>
    <cellStyle name="UNLocked 8 2 2 4" xfId="42469"/>
    <cellStyle name="UNLocked 8 2 3" xfId="42470"/>
    <cellStyle name="UNLocked 8 2 3 2" xfId="42471"/>
    <cellStyle name="UNLocked 8 2 3 3" xfId="42472"/>
    <cellStyle name="UNLocked 8 2 3 4" xfId="42473"/>
    <cellStyle name="UNLocked 8 2 4" xfId="42474"/>
    <cellStyle name="UNLocked 8 2 4 2" xfId="42475"/>
    <cellStyle name="UNLocked 8 2 4 3" xfId="42476"/>
    <cellStyle name="UNLocked 9" xfId="42477"/>
    <cellStyle name="UNLocked 9 2" xfId="42478"/>
    <cellStyle name="UNLocked 9 2 2" xfId="42479"/>
    <cellStyle name="UNLocked 9 2 2 2" xfId="42480"/>
    <cellStyle name="UNLocked 9 2 2 3" xfId="42481"/>
    <cellStyle name="UNLocked 9 2 2 4" xfId="42482"/>
    <cellStyle name="UNLocked 9 2 3" xfId="42483"/>
    <cellStyle name="UNLocked 9 2 3 2" xfId="42484"/>
    <cellStyle name="UNLocked 9 2 3 3" xfId="42485"/>
    <cellStyle name="UNLocked 9 2 3 4" xfId="42486"/>
    <cellStyle name="UNLocked 9 2 4" xfId="42487"/>
    <cellStyle name="UNLocked 9 2 4 2" xfId="42488"/>
    <cellStyle name="UNLocked 9 2 4 3" xfId="42489"/>
    <cellStyle name="Unprot" xfId="42490"/>
    <cellStyle name="Unprot 2" xfId="42491"/>
    <cellStyle name="Unprot 3" xfId="42492"/>
    <cellStyle name="Unprot$" xfId="42493"/>
    <cellStyle name="Unprot$ 2" xfId="42494"/>
    <cellStyle name="Unprot$ 3" xfId="42495"/>
    <cellStyle name="Unprot$ 4" xfId="42496"/>
    <cellStyle name="Unprot_Book4 (11) (2)" xfId="42497"/>
    <cellStyle name="Unprotect" xfId="42498"/>
    <cellStyle name="Valuta (0)_pldt" xfId="42499"/>
    <cellStyle name="Valuta_pldt" xfId="42500"/>
    <cellStyle name="Warning Text 10" xfId="42501"/>
    <cellStyle name="Warning Text 10 2" xfId="42502"/>
    <cellStyle name="Warning Text 10 3" xfId="42503"/>
    <cellStyle name="Warning Text 100" xfId="42504"/>
    <cellStyle name="Warning Text 100 2" xfId="42505"/>
    <cellStyle name="Warning Text 101" xfId="42506"/>
    <cellStyle name="Warning Text 101 2" xfId="42507"/>
    <cellStyle name="Warning Text 102" xfId="42508"/>
    <cellStyle name="Warning Text 102 2" xfId="42509"/>
    <cellStyle name="Warning Text 103" xfId="42510"/>
    <cellStyle name="Warning Text 103 2" xfId="42511"/>
    <cellStyle name="Warning Text 104" xfId="42512"/>
    <cellStyle name="Warning Text 104 2" xfId="42513"/>
    <cellStyle name="Warning Text 105" xfId="42514"/>
    <cellStyle name="Warning Text 105 2" xfId="42515"/>
    <cellStyle name="Warning Text 106" xfId="42516"/>
    <cellStyle name="Warning Text 106 2" xfId="42517"/>
    <cellStyle name="Warning Text 107" xfId="42518"/>
    <cellStyle name="Warning Text 107 2" xfId="42519"/>
    <cellStyle name="Warning Text 108" xfId="42520"/>
    <cellStyle name="Warning Text 108 2" xfId="42521"/>
    <cellStyle name="Warning Text 109" xfId="42522"/>
    <cellStyle name="Warning Text 109 2" xfId="42523"/>
    <cellStyle name="Warning Text 11" xfId="42524"/>
    <cellStyle name="Warning Text 11 2" xfId="42525"/>
    <cellStyle name="Warning Text 11 3" xfId="42526"/>
    <cellStyle name="Warning Text 110" xfId="42527"/>
    <cellStyle name="Warning Text 110 2" xfId="42528"/>
    <cellStyle name="Warning Text 111" xfId="42529"/>
    <cellStyle name="Warning Text 111 2" xfId="42530"/>
    <cellStyle name="Warning Text 112" xfId="42531"/>
    <cellStyle name="Warning Text 112 2" xfId="42532"/>
    <cellStyle name="Warning Text 113" xfId="42533"/>
    <cellStyle name="Warning Text 113 2" xfId="42534"/>
    <cellStyle name="Warning Text 114" xfId="42535"/>
    <cellStyle name="Warning Text 114 2" xfId="42536"/>
    <cellStyle name="Warning Text 115" xfId="42537"/>
    <cellStyle name="Warning Text 115 2" xfId="42538"/>
    <cellStyle name="Warning Text 116" xfId="42539"/>
    <cellStyle name="Warning Text 116 2" xfId="42540"/>
    <cellStyle name="Warning Text 117" xfId="42541"/>
    <cellStyle name="Warning Text 117 2" xfId="42542"/>
    <cellStyle name="Warning Text 118" xfId="42543"/>
    <cellStyle name="Warning Text 118 2" xfId="42544"/>
    <cellStyle name="Warning Text 119" xfId="42545"/>
    <cellStyle name="Warning Text 119 2" xfId="42546"/>
    <cellStyle name="Warning Text 12" xfId="42547"/>
    <cellStyle name="Warning Text 12 2" xfId="42548"/>
    <cellStyle name="Warning Text 12 3" xfId="42549"/>
    <cellStyle name="Warning Text 120" xfId="42550"/>
    <cellStyle name="Warning Text 120 2" xfId="42551"/>
    <cellStyle name="Warning Text 121" xfId="42552"/>
    <cellStyle name="Warning Text 121 2" xfId="42553"/>
    <cellStyle name="Warning Text 122" xfId="42554"/>
    <cellStyle name="Warning Text 122 2" xfId="42555"/>
    <cellStyle name="Warning Text 123" xfId="42556"/>
    <cellStyle name="Warning Text 123 2" xfId="42557"/>
    <cellStyle name="Warning Text 124" xfId="42558"/>
    <cellStyle name="Warning Text 124 2" xfId="42559"/>
    <cellStyle name="Warning Text 125" xfId="42560"/>
    <cellStyle name="Warning Text 125 2" xfId="42561"/>
    <cellStyle name="Warning Text 126" xfId="42562"/>
    <cellStyle name="Warning Text 126 2" xfId="42563"/>
    <cellStyle name="Warning Text 127" xfId="42564"/>
    <cellStyle name="Warning Text 127 2" xfId="42565"/>
    <cellStyle name="Warning Text 128" xfId="42566"/>
    <cellStyle name="Warning Text 128 2" xfId="42567"/>
    <cellStyle name="Warning Text 129" xfId="42568"/>
    <cellStyle name="Warning Text 129 2" xfId="42569"/>
    <cellStyle name="Warning Text 13" xfId="42570"/>
    <cellStyle name="Warning Text 13 2" xfId="42571"/>
    <cellStyle name="Warning Text 13 3" xfId="42572"/>
    <cellStyle name="Warning Text 130" xfId="42573"/>
    <cellStyle name="Warning Text 130 2" xfId="42574"/>
    <cellStyle name="Warning Text 131" xfId="42575"/>
    <cellStyle name="Warning Text 131 2" xfId="42576"/>
    <cellStyle name="Warning Text 132" xfId="42577"/>
    <cellStyle name="Warning Text 132 2" xfId="42578"/>
    <cellStyle name="Warning Text 133" xfId="42579"/>
    <cellStyle name="Warning Text 133 2" xfId="42580"/>
    <cellStyle name="Warning Text 134" xfId="42581"/>
    <cellStyle name="Warning Text 134 2" xfId="42582"/>
    <cellStyle name="Warning Text 135" xfId="42583"/>
    <cellStyle name="Warning Text 135 2" xfId="42584"/>
    <cellStyle name="Warning Text 136" xfId="42585"/>
    <cellStyle name="Warning Text 136 2" xfId="42586"/>
    <cellStyle name="Warning Text 137" xfId="42587"/>
    <cellStyle name="Warning Text 137 2" xfId="42588"/>
    <cellStyle name="Warning Text 138" xfId="42589"/>
    <cellStyle name="Warning Text 138 2" xfId="42590"/>
    <cellStyle name="Warning Text 139" xfId="42591"/>
    <cellStyle name="Warning Text 139 2" xfId="42592"/>
    <cellStyle name="Warning Text 14" xfId="42593"/>
    <cellStyle name="Warning Text 14 2" xfId="42594"/>
    <cellStyle name="Warning Text 140" xfId="42595"/>
    <cellStyle name="Warning Text 140 2" xfId="42596"/>
    <cellStyle name="Warning Text 141" xfId="42597"/>
    <cellStyle name="Warning Text 141 2" xfId="42598"/>
    <cellStyle name="Warning Text 142" xfId="42599"/>
    <cellStyle name="Warning Text 142 2" xfId="42600"/>
    <cellStyle name="Warning Text 143" xfId="42601"/>
    <cellStyle name="Warning Text 143 2" xfId="42602"/>
    <cellStyle name="Warning Text 144" xfId="42603"/>
    <cellStyle name="Warning Text 144 2" xfId="42604"/>
    <cellStyle name="Warning Text 145" xfId="42605"/>
    <cellStyle name="Warning Text 145 2" xfId="42606"/>
    <cellStyle name="Warning Text 146" xfId="42607"/>
    <cellStyle name="Warning Text 146 2" xfId="42608"/>
    <cellStyle name="Warning Text 147" xfId="42609"/>
    <cellStyle name="Warning Text 147 2" xfId="42610"/>
    <cellStyle name="Warning Text 148" xfId="42611"/>
    <cellStyle name="Warning Text 148 2" xfId="42612"/>
    <cellStyle name="Warning Text 149" xfId="42613"/>
    <cellStyle name="Warning Text 149 2" xfId="42614"/>
    <cellStyle name="Warning Text 15" xfId="42615"/>
    <cellStyle name="Warning Text 15 2" xfId="42616"/>
    <cellStyle name="Warning Text 150" xfId="42617"/>
    <cellStyle name="Warning Text 150 2" xfId="42618"/>
    <cellStyle name="Warning Text 151" xfId="42619"/>
    <cellStyle name="Warning Text 151 2" xfId="42620"/>
    <cellStyle name="Warning Text 152" xfId="42621"/>
    <cellStyle name="Warning Text 152 2" xfId="42622"/>
    <cellStyle name="Warning Text 153" xfId="42623"/>
    <cellStyle name="Warning Text 153 2" xfId="42624"/>
    <cellStyle name="Warning Text 154" xfId="42625"/>
    <cellStyle name="Warning Text 154 2" xfId="42626"/>
    <cellStyle name="Warning Text 155" xfId="42627"/>
    <cellStyle name="Warning Text 155 2" xfId="42628"/>
    <cellStyle name="Warning Text 156" xfId="42629"/>
    <cellStyle name="Warning Text 156 2" xfId="42630"/>
    <cellStyle name="Warning Text 157" xfId="42631"/>
    <cellStyle name="Warning Text 157 2" xfId="42632"/>
    <cellStyle name="Warning Text 158" xfId="42633"/>
    <cellStyle name="Warning Text 158 2" xfId="42634"/>
    <cellStyle name="Warning Text 159" xfId="42635"/>
    <cellStyle name="Warning Text 159 2" xfId="42636"/>
    <cellStyle name="Warning Text 16" xfId="42637"/>
    <cellStyle name="Warning Text 16 2" xfId="42638"/>
    <cellStyle name="Warning Text 160" xfId="42639"/>
    <cellStyle name="Warning Text 160 2" xfId="42640"/>
    <cellStyle name="Warning Text 161" xfId="42641"/>
    <cellStyle name="Warning Text 161 2" xfId="42642"/>
    <cellStyle name="Warning Text 162" xfId="42643"/>
    <cellStyle name="Warning Text 162 2" xfId="42644"/>
    <cellStyle name="Warning Text 163" xfId="42645"/>
    <cellStyle name="Warning Text 163 2" xfId="42646"/>
    <cellStyle name="Warning Text 164" xfId="42647"/>
    <cellStyle name="Warning Text 164 2" xfId="42648"/>
    <cellStyle name="Warning Text 165" xfId="42649"/>
    <cellStyle name="Warning Text 165 2" xfId="42650"/>
    <cellStyle name="Warning Text 166" xfId="42651"/>
    <cellStyle name="Warning Text 166 2" xfId="42652"/>
    <cellStyle name="Warning Text 167" xfId="42653"/>
    <cellStyle name="Warning Text 167 2" xfId="42654"/>
    <cellStyle name="Warning Text 168" xfId="42655"/>
    <cellStyle name="Warning Text 168 2" xfId="42656"/>
    <cellStyle name="Warning Text 169" xfId="42657"/>
    <cellStyle name="Warning Text 169 2" xfId="42658"/>
    <cellStyle name="Warning Text 17" xfId="42659"/>
    <cellStyle name="Warning Text 17 2" xfId="42660"/>
    <cellStyle name="Warning Text 170" xfId="42661"/>
    <cellStyle name="Warning Text 170 2" xfId="42662"/>
    <cellStyle name="Warning Text 171" xfId="42663"/>
    <cellStyle name="Warning Text 171 2" xfId="42664"/>
    <cellStyle name="Warning Text 172" xfId="42665"/>
    <cellStyle name="Warning Text 172 2" xfId="42666"/>
    <cellStyle name="Warning Text 173" xfId="42667"/>
    <cellStyle name="Warning Text 173 2" xfId="42668"/>
    <cellStyle name="Warning Text 174" xfId="42669"/>
    <cellStyle name="Warning Text 174 2" xfId="42670"/>
    <cellStyle name="Warning Text 175" xfId="42671"/>
    <cellStyle name="Warning Text 175 2" xfId="42672"/>
    <cellStyle name="Warning Text 176" xfId="42673"/>
    <cellStyle name="Warning Text 176 2" xfId="42674"/>
    <cellStyle name="Warning Text 177" xfId="42675"/>
    <cellStyle name="Warning Text 177 2" xfId="42676"/>
    <cellStyle name="Warning Text 178" xfId="42677"/>
    <cellStyle name="Warning Text 178 2" xfId="42678"/>
    <cellStyle name="Warning Text 179" xfId="42679"/>
    <cellStyle name="Warning Text 179 2" xfId="42680"/>
    <cellStyle name="Warning Text 18" xfId="42681"/>
    <cellStyle name="Warning Text 18 2" xfId="42682"/>
    <cellStyle name="Warning Text 180" xfId="42683"/>
    <cellStyle name="Warning Text 180 2" xfId="42684"/>
    <cellStyle name="Warning Text 181" xfId="42685"/>
    <cellStyle name="Warning Text 181 2" xfId="42686"/>
    <cellStyle name="Warning Text 182" xfId="42687"/>
    <cellStyle name="Warning Text 182 2" xfId="42688"/>
    <cellStyle name="Warning Text 183" xfId="42689"/>
    <cellStyle name="Warning Text 183 2" xfId="42690"/>
    <cellStyle name="Warning Text 184" xfId="42691"/>
    <cellStyle name="Warning Text 184 2" xfId="42692"/>
    <cellStyle name="Warning Text 185" xfId="42693"/>
    <cellStyle name="Warning Text 185 2" xfId="42694"/>
    <cellStyle name="Warning Text 186" xfId="42695"/>
    <cellStyle name="Warning Text 186 2" xfId="42696"/>
    <cellStyle name="Warning Text 187" xfId="42697"/>
    <cellStyle name="Warning Text 187 2" xfId="42698"/>
    <cellStyle name="Warning Text 188" xfId="42699"/>
    <cellStyle name="Warning Text 188 2" xfId="42700"/>
    <cellStyle name="Warning Text 189" xfId="42701"/>
    <cellStyle name="Warning Text 189 2" xfId="42702"/>
    <cellStyle name="Warning Text 19" xfId="42703"/>
    <cellStyle name="Warning Text 19 2" xfId="42704"/>
    <cellStyle name="Warning Text 190" xfId="42705"/>
    <cellStyle name="Warning Text 190 2" xfId="42706"/>
    <cellStyle name="Warning Text 191" xfId="42707"/>
    <cellStyle name="Warning Text 191 2" xfId="42708"/>
    <cellStyle name="Warning Text 192" xfId="42709"/>
    <cellStyle name="Warning Text 192 2" xfId="42710"/>
    <cellStyle name="Warning Text 193" xfId="42711"/>
    <cellStyle name="Warning Text 194" xfId="42712"/>
    <cellStyle name="Warning Text 195" xfId="42713"/>
    <cellStyle name="Warning Text 196" xfId="42714"/>
    <cellStyle name="Warning Text 197" xfId="42715"/>
    <cellStyle name="Warning Text 198" xfId="42716"/>
    <cellStyle name="Warning Text 199" xfId="42717"/>
    <cellStyle name="Warning Text 2" xfId="42718"/>
    <cellStyle name="Warning Text 2 10" xfId="42719"/>
    <cellStyle name="Warning Text 2 11" xfId="42720"/>
    <cellStyle name="Warning Text 2 12" xfId="42721"/>
    <cellStyle name="Warning Text 2 13" xfId="42722"/>
    <cellStyle name="Warning Text 2 2" xfId="42723"/>
    <cellStyle name="Warning Text 2 2 2" xfId="42724"/>
    <cellStyle name="Warning Text 2 2 3" xfId="52058"/>
    <cellStyle name="Warning Text 2 2 3 2" xfId="52059"/>
    <cellStyle name="Warning Text 2 3" xfId="42725"/>
    <cellStyle name="Warning Text 2 4" xfId="42726"/>
    <cellStyle name="Warning Text 2 4 2" xfId="52060"/>
    <cellStyle name="Warning Text 2 5" xfId="42727"/>
    <cellStyle name="Warning Text 2 6" xfId="42728"/>
    <cellStyle name="Warning Text 2 7" xfId="42729"/>
    <cellStyle name="Warning Text 2 8" xfId="42730"/>
    <cellStyle name="Warning Text 2 9" xfId="42731"/>
    <cellStyle name="Warning Text 20" xfId="42732"/>
    <cellStyle name="Warning Text 20 2" xfId="42733"/>
    <cellStyle name="Warning Text 200" xfId="42734"/>
    <cellStyle name="Warning Text 201" xfId="42735"/>
    <cellStyle name="Warning Text 202" xfId="42736"/>
    <cellStyle name="Warning Text 203" xfId="42737"/>
    <cellStyle name="Warning Text 204" xfId="42738"/>
    <cellStyle name="Warning Text 205" xfId="42739"/>
    <cellStyle name="Warning Text 206" xfId="42740"/>
    <cellStyle name="Warning Text 207" xfId="42741"/>
    <cellStyle name="Warning Text 208" xfId="42742"/>
    <cellStyle name="Warning Text 209" xfId="42743"/>
    <cellStyle name="Warning Text 21" xfId="42744"/>
    <cellStyle name="Warning Text 21 2" xfId="42745"/>
    <cellStyle name="Warning Text 210" xfId="42746"/>
    <cellStyle name="Warning Text 211" xfId="42747"/>
    <cellStyle name="Warning Text 212" xfId="42748"/>
    <cellStyle name="Warning Text 213" xfId="42749"/>
    <cellStyle name="Warning Text 214" xfId="42750"/>
    <cellStyle name="Warning Text 215" xfId="42751"/>
    <cellStyle name="Warning Text 216" xfId="42752"/>
    <cellStyle name="Warning Text 217" xfId="42753"/>
    <cellStyle name="Warning Text 218" xfId="42754"/>
    <cellStyle name="Warning Text 219" xfId="42755"/>
    <cellStyle name="Warning Text 22" xfId="42756"/>
    <cellStyle name="Warning Text 22 2" xfId="42757"/>
    <cellStyle name="Warning Text 220" xfId="42758"/>
    <cellStyle name="Warning Text 221" xfId="42759"/>
    <cellStyle name="Warning Text 222" xfId="42760"/>
    <cellStyle name="Warning Text 223" xfId="42761"/>
    <cellStyle name="Warning Text 224" xfId="42762"/>
    <cellStyle name="Warning Text 225" xfId="42763"/>
    <cellStyle name="Warning Text 226" xfId="42764"/>
    <cellStyle name="Warning Text 227" xfId="42765"/>
    <cellStyle name="Warning Text 228" xfId="42766"/>
    <cellStyle name="Warning Text 229" xfId="42767"/>
    <cellStyle name="Warning Text 23" xfId="42768"/>
    <cellStyle name="Warning Text 23 2" xfId="42769"/>
    <cellStyle name="Warning Text 230" xfId="42770"/>
    <cellStyle name="Warning Text 231" xfId="42771"/>
    <cellStyle name="Warning Text 232" xfId="42772"/>
    <cellStyle name="Warning Text 233" xfId="42773"/>
    <cellStyle name="Warning Text 234" xfId="42774"/>
    <cellStyle name="Warning Text 235" xfId="42775"/>
    <cellStyle name="Warning Text 236" xfId="42776"/>
    <cellStyle name="Warning Text 237" xfId="42777"/>
    <cellStyle name="Warning Text 238" xfId="42778"/>
    <cellStyle name="Warning Text 239" xfId="42779"/>
    <cellStyle name="Warning Text 24" xfId="42780"/>
    <cellStyle name="Warning Text 24 2" xfId="42781"/>
    <cellStyle name="Warning Text 240" xfId="42782"/>
    <cellStyle name="Warning Text 241" xfId="42783"/>
    <cellStyle name="Warning Text 242" xfId="42784"/>
    <cellStyle name="Warning Text 243" xfId="42785"/>
    <cellStyle name="Warning Text 244" xfId="42786"/>
    <cellStyle name="Warning Text 245" xfId="42787"/>
    <cellStyle name="Warning Text 246" xfId="42788"/>
    <cellStyle name="Warning Text 247" xfId="42789"/>
    <cellStyle name="Warning Text 248" xfId="42790"/>
    <cellStyle name="Warning Text 249" xfId="42791"/>
    <cellStyle name="Warning Text 25" xfId="42792"/>
    <cellStyle name="Warning Text 25 2" xfId="42793"/>
    <cellStyle name="Warning Text 250" xfId="42794"/>
    <cellStyle name="Warning Text 251" xfId="42795"/>
    <cellStyle name="Warning Text 252" xfId="42796"/>
    <cellStyle name="Warning Text 253" xfId="42797"/>
    <cellStyle name="Warning Text 254" xfId="42798"/>
    <cellStyle name="Warning Text 255" xfId="42799"/>
    <cellStyle name="Warning Text 256" xfId="42800"/>
    <cellStyle name="Warning Text 257" xfId="42801"/>
    <cellStyle name="Warning Text 26" xfId="42802"/>
    <cellStyle name="Warning Text 26 2" xfId="42803"/>
    <cellStyle name="Warning Text 27" xfId="42804"/>
    <cellStyle name="Warning Text 27 2" xfId="42805"/>
    <cellStyle name="Warning Text 28" xfId="42806"/>
    <cellStyle name="Warning Text 28 2" xfId="42807"/>
    <cellStyle name="Warning Text 29" xfId="42808"/>
    <cellStyle name="Warning Text 29 2" xfId="42809"/>
    <cellStyle name="Warning Text 3" xfId="42810"/>
    <cellStyle name="Warning Text 3 2" xfId="42811"/>
    <cellStyle name="Warning Text 3 3" xfId="42812"/>
    <cellStyle name="Warning Text 3 3 2" xfId="52061"/>
    <cellStyle name="Warning Text 3 4" xfId="52062"/>
    <cellStyle name="Warning Text 30" xfId="42813"/>
    <cellStyle name="Warning Text 30 2" xfId="42814"/>
    <cellStyle name="Warning Text 31" xfId="42815"/>
    <cellStyle name="Warning Text 31 2" xfId="42816"/>
    <cellStyle name="Warning Text 32" xfId="42817"/>
    <cellStyle name="Warning Text 32 2" xfId="42818"/>
    <cellStyle name="Warning Text 33" xfId="42819"/>
    <cellStyle name="Warning Text 33 2" xfId="42820"/>
    <cellStyle name="Warning Text 34" xfId="42821"/>
    <cellStyle name="Warning Text 34 2" xfId="42822"/>
    <cellStyle name="Warning Text 35" xfId="42823"/>
    <cellStyle name="Warning Text 35 2" xfId="42824"/>
    <cellStyle name="Warning Text 36" xfId="42825"/>
    <cellStyle name="Warning Text 36 2" xfId="42826"/>
    <cellStyle name="Warning Text 37" xfId="42827"/>
    <cellStyle name="Warning Text 37 2" xfId="42828"/>
    <cellStyle name="Warning Text 38" xfId="42829"/>
    <cellStyle name="Warning Text 38 2" xfId="42830"/>
    <cellStyle name="Warning Text 39" xfId="42831"/>
    <cellStyle name="Warning Text 39 2" xfId="42832"/>
    <cellStyle name="Warning Text 4" xfId="42833"/>
    <cellStyle name="Warning Text 4 2" xfId="42834"/>
    <cellStyle name="Warning Text 4 2 2" xfId="42835"/>
    <cellStyle name="Warning Text 4 3" xfId="42836"/>
    <cellStyle name="Warning Text 40" xfId="42837"/>
    <cellStyle name="Warning Text 40 2" xfId="42838"/>
    <cellStyle name="Warning Text 41" xfId="42839"/>
    <cellStyle name="Warning Text 41 2" xfId="42840"/>
    <cellStyle name="Warning Text 42" xfId="42841"/>
    <cellStyle name="Warning Text 42 2" xfId="42842"/>
    <cellStyle name="Warning Text 43" xfId="42843"/>
    <cellStyle name="Warning Text 43 2" xfId="42844"/>
    <cellStyle name="Warning Text 44" xfId="42845"/>
    <cellStyle name="Warning Text 44 2" xfId="42846"/>
    <cellStyle name="Warning Text 45" xfId="42847"/>
    <cellStyle name="Warning Text 45 2" xfId="42848"/>
    <cellStyle name="Warning Text 46" xfId="42849"/>
    <cellStyle name="Warning Text 46 2" xfId="42850"/>
    <cellStyle name="Warning Text 47" xfId="42851"/>
    <cellStyle name="Warning Text 47 2" xfId="42852"/>
    <cellStyle name="Warning Text 48" xfId="42853"/>
    <cellStyle name="Warning Text 48 2" xfId="42854"/>
    <cellStyle name="Warning Text 49" xfId="42855"/>
    <cellStyle name="Warning Text 49 2" xfId="42856"/>
    <cellStyle name="Warning Text 5" xfId="42857"/>
    <cellStyle name="Warning Text 5 2" xfId="42858"/>
    <cellStyle name="Warning Text 5 3" xfId="42859"/>
    <cellStyle name="Warning Text 50" xfId="42860"/>
    <cellStyle name="Warning Text 50 2" xfId="42861"/>
    <cellStyle name="Warning Text 51" xfId="42862"/>
    <cellStyle name="Warning Text 51 2" xfId="42863"/>
    <cellStyle name="Warning Text 52" xfId="42864"/>
    <cellStyle name="Warning Text 52 2" xfId="42865"/>
    <cellStyle name="Warning Text 53" xfId="42866"/>
    <cellStyle name="Warning Text 53 2" xfId="42867"/>
    <cellStyle name="Warning Text 54" xfId="42868"/>
    <cellStyle name="Warning Text 54 2" xfId="42869"/>
    <cellStyle name="Warning Text 55" xfId="42870"/>
    <cellStyle name="Warning Text 55 2" xfId="42871"/>
    <cellStyle name="Warning Text 56" xfId="42872"/>
    <cellStyle name="Warning Text 56 2" xfId="42873"/>
    <cellStyle name="Warning Text 57" xfId="42874"/>
    <cellStyle name="Warning Text 57 2" xfId="42875"/>
    <cellStyle name="Warning Text 58" xfId="42876"/>
    <cellStyle name="Warning Text 58 2" xfId="42877"/>
    <cellStyle name="Warning Text 59" xfId="42878"/>
    <cellStyle name="Warning Text 59 2" xfId="42879"/>
    <cellStyle name="Warning Text 6" xfId="42880"/>
    <cellStyle name="Warning Text 6 2" xfId="42881"/>
    <cellStyle name="Warning Text 6 3" xfId="42882"/>
    <cellStyle name="Warning Text 60" xfId="42883"/>
    <cellStyle name="Warning Text 60 2" xfId="42884"/>
    <cellStyle name="Warning Text 61" xfId="42885"/>
    <cellStyle name="Warning Text 61 2" xfId="42886"/>
    <cellStyle name="Warning Text 62" xfId="42887"/>
    <cellStyle name="Warning Text 62 2" xfId="42888"/>
    <cellStyle name="Warning Text 63" xfId="42889"/>
    <cellStyle name="Warning Text 63 2" xfId="42890"/>
    <cellStyle name="Warning Text 64" xfId="42891"/>
    <cellStyle name="Warning Text 64 2" xfId="42892"/>
    <cellStyle name="Warning Text 65" xfId="42893"/>
    <cellStyle name="Warning Text 65 2" xfId="42894"/>
    <cellStyle name="Warning Text 66" xfId="42895"/>
    <cellStyle name="Warning Text 66 2" xfId="42896"/>
    <cellStyle name="Warning Text 67" xfId="42897"/>
    <cellStyle name="Warning Text 67 2" xfId="42898"/>
    <cellStyle name="Warning Text 68" xfId="42899"/>
    <cellStyle name="Warning Text 68 2" xfId="42900"/>
    <cellStyle name="Warning Text 69" xfId="42901"/>
    <cellStyle name="Warning Text 69 2" xfId="42902"/>
    <cellStyle name="Warning Text 7" xfId="42903"/>
    <cellStyle name="Warning Text 7 2" xfId="42904"/>
    <cellStyle name="Warning Text 7 3" xfId="42905"/>
    <cellStyle name="Warning Text 70" xfId="42906"/>
    <cellStyle name="Warning Text 70 2" xfId="42907"/>
    <cellStyle name="Warning Text 71" xfId="42908"/>
    <cellStyle name="Warning Text 71 2" xfId="42909"/>
    <cellStyle name="Warning Text 72" xfId="42910"/>
    <cellStyle name="Warning Text 72 2" xfId="42911"/>
    <cellStyle name="Warning Text 73" xfId="42912"/>
    <cellStyle name="Warning Text 73 2" xfId="42913"/>
    <cellStyle name="Warning Text 74" xfId="42914"/>
    <cellStyle name="Warning Text 74 2" xfId="42915"/>
    <cellStyle name="Warning Text 75" xfId="42916"/>
    <cellStyle name="Warning Text 75 2" xfId="42917"/>
    <cellStyle name="Warning Text 76" xfId="42918"/>
    <cellStyle name="Warning Text 76 2" xfId="42919"/>
    <cellStyle name="Warning Text 77" xfId="42920"/>
    <cellStyle name="Warning Text 77 2" xfId="42921"/>
    <cellStyle name="Warning Text 78" xfId="42922"/>
    <cellStyle name="Warning Text 78 2" xfId="42923"/>
    <cellStyle name="Warning Text 79" xfId="42924"/>
    <cellStyle name="Warning Text 79 2" xfId="42925"/>
    <cellStyle name="Warning Text 8" xfId="42926"/>
    <cellStyle name="Warning Text 8 2" xfId="42927"/>
    <cellStyle name="Warning Text 8 3" xfId="42928"/>
    <cellStyle name="Warning Text 80" xfId="42929"/>
    <cellStyle name="Warning Text 80 2" xfId="42930"/>
    <cellStyle name="Warning Text 81" xfId="42931"/>
    <cellStyle name="Warning Text 81 2" xfId="42932"/>
    <cellStyle name="Warning Text 82" xfId="42933"/>
    <cellStyle name="Warning Text 82 2" xfId="42934"/>
    <cellStyle name="Warning Text 83" xfId="42935"/>
    <cellStyle name="Warning Text 83 2" xfId="42936"/>
    <cellStyle name="Warning Text 84" xfId="42937"/>
    <cellStyle name="Warning Text 84 2" xfId="42938"/>
    <cellStyle name="Warning Text 85" xfId="42939"/>
    <cellStyle name="Warning Text 85 2" xfId="42940"/>
    <cellStyle name="Warning Text 86" xfId="42941"/>
    <cellStyle name="Warning Text 86 2" xfId="42942"/>
    <cellStyle name="Warning Text 87" xfId="42943"/>
    <cellStyle name="Warning Text 87 2" xfId="42944"/>
    <cellStyle name="Warning Text 88" xfId="42945"/>
    <cellStyle name="Warning Text 88 2" xfId="42946"/>
    <cellStyle name="Warning Text 89" xfId="42947"/>
    <cellStyle name="Warning Text 89 2" xfId="42948"/>
    <cellStyle name="Warning Text 9" xfId="42949"/>
    <cellStyle name="Warning Text 9 2" xfId="42950"/>
    <cellStyle name="Warning Text 9 3" xfId="42951"/>
    <cellStyle name="Warning Text 90" xfId="42952"/>
    <cellStyle name="Warning Text 90 2" xfId="42953"/>
    <cellStyle name="Warning Text 91" xfId="42954"/>
    <cellStyle name="Warning Text 91 2" xfId="42955"/>
    <cellStyle name="Warning Text 92" xfId="42956"/>
    <cellStyle name="Warning Text 92 2" xfId="42957"/>
    <cellStyle name="Warning Text 93" xfId="42958"/>
    <cellStyle name="Warning Text 93 2" xfId="42959"/>
    <cellStyle name="Warning Text 94" xfId="42960"/>
    <cellStyle name="Warning Text 94 2" xfId="42961"/>
    <cellStyle name="Warning Text 95" xfId="42962"/>
    <cellStyle name="Warning Text 95 2" xfId="42963"/>
    <cellStyle name="Warning Text 96" xfId="42964"/>
    <cellStyle name="Warning Text 96 2" xfId="42965"/>
    <cellStyle name="Warning Text 97" xfId="42966"/>
    <cellStyle name="Warning Text 97 2" xfId="42967"/>
    <cellStyle name="Warning Text 98" xfId="42968"/>
    <cellStyle name="Warning Text 98 2" xfId="42969"/>
    <cellStyle name="Warning Text 99" xfId="42970"/>
    <cellStyle name="Warning Text 99 2" xfId="42971"/>
    <cellStyle name="WhitePattern" xfId="42972"/>
    <cellStyle name="WhitePattern1" xfId="42973"/>
    <cellStyle name="WhiteText" xfId="42974"/>
    <cellStyle name="WM_STANDARD" xfId="52"/>
    <cellStyle name="WMI_Standard" xfId="53"/>
    <cellStyle name="Year" xfId="4297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16" Type="http://schemas.openxmlformats.org/officeDocument/2006/relationships/externalLink" Target="externalLinks/externalLink7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66" Type="http://schemas.openxmlformats.org/officeDocument/2006/relationships/externalLink" Target="externalLinks/externalLink57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2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theme" Target="theme/theme1.xml"/><Relationship Id="rId77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xhibit%20No.%20___%20(CTM-2)%20-%20Electric%20Cost%20of%20Servic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090205%20PacifiCorp\Company%20Workpapers\Non-confidential%20Workpapers\Workpapers\R.%20Bryce%20Dalley\Models\WA%20RAM%20JUNE%202008%20GR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090205%20PacifiCorp/Company%20Workpapers/Non-confidential%20Workpapers/Workpapers/R.%20Bryce%20Dalley/Models/WA%20RAM%20JUNE%202008%20GR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WINNT\Temporary%20Internet%20Files\OLK2F\Due%20Diligence\August%20New%20Model\Fred%20Value%209.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Large%20Qf's\Qf03\FALLS\Falls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xhibit%20No.%20___%20(CTM-3)%20-%20Electric%20Revenue%20Allocation%20and%20Rate%20Design%20-%20parity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TM1EXC\PSE_VER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WUTC\Puget%20Sound%20Energy\Semi%20Annual%20Report\Jun_30_01\Proforma%20Adj_not%20u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WINNT\Temporary%20Internet%20Files\OLK71\SOE%20Sept%20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ocuments%20and%20Settings\npeder\Local%20Settings\Temporary%20Internet%20Files\Content.Outlook\966INFBW\03-09%20Elec_Unb%20(93%203%25%208%20months)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%23%20NOT%20USED%20-%202007%20GRC\4.04G%20Pass%20Through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Unbilled%20Rev%20Electric%20-%20Gas%20-%20SOE%20-%20SOG\2006\09-06%20Elec_Unb%20(93%203%25%202%20months)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signments\Water\W_COMP\Rosario\2007%20rate%20case\Worksheets\070944%20Loan%20Recalculatio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REGULATN\ER\WA601rc\Copy%20of%20Models%20as%20Filed\Ram%20Dec%201998%20-%20WA%20Rate%20CaseRevis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04092.000\Local%20Settings\Temporary%20Internet%20Files\OLK1AC\RECOV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PacifiCorp%20UE100749%20GRC\Company%20Workpapers\G.%20%20UE-10_PAC%20Workpapers%20(May%202010)\Dalley%20Workpapers\UE-10_Dalley%20Workpaper%206%20(PACMay2010)\Revenue%20Requirement%20Models\WA%20RAM%20Dec%202009%20G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PacifiCorp%20UE100749%20GRC/Company%20Workpapers/G.%20%20UE-10_PAC%20Workpapers%20(May%202010)/Dalley%20Workpapers/UE-10_Dalley%20Workpaper%206%20(PACMay2010)/Revenue%20Requirement%20Models/WA%20RAM%20Dec%202009%20GRC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WUTC\Puget%20Sound%20Energy\Semi%20Annual%20Report\Dec_31_04\WC-RB%202004-12%20Monthly%20Rp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%23%202010%20GTIF\Original2010GTIF-Oct\Models%20&amp;%20Adjustments%20Oct-10%20filing\3.03%203.04%20RB%20&amp;%20WC-RC%20June%2010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WUTC\Puget%20Sound%20Energy\Semi%20Annual%20Report\Dec_31_04\WC-RB%202004-12%20Monthly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-4, Sumcost Exhibits"/>
      <sheetName val="ASSIGN"/>
      <sheetName val="SUMCOST"/>
      <sheetName val="MACROS"/>
      <sheetName val="Customer Cost Analysis"/>
    </sheetNames>
    <sheetDataSet>
      <sheetData sheetId="0"/>
      <sheetData sheetId="1">
        <row r="1">
          <cell r="A1">
            <v>1</v>
          </cell>
          <cell r="F1" t="str">
            <v>AVISTA UTILITIES</v>
          </cell>
          <cell r="H1" t="str">
            <v>Washington Jurisdiction</v>
          </cell>
        </row>
        <row r="5">
          <cell r="J5">
            <v>5</v>
          </cell>
          <cell r="K5" t="str">
            <v>(k)</v>
          </cell>
          <cell r="L5" t="str">
            <v>(l)</v>
          </cell>
          <cell r="M5" t="str">
            <v>(m)</v>
          </cell>
          <cell r="N5" t="str">
            <v>(n)</v>
          </cell>
          <cell r="O5" t="str">
            <v>(o)</v>
          </cell>
          <cell r="P5" t="str">
            <v>(p)</v>
          </cell>
          <cell r="Q5" t="str">
            <v>(q)</v>
          </cell>
          <cell r="R5" t="str">
            <v>(r)</v>
          </cell>
          <cell r="S5" t="str">
            <v>(s)</v>
          </cell>
          <cell r="T5" t="str">
            <v>(t)</v>
          </cell>
          <cell r="U5" t="str">
            <v>(u)</v>
          </cell>
          <cell r="V5" t="str">
            <v>(v)</v>
          </cell>
          <cell r="W5" t="str">
            <v>(w)</v>
          </cell>
          <cell r="X5" t="str">
            <v>(x)</v>
          </cell>
          <cell r="Y5" t="str">
            <v>(y)</v>
          </cell>
          <cell r="Z5" t="str">
            <v>(z)</v>
          </cell>
          <cell r="AA5" t="str">
            <v>(aa)</v>
          </cell>
          <cell r="AB5" t="str">
            <v>(ab)</v>
          </cell>
          <cell r="AC5" t="str">
            <v>(ac)</v>
          </cell>
        </row>
        <row r="6">
          <cell r="J6">
            <v>6</v>
          </cell>
          <cell r="N6" t="str">
            <v>Notes</v>
          </cell>
          <cell r="O6" t="str">
            <v>Functional</v>
          </cell>
          <cell r="P6" t="str">
            <v>Class</v>
          </cell>
          <cell r="Q6" t="str">
            <v>Proforma</v>
          </cell>
          <cell r="R6" t="str">
            <v>Functional</v>
          </cell>
          <cell r="S6" t="str">
            <v>Residential</v>
          </cell>
          <cell r="T6" t="str">
            <v>General</v>
          </cell>
          <cell r="U6" t="str">
            <v>Large Gen</v>
          </cell>
          <cell r="V6" t="str">
            <v>Extra Large</v>
          </cell>
          <cell r="W6" t="str">
            <v>Pumping</v>
          </cell>
          <cell r="X6" t="str">
            <v>Street &amp;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 t="str">
            <v xml:space="preserve"> </v>
          </cell>
          <cell r="AC6" t="str">
            <v xml:space="preserve"> </v>
          </cell>
        </row>
        <row r="7">
          <cell r="J7">
            <v>7</v>
          </cell>
          <cell r="K7" t="str">
            <v>Account Description</v>
          </cell>
          <cell r="O7" t="str">
            <v>Allocation</v>
          </cell>
          <cell r="P7" t="str">
            <v>Allocator</v>
          </cell>
          <cell r="Q7" t="str">
            <v>Totals</v>
          </cell>
          <cell r="R7" t="str">
            <v>Totals</v>
          </cell>
          <cell r="S7" t="str">
            <v>Service</v>
          </cell>
          <cell r="T7" t="str">
            <v>Service</v>
          </cell>
          <cell r="U7" t="str">
            <v>Service</v>
          </cell>
          <cell r="V7" t="str">
            <v>Gen Service</v>
          </cell>
          <cell r="W7" t="str">
            <v>Service</v>
          </cell>
          <cell r="X7" t="str">
            <v>Area Lights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 t="str">
            <v xml:space="preserve"> </v>
          </cell>
          <cell r="AC7" t="str">
            <v xml:space="preserve"> </v>
          </cell>
        </row>
        <row r="8">
          <cell r="J8">
            <v>8</v>
          </cell>
          <cell r="S8" t="str">
            <v>Sch 1</v>
          </cell>
          <cell r="T8" t="str">
            <v>Sch 11-12</v>
          </cell>
          <cell r="U8" t="str">
            <v>Sch 21-22</v>
          </cell>
          <cell r="V8" t="str">
            <v>Sch 25</v>
          </cell>
          <cell r="W8" t="str">
            <v>Sch 31-32</v>
          </cell>
          <cell r="X8" t="str">
            <v>Sch 41-49</v>
          </cell>
          <cell r="Y8" t="str">
            <v>Open 1</v>
          </cell>
          <cell r="Z8" t="str">
            <v>Open 2</v>
          </cell>
          <cell r="AA8" t="str">
            <v>Open 3</v>
          </cell>
          <cell r="AB8" t="str">
            <v>Open 4</v>
          </cell>
          <cell r="AC8" t="str">
            <v>Open 5</v>
          </cell>
        </row>
        <row r="9">
          <cell r="J9">
            <v>9</v>
          </cell>
          <cell r="K9" t="str">
            <v>Operation &amp; Maintenance Expenses</v>
          </cell>
        </row>
        <row r="10">
          <cell r="J10">
            <v>10</v>
          </cell>
          <cell r="L10" t="str">
            <v>Production Expenses</v>
          </cell>
          <cell r="AI10" t="str">
            <v>Class</v>
          </cell>
          <cell r="AJ10" t="str">
            <v>Factor Name</v>
          </cell>
          <cell r="AK10" t="str">
            <v>P01</v>
          </cell>
          <cell r="AL10" t="str">
            <v>P02</v>
          </cell>
          <cell r="AM10" t="str">
            <v>P03</v>
          </cell>
          <cell r="AN10" t="str">
            <v>P04</v>
          </cell>
          <cell r="AO10" t="str">
            <v>P05</v>
          </cell>
          <cell r="AP10" t="str">
            <v>P06</v>
          </cell>
          <cell r="AQ10" t="str">
            <v>P07</v>
          </cell>
          <cell r="AR10" t="str">
            <v>P08</v>
          </cell>
          <cell r="AS10" t="str">
            <v>P09</v>
          </cell>
        </row>
        <row r="11">
          <cell r="J11">
            <v>11</v>
          </cell>
          <cell r="K11" t="str">
            <v>500-OP</v>
          </cell>
          <cell r="L11" t="str">
            <v xml:space="preserve">Steam </v>
          </cell>
          <cell r="M11" t="str">
            <v>Supervision &amp; Engineering</v>
          </cell>
          <cell r="O11" t="str">
            <v>P01</v>
          </cell>
          <cell r="P11" t="str">
            <v/>
          </cell>
          <cell r="Q11">
            <v>349000</v>
          </cell>
          <cell r="AJ11" t="str">
            <v>Total Factor</v>
          </cell>
          <cell r="AK11">
            <v>100</v>
          </cell>
          <cell r="AL11">
            <v>100</v>
          </cell>
          <cell r="AM11">
            <v>100</v>
          </cell>
          <cell r="AN11">
            <v>100</v>
          </cell>
          <cell r="AO11">
            <v>200</v>
          </cell>
          <cell r="AP11">
            <v>187644</v>
          </cell>
          <cell r="AQ11">
            <v>55075</v>
          </cell>
          <cell r="AR11">
            <v>5595</v>
          </cell>
          <cell r="AS11">
            <v>2596</v>
          </cell>
          <cell r="BC11" t="str">
            <v>E01</v>
          </cell>
          <cell r="BD11" t="str">
            <v>Customer Level Consumption</v>
          </cell>
          <cell r="BG11">
            <v>2390086.21</v>
          </cell>
          <cell r="BH11">
            <v>489572.18300000002</v>
          </cell>
          <cell r="BI11">
            <v>1481850.5589999999</v>
          </cell>
          <cell r="BJ11">
            <v>1063262.3589999999</v>
          </cell>
          <cell r="BK11">
            <v>124198.378</v>
          </cell>
          <cell r="BL11">
            <v>25886.565999999999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 t="str">
            <v>Energy Sales-MWH</v>
          </cell>
        </row>
        <row r="12">
          <cell r="J12">
            <v>12</v>
          </cell>
          <cell r="L12" t="str">
            <v>P</v>
          </cell>
          <cell r="M12" t="str">
            <v>Coincident Peak</v>
          </cell>
          <cell r="N12" t="str">
            <v/>
          </cell>
          <cell r="O12">
            <v>34.200000000000003</v>
          </cell>
          <cell r="P12" t="str">
            <v>D01</v>
          </cell>
          <cell r="R12">
            <v>119358.00000000001</v>
          </cell>
          <cell r="S12">
            <v>59480.79990523967</v>
          </cell>
          <cell r="T12">
            <v>9290.8807097594181</v>
          </cell>
          <cell r="U12">
            <v>29196.388265885831</v>
          </cell>
          <cell r="V12">
            <v>18978.027599509584</v>
          </cell>
          <cell r="W12">
            <v>2121.7728873160372</v>
          </cell>
          <cell r="X12">
            <v>290.13063228947266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 t="str">
            <v>D01</v>
          </cell>
          <cell r="AJ12" t="str">
            <v>Coincident Peak</v>
          </cell>
          <cell r="AK12">
            <v>34.200000000000003</v>
          </cell>
          <cell r="AL12">
            <v>42</v>
          </cell>
          <cell r="AM12">
            <v>41.83</v>
          </cell>
          <cell r="AN12">
            <v>100</v>
          </cell>
          <cell r="AO12">
            <v>68.400000000000006</v>
          </cell>
          <cell r="AP12">
            <v>126316</v>
          </cell>
          <cell r="AQ12">
            <v>44099</v>
          </cell>
          <cell r="AR12">
            <v>3810</v>
          </cell>
          <cell r="AS12">
            <v>1229</v>
          </cell>
          <cell r="BG12">
            <v>0.4287260694580905</v>
          </cell>
          <cell r="BH12">
            <v>8.7817902490474192E-2</v>
          </cell>
          <cell r="BI12">
            <v>0.26580964444974736</v>
          </cell>
          <cell r="BJ12">
            <v>0.19072462326654199</v>
          </cell>
          <cell r="BK12">
            <v>2.2278310384883641E-2</v>
          </cell>
          <cell r="BL12">
            <v>4.6434499502624399E-3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</row>
        <row r="13">
          <cell r="J13">
            <v>13</v>
          </cell>
          <cell r="L13" t="str">
            <v>P</v>
          </cell>
          <cell r="M13" t="str">
            <v>Generation Level Consumption</v>
          </cell>
          <cell r="N13" t="str">
            <v/>
          </cell>
          <cell r="O13">
            <v>65.8</v>
          </cell>
          <cell r="P13" t="str">
            <v>E02</v>
          </cell>
          <cell r="R13">
            <v>229642</v>
          </cell>
          <cell r="S13">
            <v>98994.094267087159</v>
          </cell>
          <cell r="T13">
            <v>20277.408669056189</v>
          </cell>
          <cell r="U13">
            <v>61275.944153680175</v>
          </cell>
          <cell r="V13">
            <v>42878.24028001137</v>
          </cell>
          <cell r="W13">
            <v>5144.1265541427165</v>
          </cell>
          <cell r="X13">
            <v>1072.1860760224099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I13" t="str">
            <v>E02</v>
          </cell>
          <cell r="AJ13" t="str">
            <v>Generation Level Consumption</v>
          </cell>
          <cell r="AK13">
            <v>65.8</v>
          </cell>
          <cell r="AL13">
            <v>58</v>
          </cell>
          <cell r="AM13">
            <v>58.17</v>
          </cell>
          <cell r="AN13">
            <v>0</v>
          </cell>
          <cell r="AO13">
            <v>131.6</v>
          </cell>
          <cell r="AP13">
            <v>61328</v>
          </cell>
          <cell r="AQ13">
            <v>10976</v>
          </cell>
          <cell r="AR13">
            <v>1785</v>
          </cell>
          <cell r="AS13">
            <v>1367</v>
          </cell>
          <cell r="BC13" t="str">
            <v>E02</v>
          </cell>
          <cell r="BD13" t="str">
            <v>Generation Level Consumption</v>
          </cell>
          <cell r="BG13">
            <v>2562172.4171199999</v>
          </cell>
          <cell r="BH13">
            <v>524821.38017600006</v>
          </cell>
          <cell r="BI13">
            <v>1585948.4861789674</v>
          </cell>
          <cell r="BJ13">
            <v>1109777.763547</v>
          </cell>
          <cell r="BK13">
            <v>133140.66121600001</v>
          </cell>
          <cell r="BL13">
            <v>27750.398752000001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>Energy Sales with Losses - MWH</v>
          </cell>
        </row>
        <row r="14">
          <cell r="J14">
            <v>14</v>
          </cell>
          <cell r="L14" t="str">
            <v>P</v>
          </cell>
          <cell r="M14" t="str">
            <v>Open</v>
          </cell>
          <cell r="N14" t="str">
            <v/>
          </cell>
          <cell r="O14">
            <v>0</v>
          </cell>
          <cell r="P14" t="str">
            <v>xxx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I14" t="str">
            <v>xxx</v>
          </cell>
          <cell r="AJ14" t="str">
            <v>Open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BG14">
            <v>0.43108009104208794</v>
          </cell>
          <cell r="BH14">
            <v>8.8300087392794824E-2</v>
          </cell>
          <cell r="BI14">
            <v>0.26683247904860685</v>
          </cell>
          <cell r="BJ14">
            <v>0.1867177619077145</v>
          </cell>
          <cell r="BK14">
            <v>2.2400634701590809E-2</v>
          </cell>
          <cell r="BL14">
            <v>4.6689459072051711E-3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</row>
        <row r="15">
          <cell r="J15">
            <v>15</v>
          </cell>
          <cell r="L15" t="str">
            <v>P</v>
          </cell>
          <cell r="M15" t="str">
            <v>Open</v>
          </cell>
          <cell r="N15" t="str">
            <v/>
          </cell>
          <cell r="O15">
            <v>0</v>
          </cell>
          <cell r="P15" t="str">
            <v>xxx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I15" t="str">
            <v>xxx</v>
          </cell>
          <cell r="AJ15" t="str">
            <v>Open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BC15" t="str">
            <v>E03</v>
          </cell>
          <cell r="BD15" t="str">
            <v>Open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>Open</v>
          </cell>
        </row>
        <row r="16">
          <cell r="J16">
            <v>16</v>
          </cell>
          <cell r="K16" t="str">
            <v>501-OP</v>
          </cell>
          <cell r="L16" t="str">
            <v xml:space="preserve">Steam </v>
          </cell>
          <cell r="M16" t="str">
            <v>Fuel</v>
          </cell>
          <cell r="O16" t="str">
            <v>P01</v>
          </cell>
          <cell r="P16" t="str">
            <v/>
          </cell>
          <cell r="Q16">
            <v>20467000</v>
          </cell>
        </row>
        <row r="17">
          <cell r="J17">
            <v>17</v>
          </cell>
          <cell r="L17" t="str">
            <v>P</v>
          </cell>
          <cell r="M17" t="str">
            <v>Coincident Peak</v>
          </cell>
          <cell r="N17" t="str">
            <v/>
          </cell>
          <cell r="O17">
            <v>34.200000000000003</v>
          </cell>
          <cell r="P17" t="str">
            <v>D01</v>
          </cell>
          <cell r="R17">
            <v>6999714</v>
          </cell>
          <cell r="S17">
            <v>3488233.6150731808</v>
          </cell>
          <cell r="T17">
            <v>544860.90397319768</v>
          </cell>
          <cell r="U17">
            <v>1712213.4058392127</v>
          </cell>
          <cell r="V17">
            <v>1112960.7188514688</v>
          </cell>
          <cell r="W17">
            <v>124430.73262090924</v>
          </cell>
          <cell r="X17">
            <v>17014.623642030478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J18">
            <v>18</v>
          </cell>
          <cell r="L18" t="str">
            <v>P</v>
          </cell>
          <cell r="M18" t="str">
            <v>Generation Level Consumption</v>
          </cell>
          <cell r="N18" t="str">
            <v/>
          </cell>
          <cell r="O18">
            <v>65.8</v>
          </cell>
          <cell r="P18" t="str">
            <v>E02</v>
          </cell>
          <cell r="R18">
            <v>13467286</v>
          </cell>
          <cell r="S18">
            <v>5805478.8749698363</v>
          </cell>
          <cell r="T18">
            <v>1189162.5307437622</v>
          </cell>
          <cell r="U18">
            <v>3593509.3094365965</v>
          </cell>
          <cell r="V18">
            <v>2514581.5008910969</v>
          </cell>
          <cell r="W18">
            <v>301675.7541078481</v>
          </cell>
          <cell r="X18">
            <v>62878.029850861501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I18" t="str">
            <v>Class</v>
          </cell>
          <cell r="AJ18" t="str">
            <v>Factor Name</v>
          </cell>
          <cell r="AK18" t="str">
            <v>T01</v>
          </cell>
          <cell r="AL18" t="str">
            <v>T02</v>
          </cell>
          <cell r="AM18" t="str">
            <v>T03</v>
          </cell>
          <cell r="AN18" t="str">
            <v>T04</v>
          </cell>
          <cell r="BC18" t="str">
            <v>D01</v>
          </cell>
          <cell r="BD18" t="str">
            <v>Coincident Peak</v>
          </cell>
          <cell r="BG18">
            <v>443855</v>
          </cell>
          <cell r="BH18">
            <v>69330</v>
          </cell>
          <cell r="BI18">
            <v>217868</v>
          </cell>
          <cell r="BJ18">
            <v>141617</v>
          </cell>
          <cell r="BK18">
            <v>15833</v>
          </cell>
          <cell r="BL18">
            <v>2165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>Coincident Peak 12 Month Average</v>
          </cell>
        </row>
        <row r="19">
          <cell r="J19">
            <v>19</v>
          </cell>
          <cell r="L19" t="str">
            <v>P</v>
          </cell>
          <cell r="M19" t="str">
            <v>Open</v>
          </cell>
          <cell r="N19" t="str">
            <v/>
          </cell>
          <cell r="O19">
            <v>0</v>
          </cell>
          <cell r="P19" t="str">
            <v>xxx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J19" t="str">
            <v>Total Factor</v>
          </cell>
          <cell r="AK19">
            <v>100</v>
          </cell>
          <cell r="AL19">
            <v>100</v>
          </cell>
          <cell r="AM19">
            <v>0</v>
          </cell>
          <cell r="AN19">
            <v>0</v>
          </cell>
          <cell r="BG19">
            <v>0.49833944859363982</v>
          </cell>
          <cell r="BH19">
            <v>7.7840452334652199E-2</v>
          </cell>
          <cell r="BI19">
            <v>0.24461190926360887</v>
          </cell>
          <cell r="BJ19">
            <v>0.15900088472921448</v>
          </cell>
          <cell r="BK19">
            <v>1.7776545244692746E-2</v>
          </cell>
          <cell r="BL19">
            <v>2.4307598341918651E-3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</row>
        <row r="20">
          <cell r="J20">
            <v>20</v>
          </cell>
          <cell r="L20" t="str">
            <v>P</v>
          </cell>
          <cell r="M20" t="str">
            <v>Open</v>
          </cell>
          <cell r="N20" t="str">
            <v/>
          </cell>
          <cell r="O20">
            <v>0</v>
          </cell>
          <cell r="P20" t="str">
            <v>xxx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I20" t="str">
            <v>D01</v>
          </cell>
          <cell r="AJ20" t="str">
            <v>Coincident Peak</v>
          </cell>
          <cell r="AK20">
            <v>34.200000000000003</v>
          </cell>
          <cell r="AL20">
            <v>41.92</v>
          </cell>
          <cell r="BC20" t="str">
            <v>D02</v>
          </cell>
          <cell r="BD20" t="str">
            <v>NCP-All</v>
          </cell>
          <cell r="BG20">
            <v>502374</v>
          </cell>
          <cell r="BH20">
            <v>103881</v>
          </cell>
          <cell r="BI20">
            <v>277639</v>
          </cell>
          <cell r="BJ20">
            <v>151519</v>
          </cell>
          <cell r="BK20">
            <v>25372</v>
          </cell>
          <cell r="BL20">
            <v>6468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>Non-Coincident Peak All Sched.12 Mo Avg</v>
          </cell>
        </row>
        <row r="21">
          <cell r="J21">
            <v>21</v>
          </cell>
          <cell r="K21" t="str">
            <v>502-OP</v>
          </cell>
          <cell r="L21" t="str">
            <v>Steam</v>
          </cell>
          <cell r="M21" t="str">
            <v>Steam Expenses</v>
          </cell>
          <cell r="O21" t="str">
            <v>P01</v>
          </cell>
          <cell r="P21" t="str">
            <v/>
          </cell>
          <cell r="Q21">
            <v>2849000</v>
          </cell>
          <cell r="AI21" t="str">
            <v>E02</v>
          </cell>
          <cell r="AJ21" t="str">
            <v>Generation Level Consumption</v>
          </cell>
          <cell r="AK21">
            <v>65.8</v>
          </cell>
          <cell r="AL21">
            <v>58.08</v>
          </cell>
          <cell r="BG21">
            <v>0.4707168778162254</v>
          </cell>
          <cell r="BH21">
            <v>9.7334933703629792E-2</v>
          </cell>
          <cell r="BI21">
            <v>0.2601435648342052</v>
          </cell>
          <cell r="BJ21">
            <v>0.14197102280340276</v>
          </cell>
          <cell r="BK21">
            <v>2.3773182178921024E-2</v>
          </cell>
          <cell r="BL21">
            <v>6.0604186636158434E-3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</row>
        <row r="22">
          <cell r="J22">
            <v>22</v>
          </cell>
          <cell r="L22" t="str">
            <v>P</v>
          </cell>
          <cell r="M22" t="str">
            <v>Coincident Peak</v>
          </cell>
          <cell r="N22" t="str">
            <v/>
          </cell>
          <cell r="O22">
            <v>34.200000000000003</v>
          </cell>
          <cell r="P22" t="str">
            <v>D01</v>
          </cell>
          <cell r="R22">
            <v>974358.00000000012</v>
          </cell>
          <cell r="S22">
            <v>485561.02845280175</v>
          </cell>
          <cell r="T22">
            <v>75844.467455887061</v>
          </cell>
          <cell r="U22">
            <v>238339.57068627144</v>
          </cell>
          <cell r="V22">
            <v>154923.78404298797</v>
          </cell>
          <cell r="W22">
            <v>17320.719071528336</v>
          </cell>
          <cell r="X22">
            <v>2368.4302905235177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I22" t="str">
            <v>xxx</v>
          </cell>
          <cell r="AJ22" t="str">
            <v>Open</v>
          </cell>
          <cell r="AK22">
            <v>0</v>
          </cell>
          <cell r="AL22">
            <v>0</v>
          </cell>
          <cell r="BC22" t="str">
            <v>D03</v>
          </cell>
          <cell r="BD22" t="str">
            <v>NCP-w/o DA</v>
          </cell>
          <cell r="BG22">
            <v>502374</v>
          </cell>
          <cell r="BH22">
            <v>103881</v>
          </cell>
          <cell r="BI22">
            <v>277639</v>
          </cell>
          <cell r="BJ22">
            <v>0</v>
          </cell>
          <cell r="BK22">
            <v>25372</v>
          </cell>
          <cell r="BL22">
            <v>6468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>NCP w/o Sch 25/28 12 Mo Avg</v>
          </cell>
        </row>
        <row r="23">
          <cell r="J23">
            <v>23</v>
          </cell>
          <cell r="L23" t="str">
            <v>P</v>
          </cell>
          <cell r="M23" t="str">
            <v>Generation Level Consumption</v>
          </cell>
          <cell r="N23" t="str">
            <v/>
          </cell>
          <cell r="O23">
            <v>65.8</v>
          </cell>
          <cell r="P23" t="str">
            <v>E02</v>
          </cell>
          <cell r="R23">
            <v>1874642</v>
          </cell>
          <cell r="S23">
            <v>808120.84403132182</v>
          </cell>
          <cell r="T23">
            <v>165531.05243020368</v>
          </cell>
          <cell r="U23">
            <v>500215.37218863843</v>
          </cell>
          <cell r="V23">
            <v>350028.95861820172</v>
          </cell>
          <cell r="W23">
            <v>41993.170638259595</v>
          </cell>
          <cell r="X23">
            <v>8752.6020933749169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BG23">
            <v>0.54860254178615186</v>
          </cell>
          <cell r="BH23">
            <v>0.113440147466404</v>
          </cell>
          <cell r="BI23">
            <v>0.30318738847743998</v>
          </cell>
          <cell r="BJ23">
            <v>0</v>
          </cell>
          <cell r="BK23">
            <v>2.7706735798823677E-2</v>
          </cell>
          <cell r="BL23">
            <v>7.0631864711804956E-3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</row>
        <row r="24">
          <cell r="J24">
            <v>24</v>
          </cell>
          <cell r="L24" t="str">
            <v>P</v>
          </cell>
          <cell r="M24" t="str">
            <v>Open</v>
          </cell>
          <cell r="N24" t="str">
            <v/>
          </cell>
          <cell r="O24">
            <v>0</v>
          </cell>
          <cell r="P24" t="str">
            <v>xxx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C24" t="str">
            <v>D04</v>
          </cell>
          <cell r="BD24" t="str">
            <v xml:space="preserve">DA Sch 25 </v>
          </cell>
          <cell r="BJ24">
            <v>100</v>
          </cell>
          <cell r="BR24" t="str">
            <v>Direct Assigned to Schedule 25 Customers</v>
          </cell>
        </row>
        <row r="25">
          <cell r="J25">
            <v>25</v>
          </cell>
          <cell r="L25" t="str">
            <v>P</v>
          </cell>
          <cell r="M25" t="str">
            <v>Open</v>
          </cell>
          <cell r="N25" t="str">
            <v/>
          </cell>
          <cell r="O25">
            <v>0</v>
          </cell>
          <cell r="P25" t="str">
            <v>xxx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I25" t="str">
            <v>Class</v>
          </cell>
          <cell r="AJ25" t="str">
            <v>Factor Name</v>
          </cell>
          <cell r="AK25" t="str">
            <v>X01</v>
          </cell>
          <cell r="AL25" t="str">
            <v>X02</v>
          </cell>
          <cell r="AM25" t="str">
            <v>X03</v>
          </cell>
          <cell r="AN25" t="str">
            <v>X04</v>
          </cell>
          <cell r="AO25" t="str">
            <v>X05</v>
          </cell>
          <cell r="AP25" t="str">
            <v>X06</v>
          </cell>
          <cell r="AQ25" t="str">
            <v>X07</v>
          </cell>
          <cell r="AR25" t="str">
            <v>X08</v>
          </cell>
          <cell r="AS25" t="str">
            <v>X09</v>
          </cell>
          <cell r="AT25" t="str">
            <v>X10</v>
          </cell>
          <cell r="AU25" t="str">
            <v>X11</v>
          </cell>
          <cell r="AV25" t="str">
            <v>X12</v>
          </cell>
          <cell r="AW25" t="str">
            <v>X13</v>
          </cell>
          <cell r="AX25" t="str">
            <v>X14</v>
          </cell>
          <cell r="AY25" t="str">
            <v>X15</v>
          </cell>
          <cell r="BG25">
            <v>0</v>
          </cell>
          <cell r="BH25">
            <v>0</v>
          </cell>
          <cell r="BI25">
            <v>0</v>
          </cell>
          <cell r="BJ25">
            <v>1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</row>
        <row r="26">
          <cell r="J26">
            <v>26</v>
          </cell>
          <cell r="K26" t="str">
            <v>503-OP</v>
          </cell>
          <cell r="L26" t="str">
            <v>Steam</v>
          </cell>
          <cell r="M26" t="str">
            <v>From Other Sources</v>
          </cell>
          <cell r="O26" t="str">
            <v>P01</v>
          </cell>
          <cell r="P26" t="str">
            <v/>
          </cell>
          <cell r="Q26">
            <v>0</v>
          </cell>
          <cell r="AJ26" t="str">
            <v>Total Factor</v>
          </cell>
          <cell r="AK26">
            <v>100</v>
          </cell>
          <cell r="AL26">
            <v>12440.694</v>
          </cell>
          <cell r="AM26">
            <v>68733.354999999996</v>
          </cell>
          <cell r="AN26">
            <v>0</v>
          </cell>
          <cell r="AO26">
            <v>100.00000000000001</v>
          </cell>
          <cell r="AP26">
            <v>100</v>
          </cell>
          <cell r="AQ26">
            <v>100</v>
          </cell>
          <cell r="AR26">
            <v>100</v>
          </cell>
          <cell r="AS26">
            <v>100</v>
          </cell>
          <cell r="AT26">
            <v>100</v>
          </cell>
          <cell r="AU26">
            <v>100</v>
          </cell>
          <cell r="AV26">
            <v>100</v>
          </cell>
          <cell r="AW26">
            <v>0</v>
          </cell>
          <cell r="AX26">
            <v>0</v>
          </cell>
          <cell r="AY26">
            <v>0</v>
          </cell>
          <cell r="BC26" t="str">
            <v>D05</v>
          </cell>
          <cell r="BD26" t="str">
            <v>DA Sch 25I</v>
          </cell>
          <cell r="BM26">
            <v>100</v>
          </cell>
          <cell r="BR26" t="str">
            <v>Direct Assigned to Schedule 25I Customers (not used)</v>
          </cell>
        </row>
        <row r="27">
          <cell r="J27">
            <v>27</v>
          </cell>
          <cell r="L27" t="str">
            <v>P</v>
          </cell>
          <cell r="M27" t="str">
            <v>Coincident Peak</v>
          </cell>
          <cell r="N27" t="str">
            <v/>
          </cell>
          <cell r="O27">
            <v>34.200000000000003</v>
          </cell>
          <cell r="P27" t="str">
            <v>D01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I27" t="str">
            <v>D02</v>
          </cell>
          <cell r="AJ27" t="str">
            <v>NCP-All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1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J28">
            <v>28</v>
          </cell>
          <cell r="L28" t="str">
            <v>P</v>
          </cell>
          <cell r="M28" t="str">
            <v>Generation Level Consumption</v>
          </cell>
          <cell r="N28" t="str">
            <v/>
          </cell>
          <cell r="O28">
            <v>65.8</v>
          </cell>
          <cell r="P28" t="str">
            <v>E02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I28" t="str">
            <v>D03</v>
          </cell>
          <cell r="AJ28" t="str">
            <v>NCP-w/o DA</v>
          </cell>
          <cell r="AK28">
            <v>0</v>
          </cell>
          <cell r="AL28">
            <v>10956.161</v>
          </cell>
          <cell r="AM28">
            <v>63092.08</v>
          </cell>
          <cell r="AO28">
            <v>87.16</v>
          </cell>
          <cell r="AP28">
            <v>94.63</v>
          </cell>
          <cell r="AQ28">
            <v>73.58</v>
          </cell>
          <cell r="AR28">
            <v>75.790000000000006</v>
          </cell>
          <cell r="AS28">
            <v>0</v>
          </cell>
          <cell r="BC28" t="str">
            <v>D06</v>
          </cell>
          <cell r="BD28" t="str">
            <v>NCP-Secondary</v>
          </cell>
          <cell r="BG28">
            <v>502374</v>
          </cell>
          <cell r="BH28">
            <v>103881</v>
          </cell>
          <cell r="BI28">
            <v>257301</v>
          </cell>
          <cell r="BJ28">
            <v>0</v>
          </cell>
          <cell r="BK28">
            <v>25372</v>
          </cell>
          <cell r="BL28">
            <v>6468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>Non-Coincident Peak Secondary12 Mo Avg</v>
          </cell>
        </row>
        <row r="29">
          <cell r="J29">
            <v>29</v>
          </cell>
          <cell r="L29" t="str">
            <v>P</v>
          </cell>
          <cell r="M29" t="str">
            <v>Open</v>
          </cell>
          <cell r="N29" t="str">
            <v/>
          </cell>
          <cell r="O29">
            <v>0</v>
          </cell>
          <cell r="P29" t="str">
            <v>xxx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I29" t="str">
            <v>D04</v>
          </cell>
          <cell r="AJ29" t="str">
            <v xml:space="preserve">DA Sch 25 </v>
          </cell>
          <cell r="AK29">
            <v>0</v>
          </cell>
          <cell r="AL29">
            <v>1484.5329999999999</v>
          </cell>
          <cell r="AM29">
            <v>5641.2749999999996</v>
          </cell>
          <cell r="AO29">
            <v>4.6500000000000004</v>
          </cell>
          <cell r="AP29">
            <v>5.0599999999999996</v>
          </cell>
          <cell r="AQ29">
            <v>5.0599999999999996</v>
          </cell>
          <cell r="AR29">
            <v>5.46</v>
          </cell>
          <cell r="AS29">
            <v>0</v>
          </cell>
        </row>
        <row r="30">
          <cell r="J30">
            <v>30</v>
          </cell>
          <cell r="L30" t="str">
            <v>P</v>
          </cell>
          <cell r="M30" t="str">
            <v>Open</v>
          </cell>
          <cell r="N30" t="str">
            <v/>
          </cell>
          <cell r="O30">
            <v>0</v>
          </cell>
          <cell r="P30" t="str">
            <v>xxx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I30" t="str">
            <v>D07</v>
          </cell>
          <cell r="AJ30" t="str">
            <v>DA Street and Area Lights</v>
          </cell>
          <cell r="AK30">
            <v>0</v>
          </cell>
          <cell r="AL30">
            <v>0</v>
          </cell>
          <cell r="AM30">
            <v>0</v>
          </cell>
          <cell r="AO30">
            <v>7.68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J31">
            <v>31</v>
          </cell>
          <cell r="K31" t="str">
            <v>504-OP</v>
          </cell>
          <cell r="L31" t="str">
            <v>Steam</v>
          </cell>
          <cell r="M31" t="str">
            <v>Steam Transferred-CR</v>
          </cell>
          <cell r="O31" t="str">
            <v>P01</v>
          </cell>
          <cell r="P31" t="str">
            <v/>
          </cell>
          <cell r="Q31">
            <v>0</v>
          </cell>
          <cell r="AI31" t="str">
            <v>C02</v>
          </cell>
          <cell r="AJ31" t="str">
            <v>Avg Customers-Secondary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100</v>
          </cell>
        </row>
        <row r="32">
          <cell r="J32">
            <v>32</v>
          </cell>
          <cell r="L32" t="str">
            <v>P</v>
          </cell>
          <cell r="M32" t="str">
            <v>Coincident Peak</v>
          </cell>
          <cell r="N32" t="str">
            <v/>
          </cell>
          <cell r="O32">
            <v>34.200000000000003</v>
          </cell>
          <cell r="P32" t="str">
            <v>D01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I32" t="str">
            <v>C04</v>
          </cell>
          <cell r="AJ32" t="str">
            <v>Wt Customers-Meters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U32">
            <v>100</v>
          </cell>
        </row>
        <row r="33">
          <cell r="J33">
            <v>33</v>
          </cell>
          <cell r="L33" t="str">
            <v>P</v>
          </cell>
          <cell r="M33" t="str">
            <v>Generation Level Consumption</v>
          </cell>
          <cell r="N33" t="str">
            <v/>
          </cell>
          <cell r="O33">
            <v>65.8</v>
          </cell>
          <cell r="P33" t="str">
            <v>E02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I33" t="str">
            <v>C05</v>
          </cell>
          <cell r="AJ33" t="str">
            <v>DA Street &amp; Area Lights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100</v>
          </cell>
        </row>
        <row r="34">
          <cell r="J34">
            <v>34</v>
          </cell>
          <cell r="L34" t="str">
            <v>P</v>
          </cell>
          <cell r="M34" t="str">
            <v>Open</v>
          </cell>
          <cell r="N34" t="str">
            <v/>
          </cell>
          <cell r="O34">
            <v>0</v>
          </cell>
          <cell r="P34" t="str">
            <v>xxx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I34" t="str">
            <v>D05</v>
          </cell>
          <cell r="AJ34" t="str">
            <v>DA Sch 25I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J35">
            <v>35</v>
          </cell>
          <cell r="L35" t="str">
            <v>P</v>
          </cell>
          <cell r="M35" t="str">
            <v>Open</v>
          </cell>
          <cell r="N35" t="str">
            <v/>
          </cell>
          <cell r="O35">
            <v>0</v>
          </cell>
          <cell r="P35" t="str">
            <v>xxx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I35" t="str">
            <v>D06</v>
          </cell>
          <cell r="AJ35" t="str">
            <v>NCP-Secondary</v>
          </cell>
          <cell r="AK35">
            <v>0</v>
          </cell>
          <cell r="AL35">
            <v>0</v>
          </cell>
          <cell r="AM35">
            <v>0</v>
          </cell>
          <cell r="AO35">
            <v>0.51</v>
          </cell>
          <cell r="AP35">
            <v>0.31</v>
          </cell>
          <cell r="AQ35">
            <v>21.36</v>
          </cell>
          <cell r="AR35">
            <v>18.75</v>
          </cell>
          <cell r="AS35">
            <v>100</v>
          </cell>
        </row>
        <row r="36">
          <cell r="J36">
            <v>36</v>
          </cell>
          <cell r="K36" t="str">
            <v>505-OP</v>
          </cell>
          <cell r="L36" t="str">
            <v>Steam</v>
          </cell>
          <cell r="M36" t="str">
            <v>Electric Expenses</v>
          </cell>
          <cell r="O36" t="str">
            <v>P01</v>
          </cell>
          <cell r="P36" t="str">
            <v/>
          </cell>
          <cell r="Q36">
            <v>636000</v>
          </cell>
          <cell r="AI36" t="str">
            <v>D08</v>
          </cell>
          <cell r="AJ36" t="str">
            <v>NCP-Primary</v>
          </cell>
          <cell r="AK36">
            <v>100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BC36" t="str">
            <v>C01</v>
          </cell>
        </row>
        <row r="37">
          <cell r="J37">
            <v>37</v>
          </cell>
          <cell r="L37" t="str">
            <v>P</v>
          </cell>
          <cell r="M37" t="str">
            <v>Coincident Peak</v>
          </cell>
          <cell r="N37" t="str">
            <v/>
          </cell>
          <cell r="O37">
            <v>34.200000000000003</v>
          </cell>
          <cell r="P37" t="str">
            <v>D01</v>
          </cell>
          <cell r="R37">
            <v>217512</v>
          </cell>
          <cell r="S37">
            <v>108394.81014249979</v>
          </cell>
          <cell r="T37">
            <v>16931.232468214868</v>
          </cell>
          <cell r="U37">
            <v>53206.025607746094</v>
          </cell>
          <cell r="V37">
            <v>34584.6004392209</v>
          </cell>
          <cell r="W37">
            <v>3866.6119092636086</v>
          </cell>
          <cell r="X37">
            <v>528.71943305474099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J38">
            <v>38</v>
          </cell>
          <cell r="L38" t="str">
            <v>P</v>
          </cell>
          <cell r="M38" t="str">
            <v>Generation Level Consumption</v>
          </cell>
          <cell r="N38" t="str">
            <v/>
          </cell>
          <cell r="O38">
            <v>65.8</v>
          </cell>
          <cell r="P38" t="str">
            <v>E02</v>
          </cell>
          <cell r="R38">
            <v>418488</v>
          </cell>
          <cell r="S38">
            <v>180401.84514002129</v>
          </cell>
          <cell r="T38">
            <v>36952.52697283592</v>
          </cell>
          <cell r="U38">
            <v>111666.19049209339</v>
          </cell>
          <cell r="V38">
            <v>78139.142745235629</v>
          </cell>
          <cell r="W38">
            <v>9374.3968149993343</v>
          </cell>
          <cell r="X38">
            <v>1953.8978348144776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BC38" t="str">
            <v>C02</v>
          </cell>
        </row>
        <row r="39">
          <cell r="J39">
            <v>39</v>
          </cell>
          <cell r="L39" t="str">
            <v>P</v>
          </cell>
          <cell r="M39" t="str">
            <v>Open</v>
          </cell>
          <cell r="N39" t="str">
            <v/>
          </cell>
          <cell r="O39">
            <v>0</v>
          </cell>
          <cell r="P39" t="str">
            <v>xxx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I39" t="str">
            <v>Class</v>
          </cell>
          <cell r="AJ39" t="str">
            <v>Factor Name</v>
          </cell>
          <cell r="AK39" t="str">
            <v>K01</v>
          </cell>
          <cell r="AL39" t="str">
            <v>K02</v>
          </cell>
          <cell r="AM39" t="str">
            <v>K03</v>
          </cell>
          <cell r="AN39" t="str">
            <v>K04</v>
          </cell>
        </row>
        <row r="40">
          <cell r="J40">
            <v>40</v>
          </cell>
          <cell r="L40" t="str">
            <v>P</v>
          </cell>
          <cell r="M40" t="str">
            <v>Open</v>
          </cell>
          <cell r="N40" t="str">
            <v/>
          </cell>
          <cell r="O40">
            <v>0</v>
          </cell>
          <cell r="P40" t="str">
            <v>xxx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J40" t="str">
            <v>Total Factor</v>
          </cell>
          <cell r="AK40">
            <v>100</v>
          </cell>
          <cell r="AL40">
            <v>100</v>
          </cell>
          <cell r="AM40">
            <v>100</v>
          </cell>
          <cell r="AN40">
            <v>0</v>
          </cell>
          <cell r="BC40" t="str">
            <v>C03</v>
          </cell>
        </row>
        <row r="41">
          <cell r="J41">
            <v>41</v>
          </cell>
          <cell r="K41" t="str">
            <v>506-OP</v>
          </cell>
          <cell r="L41" t="str">
            <v>Steam</v>
          </cell>
          <cell r="M41" t="str">
            <v>Miscellaneous Power Exp.</v>
          </cell>
          <cell r="O41" t="str">
            <v>P01</v>
          </cell>
          <cell r="P41" t="str">
            <v/>
          </cell>
          <cell r="Q41">
            <v>1581000</v>
          </cell>
          <cell r="AI41" t="str">
            <v>C01</v>
          </cell>
          <cell r="AJ41" t="str">
            <v>Avg Customers-All</v>
          </cell>
          <cell r="AK41">
            <v>100</v>
          </cell>
          <cell r="AL41">
            <v>0</v>
          </cell>
          <cell r="AM41">
            <v>99.89</v>
          </cell>
        </row>
        <row r="42">
          <cell r="J42">
            <v>42</v>
          </cell>
          <cell r="L42" t="str">
            <v>P</v>
          </cell>
          <cell r="M42" t="str">
            <v>Coincident Peak</v>
          </cell>
          <cell r="N42" t="str">
            <v/>
          </cell>
          <cell r="O42">
            <v>34.200000000000003</v>
          </cell>
          <cell r="P42" t="str">
            <v>D01</v>
          </cell>
          <cell r="R42">
            <v>540702.00000000012</v>
          </cell>
          <cell r="S42">
            <v>269453.13653347827</v>
          </cell>
          <cell r="T42">
            <v>42088.48825825112</v>
          </cell>
          <cell r="U42">
            <v>132262.14856265188</v>
          </cell>
          <cell r="V42">
            <v>85972.096374855741</v>
          </cell>
          <cell r="W42">
            <v>9611.8135668958603</v>
          </cell>
          <cell r="X42">
            <v>1314.3167038672102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I42" t="str">
            <v>C03</v>
          </cell>
          <cell r="AJ42" t="str">
            <v>Wt Customers-Meter Reading</v>
          </cell>
          <cell r="AK42">
            <v>0</v>
          </cell>
          <cell r="AL42">
            <v>98.62</v>
          </cell>
          <cell r="AM42">
            <v>0</v>
          </cell>
          <cell r="BC42" t="str">
            <v>C04</v>
          </cell>
        </row>
        <row r="43">
          <cell r="J43">
            <v>43</v>
          </cell>
          <cell r="L43" t="str">
            <v>P</v>
          </cell>
          <cell r="M43" t="str">
            <v>Generation Level Consumption</v>
          </cell>
          <cell r="N43" t="str">
            <v/>
          </cell>
          <cell r="O43">
            <v>65.8</v>
          </cell>
          <cell r="P43" t="str">
            <v>E02</v>
          </cell>
          <cell r="R43">
            <v>1040298</v>
          </cell>
          <cell r="S43">
            <v>448451.75655090198</v>
          </cell>
          <cell r="T43">
            <v>91858.404314549669</v>
          </cell>
          <cell r="U43">
            <v>277585.29428930761</v>
          </cell>
          <cell r="V43">
            <v>194242.11427707158</v>
          </cell>
          <cell r="W43">
            <v>23303.335478795514</v>
          </cell>
          <cell r="X43">
            <v>4857.0950893737254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I43" t="str">
            <v>C06</v>
          </cell>
          <cell r="AJ43" t="str">
            <v>DA Handbilled</v>
          </cell>
          <cell r="AK43">
            <v>0</v>
          </cell>
          <cell r="AL43">
            <v>1.38</v>
          </cell>
          <cell r="AM43">
            <v>0.11</v>
          </cell>
        </row>
        <row r="44">
          <cell r="J44">
            <v>44</v>
          </cell>
          <cell r="L44" t="str">
            <v>P</v>
          </cell>
          <cell r="M44" t="str">
            <v>Open</v>
          </cell>
          <cell r="N44" t="str">
            <v/>
          </cell>
          <cell r="O44">
            <v>0</v>
          </cell>
          <cell r="P44" t="str">
            <v>xxx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I44" t="str">
            <v>xxx</v>
          </cell>
          <cell r="AJ44" t="str">
            <v>Open</v>
          </cell>
          <cell r="AK44">
            <v>0</v>
          </cell>
          <cell r="AL44">
            <v>0</v>
          </cell>
          <cell r="AM44">
            <v>0</v>
          </cell>
          <cell r="BC44" t="str">
            <v>C05</v>
          </cell>
        </row>
        <row r="45">
          <cell r="J45">
            <v>45</v>
          </cell>
          <cell r="L45" t="str">
            <v>P</v>
          </cell>
          <cell r="M45" t="str">
            <v>Open</v>
          </cell>
          <cell r="N45" t="str">
            <v/>
          </cell>
          <cell r="O45">
            <v>0</v>
          </cell>
          <cell r="P45" t="str">
            <v>xxx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J46">
            <v>46</v>
          </cell>
          <cell r="K46" t="str">
            <v>507-OP</v>
          </cell>
          <cell r="L46" t="str">
            <v>Steam</v>
          </cell>
          <cell r="M46" t="str">
            <v>Rents</v>
          </cell>
          <cell r="O46" t="str">
            <v>P01</v>
          </cell>
          <cell r="P46" t="str">
            <v/>
          </cell>
          <cell r="Q46">
            <v>21000</v>
          </cell>
          <cell r="BC46" t="str">
            <v>C06</v>
          </cell>
        </row>
        <row r="47">
          <cell r="J47">
            <v>47</v>
          </cell>
          <cell r="L47" t="str">
            <v>P</v>
          </cell>
          <cell r="M47" t="str">
            <v>Coincident Peak</v>
          </cell>
          <cell r="N47" t="str">
            <v/>
          </cell>
          <cell r="O47">
            <v>34.200000000000003</v>
          </cell>
          <cell r="P47" t="str">
            <v>D01</v>
          </cell>
          <cell r="R47">
            <v>7182.0000000000009</v>
          </cell>
          <cell r="S47">
            <v>3579.0739197995217</v>
          </cell>
          <cell r="T47">
            <v>559.05012866747222</v>
          </cell>
          <cell r="U47">
            <v>1756.8027323312392</v>
          </cell>
          <cell r="V47">
            <v>1141.9443541252185</v>
          </cell>
          <cell r="W47">
            <v>127.67114794738332</v>
          </cell>
          <cell r="X47">
            <v>17.457717129165978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I47" t="str">
            <v>Class</v>
          </cell>
          <cell r="AJ47" t="str">
            <v>Factor Name</v>
          </cell>
          <cell r="AK47" t="str">
            <v>I01</v>
          </cell>
          <cell r="AL47" t="str">
            <v>I02</v>
          </cell>
          <cell r="AM47" t="str">
            <v>I03</v>
          </cell>
          <cell r="AN47" t="str">
            <v>I04</v>
          </cell>
        </row>
        <row r="48">
          <cell r="J48">
            <v>48</v>
          </cell>
          <cell r="L48" t="str">
            <v>P</v>
          </cell>
          <cell r="M48" t="str">
            <v>Generation Level Consumption</v>
          </cell>
          <cell r="N48" t="str">
            <v/>
          </cell>
          <cell r="O48">
            <v>65.8</v>
          </cell>
          <cell r="P48" t="str">
            <v>E02</v>
          </cell>
          <cell r="R48">
            <v>13818</v>
          </cell>
          <cell r="S48">
            <v>5956.664698019571</v>
          </cell>
          <cell r="T48">
            <v>1220.1306075936388</v>
          </cell>
          <cell r="U48">
            <v>3687.0911954936496</v>
          </cell>
          <cell r="V48">
            <v>2580.066034040799</v>
          </cell>
          <cell r="W48">
            <v>309.5319703065818</v>
          </cell>
          <cell r="X48">
            <v>64.515494545761058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J48" t="str">
            <v>Total Factor</v>
          </cell>
          <cell r="AK48">
            <v>100</v>
          </cell>
          <cell r="AL48">
            <v>4.5049999999999999</v>
          </cell>
          <cell r="AM48">
            <v>0</v>
          </cell>
          <cell r="AN48">
            <v>0</v>
          </cell>
          <cell r="BC48" t="str">
            <v>C07</v>
          </cell>
        </row>
        <row r="49">
          <cell r="J49">
            <v>49</v>
          </cell>
          <cell r="L49" t="str">
            <v>P</v>
          </cell>
          <cell r="M49" t="str">
            <v>Open</v>
          </cell>
          <cell r="N49" t="str">
            <v/>
          </cell>
          <cell r="O49">
            <v>0</v>
          </cell>
          <cell r="P49" t="str">
            <v>xxx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I49" t="str">
            <v>C01</v>
          </cell>
          <cell r="AJ49" t="str">
            <v>Avg Customers-All</v>
          </cell>
          <cell r="AK49">
            <v>100</v>
          </cell>
          <cell r="AL49">
            <v>0.52800000000000002</v>
          </cell>
        </row>
        <row r="50">
          <cell r="J50">
            <v>50</v>
          </cell>
          <cell r="L50" t="str">
            <v>P</v>
          </cell>
          <cell r="M50" t="str">
            <v>Open</v>
          </cell>
          <cell r="N50" t="str">
            <v/>
          </cell>
          <cell r="O50">
            <v>0</v>
          </cell>
          <cell r="P50" t="str">
            <v>xxx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I50" t="str">
            <v>S01</v>
          </cell>
          <cell r="AJ50" t="str">
            <v xml:space="preserve">Production Plant </v>
          </cell>
          <cell r="AK50">
            <v>0</v>
          </cell>
          <cell r="AL50">
            <v>3.9769999999999999</v>
          </cell>
          <cell r="BD50" t="str">
            <v>No. of Customer Bills</v>
          </cell>
          <cell r="BG50">
            <v>2417371</v>
          </cell>
          <cell r="BH50">
            <v>339736</v>
          </cell>
          <cell r="BI50">
            <v>32183</v>
          </cell>
          <cell r="BJ50">
            <v>264</v>
          </cell>
          <cell r="BK50">
            <v>28803</v>
          </cell>
          <cell r="BL50">
            <v>3949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J51">
            <v>51</v>
          </cell>
          <cell r="L51" t="str">
            <v>Total Steam Operation</v>
          </cell>
          <cell r="N51" t="str">
            <v/>
          </cell>
          <cell r="Q51">
            <v>25903000</v>
          </cell>
          <cell r="R51">
            <v>25903000</v>
          </cell>
          <cell r="S51">
            <v>11762106.54368419</v>
          </cell>
          <cell r="T51">
            <v>2194577.0767319789</v>
          </cell>
          <cell r="U51">
            <v>6714913.5434499094</v>
          </cell>
          <cell r="V51">
            <v>4591011.1945078252</v>
          </cell>
          <cell r="W51">
            <v>539279.63676821231</v>
          </cell>
          <cell r="X51">
            <v>101112.00485788738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I51" t="str">
            <v>xxx</v>
          </cell>
          <cell r="AJ51" t="str">
            <v>Open</v>
          </cell>
          <cell r="AK51">
            <v>0</v>
          </cell>
          <cell r="AL51">
            <v>0</v>
          </cell>
          <cell r="BD51" t="str">
            <v>No. of Customers (Average)</v>
          </cell>
          <cell r="BG51">
            <v>201447.58333333334</v>
          </cell>
          <cell r="BH51">
            <v>28311.333333333332</v>
          </cell>
          <cell r="BI51">
            <v>2681.9166666666665</v>
          </cell>
          <cell r="BJ51">
            <v>22</v>
          </cell>
          <cell r="BK51">
            <v>2400.25</v>
          </cell>
          <cell r="BL51">
            <v>329.08333333333331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J52">
            <v>52</v>
          </cell>
          <cell r="K52" t="str">
            <v>510-MT</v>
          </cell>
          <cell r="L52" t="str">
            <v>Steam</v>
          </cell>
          <cell r="M52" t="str">
            <v>Supervision &amp; Engineering</v>
          </cell>
          <cell r="O52" t="str">
            <v>P01</v>
          </cell>
          <cell r="P52" t="str">
            <v/>
          </cell>
          <cell r="Q52">
            <v>394000</v>
          </cell>
        </row>
        <row r="53">
          <cell r="J53">
            <v>53</v>
          </cell>
          <cell r="L53" t="str">
            <v>P</v>
          </cell>
          <cell r="M53" t="str">
            <v>Coincident Peak</v>
          </cell>
          <cell r="N53" t="str">
            <v/>
          </cell>
          <cell r="O53">
            <v>34.200000000000003</v>
          </cell>
          <cell r="P53" t="str">
            <v>D01</v>
          </cell>
          <cell r="R53">
            <v>134748.00000000003</v>
          </cell>
          <cell r="S53">
            <v>67150.2440190958</v>
          </cell>
          <cell r="T53">
            <v>10488.845271189717</v>
          </cell>
          <cell r="U53">
            <v>32960.965549452776</v>
          </cell>
          <cell r="V53">
            <v>21425.051215492196</v>
          </cell>
          <cell r="W53">
            <v>2395.3539186318585</v>
          </cell>
          <cell r="X53">
            <v>327.54002613768552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J54">
            <v>54</v>
          </cell>
          <cell r="L54" t="str">
            <v>P</v>
          </cell>
          <cell r="M54" t="str">
            <v>Generation Level Consumption</v>
          </cell>
          <cell r="N54" t="str">
            <v/>
          </cell>
          <cell r="O54">
            <v>65.8</v>
          </cell>
          <cell r="P54" t="str">
            <v>E02</v>
          </cell>
          <cell r="R54">
            <v>259252</v>
          </cell>
          <cell r="S54">
            <v>111758.37576284338</v>
          </cell>
          <cell r="T54">
            <v>22891.974256756843</v>
          </cell>
          <cell r="U54">
            <v>69176.85385830942</v>
          </cell>
          <cell r="V54">
            <v>48406.9532100988</v>
          </cell>
          <cell r="W54">
            <v>5807.4093476568205</v>
          </cell>
          <cell r="X54">
            <v>1210.4335643347549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I54" t="str">
            <v>Class</v>
          </cell>
          <cell r="AJ54" t="str">
            <v>Factor Name</v>
          </cell>
          <cell r="AK54" t="str">
            <v>V01</v>
          </cell>
          <cell r="AL54" t="str">
            <v>V02</v>
          </cell>
          <cell r="AM54" t="str">
            <v>V03</v>
          </cell>
          <cell r="AN54" t="str">
            <v>V04</v>
          </cell>
          <cell r="BD54" t="str">
            <v>Avg Customers-All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 t="str">
            <v>Unweighted</v>
          </cell>
        </row>
        <row r="55">
          <cell r="J55">
            <v>55</v>
          </cell>
          <cell r="L55" t="str">
            <v>P</v>
          </cell>
          <cell r="M55" t="str">
            <v>Open</v>
          </cell>
          <cell r="N55" t="str">
            <v/>
          </cell>
          <cell r="O55">
            <v>0</v>
          </cell>
          <cell r="P55" t="str">
            <v>xxx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J55" t="str">
            <v>Total Factor</v>
          </cell>
          <cell r="AK55">
            <v>100</v>
          </cell>
          <cell r="AL55">
            <v>100</v>
          </cell>
          <cell r="AM55">
            <v>100</v>
          </cell>
          <cell r="AN55">
            <v>0</v>
          </cell>
          <cell r="BD55" t="str">
            <v>Avg Customers-Secondary</v>
          </cell>
          <cell r="BG55">
            <v>1</v>
          </cell>
          <cell r="BH55">
            <v>1</v>
          </cell>
          <cell r="BI55">
            <v>1</v>
          </cell>
          <cell r="BJ55">
            <v>0</v>
          </cell>
          <cell r="BK55">
            <v>1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 t="str">
            <v>Unweighted Secondary w/o Lighting</v>
          </cell>
        </row>
        <row r="56">
          <cell r="J56">
            <v>56</v>
          </cell>
          <cell r="L56" t="str">
            <v>P</v>
          </cell>
          <cell r="M56" t="str">
            <v>Open</v>
          </cell>
          <cell r="N56" t="str">
            <v/>
          </cell>
          <cell r="O56">
            <v>0</v>
          </cell>
          <cell r="P56" t="str">
            <v>xxx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I56" t="str">
            <v>E02</v>
          </cell>
          <cell r="AJ56" t="str">
            <v>Generation Level Consumption</v>
          </cell>
          <cell r="AK56">
            <v>100</v>
          </cell>
          <cell r="AL56">
            <v>0</v>
          </cell>
          <cell r="AM56">
            <v>50</v>
          </cell>
          <cell r="BD56" t="str">
            <v>Wt Customers-Meter Reading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 t="str">
            <v>Est. Meter Reading Time</v>
          </cell>
        </row>
        <row r="57">
          <cell r="J57">
            <v>57</v>
          </cell>
          <cell r="K57" t="str">
            <v>511-MT</v>
          </cell>
          <cell r="L57" t="str">
            <v>Steam</v>
          </cell>
          <cell r="M57" t="str">
            <v>Structures</v>
          </cell>
          <cell r="O57" t="str">
            <v>P01</v>
          </cell>
          <cell r="P57" t="str">
            <v/>
          </cell>
          <cell r="Q57">
            <v>472000</v>
          </cell>
          <cell r="AI57" t="str">
            <v>C01</v>
          </cell>
          <cell r="AJ57" t="str">
            <v>Avg Customers-All</v>
          </cell>
          <cell r="AK57">
            <v>0</v>
          </cell>
          <cell r="AL57">
            <v>100</v>
          </cell>
          <cell r="AM57">
            <v>50</v>
          </cell>
          <cell r="BD57" t="str">
            <v>Wt Customers-Meters</v>
          </cell>
          <cell r="BG57">
            <v>1</v>
          </cell>
          <cell r="BH57">
            <v>2.72</v>
          </cell>
          <cell r="BI57">
            <v>14.27</v>
          </cell>
          <cell r="BJ57">
            <v>34.799999999999997</v>
          </cell>
          <cell r="BK57">
            <v>5.13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 t="str">
            <v>Proportion Installed Meter Costs</v>
          </cell>
        </row>
        <row r="58">
          <cell r="J58">
            <v>58</v>
          </cell>
          <cell r="L58" t="str">
            <v>P</v>
          </cell>
          <cell r="M58" t="str">
            <v>Coincident Peak</v>
          </cell>
          <cell r="N58" t="str">
            <v/>
          </cell>
          <cell r="O58">
            <v>34.200000000000003</v>
          </cell>
          <cell r="P58" t="str">
            <v>D01</v>
          </cell>
          <cell r="R58">
            <v>161424.00000000003</v>
          </cell>
          <cell r="S58">
            <v>80443.947149779735</v>
          </cell>
          <cell r="T58">
            <v>12565.3171776689</v>
          </cell>
          <cell r="U58">
            <v>39486.232840968805</v>
          </cell>
          <cell r="V58">
            <v>25666.558816528723</v>
          </cell>
          <cell r="W58">
            <v>2869.5610395792824</v>
          </cell>
          <cell r="X58">
            <v>392.38297547458768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I58" t="str">
            <v>xxx</v>
          </cell>
          <cell r="AJ58" t="str">
            <v>Open</v>
          </cell>
          <cell r="AK58">
            <v>0</v>
          </cell>
          <cell r="AL58">
            <v>0</v>
          </cell>
          <cell r="BD58" t="str">
            <v>DA Street &amp; Area Lights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1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 t="str">
            <v>Direct Assigned to Street &amp; Area Lights</v>
          </cell>
        </row>
        <row r="59">
          <cell r="J59">
            <v>59</v>
          </cell>
          <cell r="L59" t="str">
            <v>P</v>
          </cell>
          <cell r="M59" t="str">
            <v>Generation Level Consumption</v>
          </cell>
          <cell r="N59" t="str">
            <v/>
          </cell>
          <cell r="O59">
            <v>65.8</v>
          </cell>
          <cell r="P59" t="str">
            <v>E02</v>
          </cell>
          <cell r="R59">
            <v>310576</v>
          </cell>
          <cell r="S59">
            <v>133883.13035548752</v>
          </cell>
          <cell r="T59">
            <v>27423.887942104644</v>
          </cell>
          <cell r="U59">
            <v>82871.764013000124</v>
          </cell>
          <cell r="V59">
            <v>57990.055622250336</v>
          </cell>
          <cell r="W59">
            <v>6957.0995230812669</v>
          </cell>
          <cell r="X59">
            <v>1450.0625440761532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BD59" t="str">
            <v>DA Handbilled</v>
          </cell>
          <cell r="BG59">
            <v>0</v>
          </cell>
          <cell r="BH59">
            <v>0</v>
          </cell>
          <cell r="BI59">
            <v>0</v>
          </cell>
          <cell r="BJ59">
            <v>1</v>
          </cell>
          <cell r="BK59">
            <v>0</v>
          </cell>
          <cell r="BL59">
            <v>0</v>
          </cell>
          <cell r="BM59">
            <v>1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 t="str">
            <v>Direct Assigned to Handbilled Customers</v>
          </cell>
        </row>
        <row r="60">
          <cell r="J60">
            <v>60</v>
          </cell>
          <cell r="L60" t="str">
            <v>P</v>
          </cell>
          <cell r="M60" t="str">
            <v>Open</v>
          </cell>
          <cell r="N60" t="str">
            <v/>
          </cell>
          <cell r="O60">
            <v>0</v>
          </cell>
          <cell r="P60" t="str">
            <v>xxx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BD60" t="str">
            <v>Open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 t="str">
            <v>Open</v>
          </cell>
        </row>
        <row r="61">
          <cell r="J61">
            <v>61</v>
          </cell>
          <cell r="L61" t="str">
            <v>P</v>
          </cell>
          <cell r="M61" t="str">
            <v>Open</v>
          </cell>
          <cell r="N61" t="str">
            <v/>
          </cell>
          <cell r="O61">
            <v>0</v>
          </cell>
          <cell r="P61" t="str">
            <v>xxx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I61" t="str">
            <v>Class</v>
          </cell>
          <cell r="AJ61" t="str">
            <v>Factor Name</v>
          </cell>
          <cell r="AK61" t="str">
            <v>M01</v>
          </cell>
          <cell r="AL61" t="str">
            <v>M02</v>
          </cell>
          <cell r="AM61" t="str">
            <v>M03</v>
          </cell>
          <cell r="AN61" t="str">
            <v>M04</v>
          </cell>
        </row>
        <row r="62">
          <cell r="J62">
            <v>62</v>
          </cell>
          <cell r="K62" t="str">
            <v>512-MT</v>
          </cell>
          <cell r="L62" t="str">
            <v>Steam</v>
          </cell>
          <cell r="M62" t="str">
            <v>Boiler Plant</v>
          </cell>
          <cell r="O62" t="str">
            <v>P01</v>
          </cell>
          <cell r="P62" t="str">
            <v/>
          </cell>
          <cell r="Q62">
            <v>3999000</v>
          </cell>
          <cell r="AJ62" t="str">
            <v>Total Factor</v>
          </cell>
          <cell r="AK62">
            <v>100</v>
          </cell>
          <cell r="AL62">
            <v>100</v>
          </cell>
          <cell r="AM62">
            <v>100</v>
          </cell>
          <cell r="AN62">
            <v>100</v>
          </cell>
        </row>
        <row r="63">
          <cell r="J63">
            <v>63</v>
          </cell>
          <cell r="L63" t="str">
            <v>P</v>
          </cell>
          <cell r="M63" t="str">
            <v>Coincident Peak</v>
          </cell>
          <cell r="N63" t="str">
            <v/>
          </cell>
          <cell r="O63">
            <v>34.200000000000003</v>
          </cell>
          <cell r="P63" t="str">
            <v>D01</v>
          </cell>
          <cell r="R63">
            <v>1367658</v>
          </cell>
          <cell r="S63">
            <v>681557.9335846802</v>
          </cell>
          <cell r="T63">
            <v>106459.11735910576</v>
          </cell>
          <cell r="U63">
            <v>334545.43459964881</v>
          </cell>
          <cell r="V63">
            <v>217458.832006988</v>
          </cell>
          <cell r="W63">
            <v>24312.234316265993</v>
          </cell>
          <cell r="X63">
            <v>3324.448133311178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I63" t="str">
            <v>S05</v>
          </cell>
          <cell r="AJ63" t="str">
            <v>P/T/D Plant</v>
          </cell>
          <cell r="AK63">
            <v>100</v>
          </cell>
          <cell r="AL63">
            <v>0</v>
          </cell>
          <cell r="AM63">
            <v>0</v>
          </cell>
          <cell r="AN63">
            <v>0</v>
          </cell>
          <cell r="BD63" t="str">
            <v>Retail Sales Revenue</v>
          </cell>
          <cell r="BG63">
            <v>198459000</v>
          </cell>
          <cell r="BH63">
            <v>55514000</v>
          </cell>
          <cell r="BI63">
            <v>126921000</v>
          </cell>
          <cell r="BJ63">
            <v>58190000</v>
          </cell>
          <cell r="BK63">
            <v>9439000</v>
          </cell>
          <cell r="BL63">
            <v>6582000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 t="str">
            <v>Input Revenue From Rates</v>
          </cell>
        </row>
        <row r="64">
          <cell r="J64">
            <v>64</v>
          </cell>
          <cell r="L64" t="str">
            <v>P</v>
          </cell>
          <cell r="M64" t="str">
            <v>Generation Level Consumption</v>
          </cell>
          <cell r="N64" t="str">
            <v/>
          </cell>
          <cell r="O64">
            <v>65.8</v>
          </cell>
          <cell r="P64" t="str">
            <v>E02</v>
          </cell>
          <cell r="R64">
            <v>2631342</v>
          </cell>
          <cell r="S64">
            <v>1134319.1489228697</v>
          </cell>
          <cell r="T64">
            <v>232347.72856033151</v>
          </cell>
          <cell r="U64">
            <v>702127.50908471923</v>
          </cell>
          <cell r="V64">
            <v>491318.28905376926</v>
          </cell>
          <cell r="W64">
            <v>58943.730916953362</v>
          </cell>
          <cell r="X64">
            <v>12285.59346135707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I64" t="str">
            <v>S21</v>
          </cell>
          <cell r="AJ64" t="str">
            <v>Labor P/T/D Total</v>
          </cell>
          <cell r="AK64">
            <v>0</v>
          </cell>
          <cell r="AL64">
            <v>0</v>
          </cell>
          <cell r="AM64">
            <v>100</v>
          </cell>
          <cell r="AN64">
            <v>0</v>
          </cell>
          <cell r="BG64">
            <v>0.43607299414420847</v>
          </cell>
          <cell r="BH64">
            <v>0.12198064182990738</v>
          </cell>
          <cell r="BI64">
            <v>0.2788828951560629</v>
          </cell>
          <cell r="BJ64">
            <v>0.12786060359697213</v>
          </cell>
          <cell r="BK64">
            <v>2.074026872919436E-2</v>
          </cell>
          <cell r="BL64">
            <v>1.4462596543654761E-2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</row>
        <row r="65">
          <cell r="J65">
            <v>65</v>
          </cell>
          <cell r="L65" t="str">
            <v>P</v>
          </cell>
          <cell r="M65" t="str">
            <v>Open</v>
          </cell>
          <cell r="N65" t="str">
            <v/>
          </cell>
          <cell r="O65">
            <v>0</v>
          </cell>
          <cell r="P65" t="str">
            <v>xxx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I65" t="str">
            <v>S22</v>
          </cell>
          <cell r="AJ65" t="str">
            <v>Labor O&amp;M excl A&amp;G</v>
          </cell>
          <cell r="AK65">
            <v>0</v>
          </cell>
          <cell r="AL65">
            <v>100</v>
          </cell>
          <cell r="AM65">
            <v>0</v>
          </cell>
          <cell r="AN65">
            <v>0</v>
          </cell>
          <cell r="BD65" t="str">
            <v>Open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 t="str">
            <v>Open</v>
          </cell>
        </row>
        <row r="66">
          <cell r="J66">
            <v>66</v>
          </cell>
          <cell r="L66" t="str">
            <v>P</v>
          </cell>
          <cell r="M66" t="str">
            <v>Open</v>
          </cell>
          <cell r="N66" t="str">
            <v/>
          </cell>
          <cell r="O66">
            <v>0</v>
          </cell>
          <cell r="P66" t="str">
            <v>xxx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I66" t="str">
            <v>S23</v>
          </cell>
          <cell r="AJ66" t="str">
            <v>Corporate Cost Allocator</v>
          </cell>
          <cell r="AK66">
            <v>0</v>
          </cell>
          <cell r="AL66">
            <v>0</v>
          </cell>
          <cell r="AM66">
            <v>0</v>
          </cell>
          <cell r="AN66">
            <v>100</v>
          </cell>
          <cell r="BD66" t="str">
            <v>Open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 t="str">
            <v>Open</v>
          </cell>
        </row>
        <row r="67">
          <cell r="J67">
            <v>67</v>
          </cell>
          <cell r="K67" t="str">
            <v>513-MT</v>
          </cell>
          <cell r="L67" t="str">
            <v>Steam</v>
          </cell>
          <cell r="M67" t="str">
            <v>Electric Plant</v>
          </cell>
          <cell r="O67" t="str">
            <v>P01</v>
          </cell>
          <cell r="P67" t="str">
            <v/>
          </cell>
          <cell r="Q67">
            <v>932000</v>
          </cell>
        </row>
        <row r="68">
          <cell r="J68">
            <v>68</v>
          </cell>
          <cell r="L68" t="str">
            <v>P</v>
          </cell>
          <cell r="M68" t="str">
            <v>Coincident Peak</v>
          </cell>
          <cell r="N68" t="str">
            <v/>
          </cell>
          <cell r="O68">
            <v>34.200000000000003</v>
          </cell>
          <cell r="P68" t="str">
            <v>D01</v>
          </cell>
          <cell r="R68">
            <v>318744.00000000006</v>
          </cell>
          <cell r="S68">
            <v>158842.70920253117</v>
          </cell>
          <cell r="T68">
            <v>24811.177138956384</v>
          </cell>
          <cell r="U68">
            <v>77968.578406319764</v>
          </cell>
          <cell r="V68">
            <v>50680.57800212875</v>
          </cell>
          <cell r="W68">
            <v>5666.1671374743455</v>
          </cell>
          <cell r="X68">
            <v>774.79011258965204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J69">
            <v>69</v>
          </cell>
          <cell r="L69" t="str">
            <v>P</v>
          </cell>
          <cell r="M69" t="str">
            <v>Generation Level Consumption</v>
          </cell>
          <cell r="N69" t="str">
            <v/>
          </cell>
          <cell r="O69">
            <v>65.8</v>
          </cell>
          <cell r="P69" t="str">
            <v>E02</v>
          </cell>
          <cell r="R69">
            <v>613256</v>
          </cell>
          <cell r="S69">
            <v>264362.45231210667</v>
          </cell>
          <cell r="T69">
            <v>54150.558394155785</v>
          </cell>
          <cell r="U69">
            <v>163636.61877143243</v>
          </cell>
          <cell r="V69">
            <v>114505.78779647737</v>
          </cell>
          <cell r="W69">
            <v>13737.323634558774</v>
          </cell>
          <cell r="X69">
            <v>2863.2590912690143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D69" t="str">
            <v>Total Revenue</v>
          </cell>
          <cell r="BG69">
            <v>229635133.16924402</v>
          </cell>
          <cell r="BH69">
            <v>61361444.562880397</v>
          </cell>
          <cell r="BI69">
            <v>144462023.67387211</v>
          </cell>
          <cell r="BJ69">
            <v>69748990.175432593</v>
          </cell>
          <cell r="BK69">
            <v>10865408.144340156</v>
          </cell>
          <cell r="BL69">
            <v>7010000.2742307065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 t="str">
            <v>- line 844</v>
          </cell>
        </row>
        <row r="70">
          <cell r="J70">
            <v>70</v>
          </cell>
          <cell r="L70" t="str">
            <v>P</v>
          </cell>
          <cell r="M70" t="str">
            <v>Open</v>
          </cell>
          <cell r="N70" t="str">
            <v/>
          </cell>
          <cell r="O70">
            <v>0</v>
          </cell>
          <cell r="P70" t="str">
            <v>xxx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D70" t="str">
            <v>Less: Exp Before Income Tax</v>
          </cell>
          <cell r="BG70">
            <v>191536134.06071267</v>
          </cell>
          <cell r="BH70">
            <v>37092302.053387903</v>
          </cell>
          <cell r="BI70">
            <v>98700563.613973543</v>
          </cell>
          <cell r="BJ70">
            <v>59403203.710164271</v>
          </cell>
          <cell r="BK70">
            <v>8406574.0248372816</v>
          </cell>
          <cell r="BL70">
            <v>4628222.5369243743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 t="str">
            <v>line 804</v>
          </cell>
        </row>
        <row r="71">
          <cell r="J71">
            <v>71</v>
          </cell>
          <cell r="L71" t="str">
            <v>P</v>
          </cell>
          <cell r="M71" t="str">
            <v>Open</v>
          </cell>
          <cell r="N71" t="str">
            <v/>
          </cell>
          <cell r="O71">
            <v>0</v>
          </cell>
          <cell r="P71" t="str">
            <v>xxx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D71" t="str">
            <v>Less: Interest Expense</v>
          </cell>
          <cell r="BG71">
            <v>17181346.670125604</v>
          </cell>
          <cell r="BH71">
            <v>3343002.0819847616</v>
          </cell>
          <cell r="BI71">
            <v>8734213.0037819017</v>
          </cell>
          <cell r="BJ71">
            <v>4168634.3811496533</v>
          </cell>
          <cell r="BK71">
            <v>776754.23117437144</v>
          </cell>
          <cell r="BL71">
            <v>668049.63178370497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 t="str">
            <v>line 1479</v>
          </cell>
        </row>
        <row r="72">
          <cell r="J72">
            <v>72</v>
          </cell>
          <cell r="K72" t="str">
            <v>514-MT</v>
          </cell>
          <cell r="L72" t="str">
            <v>Steam</v>
          </cell>
          <cell r="M72" t="str">
            <v>Miscellaneous Plant</v>
          </cell>
          <cell r="O72" t="str">
            <v>P01</v>
          </cell>
          <cell r="P72" t="str">
            <v/>
          </cell>
          <cell r="Q72">
            <v>564000</v>
          </cell>
          <cell r="BD72" t="str">
            <v xml:space="preserve">Income Tax Allocator A </v>
          </cell>
          <cell r="BG72">
            <v>20917652.438405752</v>
          </cell>
          <cell r="BH72">
            <v>20926140.427507732</v>
          </cell>
          <cell r="BI72">
            <v>37027247.05611667</v>
          </cell>
          <cell r="BJ72">
            <v>6177152.084118668</v>
          </cell>
          <cell r="BK72">
            <v>1682079.8883285027</v>
          </cell>
          <cell r="BL72">
            <v>1713728.1055226272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 t="str">
            <v>Rev - Exp before Inc Tax - Interest Exp</v>
          </cell>
        </row>
        <row r="73">
          <cell r="J73">
            <v>73</v>
          </cell>
          <cell r="L73" t="str">
            <v>P</v>
          </cell>
          <cell r="M73" t="str">
            <v>Coincident Peak</v>
          </cell>
          <cell r="N73" t="str">
            <v/>
          </cell>
          <cell r="O73">
            <v>34.200000000000003</v>
          </cell>
          <cell r="P73" t="str">
            <v>D01</v>
          </cell>
          <cell r="R73">
            <v>192888</v>
          </cell>
          <cell r="S73">
            <v>96123.699560330002</v>
          </cell>
          <cell r="T73">
            <v>15014.489169926394</v>
          </cell>
          <cell r="U73">
            <v>47182.701954038988</v>
          </cell>
          <cell r="V73">
            <v>30669.362653648721</v>
          </cell>
          <cell r="W73">
            <v>3428.8822591582943</v>
          </cell>
          <cell r="X73">
            <v>468.86440289760048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G73">
            <v>0.23650730901367828</v>
          </cell>
          <cell r="BH73">
            <v>0.23660327922196805</v>
          </cell>
          <cell r="BI73">
            <v>0.41865188205097792</v>
          </cell>
          <cell r="BJ73">
            <v>6.9842522772812984E-2</v>
          </cell>
          <cell r="BK73">
            <v>1.9018586770481925E-2</v>
          </cell>
          <cell r="BL73">
            <v>1.9376420170080819E-2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</row>
        <row r="74">
          <cell r="J74">
            <v>74</v>
          </cell>
          <cell r="L74" t="str">
            <v>P</v>
          </cell>
          <cell r="M74" t="str">
            <v>Generation Level Consumption</v>
          </cell>
          <cell r="N74" t="str">
            <v/>
          </cell>
          <cell r="O74">
            <v>65.8</v>
          </cell>
          <cell r="P74" t="str">
            <v>E02</v>
          </cell>
          <cell r="R74">
            <v>371112</v>
          </cell>
          <cell r="S74">
            <v>159978.99474681134</v>
          </cell>
          <cell r="T74">
            <v>32769.222032514874</v>
          </cell>
          <cell r="U74">
            <v>99024.734964686591</v>
          </cell>
          <cell r="V74">
            <v>69293.202057095739</v>
          </cell>
          <cell r="W74">
            <v>8313.1443453767679</v>
          </cell>
          <cell r="X74">
            <v>1732.7018535147254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J75">
            <v>75</v>
          </cell>
          <cell r="L75" t="str">
            <v>P</v>
          </cell>
          <cell r="M75" t="str">
            <v>Open</v>
          </cell>
          <cell r="N75" t="str">
            <v/>
          </cell>
          <cell r="O75">
            <v>0</v>
          </cell>
          <cell r="P75" t="str">
            <v>xxx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BD75" t="str">
            <v>Uniform Return</v>
          </cell>
          <cell r="BG75">
            <v>46263308.374382138</v>
          </cell>
          <cell r="BH75">
            <v>9001525.8515199907</v>
          </cell>
          <cell r="BI75">
            <v>23518155.902417786</v>
          </cell>
          <cell r="BJ75">
            <v>11224662.512078175</v>
          </cell>
          <cell r="BK75">
            <v>2091525.2580526248</v>
          </cell>
          <cell r="BL75">
            <v>1798822.1015492752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 t="str">
            <v>Juris Total Return * Class Rate Base line 1473</v>
          </cell>
        </row>
        <row r="76">
          <cell r="J76">
            <v>76</v>
          </cell>
          <cell r="L76" t="str">
            <v>P</v>
          </cell>
          <cell r="M76" t="str">
            <v>Open</v>
          </cell>
          <cell r="N76" t="str">
            <v/>
          </cell>
          <cell r="O76">
            <v>0</v>
          </cell>
          <cell r="P76" t="str">
            <v>xxx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D76" t="str">
            <v>Plus: Total Operating Expenses</v>
          </cell>
          <cell r="BG76">
            <v>198493706.07727706</v>
          </cell>
          <cell r="BH76">
            <v>44052697.32153976</v>
          </cell>
          <cell r="BI76">
            <v>111016464.68014921</v>
          </cell>
          <cell r="BJ76">
            <v>61457831.045094885</v>
          </cell>
          <cell r="BK76">
            <v>8966062.8104513194</v>
          </cell>
          <cell r="BL76">
            <v>5198238.0654878113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 t="str">
            <v>line 816</v>
          </cell>
        </row>
        <row r="77">
          <cell r="J77">
            <v>77</v>
          </cell>
          <cell r="L77" t="str">
            <v>Total Steam Maintenance</v>
          </cell>
          <cell r="N77" t="str">
            <v/>
          </cell>
          <cell r="Q77">
            <v>6361000</v>
          </cell>
          <cell r="R77">
            <v>6361000</v>
          </cell>
          <cell r="S77">
            <v>2888420.6356165353</v>
          </cell>
          <cell r="T77">
            <v>538922.31730271084</v>
          </cell>
          <cell r="U77">
            <v>1648981.3940425771</v>
          </cell>
          <cell r="V77">
            <v>1127414.6704344777</v>
          </cell>
          <cell r="W77">
            <v>132430.90643873677</v>
          </cell>
          <cell r="X77">
            <v>24830.076164962426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D77" t="str">
            <v>Less: Revenue Offsets</v>
          </cell>
          <cell r="BG77">
            <v>-31176133.169244017</v>
          </cell>
          <cell r="BH77">
            <v>-5847444.5628804034</v>
          </cell>
          <cell r="BI77">
            <v>-17541023.673872124</v>
          </cell>
          <cell r="BJ77">
            <v>-11558990.175432585</v>
          </cell>
          <cell r="BK77">
            <v>-1426408.1443401554</v>
          </cell>
          <cell r="BL77">
            <v>-428000.27423070732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 t="str">
            <v>sum lines 821 ~ 824 + line 842</v>
          </cell>
        </row>
        <row r="78">
          <cell r="J78">
            <v>78</v>
          </cell>
          <cell r="L78" t="str">
            <v>Total Steam</v>
          </cell>
          <cell r="N78" t="str">
            <v/>
          </cell>
          <cell r="Q78">
            <v>32264000</v>
          </cell>
          <cell r="R78">
            <v>32264000</v>
          </cell>
          <cell r="S78">
            <v>14650527.179300725</v>
          </cell>
          <cell r="T78">
            <v>2733499.3940346898</v>
          </cell>
          <cell r="U78">
            <v>8363894.9374924861</v>
          </cell>
          <cell r="V78">
            <v>5718425.8649423029</v>
          </cell>
          <cell r="W78">
            <v>671710.54320694902</v>
          </cell>
          <cell r="X78">
            <v>125942.0810228498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BD78" t="str">
            <v>Rate Revenue at Uniform Return</v>
          </cell>
          <cell r="BG78">
            <v>213580881.28241518</v>
          </cell>
          <cell r="BH78">
            <v>47206778.610179342</v>
          </cell>
          <cell r="BI78">
            <v>116993596.90869488</v>
          </cell>
          <cell r="BJ78">
            <v>61123503.381740473</v>
          </cell>
          <cell r="BK78">
            <v>9631179.9241637886</v>
          </cell>
          <cell r="BL78">
            <v>6569059.8928063791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 t="str">
            <v>Computed Uniform Return Revenue Requirement</v>
          </cell>
        </row>
        <row r="79">
          <cell r="J79">
            <v>79</v>
          </cell>
        </row>
        <row r="80">
          <cell r="J80">
            <v>80</v>
          </cell>
          <cell r="K80" t="str">
            <v>535-OP</v>
          </cell>
          <cell r="L80" t="str">
            <v>Hydro</v>
          </cell>
          <cell r="M80" t="str">
            <v>Supervision &amp; Engineering</v>
          </cell>
          <cell r="O80" t="str">
            <v>P01</v>
          </cell>
          <cell r="P80" t="str">
            <v/>
          </cell>
          <cell r="Q80">
            <v>1816000</v>
          </cell>
          <cell r="BD80" t="str">
            <v>Uniform Return</v>
          </cell>
          <cell r="BG80">
            <v>46263308.374382138</v>
          </cell>
          <cell r="BH80">
            <v>9001525.8515199907</v>
          </cell>
          <cell r="BI80">
            <v>23518155.902417786</v>
          </cell>
          <cell r="BJ80">
            <v>11224662.512078175</v>
          </cell>
          <cell r="BK80">
            <v>2091525.2580526248</v>
          </cell>
          <cell r="BL80">
            <v>1798822.1015492752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 t="str">
            <v>Total Return * Class Rate Base line 1473</v>
          </cell>
        </row>
        <row r="81">
          <cell r="J81">
            <v>81</v>
          </cell>
          <cell r="L81" t="str">
            <v>P</v>
          </cell>
          <cell r="M81" t="str">
            <v>Coincident Peak</v>
          </cell>
          <cell r="N81" t="str">
            <v/>
          </cell>
          <cell r="O81">
            <v>34.200000000000003</v>
          </cell>
          <cell r="P81" t="str">
            <v>D01</v>
          </cell>
          <cell r="R81">
            <v>621072.00000000012</v>
          </cell>
          <cell r="S81">
            <v>309504.67801694915</v>
          </cell>
          <cell r="T81">
            <v>48344.52541238712</v>
          </cell>
          <cell r="U81">
            <v>151921.60771016811</v>
          </cell>
          <cell r="V81">
            <v>98750.997480542705</v>
          </cell>
          <cell r="W81">
            <v>11040.514508211816</v>
          </cell>
          <cell r="X81">
            <v>1509.6768717412103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D81" t="str">
            <v>Plus: Exp Excl Rev Conv Items</v>
          </cell>
          <cell r="BG81">
            <v>189206991.31565729</v>
          </cell>
          <cell r="BH81">
            <v>41454968.40384613</v>
          </cell>
          <cell r="BI81">
            <v>105077307.8555177</v>
          </cell>
          <cell r="BJ81">
            <v>58734881.055532031</v>
          </cell>
          <cell r="BK81">
            <v>8524373.0879649185</v>
          </cell>
          <cell r="BL81">
            <v>4890239.1510471404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 t="str">
            <v>line 816 - lines 323, 419, and 477</v>
          </cell>
        </row>
        <row r="82">
          <cell r="J82">
            <v>82</v>
          </cell>
          <cell r="L82" t="str">
            <v>P</v>
          </cell>
          <cell r="M82" t="str">
            <v>Generation Level Consumption</v>
          </cell>
          <cell r="N82" t="str">
            <v/>
          </cell>
          <cell r="O82">
            <v>65.8</v>
          </cell>
          <cell r="P82" t="str">
            <v>E02</v>
          </cell>
          <cell r="R82">
            <v>1194928</v>
          </cell>
          <cell r="S82">
            <v>515109.67102874006</v>
          </cell>
          <cell r="T82">
            <v>105512.24682809753</v>
          </cell>
          <cell r="U82">
            <v>318845.60052459367</v>
          </cell>
          <cell r="V82">
            <v>223114.28180086147</v>
          </cell>
          <cell r="W82">
            <v>26767.145622702501</v>
          </cell>
          <cell r="X82">
            <v>5579.054195004861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D82" t="str">
            <v>Less: Revenue Offsets</v>
          </cell>
          <cell r="BG82">
            <v>-31176133.169244017</v>
          </cell>
          <cell r="BH82">
            <v>-5847444.5628804034</v>
          </cell>
          <cell r="BI82">
            <v>-17541023.673872124</v>
          </cell>
          <cell r="BJ82">
            <v>-11558990.175432585</v>
          </cell>
          <cell r="BK82">
            <v>-1426408.1443401554</v>
          </cell>
          <cell r="BL82">
            <v>-428000.27423070732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 t="str">
            <v>sum lines 821 ~ 824 + line 842</v>
          </cell>
        </row>
        <row r="83">
          <cell r="J83">
            <v>83</v>
          </cell>
          <cell r="L83" t="str">
            <v>P</v>
          </cell>
          <cell r="M83" t="str">
            <v>Open</v>
          </cell>
          <cell r="N83" t="str">
            <v/>
          </cell>
          <cell r="O83">
            <v>0</v>
          </cell>
          <cell r="P83" t="str">
            <v>xxx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D83" t="str">
            <v>Revenue Conversion Allocator U</v>
          </cell>
          <cell r="BG83">
            <v>204294166.5207954</v>
          </cell>
          <cell r="BH83">
            <v>44609049.692485712</v>
          </cell>
          <cell r="BI83">
            <v>111054440.08406337</v>
          </cell>
          <cell r="BJ83">
            <v>58400553.392177619</v>
          </cell>
          <cell r="BK83">
            <v>9189490.2016773876</v>
          </cell>
          <cell r="BL83">
            <v>6261060.9783657081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 t="str">
            <v>Uniform Return Revenue Excl Rev Conversion Items</v>
          </cell>
        </row>
        <row r="84">
          <cell r="J84">
            <v>84</v>
          </cell>
          <cell r="L84" t="str">
            <v>P</v>
          </cell>
          <cell r="M84" t="str">
            <v>Open</v>
          </cell>
          <cell r="N84" t="str">
            <v/>
          </cell>
          <cell r="O84">
            <v>0</v>
          </cell>
          <cell r="P84" t="str">
            <v>xxx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G84">
            <v>0.47093139869118783</v>
          </cell>
          <cell r="BH84">
            <v>0.10283114062304165</v>
          </cell>
          <cell r="BI84">
            <v>0.25599861068148067</v>
          </cell>
          <cell r="BJ84">
            <v>0.1346228076978305</v>
          </cell>
          <cell r="BK84">
            <v>2.1183274821967975E-2</v>
          </cell>
          <cell r="BL84">
            <v>1.4432767484491266E-2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J85">
            <v>85</v>
          </cell>
          <cell r="K85" t="str">
            <v>536-OP</v>
          </cell>
          <cell r="L85" t="str">
            <v>Hydro</v>
          </cell>
          <cell r="M85" t="str">
            <v>Water For Power</v>
          </cell>
          <cell r="O85" t="str">
            <v>P01</v>
          </cell>
          <cell r="P85" t="str">
            <v/>
          </cell>
          <cell r="Q85">
            <v>730000</v>
          </cell>
        </row>
        <row r="86">
          <cell r="J86">
            <v>86</v>
          </cell>
          <cell r="L86" t="str">
            <v>P</v>
          </cell>
          <cell r="M86" t="str">
            <v>Coincident Peak</v>
          </cell>
          <cell r="N86" t="str">
            <v/>
          </cell>
          <cell r="O86">
            <v>34.200000000000003</v>
          </cell>
          <cell r="P86" t="str">
            <v>D01</v>
          </cell>
          <cell r="R86">
            <v>249660.00000000003</v>
          </cell>
          <cell r="S86">
            <v>124415.42673588813</v>
          </cell>
          <cell r="T86">
            <v>19433.647329869269</v>
          </cell>
          <cell r="U86">
            <v>61069.8092667526</v>
          </cell>
          <cell r="V86">
            <v>39696.160881495693</v>
          </cell>
          <cell r="W86">
            <v>4438.0922857899914</v>
          </cell>
          <cell r="X86">
            <v>606.86350020434111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D86" t="str">
            <v>Uniform Return</v>
          </cell>
          <cell r="BG86">
            <v>46263308.374382138</v>
          </cell>
          <cell r="BH86">
            <v>9001525.8515199907</v>
          </cell>
          <cell r="BI86">
            <v>23518155.902417786</v>
          </cell>
          <cell r="BJ86">
            <v>11224662.512078175</v>
          </cell>
          <cell r="BK86">
            <v>2091525.2580526248</v>
          </cell>
          <cell r="BL86">
            <v>1798822.1015492752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 t="str">
            <v>Total Return * Class Rate Base line 1473</v>
          </cell>
        </row>
        <row r="87">
          <cell r="J87">
            <v>87</v>
          </cell>
          <cell r="L87" t="str">
            <v>P</v>
          </cell>
          <cell r="M87" t="str">
            <v>Generation Level Consumption</v>
          </cell>
          <cell r="N87" t="str">
            <v/>
          </cell>
          <cell r="O87">
            <v>65.8</v>
          </cell>
          <cell r="P87" t="str">
            <v>E02</v>
          </cell>
          <cell r="R87">
            <v>480340</v>
          </cell>
          <cell r="S87">
            <v>207065.01093115652</v>
          </cell>
          <cell r="T87">
            <v>42414.063978255064</v>
          </cell>
          <cell r="U87">
            <v>128170.31298620782</v>
          </cell>
          <cell r="V87">
            <v>89688.009754751576</v>
          </cell>
          <cell r="W87">
            <v>10759.920872562128</v>
          </cell>
          <cell r="X87">
            <v>2242.6814770669321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BD87" t="str">
            <v>Less: Interest Expense</v>
          </cell>
          <cell r="BG87">
            <v>17181346.670125604</v>
          </cell>
          <cell r="BH87">
            <v>3343002.0819847616</v>
          </cell>
          <cell r="BI87">
            <v>8734213.0037819017</v>
          </cell>
          <cell r="BJ87">
            <v>4168634.3811496533</v>
          </cell>
          <cell r="BK87">
            <v>776754.23117437144</v>
          </cell>
          <cell r="BL87">
            <v>668049.63178370497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 t="str">
            <v>line 1479</v>
          </cell>
        </row>
        <row r="88">
          <cell r="J88">
            <v>88</v>
          </cell>
          <cell r="L88" t="str">
            <v>P</v>
          </cell>
          <cell r="M88" t="str">
            <v>Open</v>
          </cell>
          <cell r="N88" t="str">
            <v/>
          </cell>
          <cell r="O88">
            <v>0</v>
          </cell>
          <cell r="P88" t="str">
            <v>xxx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J89">
            <v>89</v>
          </cell>
          <cell r="L89" t="str">
            <v>P</v>
          </cell>
          <cell r="M89" t="str">
            <v>Open</v>
          </cell>
          <cell r="N89" t="str">
            <v/>
          </cell>
          <cell r="O89">
            <v>0</v>
          </cell>
          <cell r="P89" t="str">
            <v>xxx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J90">
            <v>90</v>
          </cell>
          <cell r="K90" t="str">
            <v>537-OP</v>
          </cell>
          <cell r="L90" t="str">
            <v>Hydro</v>
          </cell>
          <cell r="M90" t="str">
            <v>Hydraulic Expenses</v>
          </cell>
          <cell r="O90" t="str">
            <v>P01</v>
          </cell>
          <cell r="P90" t="str">
            <v/>
          </cell>
          <cell r="Q90">
            <v>4646000</v>
          </cell>
        </row>
        <row r="91">
          <cell r="J91">
            <v>91</v>
          </cell>
          <cell r="L91" t="str">
            <v>P</v>
          </cell>
          <cell r="M91" t="str">
            <v>Coincident Peak</v>
          </cell>
          <cell r="N91" t="str">
            <v/>
          </cell>
          <cell r="O91">
            <v>34.200000000000003</v>
          </cell>
          <cell r="P91" t="str">
            <v>D01</v>
          </cell>
          <cell r="R91">
            <v>1588932</v>
          </cell>
          <cell r="S91">
            <v>791827.49673278932</v>
          </cell>
          <cell r="T91">
            <v>123683.18560900359</v>
          </cell>
          <cell r="U91">
            <v>388671.69021004456</v>
          </cell>
          <cell r="V91">
            <v>252641.59377456023</v>
          </cell>
          <cell r="W91">
            <v>28245.721588740136</v>
          </cell>
          <cell r="X91">
            <v>3862.3120848621488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J92">
            <v>92</v>
          </cell>
          <cell r="L92" t="str">
            <v>P</v>
          </cell>
          <cell r="M92" t="str">
            <v>Generation Level Consumption</v>
          </cell>
          <cell r="N92" t="str">
            <v/>
          </cell>
          <cell r="O92">
            <v>65.8</v>
          </cell>
          <cell r="P92" t="str">
            <v>E02</v>
          </cell>
          <cell r="R92">
            <v>3057068</v>
          </cell>
          <cell r="S92">
            <v>1317841.1517618536</v>
          </cell>
          <cell r="T92">
            <v>269939.37156571646</v>
          </cell>
          <cell r="U92">
            <v>815725.0330601664</v>
          </cell>
          <cell r="V92">
            <v>570808.89495969296</v>
          </cell>
          <cell r="W92">
            <v>68480.263525922812</v>
          </cell>
          <cell r="X92">
            <v>14273.285126647897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J93">
            <v>93</v>
          </cell>
          <cell r="L93" t="str">
            <v>P</v>
          </cell>
          <cell r="M93" t="str">
            <v>Open</v>
          </cell>
          <cell r="N93" t="str">
            <v/>
          </cell>
          <cell r="O93">
            <v>0</v>
          </cell>
          <cell r="P93" t="str">
            <v>xxx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J94">
            <v>94</v>
          </cell>
          <cell r="L94" t="str">
            <v>P</v>
          </cell>
          <cell r="M94" t="str">
            <v>Open</v>
          </cell>
          <cell r="N94" t="str">
            <v/>
          </cell>
          <cell r="O94">
            <v>0</v>
          </cell>
          <cell r="P94" t="str">
            <v>xxx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J95">
            <v>95</v>
          </cell>
          <cell r="K95" t="str">
            <v>538-OP</v>
          </cell>
          <cell r="L95" t="str">
            <v>Hydro</v>
          </cell>
          <cell r="M95" t="str">
            <v>Electric Expenses</v>
          </cell>
          <cell r="O95" t="str">
            <v>P01</v>
          </cell>
          <cell r="P95" t="str">
            <v/>
          </cell>
          <cell r="Q95">
            <v>3978000</v>
          </cell>
          <cell r="BC95" t="str">
            <v>S01</v>
          </cell>
          <cell r="BD95" t="str">
            <v xml:space="preserve">Production Plant </v>
          </cell>
          <cell r="BG95">
            <v>351949127.65158904</v>
          </cell>
          <cell r="BH95">
            <v>65666765.119954914</v>
          </cell>
          <cell r="BI95">
            <v>200925570.18555865</v>
          </cell>
          <cell r="BJ95">
            <v>137373554.55374059</v>
          </cell>
          <cell r="BK95">
            <v>16136480.061282311</v>
          </cell>
          <cell r="BL95">
            <v>3025502.4278746392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 t="str">
            <v>line 893</v>
          </cell>
        </row>
        <row r="96">
          <cell r="J96">
            <v>96</v>
          </cell>
          <cell r="L96" t="str">
            <v>P</v>
          </cell>
          <cell r="M96" t="str">
            <v>Coincident Peak</v>
          </cell>
          <cell r="N96" t="str">
            <v/>
          </cell>
          <cell r="O96">
            <v>34.200000000000003</v>
          </cell>
          <cell r="P96" t="str">
            <v>D01</v>
          </cell>
          <cell r="R96">
            <v>1360476</v>
          </cell>
          <cell r="S96">
            <v>677978.85966488079</v>
          </cell>
          <cell r="T96">
            <v>105900.06723043829</v>
          </cell>
          <cell r="U96">
            <v>332788.63186731754</v>
          </cell>
          <cell r="V96">
            <v>216316.88765286279</v>
          </cell>
          <cell r="W96">
            <v>24184.563168318607</v>
          </cell>
          <cell r="X96">
            <v>3306.9904161820118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G96">
            <v>0.45408279132471863</v>
          </cell>
          <cell r="BH96">
            <v>8.472289220291003E-2</v>
          </cell>
          <cell r="BI96">
            <v>0.2592330441821375</v>
          </cell>
          <cell r="BJ96">
            <v>0.17723858991266744</v>
          </cell>
          <cell r="BK96">
            <v>2.0819196107331666E-2</v>
          </cell>
          <cell r="BL96">
            <v>3.9034862702346197E-3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</row>
        <row r="97">
          <cell r="J97">
            <v>97</v>
          </cell>
          <cell r="L97" t="str">
            <v>P</v>
          </cell>
          <cell r="M97" t="str">
            <v>Generation Level Consumption</v>
          </cell>
          <cell r="N97" t="str">
            <v/>
          </cell>
          <cell r="O97">
            <v>65.8</v>
          </cell>
          <cell r="P97" t="str">
            <v>E02</v>
          </cell>
          <cell r="R97">
            <v>2617524</v>
          </cell>
          <cell r="S97">
            <v>1128362.4842248503</v>
          </cell>
          <cell r="T97">
            <v>231127.59795273788</v>
          </cell>
          <cell r="U97">
            <v>698440.41788922565</v>
          </cell>
          <cell r="V97">
            <v>488738.2230197285</v>
          </cell>
          <cell r="W97">
            <v>58634.198946646778</v>
          </cell>
          <cell r="X97">
            <v>12221.077966811308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C97" t="str">
            <v>S02</v>
          </cell>
          <cell r="BD97" t="str">
            <v>Transmission Plant</v>
          </cell>
          <cell r="BG97">
            <v>151403008.78023571</v>
          </cell>
          <cell r="BH97">
            <v>28248815.055647489</v>
          </cell>
          <cell r="BI97">
            <v>86435036.989473373</v>
          </cell>
          <cell r="BJ97">
            <v>59095954.080221057</v>
          </cell>
          <cell r="BK97">
            <v>6941661.28128317</v>
          </cell>
          <cell r="BL97">
            <v>1301523.8131392484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 t="str">
            <v>line 932</v>
          </cell>
        </row>
        <row r="98">
          <cell r="J98">
            <v>98</v>
          </cell>
          <cell r="L98" t="str">
            <v>P</v>
          </cell>
          <cell r="M98" t="str">
            <v>Open</v>
          </cell>
          <cell r="N98" t="str">
            <v/>
          </cell>
          <cell r="O98">
            <v>0</v>
          </cell>
          <cell r="P98" t="str">
            <v>xxx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G98">
            <v>0.45408279132471879</v>
          </cell>
          <cell r="BH98">
            <v>8.4722892202910044E-2</v>
          </cell>
          <cell r="BI98">
            <v>0.25923304418213744</v>
          </cell>
          <cell r="BJ98">
            <v>0.17723858991266742</v>
          </cell>
          <cell r="BK98">
            <v>2.0819196107331669E-2</v>
          </cell>
          <cell r="BL98">
            <v>3.9034862702346193E-3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</row>
        <row r="99">
          <cell r="J99">
            <v>99</v>
          </cell>
          <cell r="L99" t="str">
            <v>P</v>
          </cell>
          <cell r="M99" t="str">
            <v>Open</v>
          </cell>
          <cell r="N99" t="str">
            <v/>
          </cell>
          <cell r="O99">
            <v>0</v>
          </cell>
          <cell r="P99" t="str">
            <v>xxx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C99" t="str">
            <v>S03</v>
          </cell>
          <cell r="BD99" t="str">
            <v>Distribution Plant</v>
          </cell>
          <cell r="BG99">
            <v>377267678.89115131</v>
          </cell>
          <cell r="BH99">
            <v>76499108.077935427</v>
          </cell>
          <cell r="BI99">
            <v>164018215.42208663</v>
          </cell>
          <cell r="BJ99">
            <v>25510159.121658944</v>
          </cell>
          <cell r="BK99">
            <v>16701655.117546072</v>
          </cell>
          <cell r="BL99">
            <v>35189183.369621739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 t="str">
            <v>line 1089</v>
          </cell>
        </row>
        <row r="100">
          <cell r="J100">
            <v>100</v>
          </cell>
          <cell r="K100" t="str">
            <v>539-OP</v>
          </cell>
          <cell r="L100" t="str">
            <v>Hydro</v>
          </cell>
          <cell r="M100" t="str">
            <v>Miscellaneous Power Exp.</v>
          </cell>
          <cell r="O100" t="str">
            <v>P01</v>
          </cell>
          <cell r="P100" t="str">
            <v/>
          </cell>
          <cell r="Q100">
            <v>470000</v>
          </cell>
          <cell r="BG100">
            <v>0.54268595583218193</v>
          </cell>
          <cell r="BH100">
            <v>0.11004120922736564</v>
          </cell>
          <cell r="BI100">
            <v>0.23593429013542649</v>
          </cell>
          <cell r="BJ100">
            <v>3.6695444271977483E-2</v>
          </cell>
          <cell r="BK100">
            <v>2.4024728802861491E-2</v>
          </cell>
          <cell r="BL100">
            <v>5.0618371730186934E-2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</row>
        <row r="101">
          <cell r="J101">
            <v>101</v>
          </cell>
          <cell r="L101" t="str">
            <v>P</v>
          </cell>
          <cell r="M101" t="str">
            <v>Coincident Peak</v>
          </cell>
          <cell r="N101" t="str">
            <v/>
          </cell>
          <cell r="O101">
            <v>34.200000000000003</v>
          </cell>
          <cell r="P101" t="str">
            <v>D01</v>
          </cell>
          <cell r="R101">
            <v>160740.00000000003</v>
          </cell>
          <cell r="S101">
            <v>80103.082966941685</v>
          </cell>
          <cell r="T101">
            <v>12512.074308271996</v>
          </cell>
          <cell r="U101">
            <v>39318.918295032498</v>
          </cell>
          <cell r="V101">
            <v>25557.802211373939</v>
          </cell>
          <cell r="W101">
            <v>2857.4018826319125</v>
          </cell>
          <cell r="X101">
            <v>390.72033574800048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BC101" t="str">
            <v>S04</v>
          </cell>
          <cell r="BD101" t="str">
            <v>General Plant</v>
          </cell>
          <cell r="BG101">
            <v>75745431.581599876</v>
          </cell>
          <cell r="BH101">
            <v>13821564.727942536</v>
          </cell>
          <cell r="BI101">
            <v>30433714.10436951</v>
          </cell>
          <cell r="BJ101">
            <v>14500415.003473252</v>
          </cell>
          <cell r="BK101">
            <v>2875836.0294669997</v>
          </cell>
          <cell r="BL101">
            <v>2842038.5531478417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 t="str">
            <v>line 1142</v>
          </cell>
        </row>
        <row r="102">
          <cell r="J102">
            <v>102</v>
          </cell>
          <cell r="L102" t="str">
            <v>P</v>
          </cell>
          <cell r="M102" t="str">
            <v>Generation Level Consumption</v>
          </cell>
          <cell r="N102" t="str">
            <v/>
          </cell>
          <cell r="O102">
            <v>65.8</v>
          </cell>
          <cell r="P102" t="str">
            <v>E02</v>
          </cell>
          <cell r="R102">
            <v>309260</v>
          </cell>
          <cell r="S102">
            <v>133315.82895567612</v>
          </cell>
          <cell r="T102">
            <v>27307.685027095726</v>
          </cell>
          <cell r="U102">
            <v>82520.61247057216</v>
          </cell>
          <cell r="V102">
            <v>57744.335047579785</v>
          </cell>
          <cell r="W102">
            <v>6927.6202878139738</v>
          </cell>
          <cell r="X102">
            <v>1443.9182112622711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G102">
            <v>0.5401937795990549</v>
          </cell>
          <cell r="BH102">
            <v>9.8571268714956861E-2</v>
          </cell>
          <cell r="BI102">
            <v>0.21704415310599498</v>
          </cell>
          <cell r="BJ102">
            <v>0.10341262598844131</v>
          </cell>
          <cell r="BK102">
            <v>2.0509603045714201E-2</v>
          </cell>
          <cell r="BL102">
            <v>2.0268569545837879E-2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</row>
        <row r="103">
          <cell r="J103">
            <v>103</v>
          </cell>
          <cell r="L103" t="str">
            <v>P</v>
          </cell>
          <cell r="M103" t="str">
            <v>Open</v>
          </cell>
          <cell r="N103" t="str">
            <v/>
          </cell>
          <cell r="O103">
            <v>0</v>
          </cell>
          <cell r="P103" t="str">
            <v>xxx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C103" t="str">
            <v>S05</v>
          </cell>
          <cell r="BD103" t="str">
            <v>P/T/D Plant</v>
          </cell>
          <cell r="BG103">
            <v>880619815.32297611</v>
          </cell>
          <cell r="BH103">
            <v>170414688.25353783</v>
          </cell>
          <cell r="BI103">
            <v>451378822.59711862</v>
          </cell>
          <cell r="BJ103">
            <v>221979667.7556206</v>
          </cell>
          <cell r="BK103">
            <v>39779796.460111551</v>
          </cell>
          <cell r="BL103">
            <v>39516209.610635623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 t="str">
            <v>Sum lines 893+932+1089</v>
          </cell>
        </row>
        <row r="104">
          <cell r="J104">
            <v>104</v>
          </cell>
          <cell r="L104" t="str">
            <v>P</v>
          </cell>
          <cell r="M104" t="str">
            <v>Open</v>
          </cell>
          <cell r="N104" t="str">
            <v/>
          </cell>
          <cell r="O104">
            <v>0</v>
          </cell>
          <cell r="P104" t="str">
            <v>xxx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G104">
            <v>0.48823262509389148</v>
          </cell>
          <cell r="BH104">
            <v>9.4481192851726556E-2</v>
          </cell>
          <cell r="BI104">
            <v>0.25025313266151678</v>
          </cell>
          <cell r="BJ104">
            <v>0.12306981289768944</v>
          </cell>
          <cell r="BK104">
            <v>2.2054687066401995E-2</v>
          </cell>
          <cell r="BL104">
            <v>2.1908549428773818E-2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</row>
        <row r="105">
          <cell r="J105">
            <v>105</v>
          </cell>
          <cell r="K105" t="str">
            <v>540-OP</v>
          </cell>
          <cell r="L105" t="str">
            <v>Hydro</v>
          </cell>
          <cell r="M105" t="str">
            <v>Rents</v>
          </cell>
          <cell r="O105" t="str">
            <v>P01</v>
          </cell>
          <cell r="P105" t="str">
            <v/>
          </cell>
          <cell r="Q105">
            <v>4482000</v>
          </cell>
          <cell r="BC105" t="str">
            <v>S06</v>
          </cell>
          <cell r="BD105" t="str">
            <v>P/T/D/G Plant</v>
          </cell>
          <cell r="BG105">
            <v>956365246.90457594</v>
          </cell>
          <cell r="BH105">
            <v>184236252.98148036</v>
          </cell>
          <cell r="BI105">
            <v>481812536.70148814</v>
          </cell>
          <cell r="BJ105">
            <v>236480082.75909385</v>
          </cell>
          <cell r="BK105">
            <v>42655632.489578553</v>
          </cell>
          <cell r="BL105">
            <v>42358248.163783468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 t="str">
            <v>Sum lines 893+932+1089+1142</v>
          </cell>
        </row>
        <row r="106">
          <cell r="J106">
            <v>106</v>
          </cell>
          <cell r="L106" t="str">
            <v>P</v>
          </cell>
          <cell r="M106" t="str">
            <v>Coincident Peak</v>
          </cell>
          <cell r="N106" t="str">
            <v/>
          </cell>
          <cell r="O106">
            <v>34.200000000000003</v>
          </cell>
          <cell r="P106" t="str">
            <v>D01</v>
          </cell>
          <cell r="R106">
            <v>1532844</v>
          </cell>
          <cell r="S106">
            <v>763876.63374006923</v>
          </cell>
          <cell r="T106">
            <v>119317.27031845761</v>
          </cell>
          <cell r="U106">
            <v>374951.89744326728</v>
          </cell>
          <cell r="V106">
            <v>243723.55215186803</v>
          </cell>
          <cell r="W106">
            <v>27248.670719055808</v>
          </cell>
          <cell r="X106">
            <v>3725.9756272819955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G106">
            <v>0.49198071457320813</v>
          </cell>
          <cell r="BH106">
            <v>9.4776220367157465E-2</v>
          </cell>
          <cell r="BI106">
            <v>0.24785768498379968</v>
          </cell>
          <cell r="BJ106">
            <v>0.12165189029475357</v>
          </cell>
          <cell r="BK106">
            <v>2.1943236248618013E-2</v>
          </cell>
          <cell r="BL106">
            <v>2.1790253532463194E-2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</row>
        <row r="107">
          <cell r="J107">
            <v>107</v>
          </cell>
          <cell r="L107" t="str">
            <v>P</v>
          </cell>
          <cell r="M107" t="str">
            <v>Generation Level Consumption</v>
          </cell>
          <cell r="N107" t="str">
            <v/>
          </cell>
          <cell r="O107">
            <v>65.8</v>
          </cell>
          <cell r="P107" t="str">
            <v>E02</v>
          </cell>
          <cell r="R107">
            <v>2949156</v>
          </cell>
          <cell r="S107">
            <v>1271322.4369773199</v>
          </cell>
          <cell r="T107">
            <v>260410.7325349852</v>
          </cell>
          <cell r="U107">
            <v>786930.60658107314</v>
          </cell>
          <cell r="V107">
            <v>550659.80783670768</v>
          </cell>
          <cell r="W107">
            <v>66062.966234004751</v>
          </cell>
          <cell r="X107">
            <v>13769.449835909574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C107" t="str">
            <v>S07</v>
          </cell>
          <cell r="BD107" t="str">
            <v>Rate Base</v>
          </cell>
          <cell r="BG107">
            <v>554418683.47630131</v>
          </cell>
          <cell r="BH107">
            <v>107874129.35303845</v>
          </cell>
          <cell r="BI107">
            <v>281841171.57581067</v>
          </cell>
          <cell r="BJ107">
            <v>134516160.45380342</v>
          </cell>
          <cell r="BK107">
            <v>25064802.340618473</v>
          </cell>
          <cell r="BL107">
            <v>21557052.800427657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 t="str">
            <v>line 1473</v>
          </cell>
        </row>
        <row r="108">
          <cell r="J108">
            <v>108</v>
          </cell>
          <cell r="L108" t="str">
            <v>P</v>
          </cell>
          <cell r="M108" t="str">
            <v>Open</v>
          </cell>
          <cell r="N108" t="str">
            <v/>
          </cell>
          <cell r="O108">
            <v>0</v>
          </cell>
          <cell r="P108" t="str">
            <v>xxx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G108">
            <v>0.49269748423163584</v>
          </cell>
          <cell r="BH108">
            <v>9.5864936969051434E-2</v>
          </cell>
          <cell r="BI108">
            <v>0.25046492899122225</v>
          </cell>
          <cell r="BJ108">
            <v>0.1195410180416854</v>
          </cell>
          <cell r="BK108">
            <v>2.2274438838448367E-2</v>
          </cell>
          <cell r="BL108">
            <v>1.915719292795667E-2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</row>
        <row r="109">
          <cell r="J109">
            <v>109</v>
          </cell>
          <cell r="L109" t="str">
            <v>P</v>
          </cell>
          <cell r="M109" t="str">
            <v>Open</v>
          </cell>
          <cell r="N109" t="str">
            <v/>
          </cell>
          <cell r="O109">
            <v>0</v>
          </cell>
          <cell r="P109" t="str">
            <v>xxx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C109" t="str">
            <v>S08</v>
          </cell>
          <cell r="BD109" t="str">
            <v>Account 361</v>
          </cell>
          <cell r="BG109">
            <v>5107256.6881286791</v>
          </cell>
          <cell r="BH109">
            <v>1056079.5981071778</v>
          </cell>
          <cell r="BI109">
            <v>2822545.8316619857</v>
          </cell>
          <cell r="BJ109">
            <v>1261424.6715657501</v>
          </cell>
          <cell r="BK109">
            <v>257937.94402417491</v>
          </cell>
          <cell r="BL109">
            <v>65755.266512232512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 t="str">
            <v>Sum lines 946 ~ 956</v>
          </cell>
        </row>
        <row r="110">
          <cell r="J110">
            <v>110</v>
          </cell>
          <cell r="L110" t="str">
            <v>Total Hydraulic Operation</v>
          </cell>
          <cell r="N110" t="str">
            <v/>
          </cell>
          <cell r="Q110">
            <v>16122000</v>
          </cell>
          <cell r="R110">
            <v>16122000</v>
          </cell>
          <cell r="S110">
            <v>7320722.7617371157</v>
          </cell>
          <cell r="T110">
            <v>1365902.4680953159</v>
          </cell>
          <cell r="U110">
            <v>4179355.1383044217</v>
          </cell>
          <cell r="V110">
            <v>2857440.5465720254</v>
          </cell>
          <cell r="W110">
            <v>335647.07964240119</v>
          </cell>
          <cell r="X110">
            <v>62932.005648722552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BG110">
            <v>0.48313846259849391</v>
          </cell>
          <cell r="BH110">
            <v>9.9903471583310727E-2</v>
          </cell>
          <cell r="BI110">
            <v>0.26700840333572845</v>
          </cell>
          <cell r="BJ110">
            <v>0.11932879307215497</v>
          </cell>
          <cell r="BK110">
            <v>2.4400524455980978E-2</v>
          </cell>
          <cell r="BL110">
            <v>6.2203449543309537E-3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</row>
        <row r="111">
          <cell r="J111">
            <v>111</v>
          </cell>
          <cell r="K111" t="str">
            <v>541-MT</v>
          </cell>
          <cell r="L111" t="str">
            <v>Hydro</v>
          </cell>
          <cell r="M111" t="str">
            <v>Supervision &amp; Engineering</v>
          </cell>
          <cell r="O111" t="str">
            <v>P01</v>
          </cell>
          <cell r="P111" t="str">
            <v/>
          </cell>
          <cell r="Q111">
            <v>394000</v>
          </cell>
          <cell r="BC111" t="str">
            <v>S09</v>
          </cell>
          <cell r="BD111" t="str">
            <v>Account 362</v>
          </cell>
          <cell r="BG111">
            <v>32344693.467201877</v>
          </cell>
          <cell r="BH111">
            <v>6688242.429079527</v>
          </cell>
          <cell r="BI111">
            <v>17875424.185050309</v>
          </cell>
          <cell r="BJ111">
            <v>5271663.1284767054</v>
          </cell>
          <cell r="BK111">
            <v>1633543.0628373406</v>
          </cell>
          <cell r="BL111">
            <v>416433.72735424555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 t="str">
            <v>Sum lines 957 ~ 967</v>
          </cell>
        </row>
        <row r="112">
          <cell r="J112">
            <v>112</v>
          </cell>
          <cell r="L112" t="str">
            <v>P</v>
          </cell>
          <cell r="M112" t="str">
            <v>Coincident Peak</v>
          </cell>
          <cell r="N112" t="str">
            <v/>
          </cell>
          <cell r="O112">
            <v>34.200000000000003</v>
          </cell>
          <cell r="P112" t="str">
            <v>D01</v>
          </cell>
          <cell r="R112">
            <v>134748.00000000003</v>
          </cell>
          <cell r="S112">
            <v>67150.2440190958</v>
          </cell>
          <cell r="T112">
            <v>10488.845271189717</v>
          </cell>
          <cell r="U112">
            <v>32960.965549452776</v>
          </cell>
          <cell r="V112">
            <v>21425.051215492196</v>
          </cell>
          <cell r="W112">
            <v>2395.3539186318585</v>
          </cell>
          <cell r="X112">
            <v>327.54002613768552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BG112">
            <v>0.50357610878408643</v>
          </cell>
          <cell r="BH112">
            <v>0.10412957230390045</v>
          </cell>
          <cell r="BI112">
            <v>0.27830335022653441</v>
          </cell>
          <cell r="BJ112">
            <v>8.2074780141315654E-2</v>
          </cell>
          <cell r="BK112">
            <v>2.5432711549701705E-2</v>
          </cell>
          <cell r="BL112">
            <v>6.483476994461241E-3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</row>
        <row r="113">
          <cell r="J113">
            <v>113</v>
          </cell>
          <cell r="L113" t="str">
            <v>P</v>
          </cell>
          <cell r="M113" t="str">
            <v>Generation Level Consumption</v>
          </cell>
          <cell r="N113" t="str">
            <v/>
          </cell>
          <cell r="O113">
            <v>65.8</v>
          </cell>
          <cell r="P113" t="str">
            <v>E02</v>
          </cell>
          <cell r="R113">
            <v>259252</v>
          </cell>
          <cell r="S113">
            <v>111758.37576284338</v>
          </cell>
          <cell r="T113">
            <v>22891.974256756843</v>
          </cell>
          <cell r="U113">
            <v>69176.85385830942</v>
          </cell>
          <cell r="V113">
            <v>48406.9532100988</v>
          </cell>
          <cell r="W113">
            <v>5807.4093476568205</v>
          </cell>
          <cell r="X113">
            <v>1210.4335643347549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BC113" t="str">
            <v>S10</v>
          </cell>
          <cell r="BD113" t="str">
            <v>Account 364/365</v>
          </cell>
          <cell r="BG113">
            <v>118279199.36000225</v>
          </cell>
          <cell r="BH113">
            <v>24457797.395399429</v>
          </cell>
          <cell r="BI113">
            <v>65344173.16181881</v>
          </cell>
          <cell r="BJ113">
            <v>11457186.099999998</v>
          </cell>
          <cell r="BK113">
            <v>5973597.0535138706</v>
          </cell>
          <cell r="BL113">
            <v>12571046.929265633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 t="str">
            <v>Sum lines 979 ~ 1000</v>
          </cell>
        </row>
        <row r="114">
          <cell r="J114">
            <v>114</v>
          </cell>
          <cell r="L114" t="str">
            <v>P</v>
          </cell>
          <cell r="M114" t="str">
            <v>Open</v>
          </cell>
          <cell r="N114" t="str">
            <v/>
          </cell>
          <cell r="O114">
            <v>0</v>
          </cell>
          <cell r="P114" t="str">
            <v>xxx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BG114">
            <v>0.49679817273808818</v>
          </cell>
          <cell r="BH114">
            <v>0.10272802928138267</v>
          </cell>
          <cell r="BI114">
            <v>0.27445963450485256</v>
          </cell>
          <cell r="BJ114">
            <v>4.812265512447339E-2</v>
          </cell>
          <cell r="BK114">
            <v>2.5090397271177994E-2</v>
          </cell>
          <cell r="BL114">
            <v>5.2801111080025172E-2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</row>
        <row r="115">
          <cell r="J115">
            <v>115</v>
          </cell>
          <cell r="L115" t="str">
            <v>P</v>
          </cell>
          <cell r="M115" t="str">
            <v>Open</v>
          </cell>
          <cell r="N115" t="str">
            <v/>
          </cell>
          <cell r="O115">
            <v>0</v>
          </cell>
          <cell r="P115" t="str">
            <v>xxx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BC115" t="str">
            <v>S11</v>
          </cell>
          <cell r="BD115" t="str">
            <v>Account 366/367</v>
          </cell>
          <cell r="BG115">
            <v>70186176.274852425</v>
          </cell>
          <cell r="BH115">
            <v>14513112.098969981</v>
          </cell>
          <cell r="BI115">
            <v>38186744.615625098</v>
          </cell>
          <cell r="BJ115">
            <v>7145632</v>
          </cell>
          <cell r="BK115">
            <v>3544697.1070269481</v>
          </cell>
          <cell r="BL115">
            <v>903637.90352555178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 t="str">
            <v>Sum lines 1001 ~ 1022</v>
          </cell>
        </row>
        <row r="116">
          <cell r="J116">
            <v>116</v>
          </cell>
          <cell r="K116" t="str">
            <v>542-MT</v>
          </cell>
          <cell r="L116" t="str">
            <v>Hydro</v>
          </cell>
          <cell r="M116" t="str">
            <v>Structures</v>
          </cell>
          <cell r="O116" t="str">
            <v>P01</v>
          </cell>
          <cell r="P116" t="str">
            <v/>
          </cell>
          <cell r="Q116">
            <v>291000</v>
          </cell>
          <cell r="BG116">
            <v>0.52190791400098469</v>
          </cell>
          <cell r="BH116">
            <v>0.10792022679186482</v>
          </cell>
          <cell r="BI116">
            <v>0.28395854116318486</v>
          </cell>
          <cell r="BJ116">
            <v>5.3135276621058894E-2</v>
          </cell>
          <cell r="BK116">
            <v>2.6358544817273559E-2</v>
          </cell>
          <cell r="BL116">
            <v>6.7194966056331931E-3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</row>
        <row r="117">
          <cell r="J117">
            <v>117</v>
          </cell>
          <cell r="L117" t="str">
            <v>P</v>
          </cell>
          <cell r="M117" t="str">
            <v>Coincident Peak</v>
          </cell>
          <cell r="N117" t="str">
            <v/>
          </cell>
          <cell r="O117">
            <v>34.200000000000003</v>
          </cell>
          <cell r="P117" t="str">
            <v>D01</v>
          </cell>
          <cell r="R117">
            <v>99522</v>
          </cell>
          <cell r="S117">
            <v>49595.738602936224</v>
          </cell>
          <cell r="T117">
            <v>7746.8374972492566</v>
          </cell>
          <cell r="U117">
            <v>24344.266433732882</v>
          </cell>
          <cell r="V117">
            <v>15824.086050020884</v>
          </cell>
          <cell r="W117">
            <v>1769.1573358423116</v>
          </cell>
          <cell r="X117">
            <v>241.91408021844279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C117" t="str">
            <v>S12</v>
          </cell>
          <cell r="BD117" t="str">
            <v>Account 368</v>
          </cell>
          <cell r="BG117">
            <v>68204560.397857487</v>
          </cell>
          <cell r="BH117">
            <v>14103353.156592168</v>
          </cell>
          <cell r="BI117">
            <v>34932344.41855894</v>
          </cell>
          <cell r="BJ117">
            <v>0</v>
          </cell>
          <cell r="BK117">
            <v>3444617.1705033304</v>
          </cell>
          <cell r="BL117">
            <v>878124.85648807907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 t="str">
            <v>Sum lines 1023 ~ 1033</v>
          </cell>
        </row>
        <row r="118">
          <cell r="J118">
            <v>118</v>
          </cell>
          <cell r="L118" t="str">
            <v>P</v>
          </cell>
          <cell r="M118" t="str">
            <v>Generation Level Consumption</v>
          </cell>
          <cell r="N118" t="str">
            <v/>
          </cell>
          <cell r="O118">
            <v>65.8</v>
          </cell>
          <cell r="P118" t="str">
            <v>E02</v>
          </cell>
          <cell r="R118">
            <v>191478</v>
          </cell>
          <cell r="S118">
            <v>82542.353672556914</v>
          </cell>
          <cell r="T118">
            <v>16907.524133797568</v>
          </cell>
          <cell r="U118">
            <v>51092.549423269142</v>
          </cell>
          <cell r="V118">
            <v>35752.343614565354</v>
          </cell>
          <cell r="W118">
            <v>4289.2287313912047</v>
          </cell>
          <cell r="X118">
            <v>894.0004244198318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G118">
            <v>0.56106348475981582</v>
          </cell>
          <cell r="BH118">
            <v>0.11601682384107144</v>
          </cell>
          <cell r="BI118">
            <v>0.28736000607552414</v>
          </cell>
          <cell r="BJ118">
            <v>0</v>
          </cell>
          <cell r="BK118">
            <v>2.833606583009082E-2</v>
          </cell>
          <cell r="BL118">
            <v>7.2236194934978491E-3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</row>
        <row r="119">
          <cell r="J119">
            <v>119</v>
          </cell>
          <cell r="L119" t="str">
            <v>P</v>
          </cell>
          <cell r="M119" t="str">
            <v>Open</v>
          </cell>
          <cell r="N119" t="str">
            <v/>
          </cell>
          <cell r="O119">
            <v>0</v>
          </cell>
          <cell r="P119" t="str">
            <v>xxx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C119" t="str">
            <v>S13</v>
          </cell>
          <cell r="BD119" t="str">
            <v>Account 369</v>
          </cell>
          <cell r="BG119">
            <v>65366952.894972108</v>
          </cell>
          <cell r="BH119">
            <v>9186635.8571879305</v>
          </cell>
          <cell r="BI119">
            <v>858563.34065737494</v>
          </cell>
          <cell r="BJ119">
            <v>0</v>
          </cell>
          <cell r="BK119">
            <v>778847.90718258859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 t="str">
            <v>Sum lines 1034 ~ 1044</v>
          </cell>
        </row>
        <row r="120">
          <cell r="J120">
            <v>120</v>
          </cell>
          <cell r="L120" t="str">
            <v>P</v>
          </cell>
          <cell r="M120" t="str">
            <v>Open</v>
          </cell>
          <cell r="N120" t="str">
            <v/>
          </cell>
          <cell r="O120">
            <v>0</v>
          </cell>
          <cell r="P120" t="str">
            <v>xxx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BG120">
            <v>0.85793535844091962</v>
          </cell>
          <cell r="BH120">
            <v>0.12057376668094566</v>
          </cell>
          <cell r="BI120">
            <v>1.126856637473422E-2</v>
          </cell>
          <cell r="BJ120">
            <v>0</v>
          </cell>
          <cell r="BK120">
            <v>1.0222308503400515E-2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</row>
        <row r="121">
          <cell r="J121">
            <v>121</v>
          </cell>
          <cell r="K121" t="str">
            <v>543-MT</v>
          </cell>
          <cell r="L121" t="str">
            <v>Hydro</v>
          </cell>
          <cell r="M121" t="str">
            <v>Reservoirs, Dams &amp; Waterways</v>
          </cell>
          <cell r="O121" t="str">
            <v>P01</v>
          </cell>
          <cell r="P121" t="str">
            <v/>
          </cell>
          <cell r="Q121">
            <v>1966000</v>
          </cell>
          <cell r="BC121" t="str">
            <v>S14</v>
          </cell>
          <cell r="BD121" t="str">
            <v>Account 370</v>
          </cell>
          <cell r="BG121">
            <v>16055739.980725741</v>
          </cell>
          <cell r="BH121">
            <v>6137584.6026157364</v>
          </cell>
          <cell r="BI121">
            <v>3050264.6158747119</v>
          </cell>
          <cell r="BJ121">
            <v>61019.717019408075</v>
          </cell>
          <cell r="BK121">
            <v>981391.0837644065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 t="str">
            <v>Sum lines 1045 ~ 1055</v>
          </cell>
        </row>
        <row r="122">
          <cell r="J122">
            <v>122</v>
          </cell>
          <cell r="L122" t="str">
            <v>P</v>
          </cell>
          <cell r="M122" t="str">
            <v>Coincident Peak</v>
          </cell>
          <cell r="N122" t="str">
            <v/>
          </cell>
          <cell r="O122">
            <v>34.200000000000003</v>
          </cell>
          <cell r="P122" t="str">
            <v>D01</v>
          </cell>
          <cell r="R122">
            <v>672372</v>
          </cell>
          <cell r="S122">
            <v>335069.4917298028</v>
          </cell>
          <cell r="T122">
            <v>52337.74061715477</v>
          </cell>
          <cell r="U122">
            <v>164470.19865539123</v>
          </cell>
          <cell r="V122">
            <v>106907.74286715139</v>
          </cell>
          <cell r="W122">
            <v>11952.451279264551</v>
          </cell>
          <cell r="X122">
            <v>1634.3748512352527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BG122">
            <v>0.61080955568461293</v>
          </cell>
          <cell r="BH122">
            <v>0.23349252844159379</v>
          </cell>
          <cell r="BI122">
            <v>0.11604141428420875</v>
          </cell>
          <cell r="BJ122">
            <v>2.3213770455530725E-3</v>
          </cell>
          <cell r="BK122">
            <v>3.7335124544031283E-2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</row>
        <row r="123">
          <cell r="J123">
            <v>123</v>
          </cell>
          <cell r="L123" t="str">
            <v>P</v>
          </cell>
          <cell r="M123" t="str">
            <v>Generation Level Consumption</v>
          </cell>
          <cell r="N123" t="str">
            <v/>
          </cell>
          <cell r="O123">
            <v>65.8</v>
          </cell>
          <cell r="P123" t="str">
            <v>E02</v>
          </cell>
          <cell r="R123">
            <v>1293628</v>
          </cell>
          <cell r="S123">
            <v>557657.27601459413</v>
          </cell>
          <cell r="T123">
            <v>114227.46545376639</v>
          </cell>
          <cell r="U123">
            <v>345181.96620669117</v>
          </cell>
          <cell r="V123">
            <v>241543.3249011529</v>
          </cell>
          <cell r="W123">
            <v>28978.088267749514</v>
          </cell>
          <cell r="X123">
            <v>6039.8791560460113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BC123" t="str">
            <v>S15</v>
          </cell>
          <cell r="BD123" t="str">
            <v>Account 373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20332000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 t="str">
            <v>Sum lines 1078 ~ 1088</v>
          </cell>
        </row>
        <row r="124">
          <cell r="J124">
            <v>124</v>
          </cell>
          <cell r="L124" t="str">
            <v>P</v>
          </cell>
          <cell r="M124" t="str">
            <v>Open</v>
          </cell>
          <cell r="N124" t="str">
            <v/>
          </cell>
          <cell r="O124">
            <v>0</v>
          </cell>
          <cell r="P124" t="str">
            <v>xxx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</row>
        <row r="125">
          <cell r="J125">
            <v>125</v>
          </cell>
          <cell r="L125" t="str">
            <v>P</v>
          </cell>
          <cell r="M125" t="str">
            <v>Open</v>
          </cell>
          <cell r="N125" t="str">
            <v/>
          </cell>
          <cell r="O125">
            <v>0</v>
          </cell>
          <cell r="P125" t="str">
            <v>xxx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C125" t="str">
            <v>S16</v>
          </cell>
          <cell r="BD125" t="str">
            <v>Dist Op Exp Subtotal</v>
          </cell>
          <cell r="BG125">
            <v>2423596.9331031763</v>
          </cell>
          <cell r="BH125">
            <v>657974.02984180965</v>
          </cell>
          <cell r="BI125">
            <v>738238.55637922627</v>
          </cell>
          <cell r="BJ125">
            <v>130239.1079118667</v>
          </cell>
          <cell r="BK125">
            <v>117681.18615760101</v>
          </cell>
          <cell r="BL125">
            <v>166270.18660631942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 t="str">
            <v>Sum lines 269 ~ 282 + line 286</v>
          </cell>
        </row>
        <row r="126">
          <cell r="J126">
            <v>126</v>
          </cell>
          <cell r="K126" t="str">
            <v>544-MT</v>
          </cell>
          <cell r="L126" t="str">
            <v>Hydro</v>
          </cell>
          <cell r="M126" t="str">
            <v>Electric Plant</v>
          </cell>
          <cell r="O126" t="str">
            <v>P01</v>
          </cell>
          <cell r="P126" t="str">
            <v/>
          </cell>
          <cell r="Q126">
            <v>1597000</v>
          </cell>
          <cell r="BG126">
            <v>0.57241306875370257</v>
          </cell>
          <cell r="BH126">
            <v>0.15540246335423</v>
          </cell>
          <cell r="BI126">
            <v>0.17435960235692641</v>
          </cell>
          <cell r="BJ126">
            <v>3.0760299459581184E-2</v>
          </cell>
          <cell r="BK126">
            <v>2.7794328331979461E-2</v>
          </cell>
          <cell r="BL126">
            <v>3.9270237743580412E-2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</row>
        <row r="127">
          <cell r="J127">
            <v>127</v>
          </cell>
          <cell r="L127" t="str">
            <v>P</v>
          </cell>
          <cell r="M127" t="str">
            <v>Coincident Peak</v>
          </cell>
          <cell r="N127" t="str">
            <v/>
          </cell>
          <cell r="O127">
            <v>34.200000000000003</v>
          </cell>
          <cell r="P127" t="str">
            <v>D01</v>
          </cell>
          <cell r="R127">
            <v>546174.00000000012</v>
          </cell>
          <cell r="S127">
            <v>272180.04999618267</v>
          </cell>
          <cell r="T127">
            <v>42514.431213426338</v>
          </cell>
          <cell r="U127">
            <v>133600.66493014235</v>
          </cell>
          <cell r="V127">
            <v>86842.149216094011</v>
          </cell>
          <cell r="W127">
            <v>9709.0868224748174</v>
          </cell>
          <cell r="X127">
            <v>1327.617821679908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BC127" t="str">
            <v>S17</v>
          </cell>
          <cell r="BD127" t="str">
            <v>Dist Mt Exp Subtotal</v>
          </cell>
          <cell r="BG127">
            <v>4070938.3206562009</v>
          </cell>
          <cell r="BH127">
            <v>851329.30992186989</v>
          </cell>
          <cell r="BI127">
            <v>2204258.6171873976</v>
          </cell>
          <cell r="BJ127">
            <v>380215.83404489903</v>
          </cell>
          <cell r="BK127">
            <v>206176.82156890095</v>
          </cell>
          <cell r="BL127">
            <v>745081.09662073106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 t="str">
            <v>Sum lines 290 ~ 303</v>
          </cell>
        </row>
        <row r="128">
          <cell r="J128">
            <v>128</v>
          </cell>
          <cell r="L128" t="str">
            <v>P</v>
          </cell>
          <cell r="M128" t="str">
            <v>Generation Level Consumption</v>
          </cell>
          <cell r="N128" t="str">
            <v/>
          </cell>
          <cell r="O128">
            <v>65.8</v>
          </cell>
          <cell r="P128" t="str">
            <v>E02</v>
          </cell>
          <cell r="R128">
            <v>1050826</v>
          </cell>
          <cell r="S128">
            <v>452990.16774939309</v>
          </cell>
          <cell r="T128">
            <v>92788.027634621016</v>
          </cell>
          <cell r="U128">
            <v>280394.50662873132</v>
          </cell>
          <cell r="V128">
            <v>196207.87887443599</v>
          </cell>
          <cell r="W128">
            <v>23539.169360933862</v>
          </cell>
          <cell r="X128">
            <v>4906.2497518847813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BG128">
            <v>0.48131216843889818</v>
          </cell>
          <cell r="BH128">
            <v>0.10065373728090209</v>
          </cell>
          <cell r="BI128">
            <v>0.26061227443691148</v>
          </cell>
          <cell r="BJ128">
            <v>4.495339726234323E-2</v>
          </cell>
          <cell r="BK128">
            <v>2.4376545468065849E-2</v>
          </cell>
          <cell r="BL128">
            <v>8.8091877112879052E-2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</row>
        <row r="129">
          <cell r="J129">
            <v>129</v>
          </cell>
          <cell r="L129" t="str">
            <v>P</v>
          </cell>
          <cell r="M129" t="str">
            <v>Open</v>
          </cell>
          <cell r="N129" t="str">
            <v/>
          </cell>
          <cell r="O129">
            <v>0</v>
          </cell>
          <cell r="P129" t="str">
            <v>xxx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C129" t="str">
            <v>S18</v>
          </cell>
          <cell r="BD129" t="str">
            <v>Cust Acctg Exp Subtotal</v>
          </cell>
          <cell r="BG129">
            <v>7128638.1350873364</v>
          </cell>
          <cell r="BH129">
            <v>1001854.9099257131</v>
          </cell>
          <cell r="BI129">
            <v>94905.151547493413</v>
          </cell>
          <cell r="BJ129">
            <v>43018.715365520249</v>
          </cell>
          <cell r="BK129">
            <v>84937.795731362916</v>
          </cell>
          <cell r="BL129">
            <v>11645.292342573764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 t="str">
            <v>Sum lines 312 ~ 321 + lines 324 ~ 328</v>
          </cell>
        </row>
        <row r="130">
          <cell r="J130">
            <v>130</v>
          </cell>
          <cell r="L130" t="str">
            <v>P</v>
          </cell>
          <cell r="M130" t="str">
            <v>Open</v>
          </cell>
          <cell r="N130" t="str">
            <v/>
          </cell>
          <cell r="O130">
            <v>0</v>
          </cell>
          <cell r="P130" t="str">
            <v>xxx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BG130">
            <v>0.85219822296322012</v>
          </cell>
          <cell r="BH130">
            <v>0.1197674727944666</v>
          </cell>
          <cell r="BI130">
            <v>1.1345505265689589E-2</v>
          </cell>
          <cell r="BJ130">
            <v>5.1427035702953077E-3</v>
          </cell>
          <cell r="BK130">
            <v>1.0153950475954921E-2</v>
          </cell>
          <cell r="BL130">
            <v>1.3921449303734327E-3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</row>
        <row r="131">
          <cell r="J131">
            <v>131</v>
          </cell>
          <cell r="K131" t="str">
            <v>545-MT</v>
          </cell>
          <cell r="L131" t="str">
            <v>Hydro</v>
          </cell>
          <cell r="M131" t="str">
            <v>Miscellaneous Plant</v>
          </cell>
          <cell r="O131" t="str">
            <v>P01</v>
          </cell>
          <cell r="P131" t="str">
            <v/>
          </cell>
          <cell r="Q131">
            <v>350000</v>
          </cell>
          <cell r="BC131" t="str">
            <v>S19</v>
          </cell>
          <cell r="BD131" t="str">
            <v>O&amp;M Exp excl PP/F/W/A&amp;G</v>
          </cell>
          <cell r="BG131">
            <v>80692969.918244675</v>
          </cell>
          <cell r="BH131">
            <v>15300114.914449608</v>
          </cell>
          <cell r="BI131">
            <v>39777903.701814741</v>
          </cell>
          <cell r="BJ131">
            <v>24938204.478608906</v>
          </cell>
          <cell r="BK131">
            <v>3462201.2407178488</v>
          </cell>
          <cell r="BL131">
            <v>1815605.7461642383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 t="str">
            <v>lines 369 - (188~192, 16~20, 144~148, 226~229, 323, 339)</v>
          </cell>
        </row>
        <row r="132">
          <cell r="J132">
            <v>132</v>
          </cell>
          <cell r="L132" t="str">
            <v>P</v>
          </cell>
          <cell r="M132" t="str">
            <v>Coincident Peak</v>
          </cell>
          <cell r="N132" t="str">
            <v/>
          </cell>
          <cell r="O132">
            <v>34.200000000000003</v>
          </cell>
          <cell r="P132" t="str">
            <v>D01</v>
          </cell>
          <cell r="R132">
            <v>119700.00000000001</v>
          </cell>
          <cell r="S132">
            <v>59651.231996658695</v>
          </cell>
          <cell r="T132">
            <v>9317.5021444578688</v>
          </cell>
          <cell r="U132">
            <v>29280.045538853985</v>
          </cell>
          <cell r="V132">
            <v>19032.405902086975</v>
          </cell>
          <cell r="W132">
            <v>2127.8524657897219</v>
          </cell>
          <cell r="X132">
            <v>290.96195215276629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BG132">
            <v>0.48614029965144667</v>
          </cell>
          <cell r="BH132">
            <v>9.2176585602785813E-2</v>
          </cell>
          <cell r="BI132">
            <v>0.23964469327004367</v>
          </cell>
          <cell r="BJ132">
            <v>0.15024191339447612</v>
          </cell>
          <cell r="BK132">
            <v>2.0858267459004914E-2</v>
          </cell>
          <cell r="BL132">
            <v>1.0938240622242936E-2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</row>
        <row r="133">
          <cell r="J133">
            <v>133</v>
          </cell>
          <cell r="L133" t="str">
            <v>P</v>
          </cell>
          <cell r="M133" t="str">
            <v>Generation Level Consumption</v>
          </cell>
          <cell r="N133" t="str">
            <v/>
          </cell>
          <cell r="O133">
            <v>65.8</v>
          </cell>
          <cell r="P133" t="str">
            <v>E02</v>
          </cell>
          <cell r="R133">
            <v>230300</v>
          </cell>
          <cell r="S133">
            <v>99277.744966992846</v>
          </cell>
          <cell r="T133">
            <v>20335.510126560646</v>
          </cell>
          <cell r="U133">
            <v>61451.519924894157</v>
          </cell>
          <cell r="V133">
            <v>43001.10056734665</v>
          </cell>
          <cell r="W133">
            <v>5158.8661717763634</v>
          </cell>
          <cell r="X133">
            <v>1075.258242429351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C133" t="str">
            <v>S20</v>
          </cell>
          <cell r="BD133" t="str">
            <v>Prod &amp; Trans O&amp;M Exp</v>
          </cell>
          <cell r="BG133">
            <v>104534399.39086349</v>
          </cell>
          <cell r="BH133">
            <v>19504057.014031921</v>
          </cell>
          <cell r="BI133">
            <v>59678039.101169884</v>
          </cell>
          <cell r="BJ133">
            <v>40802095.783795178</v>
          </cell>
          <cell r="BK133">
            <v>4792787.1358688232</v>
          </cell>
          <cell r="BL133">
            <v>898621.57427071198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 t="str">
            <v>line 203 + line 264</v>
          </cell>
        </row>
        <row r="134">
          <cell r="J134">
            <v>134</v>
          </cell>
          <cell r="L134" t="str">
            <v>P</v>
          </cell>
          <cell r="M134" t="str">
            <v>Open</v>
          </cell>
          <cell r="N134" t="str">
            <v/>
          </cell>
          <cell r="O134">
            <v>0</v>
          </cell>
          <cell r="P134" t="str">
            <v>xxx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BG134">
            <v>0.45408279132471863</v>
          </cell>
          <cell r="BH134">
            <v>8.472289220291003E-2</v>
          </cell>
          <cell r="BI134">
            <v>0.2592330441821375</v>
          </cell>
          <cell r="BJ134">
            <v>0.17723858991266744</v>
          </cell>
          <cell r="BK134">
            <v>2.0819196107331666E-2</v>
          </cell>
          <cell r="BL134">
            <v>3.9034862702346201E-3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</row>
        <row r="135">
          <cell r="J135">
            <v>135</v>
          </cell>
          <cell r="L135" t="str">
            <v>P</v>
          </cell>
          <cell r="M135" t="str">
            <v>Open</v>
          </cell>
          <cell r="N135" t="str">
            <v/>
          </cell>
          <cell r="O135">
            <v>0</v>
          </cell>
          <cell r="P135" t="str">
            <v>xxx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BC135" t="str">
            <v>S21</v>
          </cell>
          <cell r="BD135" t="str">
            <v>Labor P/T/D Total</v>
          </cell>
          <cell r="BG135">
            <v>11223849.010284036</v>
          </cell>
          <cell r="BH135">
            <v>2177435.606460548</v>
          </cell>
          <cell r="BI135">
            <v>5707321.5348693393</v>
          </cell>
          <cell r="BJ135">
            <v>2720938.9306054637</v>
          </cell>
          <cell r="BK135">
            <v>506479.52190216351</v>
          </cell>
          <cell r="BL135">
            <v>532062.39587844815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 t="str">
            <v>line 1488</v>
          </cell>
        </row>
        <row r="136">
          <cell r="J136">
            <v>136</v>
          </cell>
          <cell r="L136" t="str">
            <v>Total Hydraulic Maintenance</v>
          </cell>
          <cell r="O136" t="str">
            <v/>
          </cell>
          <cell r="Q136">
            <v>4598000</v>
          </cell>
          <cell r="R136">
            <v>4598000</v>
          </cell>
          <cell r="S136">
            <v>2087872.6745110564</v>
          </cell>
          <cell r="T136">
            <v>389555.85834898043</v>
          </cell>
          <cell r="U136">
            <v>1191953.5371494687</v>
          </cell>
          <cell r="V136">
            <v>814943.03641844529</v>
          </cell>
          <cell r="W136">
            <v>95726.663701511017</v>
          </cell>
          <cell r="X136">
            <v>17948.229870538788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G136">
            <v>0.49080839207424898</v>
          </cell>
          <cell r="BH136">
            <v>9.5217217183953692E-2</v>
          </cell>
          <cell r="BI136">
            <v>0.24957581868869658</v>
          </cell>
          <cell r="BJ136">
            <v>0.11898410787948567</v>
          </cell>
          <cell r="BK136">
            <v>2.2147874542464505E-2</v>
          </cell>
          <cell r="BL136">
            <v>2.3266589631150525E-2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</row>
        <row r="137">
          <cell r="J137">
            <v>137</v>
          </cell>
          <cell r="L137" t="str">
            <v>Total Hydraulic</v>
          </cell>
          <cell r="N137" t="str">
            <v/>
          </cell>
          <cell r="Q137">
            <v>20720000</v>
          </cell>
          <cell r="R137">
            <v>20720000</v>
          </cell>
          <cell r="S137">
            <v>9408595.4362481721</v>
          </cell>
          <cell r="T137">
            <v>1755458.3264442962</v>
          </cell>
          <cell r="U137">
            <v>5371308.6754538901</v>
          </cell>
          <cell r="V137">
            <v>3672383.5829904708</v>
          </cell>
          <cell r="W137">
            <v>431373.74334391218</v>
          </cell>
          <cell r="X137">
            <v>80880.235519261332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C137" t="str">
            <v>S22</v>
          </cell>
          <cell r="BD137" t="str">
            <v>Labor O&amp;M excl A&amp;G</v>
          </cell>
          <cell r="BG137">
            <v>15388552.067605289</v>
          </cell>
          <cell r="BH137">
            <v>2762758.2992915241</v>
          </cell>
          <cell r="BI137">
            <v>5762932.951101712</v>
          </cell>
          <cell r="BJ137">
            <v>2744223.3754093265</v>
          </cell>
          <cell r="BK137">
            <v>556112.96393712703</v>
          </cell>
          <cell r="BL137">
            <v>538868.34265501914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 t="str">
            <v>Sum lines 1488 ~ 1495</v>
          </cell>
        </row>
        <row r="138">
          <cell r="J138">
            <v>138</v>
          </cell>
          <cell r="BG138">
            <v>0.55447352226668523</v>
          </cell>
          <cell r="BH138">
            <v>9.9546488756695181E-2</v>
          </cell>
          <cell r="BI138">
            <v>0.20764745883472616</v>
          </cell>
          <cell r="BJ138">
            <v>9.8878646552649135E-2</v>
          </cell>
          <cell r="BK138">
            <v>2.0037617089491984E-2</v>
          </cell>
          <cell r="BL138">
            <v>1.9416266499752362E-2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</row>
        <row r="139">
          <cell r="J139">
            <v>139</v>
          </cell>
          <cell r="K139" t="str">
            <v>546-OP</v>
          </cell>
          <cell r="L139" t="str">
            <v>Other</v>
          </cell>
          <cell r="M139" t="str">
            <v>Supervision &amp; Engineering</v>
          </cell>
          <cell r="O139" t="str">
            <v>P01</v>
          </cell>
          <cell r="P139" t="str">
            <v/>
          </cell>
          <cell r="Q139">
            <v>47000</v>
          </cell>
          <cell r="BC139" t="str">
            <v>S23</v>
          </cell>
          <cell r="BD139" t="str">
            <v>Corporate Cost Allocator</v>
          </cell>
          <cell r="BG139">
            <v>602.49858712707203</v>
          </cell>
          <cell r="BH139">
            <v>104.47936855687576</v>
          </cell>
          <cell r="BI139">
            <v>172.95958369965132</v>
          </cell>
          <cell r="BJ139">
            <v>86.525790863123831</v>
          </cell>
          <cell r="BK139">
            <v>18.508410614871607</v>
          </cell>
          <cell r="BL139">
            <v>15.028259138405526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 t="str">
            <v>25% S25, 25% S22, 25% C01, 25% S24</v>
          </cell>
        </row>
        <row r="140">
          <cell r="J140">
            <v>140</v>
          </cell>
          <cell r="L140" t="str">
            <v>P</v>
          </cell>
          <cell r="M140" t="str">
            <v>Coincident Peak</v>
          </cell>
          <cell r="N140" t="str">
            <v/>
          </cell>
          <cell r="O140">
            <v>34.200000000000003</v>
          </cell>
          <cell r="P140" t="str">
            <v>D01</v>
          </cell>
          <cell r="R140">
            <v>16074.000000000002</v>
          </cell>
          <cell r="S140">
            <v>8010.3082966941674</v>
          </cell>
          <cell r="T140">
            <v>1251.2074308271997</v>
          </cell>
          <cell r="U140">
            <v>3931.8918295032495</v>
          </cell>
          <cell r="V140">
            <v>2555.7802211373937</v>
          </cell>
          <cell r="W140">
            <v>285.74018826319121</v>
          </cell>
          <cell r="X140">
            <v>39.072033574800045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G140">
            <v>0.60249858712707194</v>
          </cell>
          <cell r="BH140">
            <v>0.10447936855687574</v>
          </cell>
          <cell r="BI140">
            <v>0.17295958369965131</v>
          </cell>
          <cell r="BJ140">
            <v>8.6525790863123828E-2</v>
          </cell>
          <cell r="BK140">
            <v>1.8508410614871604E-2</v>
          </cell>
          <cell r="BL140">
            <v>1.5028259138405524E-2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</row>
        <row r="141">
          <cell r="J141">
            <v>141</v>
          </cell>
          <cell r="L141" t="str">
            <v>P</v>
          </cell>
          <cell r="M141" t="str">
            <v>Generation Level Consumption</v>
          </cell>
          <cell r="N141" t="str">
            <v/>
          </cell>
          <cell r="O141">
            <v>65.8</v>
          </cell>
          <cell r="P141" t="str">
            <v>E02</v>
          </cell>
          <cell r="R141">
            <v>30926</v>
          </cell>
          <cell r="S141">
            <v>13331.582895567612</v>
          </cell>
          <cell r="T141">
            <v>2730.7685027095727</v>
          </cell>
          <cell r="U141">
            <v>8252.061247057216</v>
          </cell>
          <cell r="V141">
            <v>5774.4335047579789</v>
          </cell>
          <cell r="W141">
            <v>692.76202878139736</v>
          </cell>
          <cell r="X141">
            <v>144.39182112622711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C141" t="str">
            <v>S24</v>
          </cell>
          <cell r="BD141" t="str">
            <v>Net P/T/D Plant</v>
          </cell>
          <cell r="BG141">
            <v>562379072.54404771</v>
          </cell>
          <cell r="BH141">
            <v>109836915.04211099</v>
          </cell>
          <cell r="BI141">
            <v>286912632.28796911</v>
          </cell>
          <cell r="BJ141">
            <v>134349636.91268685</v>
          </cell>
          <cell r="BK141">
            <v>25567973.718873147</v>
          </cell>
          <cell r="BL141">
            <v>22992769.494312629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 t="str">
            <v>Sum lines 893, 932, 1089, 1168, 1207, 1364</v>
          </cell>
        </row>
        <row r="142">
          <cell r="J142">
            <v>142</v>
          </cell>
          <cell r="L142" t="str">
            <v>P</v>
          </cell>
          <cell r="M142" t="str">
            <v>Open</v>
          </cell>
          <cell r="N142" t="str">
            <v/>
          </cell>
          <cell r="O142">
            <v>0</v>
          </cell>
          <cell r="P142" t="str">
            <v>xxx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G142">
            <v>0.49243420981599356</v>
          </cell>
          <cell r="BH142">
            <v>9.6176150763775101E-2</v>
          </cell>
          <cell r="BI142">
            <v>0.25122840138381353</v>
          </cell>
          <cell r="BJ142">
            <v>0.11764014793950714</v>
          </cell>
          <cell r="BK142">
            <v>2.2388004016389226E-2</v>
          </cell>
          <cell r="BL142">
            <v>2.0133086080521435E-2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</row>
        <row r="143">
          <cell r="J143">
            <v>143</v>
          </cell>
          <cell r="L143" t="str">
            <v>P</v>
          </cell>
          <cell r="M143" t="str">
            <v>Open</v>
          </cell>
          <cell r="N143" t="str">
            <v/>
          </cell>
          <cell r="O143">
            <v>0</v>
          </cell>
          <cell r="P143" t="str">
            <v>xxx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C143" t="str">
            <v>S25</v>
          </cell>
          <cell r="BD143" t="str">
            <v>O&amp;M excl Resource/Labor/A&amp;G</v>
          </cell>
          <cell r="BG143">
            <v>24468298.34401612</v>
          </cell>
          <cell r="BH143">
            <v>4918142.1964581842</v>
          </cell>
          <cell r="BI143">
            <v>10701883.854369223</v>
          </cell>
          <cell r="BJ143">
            <v>6254737.4737634854</v>
          </cell>
          <cell r="BK143">
            <v>1033797.1516522774</v>
          </cell>
          <cell r="BL143">
            <v>925692.97974074981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 t="str">
            <v>lines 369 - (16~20, 144~148, 188~192, 198~202,  226~229, 323, 339)-S22</v>
          </cell>
        </row>
        <row r="144">
          <cell r="J144">
            <v>144</v>
          </cell>
          <cell r="K144" t="str">
            <v>547-OP</v>
          </cell>
          <cell r="L144" t="str">
            <v>Other</v>
          </cell>
          <cell r="M144" t="str">
            <v>Fuel</v>
          </cell>
          <cell r="O144" t="str">
            <v>P01</v>
          </cell>
          <cell r="P144" t="str">
            <v/>
          </cell>
          <cell r="Q144">
            <v>35870000</v>
          </cell>
          <cell r="BG144">
            <v>0.50656326282752306</v>
          </cell>
          <cell r="BH144">
            <v>0.10181951041547826</v>
          </cell>
          <cell r="BI144">
            <v>0.22155938788429264</v>
          </cell>
          <cell r="BJ144">
            <v>0.12949082843000678</v>
          </cell>
          <cell r="BK144">
            <v>2.1402536902238138E-2</v>
          </cell>
          <cell r="BL144">
            <v>1.9164473540461156E-2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</row>
        <row r="145">
          <cell r="J145">
            <v>145</v>
          </cell>
          <cell r="L145" t="str">
            <v>P</v>
          </cell>
          <cell r="M145" t="str">
            <v>Coincident Peak</v>
          </cell>
          <cell r="N145" t="str">
            <v/>
          </cell>
          <cell r="O145">
            <v>34.200000000000003</v>
          </cell>
          <cell r="P145" t="str">
            <v>D01</v>
          </cell>
          <cell r="R145">
            <v>12267540</v>
          </cell>
          <cell r="S145">
            <v>6113399.1192004206</v>
          </cell>
          <cell r="T145">
            <v>954910.86263343925</v>
          </cell>
          <cell r="U145">
            <v>3000786.3813676923</v>
          </cell>
          <cell r="V145">
            <v>1950549.7134510276</v>
          </cell>
          <cell r="W145">
            <v>218074.47985107807</v>
          </cell>
          <cell r="X145">
            <v>29819.443496342072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BC145" t="str">
            <v>S26</v>
          </cell>
          <cell r="BD145" t="str">
            <v>Open</v>
          </cell>
          <cell r="BR145" t="str">
            <v>Open</v>
          </cell>
        </row>
        <row r="146">
          <cell r="J146">
            <v>146</v>
          </cell>
          <cell r="L146" t="str">
            <v>P</v>
          </cell>
          <cell r="M146" t="str">
            <v>Generation Level Consumption</v>
          </cell>
          <cell r="N146" t="str">
            <v/>
          </cell>
          <cell r="O146">
            <v>65.8</v>
          </cell>
          <cell r="P146" t="str">
            <v>E02</v>
          </cell>
          <cell r="R146">
            <v>23602460</v>
          </cell>
          <cell r="S146">
            <v>10174550.605617238</v>
          </cell>
          <cell r="T146">
            <v>2084099.280684944</v>
          </cell>
          <cell r="U146">
            <v>6297902.9134455817</v>
          </cell>
          <cell r="V146">
            <v>4406998.5067163548</v>
          </cell>
          <cell r="W146">
            <v>528710.08451890899</v>
          </cell>
          <cell r="X146">
            <v>110198.60901697376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BC146" t="str">
            <v>S27</v>
          </cell>
          <cell r="BD146" t="str">
            <v>Open</v>
          </cell>
          <cell r="BR146" t="str">
            <v>Open</v>
          </cell>
        </row>
        <row r="147">
          <cell r="J147">
            <v>147</v>
          </cell>
          <cell r="L147" t="str">
            <v>P</v>
          </cell>
          <cell r="M147" t="str">
            <v>Open</v>
          </cell>
          <cell r="N147" t="str">
            <v/>
          </cell>
          <cell r="O147">
            <v>0</v>
          </cell>
          <cell r="P147" t="str">
            <v>xxx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J148">
            <v>148</v>
          </cell>
          <cell r="L148" t="str">
            <v>P</v>
          </cell>
          <cell r="M148" t="str">
            <v>Open</v>
          </cell>
          <cell r="N148" t="str">
            <v/>
          </cell>
          <cell r="O148">
            <v>0</v>
          </cell>
          <cell r="P148" t="str">
            <v>xxx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J149">
            <v>149</v>
          </cell>
          <cell r="K149" t="str">
            <v>548-OP</v>
          </cell>
          <cell r="L149" t="str">
            <v>Other</v>
          </cell>
          <cell r="M149" t="str">
            <v>Generation Expenses</v>
          </cell>
          <cell r="O149" t="str">
            <v>P01</v>
          </cell>
          <cell r="P149" t="str">
            <v/>
          </cell>
          <cell r="Q149">
            <v>2596000</v>
          </cell>
        </row>
        <row r="150">
          <cell r="J150">
            <v>150</v>
          </cell>
          <cell r="L150" t="str">
            <v>P</v>
          </cell>
          <cell r="M150" t="str">
            <v>Coincident Peak</v>
          </cell>
          <cell r="N150" t="str">
            <v/>
          </cell>
          <cell r="O150">
            <v>34.200000000000003</v>
          </cell>
          <cell r="P150" t="str">
            <v>D01</v>
          </cell>
          <cell r="R150">
            <v>887832</v>
          </cell>
          <cell r="S150">
            <v>442441.70932378841</v>
          </cell>
          <cell r="T150">
            <v>69109.244477178931</v>
          </cell>
          <cell r="U150">
            <v>217174.28062532839</v>
          </cell>
          <cell r="V150">
            <v>141166.07349090793</v>
          </cell>
          <cell r="W150">
            <v>15782.58571768605</v>
          </cell>
          <cell r="X150">
            <v>2158.1063651102318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J151">
            <v>151</v>
          </cell>
          <cell r="L151" t="str">
            <v>P</v>
          </cell>
          <cell r="M151" t="str">
            <v>Generation Level Consumption</v>
          </cell>
          <cell r="N151" t="str">
            <v/>
          </cell>
          <cell r="O151">
            <v>65.8</v>
          </cell>
          <cell r="P151" t="str">
            <v>E02</v>
          </cell>
          <cell r="R151">
            <v>1708168</v>
          </cell>
          <cell r="S151">
            <v>736357.21695518133</v>
          </cell>
          <cell r="T151">
            <v>150831.38368157553</v>
          </cell>
          <cell r="U151">
            <v>455794.70207150065</v>
          </cell>
          <cell r="V151">
            <v>318945.30592237687</v>
          </cell>
          <cell r="W151">
            <v>38264.047376946968</v>
          </cell>
          <cell r="X151">
            <v>7975.3439924188424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J152">
            <v>152</v>
          </cell>
          <cell r="L152" t="str">
            <v>P</v>
          </cell>
          <cell r="M152" t="str">
            <v>Open</v>
          </cell>
          <cell r="N152" t="str">
            <v/>
          </cell>
          <cell r="O152">
            <v>0</v>
          </cell>
          <cell r="P152" t="str">
            <v>xxx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J153">
            <v>153</v>
          </cell>
          <cell r="L153" t="str">
            <v>P</v>
          </cell>
          <cell r="M153" t="str">
            <v>Open</v>
          </cell>
          <cell r="N153" t="str">
            <v/>
          </cell>
          <cell r="O153">
            <v>0</v>
          </cell>
          <cell r="P153" t="str">
            <v>xxx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J154">
            <v>154</v>
          </cell>
          <cell r="K154" t="str">
            <v>549-OP</v>
          </cell>
          <cell r="L154" t="str">
            <v>Other</v>
          </cell>
          <cell r="M154" t="str">
            <v>Miscellaneous Power Exp.</v>
          </cell>
          <cell r="O154" t="str">
            <v>P01</v>
          </cell>
          <cell r="P154" t="str">
            <v/>
          </cell>
          <cell r="Q154">
            <v>302000</v>
          </cell>
        </row>
        <row r="155">
          <cell r="J155">
            <v>155</v>
          </cell>
          <cell r="L155" t="str">
            <v>P</v>
          </cell>
          <cell r="M155" t="str">
            <v>Coincident Peak</v>
          </cell>
          <cell r="N155" t="str">
            <v/>
          </cell>
          <cell r="O155">
            <v>34.200000000000003</v>
          </cell>
          <cell r="P155" t="str">
            <v>D01</v>
          </cell>
          <cell r="R155">
            <v>103284</v>
          </cell>
          <cell r="S155">
            <v>51470.491608545497</v>
          </cell>
          <cell r="T155">
            <v>8039.6732789322177</v>
          </cell>
          <cell r="U155">
            <v>25264.496436382578</v>
          </cell>
          <cell r="V155">
            <v>16422.247378372187</v>
          </cell>
          <cell r="W155">
            <v>1836.0326990528456</v>
          </cell>
          <cell r="X155">
            <v>251.0585987146726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J156">
            <v>156</v>
          </cell>
          <cell r="L156" t="str">
            <v>P</v>
          </cell>
          <cell r="M156" t="str">
            <v>Generation Level Consumption</v>
          </cell>
          <cell r="N156" t="str">
            <v/>
          </cell>
          <cell r="O156">
            <v>65.8</v>
          </cell>
          <cell r="P156" t="str">
            <v>E02</v>
          </cell>
          <cell r="R156">
            <v>198716</v>
          </cell>
          <cell r="S156">
            <v>85662.511371519548</v>
          </cell>
          <cell r="T156">
            <v>17546.640166346617</v>
          </cell>
          <cell r="U156">
            <v>53023.882906622959</v>
          </cell>
          <cell r="V156">
            <v>37103.806775253397</v>
          </cell>
          <cell r="W156">
            <v>4451.3645253613195</v>
          </cell>
          <cell r="X156">
            <v>927.79425489618279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J157">
            <v>157</v>
          </cell>
          <cell r="L157" t="str">
            <v>P</v>
          </cell>
          <cell r="M157" t="str">
            <v>Open</v>
          </cell>
          <cell r="N157" t="str">
            <v/>
          </cell>
          <cell r="O157">
            <v>0</v>
          </cell>
          <cell r="P157" t="str">
            <v>xxx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J158">
            <v>158</v>
          </cell>
          <cell r="L158" t="str">
            <v>P</v>
          </cell>
          <cell r="M158" t="str">
            <v>Open</v>
          </cell>
          <cell r="N158" t="str">
            <v/>
          </cell>
          <cell r="O158">
            <v>0</v>
          </cell>
          <cell r="P158" t="str">
            <v>xxx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J159">
            <v>159</v>
          </cell>
          <cell r="K159" t="str">
            <v>550-OP</v>
          </cell>
          <cell r="L159" t="str">
            <v>Other</v>
          </cell>
          <cell r="M159" t="str">
            <v>Rents</v>
          </cell>
          <cell r="O159" t="str">
            <v>P01</v>
          </cell>
          <cell r="P159" t="str">
            <v/>
          </cell>
          <cell r="Q159">
            <v>-21000</v>
          </cell>
        </row>
        <row r="160">
          <cell r="J160">
            <v>160</v>
          </cell>
          <cell r="L160" t="str">
            <v>P</v>
          </cell>
          <cell r="M160" t="str">
            <v>Coincident Peak</v>
          </cell>
          <cell r="N160" t="str">
            <v/>
          </cell>
          <cell r="O160">
            <v>34.200000000000003</v>
          </cell>
          <cell r="P160" t="str">
            <v>D01</v>
          </cell>
          <cell r="R160">
            <v>-7182.0000000000009</v>
          </cell>
          <cell r="S160">
            <v>-3579.0739197995217</v>
          </cell>
          <cell r="T160">
            <v>-559.05012866747222</v>
          </cell>
          <cell r="U160">
            <v>-1756.8027323312392</v>
          </cell>
          <cell r="V160">
            <v>-1141.9443541252185</v>
          </cell>
          <cell r="W160">
            <v>-127.67114794738332</v>
          </cell>
          <cell r="X160">
            <v>-17.457717129165978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J161">
            <v>161</v>
          </cell>
          <cell r="L161" t="str">
            <v>P</v>
          </cell>
          <cell r="M161" t="str">
            <v>Generation Level Consumption</v>
          </cell>
          <cell r="N161" t="str">
            <v/>
          </cell>
          <cell r="O161">
            <v>65.8</v>
          </cell>
          <cell r="P161" t="str">
            <v>E02</v>
          </cell>
          <cell r="R161">
            <v>-13818</v>
          </cell>
          <cell r="S161">
            <v>-5956.664698019571</v>
          </cell>
          <cell r="T161">
            <v>-1220.1306075936388</v>
          </cell>
          <cell r="U161">
            <v>-3687.0911954936496</v>
          </cell>
          <cell r="V161">
            <v>-2580.066034040799</v>
          </cell>
          <cell r="W161">
            <v>-309.5319703065818</v>
          </cell>
          <cell r="X161">
            <v>-64.515494545761058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J162">
            <v>162</v>
          </cell>
          <cell r="L162" t="str">
            <v>P</v>
          </cell>
          <cell r="M162" t="str">
            <v>Open</v>
          </cell>
          <cell r="N162" t="str">
            <v/>
          </cell>
          <cell r="O162">
            <v>0</v>
          </cell>
          <cell r="P162" t="str">
            <v>xxx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J163">
            <v>163</v>
          </cell>
          <cell r="L163" t="str">
            <v>P</v>
          </cell>
          <cell r="M163" t="str">
            <v>Open</v>
          </cell>
          <cell r="N163" t="str">
            <v/>
          </cell>
          <cell r="O163">
            <v>0</v>
          </cell>
          <cell r="P163" t="str">
            <v>xxx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J164">
            <v>164</v>
          </cell>
          <cell r="L164" t="str">
            <v>Total Other Operation</v>
          </cell>
          <cell r="N164" t="str">
            <v/>
          </cell>
          <cell r="Q164">
            <v>38794000</v>
          </cell>
          <cell r="R164">
            <v>38794000</v>
          </cell>
          <cell r="S164">
            <v>17615687.806651138</v>
          </cell>
          <cell r="T164">
            <v>3286739.8801196916</v>
          </cell>
          <cell r="U164">
            <v>10056686.716001844</v>
          </cell>
          <cell r="V164">
            <v>6875793.8570720237</v>
          </cell>
          <cell r="W164">
            <v>807659.8937878249</v>
          </cell>
          <cell r="X164">
            <v>151431.84636748186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J165">
            <v>165</v>
          </cell>
          <cell r="K165" t="str">
            <v>551-MT</v>
          </cell>
          <cell r="L165" t="str">
            <v>Other</v>
          </cell>
          <cell r="M165" t="str">
            <v>Supervision &amp; Engineering</v>
          </cell>
          <cell r="O165" t="str">
            <v>P01</v>
          </cell>
          <cell r="P165" t="str">
            <v/>
          </cell>
          <cell r="Q165">
            <v>216000</v>
          </cell>
          <cell r="BC165" t="str">
            <v>C01</v>
          </cell>
          <cell r="BD165" t="str">
            <v>Avg Customers-All</v>
          </cell>
          <cell r="BF165">
            <v>235192.16666666669</v>
          </cell>
          <cell r="BG165">
            <v>201447.58333333334</v>
          </cell>
          <cell r="BH165">
            <v>28311.333333333332</v>
          </cell>
          <cell r="BI165">
            <v>2681.9166666666665</v>
          </cell>
          <cell r="BJ165">
            <v>22</v>
          </cell>
          <cell r="BK165">
            <v>2400.25</v>
          </cell>
          <cell r="BL165">
            <v>329.08333333333331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 t="str">
            <v>Unweighted</v>
          </cell>
        </row>
        <row r="166">
          <cell r="J166">
            <v>166</v>
          </cell>
          <cell r="L166" t="str">
            <v>P</v>
          </cell>
          <cell r="M166" t="str">
            <v>Coincident Peak</v>
          </cell>
          <cell r="N166" t="str">
            <v/>
          </cell>
          <cell r="O166">
            <v>34.200000000000003</v>
          </cell>
          <cell r="P166" t="str">
            <v>D01</v>
          </cell>
          <cell r="R166">
            <v>73872.000000000015</v>
          </cell>
          <cell r="S166">
            <v>36813.331746509371</v>
          </cell>
          <cell r="T166">
            <v>5750.2298948654288</v>
          </cell>
          <cell r="U166">
            <v>18069.970961121318</v>
          </cell>
          <cell r="V166">
            <v>11745.713356716535</v>
          </cell>
          <cell r="W166">
            <v>1313.1889503159427</v>
          </cell>
          <cell r="X166">
            <v>179.56509047142148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C166" t="str">
            <v>C02</v>
          </cell>
          <cell r="BD166" t="str">
            <v>Avg Customers-Secondary</v>
          </cell>
          <cell r="BF166">
            <v>234805.08333333334</v>
          </cell>
          <cell r="BG166">
            <v>201447.58333333334</v>
          </cell>
          <cell r="BH166">
            <v>28311.333333333332</v>
          </cell>
          <cell r="BI166">
            <v>2645.9166666666665</v>
          </cell>
          <cell r="BJ166">
            <v>0</v>
          </cell>
          <cell r="BK166">
            <v>2400.25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 t="str">
            <v>Unweighted Secondary w/o Lighting</v>
          </cell>
        </row>
        <row r="167">
          <cell r="J167">
            <v>167</v>
          </cell>
          <cell r="L167" t="str">
            <v>P</v>
          </cell>
          <cell r="M167" t="str">
            <v>Generation Level Consumption</v>
          </cell>
          <cell r="N167" t="str">
            <v/>
          </cell>
          <cell r="O167">
            <v>65.8</v>
          </cell>
          <cell r="P167" t="str">
            <v>E02</v>
          </cell>
          <cell r="R167">
            <v>142128</v>
          </cell>
          <cell r="S167">
            <v>61268.551179629874</v>
          </cell>
          <cell r="T167">
            <v>12549.914820963142</v>
          </cell>
          <cell r="U167">
            <v>37924.366582220391</v>
          </cell>
          <cell r="V167">
            <v>26537.822064419644</v>
          </cell>
          <cell r="W167">
            <v>3183.7574088676984</v>
          </cell>
          <cell r="X167">
            <v>663.58794389925652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C167" t="str">
            <v>C03</v>
          </cell>
          <cell r="BD167" t="str">
            <v>Wt Customers-Meter Reading</v>
          </cell>
          <cell r="BF167">
            <v>235192.16666666669</v>
          </cell>
          <cell r="BG167">
            <v>201447.58333333334</v>
          </cell>
          <cell r="BH167">
            <v>28311.333333333332</v>
          </cell>
          <cell r="BI167">
            <v>2681.9166666666665</v>
          </cell>
          <cell r="BJ167">
            <v>22</v>
          </cell>
          <cell r="BK167">
            <v>2400.25</v>
          </cell>
          <cell r="BL167">
            <v>329.08333333333331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 t="str">
            <v>Est. Meter Reading Time</v>
          </cell>
        </row>
        <row r="168">
          <cell r="J168">
            <v>168</v>
          </cell>
          <cell r="L168" t="str">
            <v>P</v>
          </cell>
          <cell r="M168" t="str">
            <v>Open</v>
          </cell>
          <cell r="N168" t="str">
            <v/>
          </cell>
          <cell r="O168">
            <v>0</v>
          </cell>
          <cell r="P168" t="str">
            <v>xxx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C168" t="str">
            <v>C04</v>
          </cell>
          <cell r="BD168" t="str">
            <v>Wt Customers-Meters</v>
          </cell>
          <cell r="BF168">
            <v>329804.24333333329</v>
          </cell>
          <cell r="BG168">
            <v>201447.58333333334</v>
          </cell>
          <cell r="BH168">
            <v>77006.826666666675</v>
          </cell>
          <cell r="BI168">
            <v>38270.950833333329</v>
          </cell>
          <cell r="BJ168">
            <v>765.59999999999991</v>
          </cell>
          <cell r="BK168">
            <v>12313.282499999999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 t="str">
            <v>Proportion Installed Meter Costs</v>
          </cell>
        </row>
        <row r="169">
          <cell r="J169">
            <v>169</v>
          </cell>
          <cell r="L169" t="str">
            <v>P</v>
          </cell>
          <cell r="M169" t="str">
            <v>Open</v>
          </cell>
          <cell r="N169" t="str">
            <v/>
          </cell>
          <cell r="O169">
            <v>0</v>
          </cell>
          <cell r="P169" t="str">
            <v>xxx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C169" t="str">
            <v>C05</v>
          </cell>
          <cell r="BD169" t="str">
            <v>DA Street &amp; Area Lights</v>
          </cell>
          <cell r="BF169">
            <v>329.08333333333331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329.08333333333331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 t="str">
            <v>Direct Assigned to Street &amp; Area Lights</v>
          </cell>
        </row>
        <row r="170">
          <cell r="J170">
            <v>170</v>
          </cell>
          <cell r="K170" t="str">
            <v>552-MT</v>
          </cell>
          <cell r="L170" t="str">
            <v>Other</v>
          </cell>
          <cell r="M170" t="str">
            <v>Structures</v>
          </cell>
          <cell r="O170" t="str">
            <v>P01</v>
          </cell>
          <cell r="P170" t="str">
            <v/>
          </cell>
          <cell r="Q170">
            <v>8000</v>
          </cell>
          <cell r="BC170" t="str">
            <v>C06</v>
          </cell>
          <cell r="BD170" t="str">
            <v>DA Handbilled</v>
          </cell>
          <cell r="BF170">
            <v>22</v>
          </cell>
          <cell r="BG170">
            <v>0</v>
          </cell>
          <cell r="BH170">
            <v>0</v>
          </cell>
          <cell r="BI170">
            <v>0</v>
          </cell>
          <cell r="BJ170">
            <v>22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 t="str">
            <v>Direct Assigned to Handbilled Customers</v>
          </cell>
        </row>
        <row r="171">
          <cell r="J171">
            <v>171</v>
          </cell>
          <cell r="L171" t="str">
            <v>P</v>
          </cell>
          <cell r="M171" t="str">
            <v>Coincident Peak</v>
          </cell>
          <cell r="N171" t="str">
            <v/>
          </cell>
          <cell r="O171">
            <v>34.200000000000003</v>
          </cell>
          <cell r="P171" t="str">
            <v>D01</v>
          </cell>
          <cell r="R171">
            <v>2736</v>
          </cell>
          <cell r="S171">
            <v>1363.4567313521986</v>
          </cell>
          <cell r="T171">
            <v>212.9714775876084</v>
          </cell>
          <cell r="U171">
            <v>669.25818374523385</v>
          </cell>
          <cell r="V171">
            <v>435.02642061913082</v>
          </cell>
          <cell r="W171">
            <v>48.636627789479355</v>
          </cell>
          <cell r="X171">
            <v>6.6505589063489428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C171" t="str">
            <v>C07</v>
          </cell>
          <cell r="BD171" t="str">
            <v>Open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 t="str">
            <v>Open</v>
          </cell>
        </row>
        <row r="172">
          <cell r="J172">
            <v>172</v>
          </cell>
          <cell r="L172" t="str">
            <v>P</v>
          </cell>
          <cell r="M172" t="str">
            <v>Generation Level Consumption</v>
          </cell>
          <cell r="N172" t="str">
            <v/>
          </cell>
          <cell r="O172">
            <v>65.8</v>
          </cell>
          <cell r="P172" t="str">
            <v>E02</v>
          </cell>
          <cell r="R172">
            <v>5264</v>
          </cell>
          <cell r="S172">
            <v>2269.2055992455507</v>
          </cell>
          <cell r="T172">
            <v>464.81166003567193</v>
          </cell>
          <cell r="U172">
            <v>1404.6061697118664</v>
          </cell>
          <cell r="V172">
            <v>982.88229868220913</v>
          </cell>
          <cell r="W172">
            <v>117.91694106917402</v>
          </cell>
          <cell r="X172">
            <v>24.577331255528019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C172" t="str">
            <v>D01</v>
          </cell>
          <cell r="BD172" t="str">
            <v>Coincident Peak</v>
          </cell>
          <cell r="BF172">
            <v>890668</v>
          </cell>
          <cell r="BG172">
            <v>443855</v>
          </cell>
          <cell r="BH172">
            <v>69330</v>
          </cell>
          <cell r="BI172">
            <v>217868</v>
          </cell>
          <cell r="BJ172">
            <v>141617</v>
          </cell>
          <cell r="BK172">
            <v>15833</v>
          </cell>
          <cell r="BL172">
            <v>2165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 t="str">
            <v>Coincident Peak 12 Month Average</v>
          </cell>
        </row>
        <row r="173">
          <cell r="J173">
            <v>173</v>
          </cell>
          <cell r="L173" t="str">
            <v>P</v>
          </cell>
          <cell r="M173" t="str">
            <v>Open</v>
          </cell>
          <cell r="N173" t="str">
            <v/>
          </cell>
          <cell r="O173">
            <v>0</v>
          </cell>
          <cell r="P173" t="str">
            <v>xxx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C173" t="str">
            <v>D02</v>
          </cell>
          <cell r="BD173" t="str">
            <v>NCP-All</v>
          </cell>
          <cell r="BF173">
            <v>1067253</v>
          </cell>
          <cell r="BG173">
            <v>502374</v>
          </cell>
          <cell r="BH173">
            <v>103881</v>
          </cell>
          <cell r="BI173">
            <v>277639</v>
          </cell>
          <cell r="BJ173">
            <v>151519</v>
          </cell>
          <cell r="BK173">
            <v>25372</v>
          </cell>
          <cell r="BL173">
            <v>6468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 t="str">
            <v>Non-Coincident Peak All Sched.12 Mo Avg</v>
          </cell>
        </row>
        <row r="174">
          <cell r="J174">
            <v>174</v>
          </cell>
          <cell r="L174" t="str">
            <v>P</v>
          </cell>
          <cell r="M174" t="str">
            <v>Open</v>
          </cell>
          <cell r="N174" t="str">
            <v/>
          </cell>
          <cell r="O174">
            <v>0</v>
          </cell>
          <cell r="P174" t="str">
            <v>xxx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C174" t="str">
            <v>D03</v>
          </cell>
          <cell r="BD174" t="str">
            <v>NCP-w/o DA</v>
          </cell>
          <cell r="BF174">
            <v>915734</v>
          </cell>
          <cell r="BG174">
            <v>502374</v>
          </cell>
          <cell r="BH174">
            <v>103881</v>
          </cell>
          <cell r="BI174">
            <v>277639</v>
          </cell>
          <cell r="BJ174">
            <v>0</v>
          </cell>
          <cell r="BK174">
            <v>25372</v>
          </cell>
          <cell r="BL174">
            <v>6468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 t="str">
            <v>NCP w/o Sch 25/28 12 Mo Avg</v>
          </cell>
        </row>
        <row r="175">
          <cell r="J175">
            <v>175</v>
          </cell>
          <cell r="K175" t="str">
            <v>553-MT</v>
          </cell>
          <cell r="L175" t="str">
            <v>Other</v>
          </cell>
          <cell r="M175" t="str">
            <v>Generating &amp; Electric Plant</v>
          </cell>
          <cell r="O175" t="str">
            <v>P01</v>
          </cell>
          <cell r="P175" t="str">
            <v/>
          </cell>
          <cell r="Q175">
            <v>372000</v>
          </cell>
          <cell r="BC175" t="str">
            <v>D04</v>
          </cell>
          <cell r="BD175" t="str">
            <v xml:space="preserve">DA Sch 25 </v>
          </cell>
          <cell r="BF175">
            <v>100</v>
          </cell>
          <cell r="BG175">
            <v>0</v>
          </cell>
          <cell r="BH175">
            <v>0</v>
          </cell>
          <cell r="BI175">
            <v>0</v>
          </cell>
          <cell r="BJ175">
            <v>100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 t="str">
            <v>Direct Assigned to Schedule 25 Customers</v>
          </cell>
        </row>
        <row r="176">
          <cell r="J176">
            <v>176</v>
          </cell>
          <cell r="L176" t="str">
            <v>P</v>
          </cell>
          <cell r="M176" t="str">
            <v>Coincident Peak</v>
          </cell>
          <cell r="N176" t="str">
            <v/>
          </cell>
          <cell r="O176">
            <v>34.200000000000003</v>
          </cell>
          <cell r="P176" t="str">
            <v>D01</v>
          </cell>
          <cell r="R176">
            <v>127224.00000000001</v>
          </cell>
          <cell r="S176">
            <v>63400.73800787724</v>
          </cell>
          <cell r="T176">
            <v>9903.1737078237929</v>
          </cell>
          <cell r="U176">
            <v>31120.50554415338</v>
          </cell>
          <cell r="V176">
            <v>20228.728558789586</v>
          </cell>
          <cell r="W176">
            <v>2261.6031922107904</v>
          </cell>
          <cell r="X176">
            <v>309.2509891452259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C176" t="str">
            <v>D05</v>
          </cell>
          <cell r="BD176" t="str">
            <v>DA Sch 25I</v>
          </cell>
          <cell r="BF176">
            <v>100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100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 t="str">
            <v>Direct Assigned to Schedule 25I Customers (not used)</v>
          </cell>
        </row>
        <row r="177">
          <cell r="J177">
            <v>177</v>
          </cell>
          <cell r="L177" t="str">
            <v>P</v>
          </cell>
          <cell r="M177" t="str">
            <v>Generation Level Consumption</v>
          </cell>
          <cell r="N177" t="str">
            <v/>
          </cell>
          <cell r="O177">
            <v>65.8</v>
          </cell>
          <cell r="P177" t="str">
            <v>E02</v>
          </cell>
          <cell r="R177">
            <v>244776</v>
          </cell>
          <cell r="S177">
            <v>105518.06036491811</v>
          </cell>
          <cell r="T177">
            <v>21613.742191658745</v>
          </cell>
          <cell r="U177">
            <v>65314.186891601792</v>
          </cell>
          <cell r="V177">
            <v>45704.026888722721</v>
          </cell>
          <cell r="W177">
            <v>5483.137759716592</v>
          </cell>
          <cell r="X177">
            <v>1142.8459033820529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C177" t="str">
            <v>D06</v>
          </cell>
          <cell r="BD177" t="str">
            <v>NCP-Secondary</v>
          </cell>
          <cell r="BF177">
            <v>895396</v>
          </cell>
          <cell r="BG177">
            <v>502374</v>
          </cell>
          <cell r="BH177">
            <v>103881</v>
          </cell>
          <cell r="BI177">
            <v>257301</v>
          </cell>
          <cell r="BJ177">
            <v>0</v>
          </cell>
          <cell r="BK177">
            <v>25372</v>
          </cell>
          <cell r="BL177">
            <v>6468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 t="str">
            <v>Non-Coincident Peak Secondary12 Mo Avg</v>
          </cell>
        </row>
        <row r="178">
          <cell r="J178">
            <v>178</v>
          </cell>
          <cell r="L178" t="str">
            <v>P</v>
          </cell>
          <cell r="M178" t="str">
            <v>Open</v>
          </cell>
          <cell r="N178" t="str">
            <v/>
          </cell>
          <cell r="O178">
            <v>0</v>
          </cell>
          <cell r="P178" t="str">
            <v>xxx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C178" t="str">
            <v>D07</v>
          </cell>
          <cell r="BD178" t="str">
            <v>DA Street and Area Lights</v>
          </cell>
          <cell r="BF178">
            <v>100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100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 t="str">
            <v>Direct Assigned to Street &amp; Area Lights</v>
          </cell>
        </row>
        <row r="179">
          <cell r="J179">
            <v>179</v>
          </cell>
          <cell r="L179" t="str">
            <v>P</v>
          </cell>
          <cell r="M179" t="str">
            <v>Open</v>
          </cell>
          <cell r="N179" t="str">
            <v/>
          </cell>
          <cell r="O179">
            <v>0</v>
          </cell>
          <cell r="P179" t="str">
            <v>xxx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C179" t="str">
            <v>D08</v>
          </cell>
          <cell r="BD179" t="str">
            <v>NCP-Primary</v>
          </cell>
          <cell r="BF179">
            <v>1005856</v>
          </cell>
          <cell r="BG179">
            <v>502374</v>
          </cell>
          <cell r="BH179">
            <v>103881</v>
          </cell>
          <cell r="BI179">
            <v>276437</v>
          </cell>
          <cell r="BJ179">
            <v>91324</v>
          </cell>
          <cell r="BK179">
            <v>25372</v>
          </cell>
          <cell r="BL179">
            <v>6468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 t="str">
            <v>Non-Coincident Peak Primary 12 Mo Avg</v>
          </cell>
        </row>
        <row r="180">
          <cell r="J180">
            <v>180</v>
          </cell>
          <cell r="K180" t="str">
            <v>554-MT</v>
          </cell>
          <cell r="L180" t="str">
            <v>Other</v>
          </cell>
          <cell r="O180" t="str">
            <v>P01</v>
          </cell>
          <cell r="P180" t="str">
            <v/>
          </cell>
          <cell r="Q180">
            <v>97000</v>
          </cell>
          <cell r="BC180" t="str">
            <v>E01</v>
          </cell>
          <cell r="BD180" t="str">
            <v>Customer Level Consumption</v>
          </cell>
          <cell r="BF180">
            <v>5574856.254999999</v>
          </cell>
          <cell r="BG180">
            <v>2390086.21</v>
          </cell>
          <cell r="BH180">
            <v>489572.18300000002</v>
          </cell>
          <cell r="BI180">
            <v>1481850.5589999999</v>
          </cell>
          <cell r="BJ180">
            <v>1063262.3589999999</v>
          </cell>
          <cell r="BK180">
            <v>124198.378</v>
          </cell>
          <cell r="BL180">
            <v>25886.565999999999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 t="str">
            <v>Energy Sales-MWH</v>
          </cell>
        </row>
        <row r="181">
          <cell r="J181">
            <v>181</v>
          </cell>
          <cell r="L181" t="str">
            <v>P</v>
          </cell>
          <cell r="M181" t="str">
            <v>Coincident Peak</v>
          </cell>
          <cell r="N181" t="str">
            <v/>
          </cell>
          <cell r="O181">
            <v>34.200000000000003</v>
          </cell>
          <cell r="P181" t="str">
            <v>D01</v>
          </cell>
          <cell r="R181">
            <v>33174.000000000007</v>
          </cell>
          <cell r="S181">
            <v>16531.912867645409</v>
          </cell>
          <cell r="T181">
            <v>2582.2791657497528</v>
          </cell>
          <cell r="U181">
            <v>8114.7554779109623</v>
          </cell>
          <cell r="V181">
            <v>5274.6953500069621</v>
          </cell>
          <cell r="W181">
            <v>589.71911194743734</v>
          </cell>
          <cell r="X181">
            <v>80.638026739480949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C181" t="str">
            <v>E02</v>
          </cell>
          <cell r="BD181" t="str">
            <v>Generation Level Consumption</v>
          </cell>
          <cell r="BF181">
            <v>5943611.1069899667</v>
          </cell>
          <cell r="BG181">
            <v>2562172.4171199999</v>
          </cell>
          <cell r="BH181">
            <v>524821.38017600006</v>
          </cell>
          <cell r="BI181">
            <v>1585948.4861789674</v>
          </cell>
          <cell r="BJ181">
            <v>1109777.763547</v>
          </cell>
          <cell r="BK181">
            <v>133140.66121600001</v>
          </cell>
          <cell r="BL181">
            <v>27750.398752000001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 t="str">
            <v>Energy Sales with Losses - MWH</v>
          </cell>
        </row>
        <row r="182">
          <cell r="J182">
            <v>182</v>
          </cell>
          <cell r="L182" t="str">
            <v>P</v>
          </cell>
          <cell r="M182" t="str">
            <v>Generation Level Consumption</v>
          </cell>
          <cell r="N182" t="str">
            <v/>
          </cell>
          <cell r="O182">
            <v>65.8</v>
          </cell>
          <cell r="P182" t="str">
            <v>E02</v>
          </cell>
          <cell r="R182">
            <v>63826</v>
          </cell>
          <cell r="S182">
            <v>27514.117890852303</v>
          </cell>
          <cell r="T182">
            <v>5635.8413779325228</v>
          </cell>
          <cell r="U182">
            <v>17030.849807756382</v>
          </cell>
          <cell r="V182">
            <v>11917.447871521785</v>
          </cell>
          <cell r="W182">
            <v>1429.7429104637349</v>
          </cell>
          <cell r="X182">
            <v>298.00014147327727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C182" t="str">
            <v>E03</v>
          </cell>
          <cell r="BD182" t="str">
            <v>Open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 t="str">
            <v>Open</v>
          </cell>
        </row>
        <row r="183">
          <cell r="J183">
            <v>183</v>
          </cell>
          <cell r="L183" t="str">
            <v>P</v>
          </cell>
          <cell r="M183" t="str">
            <v>Open</v>
          </cell>
          <cell r="N183" t="str">
            <v/>
          </cell>
          <cell r="O183">
            <v>0</v>
          </cell>
          <cell r="P183" t="str">
            <v>xxx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C183" t="str">
            <v>R01</v>
          </cell>
          <cell r="BD183" t="str">
            <v>Retail Sales Revenue</v>
          </cell>
          <cell r="BF183">
            <v>455105000</v>
          </cell>
          <cell r="BG183">
            <v>198459000</v>
          </cell>
          <cell r="BH183">
            <v>55514000</v>
          </cell>
          <cell r="BI183">
            <v>126921000</v>
          </cell>
          <cell r="BJ183">
            <v>58190000</v>
          </cell>
          <cell r="BK183">
            <v>9439000</v>
          </cell>
          <cell r="BL183">
            <v>6582000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 t="str">
            <v>Input Revenue From Rates</v>
          </cell>
        </row>
        <row r="184">
          <cell r="J184">
            <v>184</v>
          </cell>
          <cell r="L184" t="str">
            <v>P</v>
          </cell>
          <cell r="M184" t="str">
            <v>Open</v>
          </cell>
          <cell r="N184" t="str">
            <v/>
          </cell>
          <cell r="O184">
            <v>0</v>
          </cell>
          <cell r="P184" t="str">
            <v>xxx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BC184" t="str">
            <v>R02</v>
          </cell>
          <cell r="BD184" t="str">
            <v>Open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 t="str">
            <v>Open</v>
          </cell>
        </row>
        <row r="185">
          <cell r="J185">
            <v>185</v>
          </cell>
          <cell r="L185" t="str">
            <v>Total Other Maintenance</v>
          </cell>
          <cell r="N185" t="str">
            <v/>
          </cell>
          <cell r="Q185">
            <v>693000</v>
          </cell>
          <cell r="R185">
            <v>693000</v>
          </cell>
          <cell r="S185">
            <v>314679.37438803009</v>
          </cell>
          <cell r="T185">
            <v>58712.964296616665</v>
          </cell>
          <cell r="U185">
            <v>179648.49961822131</v>
          </cell>
          <cell r="V185">
            <v>122826.34280947856</v>
          </cell>
          <cell r="W185">
            <v>14427.70290238085</v>
          </cell>
          <cell r="X185">
            <v>2705.1159852725923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BC185" t="str">
            <v>R03</v>
          </cell>
          <cell r="BD185" t="str">
            <v xml:space="preserve">Income Tax Allocator A </v>
          </cell>
          <cell r="BF185">
            <v>88443999.999999955</v>
          </cell>
          <cell r="BG185">
            <v>20917652.438405752</v>
          </cell>
          <cell r="BH185">
            <v>20926140.427507732</v>
          </cell>
          <cell r="BI185">
            <v>37027247.05611667</v>
          </cell>
          <cell r="BJ185">
            <v>6177152.084118668</v>
          </cell>
          <cell r="BK185">
            <v>1682079.8883285027</v>
          </cell>
          <cell r="BL185">
            <v>1713728.1055226272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 t="str">
            <v>Rev - Exp before Inc Tax - Interest Exp</v>
          </cell>
        </row>
        <row r="186">
          <cell r="J186">
            <v>186</v>
          </cell>
          <cell r="L186" t="str">
            <v>Total Other</v>
          </cell>
          <cell r="N186" t="str">
            <v/>
          </cell>
          <cell r="Q186">
            <v>39487000</v>
          </cell>
          <cell r="R186">
            <v>39487000</v>
          </cell>
          <cell r="S186">
            <v>17930367.181039169</v>
          </cell>
          <cell r="T186">
            <v>3345452.8444163082</v>
          </cell>
          <cell r="U186">
            <v>10236335.215620065</v>
          </cell>
          <cell r="V186">
            <v>6998620.1998815024</v>
          </cell>
          <cell r="W186">
            <v>822087.59669020574</v>
          </cell>
          <cell r="X186">
            <v>154136.96235275446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C186" t="str">
            <v>R04</v>
          </cell>
          <cell r="BD186" t="str">
            <v>Revenue Conversion Allocator U</v>
          </cell>
          <cell r="BF186">
            <v>433808760.86956525</v>
          </cell>
          <cell r="BG186">
            <v>204294166.5207954</v>
          </cell>
          <cell r="BH186">
            <v>44609049.692485712</v>
          </cell>
          <cell r="BI186">
            <v>111054440.08406337</v>
          </cell>
          <cell r="BJ186">
            <v>58400553.392177619</v>
          </cell>
          <cell r="BK186">
            <v>9189490.2016773876</v>
          </cell>
          <cell r="BL186">
            <v>6261060.9783657081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 t="str">
            <v>Uniform Return Revenue Excl Rev Conversion Items</v>
          </cell>
        </row>
        <row r="187">
          <cell r="J187">
            <v>187</v>
          </cell>
          <cell r="BC187" t="str">
            <v>R05</v>
          </cell>
          <cell r="BD187" t="str">
            <v>Income Tax Allocator U</v>
          </cell>
          <cell r="BF187">
            <v>59026000</v>
          </cell>
          <cell r="BG187">
            <v>29081961.704256535</v>
          </cell>
          <cell r="BH187">
            <v>5658523.7695352286</v>
          </cell>
          <cell r="BI187">
            <v>14783942.898635885</v>
          </cell>
          <cell r="BJ187">
            <v>7056028.130928522</v>
          </cell>
          <cell r="BK187">
            <v>1314771.0268782533</v>
          </cell>
          <cell r="BL187">
            <v>1130772.4697655702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 t="str">
            <v>Uniform Return less Interest Expense</v>
          </cell>
        </row>
        <row r="188">
          <cell r="J188">
            <v>188</v>
          </cell>
          <cell r="K188" t="str">
            <v>555-OP</v>
          </cell>
          <cell r="L188" t="str">
            <v>Total Purchased Power</v>
          </cell>
          <cell r="O188" t="str">
            <v>Manual Input</v>
          </cell>
          <cell r="Q188">
            <v>26782000</v>
          </cell>
          <cell r="BC188" t="str">
            <v>R06</v>
          </cell>
          <cell r="BD188" t="str">
            <v>Income Tax Allocator B</v>
          </cell>
          <cell r="BF188">
            <v>123315999.99999994</v>
          </cell>
          <cell r="BG188">
            <v>38098999.108531356</v>
          </cell>
          <cell r="BH188">
            <v>24269142.509492494</v>
          </cell>
          <cell r="BI188">
            <v>45761460.05989857</v>
          </cell>
          <cell r="BJ188">
            <v>10345786.465268321</v>
          </cell>
          <cell r="BK188">
            <v>2458834.1195028741</v>
          </cell>
          <cell r="BL188">
            <v>2381777.7373063322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 t="str">
            <v>Net Income Before Tax</v>
          </cell>
        </row>
        <row r="189">
          <cell r="J189">
            <v>189</v>
          </cell>
          <cell r="L189" t="str">
            <v>P</v>
          </cell>
          <cell r="M189" t="str">
            <v xml:space="preserve">Production Plant </v>
          </cell>
          <cell r="N189" t="str">
            <v/>
          </cell>
          <cell r="O189">
            <v>100</v>
          </cell>
          <cell r="P189" t="str">
            <v>S01</v>
          </cell>
          <cell r="R189">
            <v>26782000</v>
          </cell>
          <cell r="S189">
            <v>12161245.317258615</v>
          </cell>
          <cell r="T189">
            <v>2269048.4989783363</v>
          </cell>
          <cell r="U189">
            <v>6942779.3892860068</v>
          </cell>
          <cell r="V189">
            <v>4746803.9150410593</v>
          </cell>
          <cell r="W189">
            <v>557579.71014655672</v>
          </cell>
          <cell r="X189">
            <v>104543.16928942359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C189" t="str">
            <v>S01</v>
          </cell>
          <cell r="BD189" t="str">
            <v xml:space="preserve">Production Plant </v>
          </cell>
          <cell r="BF189">
            <v>775077000.00000024</v>
          </cell>
          <cell r="BG189">
            <v>351949127.65158904</v>
          </cell>
          <cell r="BH189">
            <v>65666765.119954914</v>
          </cell>
          <cell r="BI189">
            <v>200925570.18555865</v>
          </cell>
          <cell r="BJ189">
            <v>137373554.55374059</v>
          </cell>
          <cell r="BK189">
            <v>16136480.061282311</v>
          </cell>
          <cell r="BL189">
            <v>3025502.4278746392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 t="str">
            <v>line 893</v>
          </cell>
        </row>
        <row r="190">
          <cell r="J190">
            <v>190</v>
          </cell>
          <cell r="L190" t="str">
            <v>P</v>
          </cell>
          <cell r="M190" t="str">
            <v>Open</v>
          </cell>
          <cell r="N190" t="str">
            <v/>
          </cell>
          <cell r="O190">
            <v>0</v>
          </cell>
          <cell r="P190" t="str">
            <v>xxx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C190" t="str">
            <v>S02</v>
          </cell>
          <cell r="BD190" t="str">
            <v>Transmission Plant</v>
          </cell>
          <cell r="BF190">
            <v>333426000.00000006</v>
          </cell>
          <cell r="BG190">
            <v>151403008.78023571</v>
          </cell>
          <cell r="BH190">
            <v>28248815.055647489</v>
          </cell>
          <cell r="BI190">
            <v>86435036.989473373</v>
          </cell>
          <cell r="BJ190">
            <v>59095954.080221057</v>
          </cell>
          <cell r="BK190">
            <v>6941661.28128317</v>
          </cell>
          <cell r="BL190">
            <v>1301523.8131392484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 t="str">
            <v>line 932</v>
          </cell>
        </row>
        <row r="191">
          <cell r="J191">
            <v>191</v>
          </cell>
          <cell r="L191" t="str">
            <v>P</v>
          </cell>
          <cell r="M191" t="str">
            <v>Open</v>
          </cell>
          <cell r="N191" t="str">
            <v/>
          </cell>
          <cell r="O191">
            <v>0</v>
          </cell>
          <cell r="P191" t="str">
            <v>xxx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C191" t="str">
            <v>S03</v>
          </cell>
          <cell r="BD191" t="str">
            <v>Distribution Plant</v>
          </cell>
          <cell r="BF191">
            <v>695186000.00000012</v>
          </cell>
          <cell r="BG191">
            <v>377267678.89115131</v>
          </cell>
          <cell r="BH191">
            <v>76499108.077935427</v>
          </cell>
          <cell r="BI191">
            <v>164018215.42208663</v>
          </cell>
          <cell r="BJ191">
            <v>25510159.121658944</v>
          </cell>
          <cell r="BK191">
            <v>16701655.117546072</v>
          </cell>
          <cell r="BL191">
            <v>35189183.369621739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 t="str">
            <v>line 1089</v>
          </cell>
        </row>
        <row r="192">
          <cell r="J192">
            <v>192</v>
          </cell>
          <cell r="L192" t="str">
            <v>P</v>
          </cell>
          <cell r="M192" t="str">
            <v>Open</v>
          </cell>
          <cell r="N192" t="str">
            <v/>
          </cell>
          <cell r="O192">
            <v>0</v>
          </cell>
          <cell r="P192" t="str">
            <v>xxx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BC192" t="str">
            <v>S04</v>
          </cell>
          <cell r="BD192" t="str">
            <v>General Plant</v>
          </cell>
          <cell r="BF192">
            <v>140219000</v>
          </cell>
          <cell r="BG192">
            <v>75745431.581599876</v>
          </cell>
          <cell r="BH192">
            <v>13821564.727942536</v>
          </cell>
          <cell r="BI192">
            <v>30433714.10436951</v>
          </cell>
          <cell r="BJ192">
            <v>14500415.003473252</v>
          </cell>
          <cell r="BK192">
            <v>2875836.0294669997</v>
          </cell>
          <cell r="BL192">
            <v>2842038.5531478417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 t="str">
            <v>line 1142</v>
          </cell>
        </row>
        <row r="193">
          <cell r="J193">
            <v>193</v>
          </cell>
          <cell r="K193" t="str">
            <v>556-OP</v>
          </cell>
          <cell r="L193" t="str">
            <v>Total System Control &amp; Load Dispatching</v>
          </cell>
          <cell r="O193" t="str">
            <v>P01</v>
          </cell>
          <cell r="P193" t="str">
            <v/>
          </cell>
          <cell r="Q193">
            <v>492000</v>
          </cell>
          <cell r="BC193" t="str">
            <v>S05</v>
          </cell>
          <cell r="BD193" t="str">
            <v>P/T/D Plant</v>
          </cell>
          <cell r="BF193">
            <v>1803689000.0000002</v>
          </cell>
          <cell r="BG193">
            <v>880619815.32297611</v>
          </cell>
          <cell r="BH193">
            <v>170414688.25353783</v>
          </cell>
          <cell r="BI193">
            <v>451378822.59711862</v>
          </cell>
          <cell r="BJ193">
            <v>221979667.7556206</v>
          </cell>
          <cell r="BK193">
            <v>39779796.460111551</v>
          </cell>
          <cell r="BL193">
            <v>39516209.610635623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 t="str">
            <v>Sum lines 893+932+1089</v>
          </cell>
        </row>
        <row r="194">
          <cell r="J194">
            <v>194</v>
          </cell>
          <cell r="L194" t="str">
            <v>P</v>
          </cell>
          <cell r="M194" t="str">
            <v>Coincident Peak</v>
          </cell>
          <cell r="N194" t="str">
            <v/>
          </cell>
          <cell r="O194">
            <v>34.200000000000003</v>
          </cell>
          <cell r="P194" t="str">
            <v>D01</v>
          </cell>
          <cell r="R194">
            <v>168264</v>
          </cell>
          <cell r="S194">
            <v>83852.588978160216</v>
          </cell>
          <cell r="T194">
            <v>13097.745871637917</v>
          </cell>
          <cell r="U194">
            <v>41159.378300331882</v>
          </cell>
          <cell r="V194">
            <v>26754.124868076546</v>
          </cell>
          <cell r="W194">
            <v>2991.1526090529801</v>
          </cell>
          <cell r="X194">
            <v>409.00937274045998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C194" t="str">
            <v>S06</v>
          </cell>
          <cell r="BD194" t="str">
            <v>P/T/D/G Plant</v>
          </cell>
          <cell r="BF194">
            <v>1943908000.0000002</v>
          </cell>
          <cell r="BG194">
            <v>956365246.90457594</v>
          </cell>
          <cell r="BH194">
            <v>184236252.98148036</v>
          </cell>
          <cell r="BI194">
            <v>481812536.70148814</v>
          </cell>
          <cell r="BJ194">
            <v>236480082.75909385</v>
          </cell>
          <cell r="BK194">
            <v>42655632.489578553</v>
          </cell>
          <cell r="BL194">
            <v>42358248.163783468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 t="str">
            <v>Sum lines 893+932+1089+1142</v>
          </cell>
        </row>
        <row r="195">
          <cell r="J195">
            <v>195</v>
          </cell>
          <cell r="L195" t="str">
            <v>P</v>
          </cell>
          <cell r="M195" t="str">
            <v>Generation Level Consumption</v>
          </cell>
          <cell r="N195" t="str">
            <v/>
          </cell>
          <cell r="O195">
            <v>65.8</v>
          </cell>
          <cell r="P195" t="str">
            <v>E02</v>
          </cell>
          <cell r="R195">
            <v>323736</v>
          </cell>
          <cell r="S195">
            <v>139556.14435360138</v>
          </cell>
          <cell r="T195">
            <v>28585.917092193824</v>
          </cell>
          <cell r="U195">
            <v>86383.279437279794</v>
          </cell>
          <cell r="V195">
            <v>60447.261368955864</v>
          </cell>
          <cell r="W195">
            <v>7251.8918757542024</v>
          </cell>
          <cell r="X195">
            <v>1511.5058722149734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C195" t="str">
            <v>S07</v>
          </cell>
          <cell r="BD195" t="str">
            <v>Rate Base</v>
          </cell>
          <cell r="BF195">
            <v>1125272000</v>
          </cell>
          <cell r="BG195">
            <v>554418683.47630131</v>
          </cell>
          <cell r="BH195">
            <v>107874129.35303845</v>
          </cell>
          <cell r="BI195">
            <v>281841171.57581067</v>
          </cell>
          <cell r="BJ195">
            <v>134516160.45380342</v>
          </cell>
          <cell r="BK195">
            <v>25064802.340618473</v>
          </cell>
          <cell r="BL195">
            <v>21557052.800427657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 t="str">
            <v>line 1473</v>
          </cell>
        </row>
        <row r="196">
          <cell r="J196">
            <v>196</v>
          </cell>
          <cell r="L196" t="str">
            <v>P</v>
          </cell>
          <cell r="M196" t="str">
            <v>Open</v>
          </cell>
          <cell r="N196" t="str">
            <v/>
          </cell>
          <cell r="O196">
            <v>0</v>
          </cell>
          <cell r="P196" t="str">
            <v>xxx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C196" t="str">
            <v>S08</v>
          </cell>
          <cell r="BD196" t="str">
            <v>Account 361</v>
          </cell>
          <cell r="BF196">
            <v>10571000</v>
          </cell>
          <cell r="BG196">
            <v>5107256.6881286791</v>
          </cell>
          <cell r="BH196">
            <v>1056079.5981071778</v>
          </cell>
          <cell r="BI196">
            <v>2822545.8316619857</v>
          </cell>
          <cell r="BJ196">
            <v>1261424.6715657501</v>
          </cell>
          <cell r="BK196">
            <v>257937.94402417491</v>
          </cell>
          <cell r="BL196">
            <v>65755.266512232512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 t="str">
            <v>Sum lines 946 ~ 956</v>
          </cell>
        </row>
        <row r="197">
          <cell r="J197">
            <v>197</v>
          </cell>
          <cell r="L197" t="str">
            <v>P</v>
          </cell>
          <cell r="M197" t="str">
            <v>Open</v>
          </cell>
          <cell r="N197" t="str">
            <v/>
          </cell>
          <cell r="O197">
            <v>0</v>
          </cell>
          <cell r="P197" t="str">
            <v>xxx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C197" t="str">
            <v>S09</v>
          </cell>
          <cell r="BD197" t="str">
            <v>Account 362</v>
          </cell>
          <cell r="BF197">
            <v>64230000.000000007</v>
          </cell>
          <cell r="BG197">
            <v>32344693.467201877</v>
          </cell>
          <cell r="BH197">
            <v>6688242.429079527</v>
          </cell>
          <cell r="BI197">
            <v>17875424.185050309</v>
          </cell>
          <cell r="BJ197">
            <v>5271663.1284767054</v>
          </cell>
          <cell r="BK197">
            <v>1633543.0628373406</v>
          </cell>
          <cell r="BL197">
            <v>416433.72735424555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 t="str">
            <v>Sum lines 957 ~ 967</v>
          </cell>
        </row>
        <row r="198">
          <cell r="J198">
            <v>198</v>
          </cell>
          <cell r="K198" t="str">
            <v>557-OP</v>
          </cell>
          <cell r="L198" t="str">
            <v>Total Other Expenses</v>
          </cell>
          <cell r="O198" t="str">
            <v>Manual Input</v>
          </cell>
          <cell r="Q198">
            <v>89931000</v>
          </cell>
          <cell r="BC198" t="str">
            <v>S10</v>
          </cell>
          <cell r="BD198" t="str">
            <v>Account 364/365</v>
          </cell>
          <cell r="BF198">
            <v>238083000</v>
          </cell>
          <cell r="BG198">
            <v>118279199.36000225</v>
          </cell>
          <cell r="BH198">
            <v>24457797.395399429</v>
          </cell>
          <cell r="BI198">
            <v>65344173.16181881</v>
          </cell>
          <cell r="BJ198">
            <v>11457186.099999998</v>
          </cell>
          <cell r="BK198">
            <v>5973597.0535138706</v>
          </cell>
          <cell r="BL198">
            <v>12571046.929265633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 t="str">
            <v>Sum lines 979 ~ 1000</v>
          </cell>
        </row>
        <row r="199">
          <cell r="J199">
            <v>199</v>
          </cell>
          <cell r="L199" t="str">
            <v>P</v>
          </cell>
          <cell r="M199" t="str">
            <v xml:space="preserve">Production Plant </v>
          </cell>
          <cell r="N199" t="str">
            <v/>
          </cell>
          <cell r="O199">
            <v>100</v>
          </cell>
          <cell r="P199" t="str">
            <v>S01</v>
          </cell>
          <cell r="R199">
            <v>89931000</v>
          </cell>
          <cell r="S199">
            <v>40836119.506623268</v>
          </cell>
          <cell r="T199">
            <v>7619214.4186999016</v>
          </cell>
          <cell r="U199">
            <v>23313086.896343809</v>
          </cell>
          <cell r="V199">
            <v>15939243.629436096</v>
          </cell>
          <cell r="W199">
            <v>1872291.1251284441</v>
          </cell>
          <cell r="X199">
            <v>351044.4237684696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C199" t="str">
            <v>S11</v>
          </cell>
          <cell r="BD199" t="str">
            <v>Account 366/367</v>
          </cell>
          <cell r="BF199">
            <v>134480000</v>
          </cell>
          <cell r="BG199">
            <v>70186176.274852425</v>
          </cell>
          <cell r="BH199">
            <v>14513112.098969981</v>
          </cell>
          <cell r="BI199">
            <v>38186744.615625098</v>
          </cell>
          <cell r="BJ199">
            <v>7145632</v>
          </cell>
          <cell r="BK199">
            <v>3544697.1070269481</v>
          </cell>
          <cell r="BL199">
            <v>903637.90352555178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 t="str">
            <v>Sum lines 1001 ~ 1022</v>
          </cell>
        </row>
        <row r="200">
          <cell r="J200">
            <v>200</v>
          </cell>
          <cell r="L200" t="str">
            <v>P</v>
          </cell>
          <cell r="M200" t="str">
            <v>Open</v>
          </cell>
          <cell r="N200" t="str">
            <v/>
          </cell>
          <cell r="O200">
            <v>0</v>
          </cell>
          <cell r="P200" t="str">
            <v>xxx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C200" t="str">
            <v>S12</v>
          </cell>
          <cell r="BD200" t="str">
            <v>Account 368</v>
          </cell>
          <cell r="BF200">
            <v>121563000</v>
          </cell>
          <cell r="BG200">
            <v>68204560.397857487</v>
          </cell>
          <cell r="BH200">
            <v>14103353.156592168</v>
          </cell>
          <cell r="BI200">
            <v>34932344.41855894</v>
          </cell>
          <cell r="BJ200">
            <v>0</v>
          </cell>
          <cell r="BK200">
            <v>3444617.1705033304</v>
          </cell>
          <cell r="BL200">
            <v>878124.85648807907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 t="str">
            <v>Sum lines 1023 ~ 1033</v>
          </cell>
        </row>
        <row r="201">
          <cell r="J201">
            <v>201</v>
          </cell>
          <cell r="L201" t="str">
            <v>P</v>
          </cell>
          <cell r="M201" t="str">
            <v>Open</v>
          </cell>
          <cell r="N201" t="str">
            <v/>
          </cell>
          <cell r="O201">
            <v>0</v>
          </cell>
          <cell r="P201" t="str">
            <v>xxx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BC201" t="str">
            <v>S13</v>
          </cell>
          <cell r="BD201" t="str">
            <v>Account 369</v>
          </cell>
          <cell r="BF201">
            <v>76191000</v>
          </cell>
          <cell r="BG201">
            <v>65366952.894972108</v>
          </cell>
          <cell r="BH201">
            <v>9186635.8571879305</v>
          </cell>
          <cell r="BI201">
            <v>858563.34065737494</v>
          </cell>
          <cell r="BJ201">
            <v>0</v>
          </cell>
          <cell r="BK201">
            <v>778847.90718258859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 t="str">
            <v>Sum lines 1034 ~ 1044</v>
          </cell>
        </row>
        <row r="202">
          <cell r="J202">
            <v>202</v>
          </cell>
          <cell r="L202" t="str">
            <v>P</v>
          </cell>
          <cell r="M202" t="str">
            <v>Open</v>
          </cell>
          <cell r="N202" t="str">
            <v/>
          </cell>
          <cell r="O202">
            <v>0</v>
          </cell>
          <cell r="P202" t="str">
            <v>xxx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BC202" t="str">
            <v>S14</v>
          </cell>
          <cell r="BD202" t="str">
            <v>Account 370</v>
          </cell>
          <cell r="BF202">
            <v>26286000.000000007</v>
          </cell>
          <cell r="BG202">
            <v>16055739.980725741</v>
          </cell>
          <cell r="BH202">
            <v>6137584.6026157364</v>
          </cell>
          <cell r="BI202">
            <v>3050264.6158747119</v>
          </cell>
          <cell r="BJ202">
            <v>61019.717019408075</v>
          </cell>
          <cell r="BK202">
            <v>981391.0837644065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 t="str">
            <v>Sum lines 1045 ~ 1055</v>
          </cell>
        </row>
        <row r="203">
          <cell r="J203">
            <v>203</v>
          </cell>
          <cell r="M203" t="str">
            <v>Total Production Expenses</v>
          </cell>
          <cell r="P203" t="str">
            <v/>
          </cell>
          <cell r="Q203">
            <v>209676000</v>
          </cell>
          <cell r="R203">
            <v>209676000</v>
          </cell>
          <cell r="S203">
            <v>95210263.353801712</v>
          </cell>
          <cell r="T203">
            <v>17764357.145537365</v>
          </cell>
          <cell r="U203">
            <v>54354947.771933869</v>
          </cell>
          <cell r="V203">
            <v>37162678.578528464</v>
          </cell>
          <cell r="W203">
            <v>4365285.7630008748</v>
          </cell>
          <cell r="X203">
            <v>818467.3871977143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BC203" t="str">
            <v>S15</v>
          </cell>
          <cell r="BD203" t="str">
            <v>Account 373</v>
          </cell>
          <cell r="BF203">
            <v>20332000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20332000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 t="str">
            <v>Sum lines 1078 ~ 1088</v>
          </cell>
        </row>
        <row r="204">
          <cell r="J204">
            <v>204</v>
          </cell>
          <cell r="BC204" t="str">
            <v>S16</v>
          </cell>
          <cell r="BD204" t="str">
            <v>Dist Op Exp Subtotal</v>
          </cell>
          <cell r="BF204">
            <v>4233999.9999999991</v>
          </cell>
          <cell r="BG204">
            <v>2423596.9331031763</v>
          </cell>
          <cell r="BH204">
            <v>657974.02984180965</v>
          </cell>
          <cell r="BI204">
            <v>738238.55637922627</v>
          </cell>
          <cell r="BJ204">
            <v>130239.1079118667</v>
          </cell>
          <cell r="BK204">
            <v>117681.18615760101</v>
          </cell>
          <cell r="BL204">
            <v>166270.18660631942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 t="str">
            <v>Sum lines 269 ~ 282 + line 286</v>
          </cell>
        </row>
        <row r="205">
          <cell r="J205">
            <v>205</v>
          </cell>
          <cell r="L205" t="str">
            <v>Transmission Expenses</v>
          </cell>
          <cell r="BC205" t="str">
            <v>S17</v>
          </cell>
          <cell r="BD205" t="str">
            <v>Dist Mt Exp Subtotal</v>
          </cell>
          <cell r="BF205">
            <v>8458000</v>
          </cell>
          <cell r="BG205">
            <v>4070938.3206562009</v>
          </cell>
          <cell r="BH205">
            <v>851329.30992186989</v>
          </cell>
          <cell r="BI205">
            <v>2204258.6171873976</v>
          </cell>
          <cell r="BJ205">
            <v>380215.83404489903</v>
          </cell>
          <cell r="BK205">
            <v>206176.82156890095</v>
          </cell>
          <cell r="BL205">
            <v>745081.09662073106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 t="str">
            <v>Sum lines 290 ~ 303</v>
          </cell>
        </row>
        <row r="206">
          <cell r="J206">
            <v>206</v>
          </cell>
          <cell r="K206" t="str">
            <v>560-OP</v>
          </cell>
          <cell r="L206" t="str">
            <v>Supervision &amp; Engineering</v>
          </cell>
          <cell r="O206" t="str">
            <v>T01</v>
          </cell>
          <cell r="P206" t="str">
            <v/>
          </cell>
          <cell r="Q206">
            <v>2171000</v>
          </cell>
          <cell r="BC206" t="str">
            <v>S18</v>
          </cell>
          <cell r="BD206" t="str">
            <v>Cust Acctg Exp Subtotal</v>
          </cell>
          <cell r="BF206">
            <v>8365000</v>
          </cell>
          <cell r="BG206">
            <v>7128638.1350873364</v>
          </cell>
          <cell r="BH206">
            <v>1001854.9099257131</v>
          </cell>
          <cell r="BI206">
            <v>94905.151547493413</v>
          </cell>
          <cell r="BJ206">
            <v>43018.715365520249</v>
          </cell>
          <cell r="BK206">
            <v>84937.795731362916</v>
          </cell>
          <cell r="BL206">
            <v>11645.292342573764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 t="str">
            <v>Sum lines 312 ~ 321 + lines 324 ~ 328</v>
          </cell>
        </row>
        <row r="207">
          <cell r="J207">
            <v>207</v>
          </cell>
          <cell r="L207" t="str">
            <v>T</v>
          </cell>
          <cell r="M207" t="str">
            <v>Coincident Peak</v>
          </cell>
          <cell r="N207" t="str">
            <v/>
          </cell>
          <cell r="O207">
            <v>34.200000000000003</v>
          </cell>
          <cell r="P207" t="str">
            <v>D01</v>
          </cell>
          <cell r="R207">
            <v>742482</v>
          </cell>
          <cell r="S207">
            <v>370008.07047070289</v>
          </cell>
          <cell r="T207">
            <v>57795.134730337231</v>
          </cell>
          <cell r="U207">
            <v>181619.93961386284</v>
          </cell>
          <cell r="V207">
            <v>118055.29489551662</v>
          </cell>
          <cell r="W207">
            <v>13198.76486636996</v>
          </cell>
          <cell r="X207">
            <v>1804.7954232104444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BC207" t="str">
            <v>S19</v>
          </cell>
          <cell r="BD207" t="str">
            <v>O&amp;M Exp excl PP/F/W/A&amp;G</v>
          </cell>
          <cell r="BF207">
            <v>165987000</v>
          </cell>
          <cell r="BG207">
            <v>80692969.918244675</v>
          </cell>
          <cell r="BH207">
            <v>15300114.914449608</v>
          </cell>
          <cell r="BI207">
            <v>39777903.701814741</v>
          </cell>
          <cell r="BJ207">
            <v>24938204.478608906</v>
          </cell>
          <cell r="BK207">
            <v>3462201.2407178488</v>
          </cell>
          <cell r="BL207">
            <v>1815605.7461642383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 t="str">
            <v>lines 369 - (188~192, 16~20, 144~148, 226~229, 323, 339)</v>
          </cell>
        </row>
        <row r="208">
          <cell r="J208">
            <v>208</v>
          </cell>
          <cell r="L208" t="str">
            <v>T</v>
          </cell>
          <cell r="M208" t="str">
            <v>Generation Level Consumption</v>
          </cell>
          <cell r="N208" t="str">
            <v/>
          </cell>
          <cell r="O208">
            <v>65.8</v>
          </cell>
          <cell r="P208" t="str">
            <v>E02</v>
          </cell>
          <cell r="R208">
            <v>1428518</v>
          </cell>
          <cell r="S208">
            <v>615805.66949526139</v>
          </cell>
          <cell r="T208">
            <v>126138.26424218048</v>
          </cell>
          <cell r="U208">
            <v>381174.99930555775</v>
          </cell>
          <cell r="V208">
            <v>266729.68380488449</v>
          </cell>
          <cell r="W208">
            <v>31999.709882647097</v>
          </cell>
          <cell r="X208">
            <v>6669.6732694689163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BC208" t="str">
            <v>S20</v>
          </cell>
          <cell r="BD208" t="str">
            <v>Prod &amp; Trans O&amp;M Exp</v>
          </cell>
          <cell r="BF208">
            <v>230210000.00000003</v>
          </cell>
          <cell r="BG208">
            <v>104534399.39086349</v>
          </cell>
          <cell r="BH208">
            <v>19504057.014031921</v>
          </cell>
          <cell r="BI208">
            <v>59678039.101169884</v>
          </cell>
          <cell r="BJ208">
            <v>40802095.783795178</v>
          </cell>
          <cell r="BK208">
            <v>4792787.1358688232</v>
          </cell>
          <cell r="BL208">
            <v>898621.57427071198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 t="str">
            <v>line 203 + line 264</v>
          </cell>
        </row>
        <row r="209">
          <cell r="J209">
            <v>209</v>
          </cell>
          <cell r="L209" t="str">
            <v>T</v>
          </cell>
          <cell r="M209" t="str">
            <v>Open</v>
          </cell>
          <cell r="N209" t="str">
            <v/>
          </cell>
          <cell r="O209">
            <v>0</v>
          </cell>
          <cell r="P209" t="str">
            <v>xxx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C209" t="str">
            <v>S21</v>
          </cell>
          <cell r="BD209" t="str">
            <v>Labor P/T/D Total</v>
          </cell>
          <cell r="BF209">
            <v>22868087</v>
          </cell>
          <cell r="BG209">
            <v>11223849.010284036</v>
          </cell>
          <cell r="BH209">
            <v>2177435.606460548</v>
          </cell>
          <cell r="BI209">
            <v>5707321.5348693393</v>
          </cell>
          <cell r="BJ209">
            <v>2720938.9306054637</v>
          </cell>
          <cell r="BK209">
            <v>506479.52190216351</v>
          </cell>
          <cell r="BL209">
            <v>532062.39587844815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 t="str">
            <v>line 1488</v>
          </cell>
        </row>
        <row r="210">
          <cell r="J210">
            <v>210</v>
          </cell>
          <cell r="K210" t="str">
            <v>561-OP</v>
          </cell>
          <cell r="L210" t="str">
            <v>Load Dispatching</v>
          </cell>
          <cell r="O210" t="str">
            <v>T01</v>
          </cell>
          <cell r="P210" t="str">
            <v/>
          </cell>
          <cell r="Q210">
            <v>1581000</v>
          </cell>
          <cell r="BC210" t="str">
            <v>S22</v>
          </cell>
          <cell r="BD210" t="str">
            <v>Labor O&amp;M excl A&amp;G</v>
          </cell>
          <cell r="BF210">
            <v>27753447.999999996</v>
          </cell>
          <cell r="BG210">
            <v>15388552.067605289</v>
          </cell>
          <cell r="BH210">
            <v>2762758.2992915241</v>
          </cell>
          <cell r="BI210">
            <v>5762932.951101712</v>
          </cell>
          <cell r="BJ210">
            <v>2744223.3754093265</v>
          </cell>
          <cell r="BK210">
            <v>556112.96393712703</v>
          </cell>
          <cell r="BL210">
            <v>538868.34265501914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 t="str">
            <v>Sum lines 1488 ~ 1495</v>
          </cell>
        </row>
        <row r="211">
          <cell r="J211">
            <v>211</v>
          </cell>
          <cell r="L211" t="str">
            <v>T</v>
          </cell>
          <cell r="M211" t="str">
            <v>Coincident Peak</v>
          </cell>
          <cell r="N211" t="str">
            <v/>
          </cell>
          <cell r="O211">
            <v>34.200000000000003</v>
          </cell>
          <cell r="P211" t="str">
            <v>D01</v>
          </cell>
          <cell r="R211">
            <v>540702.00000000012</v>
          </cell>
          <cell r="S211">
            <v>269453.13653347827</v>
          </cell>
          <cell r="T211">
            <v>42088.48825825112</v>
          </cell>
          <cell r="U211">
            <v>132262.14856265188</v>
          </cell>
          <cell r="V211">
            <v>85972.096374855741</v>
          </cell>
          <cell r="W211">
            <v>9611.8135668958603</v>
          </cell>
          <cell r="X211">
            <v>1314.3167038672102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C211" t="str">
            <v>S23</v>
          </cell>
          <cell r="BD211" t="str">
            <v>Corporate Cost Allocator</v>
          </cell>
          <cell r="BF211">
            <v>1000.0000000000001</v>
          </cell>
          <cell r="BG211">
            <v>602.49858712707203</v>
          </cell>
          <cell r="BH211">
            <v>104.47936855687576</v>
          </cell>
          <cell r="BI211">
            <v>172.95958369965132</v>
          </cell>
          <cell r="BJ211">
            <v>86.525790863123831</v>
          </cell>
          <cell r="BK211">
            <v>18.508410614871607</v>
          </cell>
          <cell r="BL211">
            <v>15.028259138405526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 t="str">
            <v>25% S25, 25% S22, 25% C01, 25% S24</v>
          </cell>
        </row>
        <row r="212">
          <cell r="J212">
            <v>212</v>
          </cell>
          <cell r="L212" t="str">
            <v>T</v>
          </cell>
          <cell r="M212" t="str">
            <v>Generation Level Consumption</v>
          </cell>
          <cell r="N212" t="str">
            <v/>
          </cell>
          <cell r="O212">
            <v>65.8</v>
          </cell>
          <cell r="P212" t="str">
            <v>E02</v>
          </cell>
          <cell r="R212">
            <v>1040298</v>
          </cell>
          <cell r="S212">
            <v>448451.75655090198</v>
          </cell>
          <cell r="T212">
            <v>91858.404314549669</v>
          </cell>
          <cell r="U212">
            <v>277585.29428930761</v>
          </cell>
          <cell r="V212">
            <v>194242.11427707158</v>
          </cell>
          <cell r="W212">
            <v>23303.335478795514</v>
          </cell>
          <cell r="X212">
            <v>4857.0950893737254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C212" t="str">
            <v>S24</v>
          </cell>
          <cell r="BD212" t="str">
            <v>Net P/T/D Plant</v>
          </cell>
          <cell r="BF212">
            <v>1142039000.0000005</v>
          </cell>
          <cell r="BG212">
            <v>562379072.54404771</v>
          </cell>
          <cell r="BH212">
            <v>109836915.04211099</v>
          </cell>
          <cell r="BI212">
            <v>286912632.28796911</v>
          </cell>
          <cell r="BJ212">
            <v>134349636.91268685</v>
          </cell>
          <cell r="BK212">
            <v>25567973.718873147</v>
          </cell>
          <cell r="BL212">
            <v>22992769.494312629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 t="str">
            <v>Sum lines 893, 932, 1089, 1168, 1207, 1364</v>
          </cell>
        </row>
        <row r="213">
          <cell r="J213">
            <v>213</v>
          </cell>
          <cell r="L213" t="str">
            <v>T</v>
          </cell>
          <cell r="M213" t="str">
            <v>Open</v>
          </cell>
          <cell r="N213" t="str">
            <v/>
          </cell>
          <cell r="O213">
            <v>0</v>
          </cell>
          <cell r="P213" t="str">
            <v>xxx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C213" t="str">
            <v>S25</v>
          </cell>
          <cell r="BD213" t="str">
            <v>O&amp;M excl Resource/Labor/A&amp;G</v>
          </cell>
          <cell r="BF213">
            <v>48302552.000000037</v>
          </cell>
          <cell r="BG213">
            <v>24468298.34401612</v>
          </cell>
          <cell r="BH213">
            <v>4918142.1964581842</v>
          </cell>
          <cell r="BI213">
            <v>10701883.854369223</v>
          </cell>
          <cell r="BJ213">
            <v>6254737.4737634854</v>
          </cell>
          <cell r="BK213">
            <v>1033797.1516522774</v>
          </cell>
          <cell r="BL213">
            <v>925692.97974074981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 t="str">
            <v>lines 369 - (16~20, 144~148, 188~192, 198~202,  226~229, 323, 339)-S22</v>
          </cell>
        </row>
        <row r="214">
          <cell r="J214">
            <v>214</v>
          </cell>
          <cell r="K214" t="str">
            <v>562-OP</v>
          </cell>
          <cell r="L214" t="str">
            <v>Station Expenses</v>
          </cell>
          <cell r="O214" t="str">
            <v>T01</v>
          </cell>
          <cell r="P214" t="str">
            <v/>
          </cell>
          <cell r="Q214">
            <v>220000</v>
          </cell>
          <cell r="BC214" t="str">
            <v>S26</v>
          </cell>
          <cell r="BD214" t="str">
            <v>Open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 t="str">
            <v>Open</v>
          </cell>
        </row>
        <row r="215">
          <cell r="J215">
            <v>215</v>
          </cell>
          <cell r="L215" t="str">
            <v>T</v>
          </cell>
          <cell r="M215" t="str">
            <v>Coincident Peak</v>
          </cell>
          <cell r="N215" t="str">
            <v/>
          </cell>
          <cell r="O215">
            <v>34.200000000000003</v>
          </cell>
          <cell r="P215" t="str">
            <v>D01</v>
          </cell>
          <cell r="R215">
            <v>75240.000000000015</v>
          </cell>
          <cell r="S215">
            <v>37495.060112185471</v>
          </cell>
          <cell r="T215">
            <v>5856.7156336592325</v>
          </cell>
          <cell r="U215">
            <v>18404.600052993934</v>
          </cell>
          <cell r="V215">
            <v>11963.226567026099</v>
          </cell>
          <cell r="W215">
            <v>1337.5072642106825</v>
          </cell>
          <cell r="X215">
            <v>182.89036992459597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BC215" t="str">
            <v>S27</v>
          </cell>
          <cell r="BD215" t="str">
            <v>Open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 t="str">
            <v>Open</v>
          </cell>
        </row>
        <row r="216">
          <cell r="J216">
            <v>216</v>
          </cell>
          <cell r="L216" t="str">
            <v>T</v>
          </cell>
          <cell r="M216" t="str">
            <v>Generation Level Consumption</v>
          </cell>
          <cell r="N216" t="str">
            <v/>
          </cell>
          <cell r="O216">
            <v>65.8</v>
          </cell>
          <cell r="P216" t="str">
            <v>E02</v>
          </cell>
          <cell r="R216">
            <v>144760</v>
          </cell>
          <cell r="S216">
            <v>62403.153979252653</v>
          </cell>
          <cell r="T216">
            <v>12782.320650980979</v>
          </cell>
          <cell r="U216">
            <v>38626.669667076327</v>
          </cell>
          <cell r="V216">
            <v>27029.263213760751</v>
          </cell>
          <cell r="W216">
            <v>3242.7158794022853</v>
          </cell>
          <cell r="X216">
            <v>675.87660952702061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C216" t="str">
            <v>xxx</v>
          </cell>
          <cell r="BD216" t="str">
            <v>Open</v>
          </cell>
          <cell r="BF216">
            <v>1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 t="str">
            <v>Dummy to avoid DIV/0 message</v>
          </cell>
        </row>
        <row r="217">
          <cell r="J217">
            <v>217</v>
          </cell>
          <cell r="L217" t="str">
            <v>T</v>
          </cell>
          <cell r="M217" t="str">
            <v>Open</v>
          </cell>
          <cell r="N217" t="str">
            <v/>
          </cell>
          <cell r="O217">
            <v>0</v>
          </cell>
          <cell r="P217" t="str">
            <v>xxx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J218">
            <v>218</v>
          </cell>
          <cell r="K218" t="str">
            <v>563-OP</v>
          </cell>
          <cell r="L218" t="str">
            <v>Overhead Line Expenses</v>
          </cell>
          <cell r="O218" t="str">
            <v>T01</v>
          </cell>
          <cell r="P218" t="str">
            <v/>
          </cell>
          <cell r="Q218">
            <v>341000</v>
          </cell>
        </row>
        <row r="219">
          <cell r="J219">
            <v>219</v>
          </cell>
          <cell r="L219" t="str">
            <v>T</v>
          </cell>
          <cell r="M219" t="str">
            <v>Coincident Peak</v>
          </cell>
          <cell r="N219" t="str">
            <v/>
          </cell>
          <cell r="O219">
            <v>34.200000000000003</v>
          </cell>
          <cell r="P219" t="str">
            <v>D01</v>
          </cell>
          <cell r="R219">
            <v>116622.00000000001</v>
          </cell>
          <cell r="S219">
            <v>58117.343173887471</v>
          </cell>
          <cell r="T219">
            <v>9077.9092321718108</v>
          </cell>
          <cell r="U219">
            <v>28527.130082140597</v>
          </cell>
          <cell r="V219">
            <v>18543.001178890452</v>
          </cell>
          <cell r="W219">
            <v>2073.1362595265578</v>
          </cell>
          <cell r="X219">
            <v>283.48007338312374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J220">
            <v>220</v>
          </cell>
          <cell r="L220" t="str">
            <v>T</v>
          </cell>
          <cell r="M220" t="str">
            <v>Generation Level Consumption</v>
          </cell>
          <cell r="N220" t="str">
            <v/>
          </cell>
          <cell r="O220">
            <v>65.8</v>
          </cell>
          <cell r="P220" t="str">
            <v>E02</v>
          </cell>
          <cell r="R220">
            <v>224378</v>
          </cell>
          <cell r="S220">
            <v>96724.888667841602</v>
          </cell>
          <cell r="T220">
            <v>19812.597009020516</v>
          </cell>
          <cell r="U220">
            <v>59871.337983968311</v>
          </cell>
          <cell r="V220">
            <v>41895.357981329165</v>
          </cell>
          <cell r="W220">
            <v>5026.2096130735426</v>
          </cell>
          <cell r="X220">
            <v>1047.608744766882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J221">
            <v>221</v>
          </cell>
          <cell r="L221" t="str">
            <v>T</v>
          </cell>
          <cell r="M221" t="str">
            <v>Open</v>
          </cell>
          <cell r="N221" t="str">
            <v/>
          </cell>
          <cell r="O221">
            <v>0</v>
          </cell>
          <cell r="P221" t="str">
            <v>xxx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J222">
            <v>222</v>
          </cell>
          <cell r="K222" t="str">
            <v>564-OP</v>
          </cell>
          <cell r="L222" t="str">
            <v>Underground Line Expenses</v>
          </cell>
          <cell r="O222" t="str">
            <v>T01</v>
          </cell>
          <cell r="P222" t="str">
            <v/>
          </cell>
          <cell r="Q222">
            <v>0</v>
          </cell>
        </row>
        <row r="223">
          <cell r="J223">
            <v>223</v>
          </cell>
          <cell r="L223" t="str">
            <v>T</v>
          </cell>
          <cell r="M223" t="str">
            <v>Coincident Peak</v>
          </cell>
          <cell r="N223" t="str">
            <v/>
          </cell>
          <cell r="O223">
            <v>34.200000000000003</v>
          </cell>
          <cell r="P223" t="str">
            <v>D01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J224">
            <v>224</v>
          </cell>
          <cell r="L224" t="str">
            <v>T</v>
          </cell>
          <cell r="M224" t="str">
            <v>Generation Level Consumption</v>
          </cell>
          <cell r="N224" t="str">
            <v/>
          </cell>
          <cell r="O224">
            <v>65.8</v>
          </cell>
          <cell r="P224" t="str">
            <v>E02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J225">
            <v>225</v>
          </cell>
          <cell r="L225" t="str">
            <v>T</v>
          </cell>
          <cell r="M225" t="str">
            <v>Open</v>
          </cell>
          <cell r="N225" t="str">
            <v/>
          </cell>
          <cell r="O225">
            <v>0</v>
          </cell>
          <cell r="P225" t="str">
            <v>xxx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J226">
            <v>226</v>
          </cell>
          <cell r="K226" t="str">
            <v>565-OP</v>
          </cell>
          <cell r="L226" t="str">
            <v>Transmission of Electricity By Others</v>
          </cell>
          <cell r="O226" t="str">
            <v>T01</v>
          </cell>
          <cell r="P226" t="str">
            <v/>
          </cell>
          <cell r="Q226">
            <v>11410000</v>
          </cell>
        </row>
        <row r="227">
          <cell r="J227">
            <v>227</v>
          </cell>
          <cell r="L227" t="str">
            <v>T</v>
          </cell>
          <cell r="M227" t="str">
            <v>Coincident Peak</v>
          </cell>
          <cell r="N227" t="str">
            <v/>
          </cell>
          <cell r="O227">
            <v>34.200000000000003</v>
          </cell>
          <cell r="P227" t="str">
            <v>D01</v>
          </cell>
          <cell r="R227">
            <v>3902220.0000000005</v>
          </cell>
          <cell r="S227">
            <v>1944630.1630910735</v>
          </cell>
          <cell r="T227">
            <v>303750.56990932656</v>
          </cell>
          <cell r="U227">
            <v>954529.48456663988</v>
          </cell>
          <cell r="V227">
            <v>620456.43240803538</v>
          </cell>
          <cell r="W227">
            <v>69367.990384744931</v>
          </cell>
          <cell r="X227">
            <v>9485.3596401801806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J228">
            <v>228</v>
          </cell>
          <cell r="L228" t="str">
            <v>T</v>
          </cell>
          <cell r="M228" t="str">
            <v>Generation Level Consumption</v>
          </cell>
          <cell r="N228" t="str">
            <v/>
          </cell>
          <cell r="O228">
            <v>65.8</v>
          </cell>
          <cell r="P228" t="str">
            <v>E02</v>
          </cell>
          <cell r="R228">
            <v>7507780</v>
          </cell>
          <cell r="S228">
            <v>3236454.4859239669</v>
          </cell>
          <cell r="T228">
            <v>662937.6301258771</v>
          </cell>
          <cell r="U228">
            <v>2003319.5495515496</v>
          </cell>
          <cell r="V228">
            <v>1401835.8784955007</v>
          </cell>
          <cell r="W228">
            <v>168179.03719990945</v>
          </cell>
          <cell r="X228">
            <v>35053.418703196839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J229">
            <v>229</v>
          </cell>
          <cell r="L229" t="str">
            <v>T</v>
          </cell>
          <cell r="M229" t="str">
            <v>Open</v>
          </cell>
          <cell r="N229" t="str">
            <v/>
          </cell>
          <cell r="O229">
            <v>0</v>
          </cell>
          <cell r="P229" t="str">
            <v>xxx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J230">
            <v>230</v>
          </cell>
          <cell r="K230" t="str">
            <v>566-OP</v>
          </cell>
          <cell r="L230" t="str">
            <v>Miscellaneous Expenses</v>
          </cell>
          <cell r="O230" t="str">
            <v>T01</v>
          </cell>
          <cell r="P230" t="str">
            <v/>
          </cell>
          <cell r="Q230">
            <v>1145000</v>
          </cell>
        </row>
        <row r="231">
          <cell r="J231">
            <v>231</v>
          </cell>
          <cell r="L231" t="str">
            <v>T</v>
          </cell>
          <cell r="M231" t="str">
            <v>Coincident Peak</v>
          </cell>
          <cell r="N231" t="str">
            <v/>
          </cell>
          <cell r="O231">
            <v>34.200000000000003</v>
          </cell>
          <cell r="P231" t="str">
            <v>D01</v>
          </cell>
          <cell r="R231">
            <v>391590</v>
          </cell>
          <cell r="S231">
            <v>195144.7446747834</v>
          </cell>
          <cell r="T231">
            <v>30481.542729726454</v>
          </cell>
          <cell r="U231">
            <v>95787.577548536603</v>
          </cell>
          <cell r="V231">
            <v>62263.1564511131</v>
          </cell>
          <cell r="W231">
            <v>6961.1173523692323</v>
          </cell>
          <cell r="X231">
            <v>951.86124347119244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J232">
            <v>232</v>
          </cell>
          <cell r="L232" t="str">
            <v>T</v>
          </cell>
          <cell r="M232" t="str">
            <v>Generation Level Consumption</v>
          </cell>
          <cell r="N232" t="str">
            <v/>
          </cell>
          <cell r="O232">
            <v>65.8</v>
          </cell>
          <cell r="P232" t="str">
            <v>E02</v>
          </cell>
          <cell r="R232">
            <v>753410</v>
          </cell>
          <cell r="S232">
            <v>324780.05139201949</v>
          </cell>
          <cell r="T232">
            <v>66526.168842605548</v>
          </cell>
          <cell r="U232">
            <v>201034.2580400109</v>
          </cell>
          <cell r="V232">
            <v>140675.02899889118</v>
          </cell>
          <cell r="W232">
            <v>16876.862190525531</v>
          </cell>
          <cell r="X232">
            <v>3517.6305359474482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J233">
            <v>233</v>
          </cell>
          <cell r="L233" t="str">
            <v>T</v>
          </cell>
          <cell r="M233" t="str">
            <v>Open</v>
          </cell>
          <cell r="N233" t="str">
            <v/>
          </cell>
          <cell r="O233">
            <v>0</v>
          </cell>
          <cell r="P233" t="str">
            <v>xxx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J234">
            <v>234</v>
          </cell>
          <cell r="K234" t="str">
            <v>567-OP</v>
          </cell>
          <cell r="L234" t="str">
            <v>Rents</v>
          </cell>
          <cell r="O234" t="str">
            <v>T01</v>
          </cell>
          <cell r="P234" t="str">
            <v/>
          </cell>
          <cell r="Q234">
            <v>83000</v>
          </cell>
        </row>
        <row r="235">
          <cell r="J235">
            <v>235</v>
          </cell>
          <cell r="L235" t="str">
            <v>T</v>
          </cell>
          <cell r="M235" t="str">
            <v>Coincident Peak</v>
          </cell>
          <cell r="N235" t="str">
            <v/>
          </cell>
          <cell r="O235">
            <v>34.200000000000003</v>
          </cell>
          <cell r="P235" t="str">
            <v>D01</v>
          </cell>
          <cell r="R235">
            <v>28386.000000000004</v>
          </cell>
          <cell r="S235">
            <v>14145.863587779062</v>
          </cell>
          <cell r="T235">
            <v>2209.5790799714377</v>
          </cell>
          <cell r="U235">
            <v>6943.5536563568021</v>
          </cell>
          <cell r="V235">
            <v>4513.3991139234831</v>
          </cell>
          <cell r="W235">
            <v>504.60501331584834</v>
          </cell>
          <cell r="X235">
            <v>68.999548653370297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J236">
            <v>236</v>
          </cell>
          <cell r="L236" t="str">
            <v>T</v>
          </cell>
          <cell r="M236" t="str">
            <v>Generation Level Consumption</v>
          </cell>
          <cell r="N236" t="str">
            <v/>
          </cell>
          <cell r="O236">
            <v>65.8</v>
          </cell>
          <cell r="P236" t="str">
            <v>E02</v>
          </cell>
          <cell r="R236">
            <v>54614</v>
          </cell>
          <cell r="S236">
            <v>23543.008092172589</v>
          </cell>
          <cell r="T236">
            <v>4822.4209728700962</v>
          </cell>
          <cell r="U236">
            <v>14572.789010760614</v>
          </cell>
          <cell r="V236">
            <v>10197.40384882792</v>
          </cell>
          <cell r="W236">
            <v>1223.3882635926805</v>
          </cell>
          <cell r="X236">
            <v>254.98981177610321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J237">
            <v>237</v>
          </cell>
          <cell r="L237" t="str">
            <v>T</v>
          </cell>
          <cell r="M237" t="str">
            <v>Open</v>
          </cell>
          <cell r="N237" t="str">
            <v/>
          </cell>
          <cell r="O237">
            <v>0</v>
          </cell>
          <cell r="P237" t="str">
            <v>xxx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J238">
            <v>238</v>
          </cell>
          <cell r="L238" t="str">
            <v>Total Transmission Operation</v>
          </cell>
          <cell r="P238" t="str">
            <v/>
          </cell>
          <cell r="Q238">
            <v>16951000</v>
          </cell>
          <cell r="R238">
            <v>16951000</v>
          </cell>
          <cell r="S238">
            <v>7697157.3957453072</v>
          </cell>
          <cell r="T238">
            <v>1436137.7457315284</v>
          </cell>
          <cell r="U238">
            <v>4394259.3319314132</v>
          </cell>
          <cell r="V238">
            <v>3004371.3376096264</v>
          </cell>
          <cell r="W238">
            <v>352906.19321537914</v>
          </cell>
          <cell r="X238">
            <v>66167.995766747059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J239">
            <v>239</v>
          </cell>
          <cell r="K239" t="str">
            <v>568-MT</v>
          </cell>
          <cell r="L239" t="str">
            <v>Supervision &amp; Engineering</v>
          </cell>
          <cell r="O239" t="str">
            <v>T01</v>
          </cell>
          <cell r="P239" t="str">
            <v/>
          </cell>
          <cell r="Q239">
            <v>900000</v>
          </cell>
        </row>
        <row r="240">
          <cell r="J240">
            <v>240</v>
          </cell>
          <cell r="L240" t="str">
            <v>T</v>
          </cell>
          <cell r="M240" t="str">
            <v>Coincident Peak</v>
          </cell>
          <cell r="N240" t="str">
            <v/>
          </cell>
          <cell r="O240">
            <v>34.200000000000003</v>
          </cell>
          <cell r="P240" t="str">
            <v>D01</v>
          </cell>
          <cell r="R240">
            <v>307800.00000000006</v>
          </cell>
          <cell r="S240">
            <v>153388.88227712238</v>
          </cell>
          <cell r="T240">
            <v>23959.291228605951</v>
          </cell>
          <cell r="U240">
            <v>75291.545671338827</v>
          </cell>
          <cell r="V240">
            <v>48940.472319652225</v>
          </cell>
          <cell r="W240">
            <v>5471.6206263164286</v>
          </cell>
          <cell r="X240">
            <v>748.18787696425625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J241">
            <v>241</v>
          </cell>
          <cell r="L241" t="str">
            <v>T</v>
          </cell>
          <cell r="M241" t="str">
            <v>Generation Level Consumption</v>
          </cell>
          <cell r="N241" t="str">
            <v/>
          </cell>
          <cell r="O241">
            <v>65.8</v>
          </cell>
          <cell r="P241" t="str">
            <v>E02</v>
          </cell>
          <cell r="R241">
            <v>592200</v>
          </cell>
          <cell r="S241">
            <v>255285.62991512447</v>
          </cell>
          <cell r="T241">
            <v>52291.311754013092</v>
          </cell>
          <cell r="U241">
            <v>158018.19409258498</v>
          </cell>
          <cell r="V241">
            <v>110574.25860174853</v>
          </cell>
          <cell r="W241">
            <v>13265.655870282077</v>
          </cell>
          <cell r="X241">
            <v>2764.9497662469025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J242">
            <v>242</v>
          </cell>
          <cell r="L242" t="str">
            <v>T</v>
          </cell>
          <cell r="M242" t="str">
            <v>Open</v>
          </cell>
          <cell r="N242" t="str">
            <v/>
          </cell>
          <cell r="O242">
            <v>0</v>
          </cell>
          <cell r="P242" t="str">
            <v>xxx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J243">
            <v>243</v>
          </cell>
          <cell r="K243" t="str">
            <v>569-MT</v>
          </cell>
          <cell r="L243" t="str">
            <v>Structures</v>
          </cell>
          <cell r="O243" t="str">
            <v>T01</v>
          </cell>
          <cell r="P243" t="str">
            <v/>
          </cell>
          <cell r="Q243">
            <v>297000</v>
          </cell>
        </row>
        <row r="244">
          <cell r="J244">
            <v>244</v>
          </cell>
          <cell r="L244" t="str">
            <v>T</v>
          </cell>
          <cell r="M244" t="str">
            <v>Coincident Peak</v>
          </cell>
          <cell r="N244" t="str">
            <v/>
          </cell>
          <cell r="O244">
            <v>34.200000000000003</v>
          </cell>
          <cell r="P244" t="str">
            <v>D01</v>
          </cell>
          <cell r="R244">
            <v>101574</v>
          </cell>
          <cell r="S244">
            <v>50618.331151450373</v>
          </cell>
          <cell r="T244">
            <v>7906.5661054399625</v>
          </cell>
          <cell r="U244">
            <v>24846.210071541809</v>
          </cell>
          <cell r="V244">
            <v>16150.355865485231</v>
          </cell>
          <cell r="W244">
            <v>1805.6348066844209</v>
          </cell>
          <cell r="X244">
            <v>246.90199939820451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J245">
            <v>245</v>
          </cell>
          <cell r="L245" t="str">
            <v>T</v>
          </cell>
          <cell r="M245" t="str">
            <v>Generation Level Consumption</v>
          </cell>
          <cell r="N245" t="str">
            <v/>
          </cell>
          <cell r="O245">
            <v>65.8</v>
          </cell>
          <cell r="P245" t="str">
            <v>E02</v>
          </cell>
          <cell r="R245">
            <v>195426</v>
          </cell>
          <cell r="S245">
            <v>84244.257871991082</v>
          </cell>
          <cell r="T245">
            <v>17256.132878824323</v>
          </cell>
          <cell r="U245">
            <v>52146.004050553041</v>
          </cell>
          <cell r="V245">
            <v>36489.505338577015</v>
          </cell>
          <cell r="W245">
            <v>4377.6664371930856</v>
          </cell>
          <cell r="X245">
            <v>912.43342286147777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J246">
            <v>246</v>
          </cell>
          <cell r="L246" t="str">
            <v>T</v>
          </cell>
          <cell r="M246" t="str">
            <v>Open</v>
          </cell>
          <cell r="N246" t="str">
            <v/>
          </cell>
          <cell r="O246">
            <v>0</v>
          </cell>
          <cell r="P246" t="str">
            <v>xxx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J247">
            <v>247</v>
          </cell>
          <cell r="K247" t="str">
            <v>570-MT</v>
          </cell>
          <cell r="L247" t="str">
            <v>Station Equipment</v>
          </cell>
          <cell r="O247" t="str">
            <v>T01</v>
          </cell>
          <cell r="P247" t="str">
            <v/>
          </cell>
          <cell r="Q247">
            <v>791000</v>
          </cell>
        </row>
        <row r="248">
          <cell r="J248">
            <v>248</v>
          </cell>
          <cell r="L248" t="str">
            <v>T</v>
          </cell>
          <cell r="M248" t="str">
            <v>Coincident Peak</v>
          </cell>
          <cell r="N248" t="str">
            <v/>
          </cell>
          <cell r="O248">
            <v>34.200000000000003</v>
          </cell>
          <cell r="P248" t="str">
            <v>D01</v>
          </cell>
          <cell r="R248">
            <v>270522.00000000006</v>
          </cell>
          <cell r="S248">
            <v>134811.78431244867</v>
          </cell>
          <cell r="T248">
            <v>21057.554846474788</v>
          </cell>
          <cell r="U248">
            <v>66172.902917810017</v>
          </cell>
          <cell r="V248">
            <v>43013.237338716564</v>
          </cell>
          <cell r="W248">
            <v>4808.946572684772</v>
          </cell>
          <cell r="X248">
            <v>657.57401186525192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J249">
            <v>249</v>
          </cell>
          <cell r="L249" t="str">
            <v>T</v>
          </cell>
          <cell r="M249" t="str">
            <v>Generation Level Consumption</v>
          </cell>
          <cell r="N249" t="str">
            <v/>
          </cell>
          <cell r="O249">
            <v>65.8</v>
          </cell>
          <cell r="P249" t="str">
            <v>E02</v>
          </cell>
          <cell r="R249">
            <v>520478</v>
          </cell>
          <cell r="S249">
            <v>224367.70362540384</v>
          </cell>
          <cell r="T249">
            <v>45958.252886027061</v>
          </cell>
          <cell r="U249">
            <v>138880.43503026079</v>
          </cell>
          <cell r="V249">
            <v>97182.487282203423</v>
          </cell>
          <cell r="W249">
            <v>11659.037548214581</v>
          </cell>
          <cell r="X249">
            <v>2430.083627890333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J250">
            <v>250</v>
          </cell>
          <cell r="L250" t="str">
            <v>T</v>
          </cell>
          <cell r="M250" t="str">
            <v>Open</v>
          </cell>
          <cell r="N250" t="str">
            <v/>
          </cell>
          <cell r="O250">
            <v>0</v>
          </cell>
          <cell r="P250" t="str">
            <v>xxx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J251">
            <v>251</v>
          </cell>
          <cell r="K251" t="str">
            <v>571-MT</v>
          </cell>
          <cell r="L251" t="str">
            <v>Overhead Lines</v>
          </cell>
          <cell r="O251" t="str">
            <v>T01</v>
          </cell>
          <cell r="P251" t="str">
            <v/>
          </cell>
          <cell r="Q251">
            <v>1574000</v>
          </cell>
        </row>
        <row r="252">
          <cell r="J252">
            <v>252</v>
          </cell>
          <cell r="L252" t="str">
            <v>T</v>
          </cell>
          <cell r="M252" t="str">
            <v>Coincident Peak</v>
          </cell>
          <cell r="N252" t="str">
            <v/>
          </cell>
          <cell r="O252">
            <v>34.200000000000003</v>
          </cell>
          <cell r="P252" t="str">
            <v>D01</v>
          </cell>
          <cell r="R252">
            <v>538308.00000000012</v>
          </cell>
          <cell r="S252">
            <v>268260.11189354514</v>
          </cell>
          <cell r="T252">
            <v>41902.138215361963</v>
          </cell>
          <cell r="U252">
            <v>131676.5476518748</v>
          </cell>
          <cell r="V252">
            <v>85591.448256814008</v>
          </cell>
          <cell r="W252">
            <v>9569.2565175800646</v>
          </cell>
          <cell r="X252">
            <v>1308.4974648241548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J253">
            <v>253</v>
          </cell>
          <cell r="L253" t="str">
            <v>T</v>
          </cell>
          <cell r="M253" t="str">
            <v>Generation Level Consumption</v>
          </cell>
          <cell r="N253" t="str">
            <v/>
          </cell>
          <cell r="O253">
            <v>65.8</v>
          </cell>
          <cell r="P253" t="str">
            <v>E02</v>
          </cell>
          <cell r="R253">
            <v>1035692</v>
          </cell>
          <cell r="S253">
            <v>446466.20165156212</v>
          </cell>
          <cell r="T253">
            <v>91451.694112018464</v>
          </cell>
          <cell r="U253">
            <v>276356.26389080973</v>
          </cell>
          <cell r="V253">
            <v>193382.09226572464</v>
          </cell>
          <cell r="W253">
            <v>23200.158155359986</v>
          </cell>
          <cell r="X253">
            <v>4835.5899245251385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J254">
            <v>254</v>
          </cell>
          <cell r="L254" t="str">
            <v>T</v>
          </cell>
          <cell r="M254" t="str">
            <v>Open</v>
          </cell>
          <cell r="N254" t="str">
            <v/>
          </cell>
          <cell r="O254">
            <v>0</v>
          </cell>
          <cell r="P254" t="str">
            <v>xxx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J255">
            <v>255</v>
          </cell>
          <cell r="K255" t="str">
            <v>572-MT</v>
          </cell>
          <cell r="L255" t="str">
            <v>Underground Lines</v>
          </cell>
          <cell r="O255" t="str">
            <v>T01</v>
          </cell>
          <cell r="P255" t="str">
            <v/>
          </cell>
          <cell r="Q255">
            <v>1000</v>
          </cell>
        </row>
        <row r="256">
          <cell r="J256">
            <v>256</v>
          </cell>
          <cell r="L256" t="str">
            <v>T</v>
          </cell>
          <cell r="M256" t="str">
            <v>Coincident Peak</v>
          </cell>
          <cell r="N256" t="str">
            <v/>
          </cell>
          <cell r="O256">
            <v>34.200000000000003</v>
          </cell>
          <cell r="P256" t="str">
            <v>D01</v>
          </cell>
          <cell r="R256">
            <v>342</v>
          </cell>
          <cell r="S256">
            <v>170.43209141902483</v>
          </cell>
          <cell r="T256">
            <v>26.621434698451051</v>
          </cell>
          <cell r="U256">
            <v>83.657272968154231</v>
          </cell>
          <cell r="V256">
            <v>54.378302577391352</v>
          </cell>
          <cell r="W256">
            <v>6.0795784736849194</v>
          </cell>
          <cell r="X256">
            <v>0.83131986329361784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J257">
            <v>257</v>
          </cell>
          <cell r="L257" t="str">
            <v>T</v>
          </cell>
          <cell r="M257" t="str">
            <v>Generation Level Consumption</v>
          </cell>
          <cell r="N257" t="str">
            <v/>
          </cell>
          <cell r="O257">
            <v>65.8</v>
          </cell>
          <cell r="P257" t="str">
            <v>E02</v>
          </cell>
          <cell r="R257">
            <v>658</v>
          </cell>
          <cell r="S257">
            <v>283.65069990569384</v>
          </cell>
          <cell r="T257">
            <v>58.101457504458992</v>
          </cell>
          <cell r="U257">
            <v>175.5757712139833</v>
          </cell>
          <cell r="V257">
            <v>122.86028733527614</v>
          </cell>
          <cell r="W257">
            <v>14.739617633646752</v>
          </cell>
          <cell r="X257">
            <v>3.0721664069410024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J258">
            <v>258</v>
          </cell>
          <cell r="L258" t="str">
            <v>T</v>
          </cell>
          <cell r="M258" t="str">
            <v>Open</v>
          </cell>
          <cell r="N258" t="str">
            <v/>
          </cell>
          <cell r="O258">
            <v>0</v>
          </cell>
          <cell r="P258" t="str">
            <v>xxx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J259">
            <v>259</v>
          </cell>
          <cell r="K259" t="str">
            <v>573-MT</v>
          </cell>
          <cell r="L259" t="str">
            <v>Miscellaneous Plant</v>
          </cell>
          <cell r="O259" t="str">
            <v>T01</v>
          </cell>
          <cell r="P259" t="str">
            <v/>
          </cell>
          <cell r="Q259">
            <v>20000</v>
          </cell>
        </row>
        <row r="260">
          <cell r="J260">
            <v>260</v>
          </cell>
          <cell r="L260" t="str">
            <v>T</v>
          </cell>
          <cell r="M260" t="str">
            <v>Coincident Peak</v>
          </cell>
          <cell r="N260" t="str">
            <v/>
          </cell>
          <cell r="O260">
            <v>34.200000000000003</v>
          </cell>
          <cell r="P260" t="str">
            <v>D01</v>
          </cell>
          <cell r="R260">
            <v>6840</v>
          </cell>
          <cell r="S260">
            <v>3408.6418283804965</v>
          </cell>
          <cell r="T260">
            <v>532.42869396902108</v>
          </cell>
          <cell r="U260">
            <v>1673.1454593630847</v>
          </cell>
          <cell r="V260">
            <v>1087.5660515478271</v>
          </cell>
          <cell r="W260">
            <v>121.59156947369839</v>
          </cell>
          <cell r="X260">
            <v>16.626397265872356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J261">
            <v>261</v>
          </cell>
          <cell r="L261" t="str">
            <v>T</v>
          </cell>
          <cell r="M261" t="str">
            <v>Generation Level Consumption</v>
          </cell>
          <cell r="N261" t="str">
            <v/>
          </cell>
          <cell r="O261">
            <v>65.8</v>
          </cell>
          <cell r="P261" t="str">
            <v>E02</v>
          </cell>
          <cell r="R261">
            <v>13160</v>
          </cell>
          <cell r="S261">
            <v>5673.0139981138773</v>
          </cell>
          <cell r="T261">
            <v>1162.0291500891799</v>
          </cell>
          <cell r="U261">
            <v>3511.5154242796661</v>
          </cell>
          <cell r="V261">
            <v>2457.2057467055229</v>
          </cell>
          <cell r="W261">
            <v>294.79235267293507</v>
          </cell>
          <cell r="X261">
            <v>61.44332813882005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J262">
            <v>262</v>
          </cell>
          <cell r="L262" t="str">
            <v>T</v>
          </cell>
          <cell r="M262" t="str">
            <v>Open</v>
          </cell>
          <cell r="N262" t="str">
            <v/>
          </cell>
          <cell r="O262">
            <v>0</v>
          </cell>
          <cell r="P262" t="str">
            <v>xxx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J263">
            <v>263</v>
          </cell>
          <cell r="L263" t="str">
            <v>Total Transmission Maintenance</v>
          </cell>
          <cell r="P263" t="str">
            <v/>
          </cell>
          <cell r="Q263">
            <v>3583000</v>
          </cell>
          <cell r="R263">
            <v>3583000</v>
          </cell>
          <cell r="S263">
            <v>1626978.6413164672</v>
          </cell>
          <cell r="T263">
            <v>303562.12276302674</v>
          </cell>
          <cell r="U263">
            <v>928831.99730459892</v>
          </cell>
          <cell r="V263">
            <v>635045.86765708774</v>
          </cell>
          <cell r="W263">
            <v>74595.179652569379</v>
          </cell>
          <cell r="X263">
            <v>13986.191306250645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J264">
            <v>264</v>
          </cell>
          <cell r="L264" t="str">
            <v>Total Transmission Expenses</v>
          </cell>
          <cell r="P264" t="str">
            <v/>
          </cell>
          <cell r="Q264">
            <v>20534000</v>
          </cell>
          <cell r="R264">
            <v>20534000</v>
          </cell>
          <cell r="S264">
            <v>9324136.0370617751</v>
          </cell>
          <cell r="T264">
            <v>1739699.8684945551</v>
          </cell>
          <cell r="U264">
            <v>5323091.329236012</v>
          </cell>
          <cell r="V264">
            <v>3639417.2052667141</v>
          </cell>
          <cell r="W264">
            <v>427501.37286794849</v>
          </cell>
          <cell r="X264">
            <v>80154.187072997709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J265">
            <v>265</v>
          </cell>
        </row>
        <row r="266">
          <cell r="J266">
            <v>266</v>
          </cell>
          <cell r="L266" t="str">
            <v>Distribution Expenses</v>
          </cell>
        </row>
        <row r="267">
          <cell r="J267">
            <v>267</v>
          </cell>
          <cell r="K267" t="str">
            <v>580-OP</v>
          </cell>
          <cell r="L267" t="str">
            <v>Supervision &amp; Engineering</v>
          </cell>
          <cell r="Q267">
            <v>1353000</v>
          </cell>
        </row>
        <row r="268">
          <cell r="J268">
            <v>268</v>
          </cell>
          <cell r="L268" t="str">
            <v>D</v>
          </cell>
          <cell r="M268" t="str">
            <v>Dist Op Exp Subtotal</v>
          </cell>
          <cell r="N268" t="str">
            <v/>
          </cell>
          <cell r="O268">
            <v>100</v>
          </cell>
          <cell r="P268" t="str">
            <v>S16</v>
          </cell>
          <cell r="R268">
            <v>1353000</v>
          </cell>
          <cell r="S268">
            <v>774474.88202375954</v>
          </cell>
          <cell r="T268">
            <v>210259.53291827318</v>
          </cell>
          <cell r="U268">
            <v>235908.54198892144</v>
          </cell>
          <cell r="V268">
            <v>41618.685168813339</v>
          </cell>
          <cell r="W268">
            <v>37605.726233168214</v>
          </cell>
          <cell r="X268">
            <v>53132.631667064299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J269">
            <v>269</v>
          </cell>
          <cell r="K269" t="str">
            <v>581-OP</v>
          </cell>
          <cell r="L269" t="str">
            <v>Load Dispatching</v>
          </cell>
          <cell r="Q269">
            <v>0</v>
          </cell>
        </row>
        <row r="270">
          <cell r="J270">
            <v>270</v>
          </cell>
          <cell r="L270" t="str">
            <v>D</v>
          </cell>
          <cell r="M270" t="str">
            <v>NCP-All</v>
          </cell>
          <cell r="N270" t="str">
            <v/>
          </cell>
          <cell r="O270">
            <v>100</v>
          </cell>
          <cell r="P270" t="str">
            <v>D02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J271">
            <v>271</v>
          </cell>
          <cell r="K271" t="str">
            <v>582-OP</v>
          </cell>
          <cell r="L271" t="str">
            <v>Station Expenses</v>
          </cell>
          <cell r="Q271">
            <v>482000</v>
          </cell>
        </row>
        <row r="272">
          <cell r="J272">
            <v>272</v>
          </cell>
          <cell r="L272" t="str">
            <v>D</v>
          </cell>
          <cell r="M272" t="str">
            <v>Account 362</v>
          </cell>
          <cell r="N272" t="str">
            <v/>
          </cell>
          <cell r="O272">
            <v>100</v>
          </cell>
          <cell r="P272" t="str">
            <v>S09</v>
          </cell>
          <cell r="R272">
            <v>482000</v>
          </cell>
          <cell r="S272">
            <v>242723.68443392965</v>
          </cell>
          <cell r="T272">
            <v>50190.453850480015</v>
          </cell>
          <cell r="U272">
            <v>134142.21480918958</v>
          </cell>
          <cell r="V272">
            <v>39560.044028114142</v>
          </cell>
          <cell r="W272">
            <v>12258.566966956221</v>
          </cell>
          <cell r="X272">
            <v>3125.035911330318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J273">
            <v>273</v>
          </cell>
          <cell r="K273" t="str">
            <v>583-OP</v>
          </cell>
          <cell r="L273" t="str">
            <v>Overhead Line Expenses</v>
          </cell>
          <cell r="Q273">
            <v>1527000</v>
          </cell>
        </row>
        <row r="274">
          <cell r="J274">
            <v>274</v>
          </cell>
          <cell r="L274" t="str">
            <v>D</v>
          </cell>
          <cell r="M274" t="str">
            <v>Account 364/365</v>
          </cell>
          <cell r="N274" t="str">
            <v/>
          </cell>
          <cell r="O274">
            <v>100</v>
          </cell>
          <cell r="P274" t="str">
            <v>S10</v>
          </cell>
          <cell r="R274">
            <v>1527000</v>
          </cell>
          <cell r="S274">
            <v>758610.80977106071</v>
          </cell>
          <cell r="T274">
            <v>156865.70071267133</v>
          </cell>
          <cell r="U274">
            <v>419099.86188890983</v>
          </cell>
          <cell r="V274">
            <v>73483.294375070865</v>
          </cell>
          <cell r="W274">
            <v>38313.036633088799</v>
          </cell>
          <cell r="X274">
            <v>80627.296619198431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J275">
            <v>275</v>
          </cell>
          <cell r="K275" t="str">
            <v>584-OP</v>
          </cell>
          <cell r="L275" t="str">
            <v>Underground Line Expenses</v>
          </cell>
          <cell r="Q275">
            <v>-235000</v>
          </cell>
        </row>
        <row r="276">
          <cell r="J276">
            <v>276</v>
          </cell>
          <cell r="L276" t="str">
            <v>D</v>
          </cell>
          <cell r="M276" t="str">
            <v>Account 366/367</v>
          </cell>
          <cell r="N276" t="str">
            <v/>
          </cell>
          <cell r="O276">
            <v>100</v>
          </cell>
          <cell r="P276" t="str">
            <v>S11</v>
          </cell>
          <cell r="R276">
            <v>-235000</v>
          </cell>
          <cell r="S276">
            <v>-122648.35979023141</v>
          </cell>
          <cell r="T276">
            <v>-25361.253296088231</v>
          </cell>
          <cell r="U276">
            <v>-66730.257173348436</v>
          </cell>
          <cell r="V276">
            <v>-12486.79000594884</v>
          </cell>
          <cell r="W276">
            <v>-6194.2580320592861</v>
          </cell>
          <cell r="X276">
            <v>-1579.0817023238003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J277">
            <v>277</v>
          </cell>
          <cell r="K277" t="str">
            <v>585-OP</v>
          </cell>
          <cell r="L277" t="str">
            <v>Street Lighting &amp; Signal Systems</v>
          </cell>
          <cell r="Q277">
            <v>83000</v>
          </cell>
        </row>
        <row r="278">
          <cell r="J278">
            <v>278</v>
          </cell>
          <cell r="L278" t="str">
            <v>D</v>
          </cell>
          <cell r="M278" t="str">
            <v>Account 373</v>
          </cell>
          <cell r="N278" t="str">
            <v/>
          </cell>
          <cell r="O278">
            <v>100</v>
          </cell>
          <cell r="P278" t="str">
            <v>S15</v>
          </cell>
          <cell r="R278">
            <v>83000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83000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J279">
            <v>279</v>
          </cell>
          <cell r="K279" t="str">
            <v>586-OP</v>
          </cell>
          <cell r="L279" t="str">
            <v>Meter Expenses</v>
          </cell>
          <cell r="Q279">
            <v>1717000</v>
          </cell>
        </row>
        <row r="280">
          <cell r="J280">
            <v>280</v>
          </cell>
          <cell r="L280" t="str">
            <v>D</v>
          </cell>
          <cell r="M280" t="str">
            <v>Account 370</v>
          </cell>
          <cell r="N280" t="str">
            <v/>
          </cell>
          <cell r="O280">
            <v>100</v>
          </cell>
          <cell r="P280" t="str">
            <v>S14</v>
          </cell>
          <cell r="R280">
            <v>1717000</v>
          </cell>
          <cell r="S280">
            <v>1048760.0071104805</v>
          </cell>
          <cell r="T280">
            <v>400906.67133421655</v>
          </cell>
          <cell r="U280">
            <v>199243.10832598642</v>
          </cell>
          <cell r="V280">
            <v>3985.8043872146254</v>
          </cell>
          <cell r="W280">
            <v>64104.408842101715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J281">
            <v>281</v>
          </cell>
          <cell r="K281" t="str">
            <v>587-OP</v>
          </cell>
          <cell r="L281" t="str">
            <v>Customer Installations Expenses</v>
          </cell>
          <cell r="Q281">
            <v>479000</v>
          </cell>
        </row>
        <row r="282">
          <cell r="J282">
            <v>282</v>
          </cell>
          <cell r="L282" t="str">
            <v>D</v>
          </cell>
          <cell r="M282" t="str">
            <v>Account 369</v>
          </cell>
          <cell r="N282" t="str">
            <v/>
          </cell>
          <cell r="O282">
            <v>100</v>
          </cell>
          <cell r="P282" t="str">
            <v>S13</v>
          </cell>
          <cell r="R282">
            <v>479000</v>
          </cell>
          <cell r="S282">
            <v>410951.03669320047</v>
          </cell>
          <cell r="T282">
            <v>57754.834240172968</v>
          </cell>
          <cell r="U282">
            <v>5397.643293497691</v>
          </cell>
          <cell r="V282">
            <v>0</v>
          </cell>
          <cell r="W282">
            <v>4896.4857731288466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J283">
            <v>283</v>
          </cell>
          <cell r="K283" t="str">
            <v>588-OP</v>
          </cell>
          <cell r="L283" t="str">
            <v>Miscellaneous Expenses</v>
          </cell>
          <cell r="Q283">
            <v>4986000</v>
          </cell>
        </row>
        <row r="284">
          <cell r="J284">
            <v>284</v>
          </cell>
          <cell r="L284" t="str">
            <v>D</v>
          </cell>
          <cell r="M284" t="str">
            <v>Dist Op Exp Subtotal</v>
          </cell>
          <cell r="N284" t="str">
            <v/>
          </cell>
          <cell r="O284">
            <v>100</v>
          </cell>
          <cell r="P284" t="str">
            <v>S16</v>
          </cell>
          <cell r="R284">
            <v>4986000</v>
          </cell>
          <cell r="S284">
            <v>2854051.560805961</v>
          </cell>
          <cell r="T284">
            <v>774836.68228419079</v>
          </cell>
          <cell r="U284">
            <v>869356.97735163511</v>
          </cell>
          <cell r="V284">
            <v>153370.85310547179</v>
          </cell>
          <cell r="W284">
            <v>138582.52106324959</v>
          </cell>
          <cell r="X284">
            <v>195801.40538949193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J285">
            <v>285</v>
          </cell>
          <cell r="K285" t="str">
            <v>589-OP</v>
          </cell>
          <cell r="L285" t="str">
            <v>Rents</v>
          </cell>
          <cell r="Q285">
            <v>181000</v>
          </cell>
        </row>
        <row r="286">
          <cell r="J286">
            <v>286</v>
          </cell>
          <cell r="L286" t="str">
            <v>D</v>
          </cell>
          <cell r="M286" t="str">
            <v>NCP-All</v>
          </cell>
          <cell r="N286" t="str">
            <v/>
          </cell>
          <cell r="O286">
            <v>100</v>
          </cell>
          <cell r="P286" t="str">
            <v>D02</v>
          </cell>
          <cell r="R286">
            <v>181000</v>
          </cell>
          <cell r="S286">
            <v>85199.754884736802</v>
          </cell>
          <cell r="T286">
            <v>17617.623000356991</v>
          </cell>
          <cell r="U286">
            <v>47085.985234991138</v>
          </cell>
          <cell r="V286">
            <v>25696.755127415901</v>
          </cell>
          <cell r="W286">
            <v>4302.9459743847056</v>
          </cell>
          <cell r="X286">
            <v>1096.9357781144677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J287">
            <v>287</v>
          </cell>
          <cell r="L287" t="str">
            <v>Total Distribution Operation</v>
          </cell>
          <cell r="N287" t="str">
            <v/>
          </cell>
          <cell r="Q287">
            <v>10573000</v>
          </cell>
          <cell r="R287">
            <v>10573000</v>
          </cell>
          <cell r="S287">
            <v>6052123.3759328965</v>
          </cell>
          <cell r="T287">
            <v>1643070.2450442736</v>
          </cell>
          <cell r="U287">
            <v>1843504.0757197828</v>
          </cell>
          <cell r="V287">
            <v>325228.64618615177</v>
          </cell>
          <cell r="W287">
            <v>293869.43345401884</v>
          </cell>
          <cell r="X287">
            <v>415204.22366287565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J288">
            <v>288</v>
          </cell>
          <cell r="K288" t="str">
            <v>590-MT</v>
          </cell>
          <cell r="L288" t="str">
            <v>Supervision &amp; Engineering</v>
          </cell>
          <cell r="Q288">
            <v>786000</v>
          </cell>
        </row>
        <row r="289">
          <cell r="J289">
            <v>289</v>
          </cell>
          <cell r="L289" t="str">
            <v>D</v>
          </cell>
          <cell r="M289" t="str">
            <v>Dist Mt Exp Subtotal</v>
          </cell>
          <cell r="N289" t="str">
            <v/>
          </cell>
          <cell r="O289">
            <v>100</v>
          </cell>
          <cell r="P289" t="str">
            <v>S17</v>
          </cell>
          <cell r="R289">
            <v>786000</v>
          </cell>
          <cell r="S289">
            <v>378311.36439297395</v>
          </cell>
          <cell r="T289">
            <v>79113.837502789043</v>
          </cell>
          <cell r="U289">
            <v>204841.24770741243</v>
          </cell>
          <cell r="V289">
            <v>35333.370248201776</v>
          </cell>
          <cell r="W289">
            <v>19159.964737899758</v>
          </cell>
          <cell r="X289">
            <v>69240.215410722929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J290">
            <v>290</v>
          </cell>
          <cell r="K290" t="str">
            <v>591-MT</v>
          </cell>
          <cell r="L290" t="str">
            <v>Structures</v>
          </cell>
          <cell r="Q290">
            <v>264000</v>
          </cell>
        </row>
        <row r="291">
          <cell r="J291">
            <v>291</v>
          </cell>
          <cell r="L291" t="str">
            <v>D</v>
          </cell>
          <cell r="M291" t="str">
            <v>Account 361</v>
          </cell>
          <cell r="N291" t="str">
            <v/>
          </cell>
          <cell r="O291">
            <v>100</v>
          </cell>
          <cell r="P291" t="str">
            <v>S08</v>
          </cell>
          <cell r="R291">
            <v>264000</v>
          </cell>
          <cell r="S291">
            <v>127548.55412600239</v>
          </cell>
          <cell r="T291">
            <v>26374.516497994031</v>
          </cell>
          <cell r="U291">
            <v>70490.218480632306</v>
          </cell>
          <cell r="V291">
            <v>31502.80137104891</v>
          </cell>
          <cell r="W291">
            <v>6441.7384563789783</v>
          </cell>
          <cell r="X291">
            <v>1642.1710679433718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J292">
            <v>292</v>
          </cell>
          <cell r="K292" t="str">
            <v>592-MT</v>
          </cell>
          <cell r="L292" t="str">
            <v>Station Equipment</v>
          </cell>
          <cell r="Q292">
            <v>675000</v>
          </cell>
        </row>
        <row r="293">
          <cell r="J293">
            <v>293</v>
          </cell>
          <cell r="L293" t="str">
            <v>D</v>
          </cell>
          <cell r="M293" t="str">
            <v>Account 362</v>
          </cell>
          <cell r="N293" t="str">
            <v/>
          </cell>
          <cell r="O293">
            <v>100</v>
          </cell>
          <cell r="P293" t="str">
            <v>S09</v>
          </cell>
          <cell r="R293">
            <v>675000</v>
          </cell>
          <cell r="S293">
            <v>339913.87342925835</v>
          </cell>
          <cell r="T293">
            <v>70287.461305132805</v>
          </cell>
          <cell r="U293">
            <v>187854.76140291072</v>
          </cell>
          <cell r="V293">
            <v>55400.476595388063</v>
          </cell>
          <cell r="W293">
            <v>17167.080296048651</v>
          </cell>
          <cell r="X293">
            <v>4376.3469712613378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J294">
            <v>294</v>
          </cell>
          <cell r="K294" t="str">
            <v>593-MT</v>
          </cell>
          <cell r="L294" t="str">
            <v>Overhead Lines</v>
          </cell>
          <cell r="Q294">
            <v>5266000</v>
          </cell>
        </row>
        <row r="295">
          <cell r="J295">
            <v>295</v>
          </cell>
          <cell r="L295" t="str">
            <v>D</v>
          </cell>
          <cell r="M295" t="str">
            <v>Account 364/365</v>
          </cell>
          <cell r="N295" t="str">
            <v/>
          </cell>
          <cell r="O295">
            <v>100</v>
          </cell>
          <cell r="P295" t="str">
            <v>S10</v>
          </cell>
          <cell r="R295">
            <v>5266000</v>
          </cell>
          <cell r="S295">
            <v>2616139.1776387724</v>
          </cell>
          <cell r="T295">
            <v>540965.80219576112</v>
          </cell>
          <cell r="U295">
            <v>1445304.4353025535</v>
          </cell>
          <cell r="V295">
            <v>253413.90188547687</v>
          </cell>
          <cell r="W295">
            <v>132126.03203002331</v>
          </cell>
          <cell r="X295">
            <v>278050.65094741253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J296">
            <v>296</v>
          </cell>
          <cell r="K296" t="str">
            <v>594-MT</v>
          </cell>
          <cell r="L296" t="str">
            <v>Underground Lines</v>
          </cell>
          <cell r="Q296">
            <v>747000</v>
          </cell>
        </row>
        <row r="297">
          <cell r="J297">
            <v>297</v>
          </cell>
          <cell r="L297" t="str">
            <v>D</v>
          </cell>
          <cell r="M297" t="str">
            <v>Account 366/367</v>
          </cell>
          <cell r="N297" t="str">
            <v/>
          </cell>
          <cell r="O297">
            <v>100</v>
          </cell>
          <cell r="P297" t="str">
            <v>S11</v>
          </cell>
          <cell r="R297">
            <v>747000</v>
          </cell>
          <cell r="S297">
            <v>389865.21175873553</v>
          </cell>
          <cell r="T297">
            <v>80616.409413523026</v>
          </cell>
          <cell r="U297">
            <v>212117.0302488991</v>
          </cell>
          <cell r="V297">
            <v>39692.051635930991</v>
          </cell>
          <cell r="W297">
            <v>19689.832978503349</v>
          </cell>
          <cell r="X297">
            <v>5019.4639644079953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J298">
            <v>298</v>
          </cell>
          <cell r="K298" t="str">
            <v>595-MT</v>
          </cell>
          <cell r="L298" t="str">
            <v>Line Transformers</v>
          </cell>
          <cell r="Q298">
            <v>968000</v>
          </cell>
        </row>
        <row r="299">
          <cell r="J299">
            <v>299</v>
          </cell>
          <cell r="L299" t="str">
            <v>D</v>
          </cell>
          <cell r="M299" t="str">
            <v>Account 368</v>
          </cell>
          <cell r="N299" t="str">
            <v/>
          </cell>
          <cell r="O299">
            <v>100</v>
          </cell>
          <cell r="P299" t="str">
            <v>S12</v>
          </cell>
          <cell r="R299">
            <v>968000</v>
          </cell>
          <cell r="S299">
            <v>543109.45324750175</v>
          </cell>
          <cell r="T299">
            <v>112304.28547815715</v>
          </cell>
          <cell r="U299">
            <v>278164.48588110739</v>
          </cell>
          <cell r="V299">
            <v>0</v>
          </cell>
          <cell r="W299">
            <v>27429.311723527913</v>
          </cell>
          <cell r="X299">
            <v>6992.4636697059177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J300">
            <v>300</v>
          </cell>
          <cell r="K300" t="str">
            <v>596-MT</v>
          </cell>
          <cell r="L300" t="str">
            <v>Street Lighting &amp; Signal Systems</v>
          </cell>
          <cell r="Q300">
            <v>449000</v>
          </cell>
        </row>
        <row r="301">
          <cell r="J301">
            <v>301</v>
          </cell>
          <cell r="L301" t="str">
            <v>D</v>
          </cell>
          <cell r="M301" t="str">
            <v>Account 373</v>
          </cell>
          <cell r="N301" t="str">
            <v/>
          </cell>
          <cell r="O301">
            <v>100</v>
          </cell>
          <cell r="P301" t="str">
            <v>S15</v>
          </cell>
          <cell r="R301">
            <v>449000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449000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J302">
            <v>302</v>
          </cell>
          <cell r="K302" t="str">
            <v>597-MT</v>
          </cell>
          <cell r="L302" t="str">
            <v>Meters</v>
          </cell>
          <cell r="Q302">
            <v>89000</v>
          </cell>
        </row>
        <row r="303">
          <cell r="J303">
            <v>303</v>
          </cell>
          <cell r="L303" t="str">
            <v>D</v>
          </cell>
          <cell r="M303" t="str">
            <v>Account 370</v>
          </cell>
          <cell r="N303" t="str">
            <v/>
          </cell>
          <cell r="O303">
            <v>100</v>
          </cell>
          <cell r="P303" t="str">
            <v>S14</v>
          </cell>
          <cell r="R303">
            <v>89000</v>
          </cell>
          <cell r="S303">
            <v>54362.050455930548</v>
          </cell>
          <cell r="T303">
            <v>20780.835031301849</v>
          </cell>
          <cell r="U303">
            <v>10327.68587129458</v>
          </cell>
          <cell r="V303">
            <v>206.60255705422344</v>
          </cell>
          <cell r="W303">
            <v>3322.8260844187844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J304">
            <v>304</v>
          </cell>
          <cell r="K304" t="str">
            <v>598-MT</v>
          </cell>
          <cell r="L304" t="str">
            <v>Miscellaneous Plant</v>
          </cell>
          <cell r="Q304">
            <v>469000</v>
          </cell>
        </row>
        <row r="305">
          <cell r="J305">
            <v>305</v>
          </cell>
          <cell r="L305" t="str">
            <v>D</v>
          </cell>
          <cell r="M305" t="str">
            <v>Dist Mt Exp Subtotal</v>
          </cell>
          <cell r="N305" t="str">
            <v/>
          </cell>
          <cell r="O305">
            <v>100</v>
          </cell>
          <cell r="P305" t="str">
            <v>S17</v>
          </cell>
          <cell r="R305">
            <v>469000</v>
          </cell>
          <cell r="S305">
            <v>225735.40699784324</v>
          </cell>
          <cell r="T305">
            <v>47206.602784743081</v>
          </cell>
          <cell r="U305">
            <v>122227.15671091148</v>
          </cell>
          <cell r="V305">
            <v>21083.143316038975</v>
          </cell>
          <cell r="W305">
            <v>11432.599824522884</v>
          </cell>
          <cell r="X305">
            <v>41315.090365940276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J306">
            <v>306</v>
          </cell>
          <cell r="L306" t="str">
            <v>Total Distribution Maintenance</v>
          </cell>
          <cell r="P306" t="str">
            <v/>
          </cell>
          <cell r="Q306">
            <v>9713000</v>
          </cell>
          <cell r="R306">
            <v>9713000</v>
          </cell>
          <cell r="S306">
            <v>4674985.0920470189</v>
          </cell>
          <cell r="T306">
            <v>977649.75020940206</v>
          </cell>
          <cell r="U306">
            <v>2531327.0216057217</v>
          </cell>
          <cell r="V306">
            <v>436632.3476091398</v>
          </cell>
          <cell r="W306">
            <v>236769.38613132361</v>
          </cell>
          <cell r="X306">
            <v>855636.4023973943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J307">
            <v>307</v>
          </cell>
          <cell r="L307" t="str">
            <v>Total Distribution Expenses</v>
          </cell>
          <cell r="P307" t="str">
            <v/>
          </cell>
          <cell r="Q307">
            <v>20286000</v>
          </cell>
          <cell r="R307">
            <v>20286000</v>
          </cell>
          <cell r="S307">
            <v>10727108.467979915</v>
          </cell>
          <cell r="T307">
            <v>2620719.9952536756</v>
          </cell>
          <cell r="U307">
            <v>4374831.0973255048</v>
          </cell>
          <cell r="V307">
            <v>761860.99379529152</v>
          </cell>
          <cell r="W307">
            <v>530638.81958534243</v>
          </cell>
          <cell r="X307">
            <v>1270840.62606027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J308">
            <v>308</v>
          </cell>
        </row>
        <row r="309">
          <cell r="J309">
            <v>309</v>
          </cell>
          <cell r="L309" t="str">
            <v>Customer Accounting Expenses</v>
          </cell>
        </row>
        <row r="310">
          <cell r="J310">
            <v>310</v>
          </cell>
          <cell r="K310" t="str">
            <v>901-OP</v>
          </cell>
          <cell r="L310" t="str">
            <v>Supervision</v>
          </cell>
          <cell r="Q310">
            <v>416000</v>
          </cell>
        </row>
        <row r="311">
          <cell r="J311">
            <v>311</v>
          </cell>
          <cell r="L311" t="str">
            <v>C</v>
          </cell>
          <cell r="M311" t="str">
            <v>Cust Acctg Exp Subtotal</v>
          </cell>
          <cell r="N311" t="str">
            <v/>
          </cell>
          <cell r="O311">
            <v>100</v>
          </cell>
          <cell r="P311" t="str">
            <v>S18</v>
          </cell>
          <cell r="R311">
            <v>416000</v>
          </cell>
          <cell r="S311">
            <v>354514.46075269958</v>
          </cell>
          <cell r="T311">
            <v>49823.268682498107</v>
          </cell>
          <cell r="U311">
            <v>4719.7301905268687</v>
          </cell>
          <cell r="V311">
            <v>2139.3646852428478</v>
          </cell>
          <cell r="W311">
            <v>4224.0433979972477</v>
          </cell>
          <cell r="X311">
            <v>579.13229103534798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J312">
            <v>312</v>
          </cell>
          <cell r="K312" t="str">
            <v>902-OP</v>
          </cell>
          <cell r="L312" t="str">
            <v>Meter Reading</v>
          </cell>
          <cell r="O312" t="str">
            <v>K02</v>
          </cell>
          <cell r="P312" t="str">
            <v/>
          </cell>
          <cell r="Q312">
            <v>2611000</v>
          </cell>
        </row>
        <row r="313">
          <cell r="J313">
            <v>313</v>
          </cell>
          <cell r="L313" t="str">
            <v>C</v>
          </cell>
          <cell r="M313" t="str">
            <v>Avg Customers-All</v>
          </cell>
          <cell r="N313" t="str">
            <v/>
          </cell>
          <cell r="O313">
            <v>0</v>
          </cell>
          <cell r="P313" t="str">
            <v>C01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J314">
            <v>314</v>
          </cell>
          <cell r="L314" t="str">
            <v>C</v>
          </cell>
          <cell r="M314" t="str">
            <v>Wt Customers-Meter Reading</v>
          </cell>
          <cell r="N314" t="str">
            <v/>
          </cell>
          <cell r="O314">
            <v>98.62</v>
          </cell>
          <cell r="P314" t="str">
            <v>C03</v>
          </cell>
          <cell r="R314">
            <v>2574968.2000000002</v>
          </cell>
          <cell r="S314">
            <v>2205520.3980724271</v>
          </cell>
          <cell r="T314">
            <v>309962.63211544033</v>
          </cell>
          <cell r="U314">
            <v>29362.585623458261</v>
          </cell>
          <cell r="V314">
            <v>240.8638910167785</v>
          </cell>
          <cell r="W314">
            <v>26278.79792786466</v>
          </cell>
          <cell r="X314">
            <v>3602.9223697926441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J315">
            <v>315</v>
          </cell>
          <cell r="L315" t="str">
            <v>C</v>
          </cell>
          <cell r="M315" t="str">
            <v>DA Handbilled</v>
          </cell>
          <cell r="N315" t="str">
            <v/>
          </cell>
          <cell r="O315">
            <v>1.38</v>
          </cell>
          <cell r="P315" t="str">
            <v>C06</v>
          </cell>
          <cell r="R315">
            <v>36031.799999999996</v>
          </cell>
          <cell r="S315">
            <v>0</v>
          </cell>
          <cell r="T315">
            <v>0</v>
          </cell>
          <cell r="U315">
            <v>0</v>
          </cell>
          <cell r="V315">
            <v>36031.799999999996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J316">
            <v>316</v>
          </cell>
          <cell r="L316" t="str">
            <v>C</v>
          </cell>
          <cell r="M316" t="str">
            <v>Open</v>
          </cell>
          <cell r="N316" t="str">
            <v/>
          </cell>
          <cell r="O316">
            <v>0</v>
          </cell>
          <cell r="P316" t="str">
            <v>xxx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J317">
            <v>317</v>
          </cell>
          <cell r="K317" t="str">
            <v>903-OP</v>
          </cell>
          <cell r="L317" t="str">
            <v>Customer Records &amp; Collections</v>
          </cell>
          <cell r="O317" t="str">
            <v>K03</v>
          </cell>
          <cell r="P317" t="str">
            <v/>
          </cell>
          <cell r="Q317">
            <v>5644000</v>
          </cell>
        </row>
        <row r="318">
          <cell r="J318">
            <v>318</v>
          </cell>
          <cell r="L318" t="str">
            <v>C</v>
          </cell>
          <cell r="M318" t="str">
            <v>Avg Customers-All</v>
          </cell>
          <cell r="N318" t="str">
            <v/>
          </cell>
          <cell r="O318">
            <v>99.89</v>
          </cell>
          <cell r="P318" t="str">
            <v>C01</v>
          </cell>
          <cell r="R318">
            <v>5637791.5999999996</v>
          </cell>
          <cell r="S318">
            <v>4828900.1681191195</v>
          </cell>
          <cell r="T318">
            <v>678650.99213820172</v>
          </cell>
          <cell r="U318">
            <v>64288.226387500137</v>
          </cell>
          <cell r="V318">
            <v>527.36201616692165</v>
          </cell>
          <cell r="W318">
            <v>57536.394513847888</v>
          </cell>
          <cell r="X318">
            <v>7888.4568251635346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J319">
            <v>319</v>
          </cell>
          <cell r="L319" t="str">
            <v>C</v>
          </cell>
          <cell r="M319" t="str">
            <v>Wt Customers-Meter Reading</v>
          </cell>
          <cell r="N319" t="str">
            <v/>
          </cell>
          <cell r="O319">
            <v>0</v>
          </cell>
          <cell r="P319" t="str">
            <v>C03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J320">
            <v>320</v>
          </cell>
          <cell r="L320" t="str">
            <v>C</v>
          </cell>
          <cell r="M320" t="str">
            <v>DA Handbilled</v>
          </cell>
          <cell r="N320" t="str">
            <v/>
          </cell>
          <cell r="O320">
            <v>0.11</v>
          </cell>
          <cell r="P320" t="str">
            <v>C06</v>
          </cell>
          <cell r="R320">
            <v>6208.4</v>
          </cell>
          <cell r="S320">
            <v>0</v>
          </cell>
          <cell r="T320">
            <v>0</v>
          </cell>
          <cell r="U320">
            <v>0</v>
          </cell>
          <cell r="V320">
            <v>6208.4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J321">
            <v>321</v>
          </cell>
          <cell r="L321" t="str">
            <v>C</v>
          </cell>
          <cell r="M321" t="str">
            <v>Open</v>
          </cell>
          <cell r="N321" t="str">
            <v/>
          </cell>
          <cell r="O321">
            <v>0</v>
          </cell>
          <cell r="P321" t="str">
            <v>xxx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J322">
            <v>322</v>
          </cell>
          <cell r="K322" t="str">
            <v>904-OP</v>
          </cell>
          <cell r="L322" t="str">
            <v>Uncollectible Accounts</v>
          </cell>
          <cell r="Q322">
            <v>2044000</v>
          </cell>
        </row>
        <row r="323">
          <cell r="J323">
            <v>323</v>
          </cell>
          <cell r="L323" t="str">
            <v>R</v>
          </cell>
          <cell r="M323" t="str">
            <v>Retail Sales Revenue</v>
          </cell>
          <cell r="N323" t="str">
            <v/>
          </cell>
          <cell r="O323">
            <v>100</v>
          </cell>
          <cell r="P323" t="str">
            <v>R01</v>
          </cell>
          <cell r="R323">
            <v>2044000</v>
          </cell>
          <cell r="S323">
            <v>891333.20003076212</v>
          </cell>
          <cell r="T323">
            <v>249328.43190033067</v>
          </cell>
          <cell r="U323">
            <v>570036.63769899262</v>
          </cell>
          <cell r="V323">
            <v>261347.07375221103</v>
          </cell>
          <cell r="W323">
            <v>42393.10928247327</v>
          </cell>
          <cell r="X323">
            <v>29561.547335230331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J324">
            <v>324</v>
          </cell>
          <cell r="K324" t="str">
            <v>905-OP</v>
          </cell>
          <cell r="L324" t="str">
            <v>Misc Customer Accounts Expenses</v>
          </cell>
          <cell r="O324" t="str">
            <v>K01</v>
          </cell>
          <cell r="P324" t="str">
            <v/>
          </cell>
          <cell r="Q324">
            <v>110000</v>
          </cell>
        </row>
        <row r="325">
          <cell r="J325">
            <v>325</v>
          </cell>
          <cell r="L325" t="str">
            <v>C</v>
          </cell>
          <cell r="M325" t="str">
            <v>Avg Customers-All</v>
          </cell>
          <cell r="N325" t="str">
            <v/>
          </cell>
          <cell r="O325">
            <v>100</v>
          </cell>
          <cell r="P325" t="str">
            <v>C01</v>
          </cell>
          <cell r="R325">
            <v>110000</v>
          </cell>
          <cell r="S325">
            <v>94217.568895789474</v>
          </cell>
          <cell r="T325">
            <v>13241.285672070993</v>
          </cell>
          <cell r="U325">
            <v>1254.3395365350175</v>
          </cell>
          <cell r="V325">
            <v>10.289458336551741</v>
          </cell>
          <cell r="W325">
            <v>1122.603289650378</v>
          </cell>
          <cell r="X325">
            <v>153.91314761758645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J326">
            <v>326</v>
          </cell>
          <cell r="L326" t="str">
            <v>C</v>
          </cell>
          <cell r="M326" t="str">
            <v>Wt Customers-Meter Reading</v>
          </cell>
          <cell r="N326" t="str">
            <v/>
          </cell>
          <cell r="O326">
            <v>0</v>
          </cell>
          <cell r="P326" t="str">
            <v>C03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J327">
            <v>327</v>
          </cell>
          <cell r="L327" t="str">
            <v>C</v>
          </cell>
          <cell r="M327" t="str">
            <v>DA Handbilled</v>
          </cell>
          <cell r="N327" t="str">
            <v/>
          </cell>
          <cell r="O327">
            <v>0</v>
          </cell>
          <cell r="P327" t="str">
            <v>C06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J328">
            <v>328</v>
          </cell>
          <cell r="L328" t="str">
            <v>C</v>
          </cell>
          <cell r="M328" t="str">
            <v>Open</v>
          </cell>
          <cell r="N328" t="str">
            <v/>
          </cell>
          <cell r="O328">
            <v>0</v>
          </cell>
          <cell r="P328" t="str">
            <v>xxx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J329">
            <v>329</v>
          </cell>
          <cell r="L329" t="str">
            <v>Total Customer Accounting Expenses</v>
          </cell>
          <cell r="P329" t="str">
            <v/>
          </cell>
          <cell r="Q329">
            <v>10825000</v>
          </cell>
          <cell r="R329">
            <v>10825000</v>
          </cell>
          <cell r="S329">
            <v>8374485.7958707977</v>
          </cell>
          <cell r="T329">
            <v>1301006.6105085418</v>
          </cell>
          <cell r="U329">
            <v>669661.51943701284</v>
          </cell>
          <cell r="V329">
            <v>306505.15380297415</v>
          </cell>
          <cell r="W329">
            <v>131554.94841183344</v>
          </cell>
          <cell r="X329">
            <v>41785.971968839447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J330">
            <v>330</v>
          </cell>
        </row>
        <row r="331">
          <cell r="J331">
            <v>331</v>
          </cell>
          <cell r="L331" t="str">
            <v>Customer Information Expenses</v>
          </cell>
        </row>
        <row r="332">
          <cell r="J332">
            <v>332</v>
          </cell>
          <cell r="K332" t="str">
            <v>907-OP</v>
          </cell>
          <cell r="L332" t="str">
            <v>Supervision</v>
          </cell>
          <cell r="O332" t="str">
            <v>I01</v>
          </cell>
          <cell r="P332" t="str">
            <v/>
          </cell>
          <cell r="Q332">
            <v>0</v>
          </cell>
        </row>
        <row r="333">
          <cell r="J333">
            <v>333</v>
          </cell>
          <cell r="L333" t="str">
            <v>C</v>
          </cell>
          <cell r="M333" t="str">
            <v>Avg Customers-All</v>
          </cell>
          <cell r="N333" t="str">
            <v/>
          </cell>
          <cell r="O333">
            <v>100</v>
          </cell>
          <cell r="P333" t="str">
            <v>C01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J334">
            <v>334</v>
          </cell>
          <cell r="L334" t="str">
            <v>C</v>
          </cell>
          <cell r="M334" t="str">
            <v xml:space="preserve">Production Plant </v>
          </cell>
          <cell r="N334" t="str">
            <v/>
          </cell>
          <cell r="O334">
            <v>0</v>
          </cell>
          <cell r="P334" t="str">
            <v>S01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J335">
            <v>335</v>
          </cell>
          <cell r="L335" t="str">
            <v>C</v>
          </cell>
          <cell r="M335" t="str">
            <v>Open</v>
          </cell>
          <cell r="N335" t="str">
            <v/>
          </cell>
          <cell r="O335">
            <v>0</v>
          </cell>
          <cell r="P335" t="str">
            <v>xxx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J336">
            <v>336</v>
          </cell>
          <cell r="K336" t="str">
            <v>908-OP</v>
          </cell>
          <cell r="L336" t="str">
            <v>Customer Assistance Expenses</v>
          </cell>
          <cell r="O336" t="str">
            <v>I02</v>
          </cell>
          <cell r="P336" t="str">
            <v/>
          </cell>
          <cell r="Q336">
            <v>527000</v>
          </cell>
        </row>
        <row r="337">
          <cell r="J337">
            <v>337</v>
          </cell>
          <cell r="L337" t="str">
            <v>C</v>
          </cell>
          <cell r="M337" t="str">
            <v>Avg Customers-All</v>
          </cell>
          <cell r="N337" t="str">
            <v/>
          </cell>
          <cell r="O337">
            <v>0.52800000000000002</v>
          </cell>
          <cell r="P337" t="str">
            <v>C01</v>
          </cell>
          <cell r="R337">
            <v>61766.037735849059</v>
          </cell>
          <cell r="S337">
            <v>52904.053779975373</v>
          </cell>
          <cell r="T337">
            <v>7435.1068226572215</v>
          </cell>
          <cell r="U337">
            <v>704.32348315626655</v>
          </cell>
          <cell r="V337">
            <v>5.7776279263354686</v>
          </cell>
          <cell r="W337">
            <v>630.35233773575942</v>
          </cell>
          <cell r="X337">
            <v>86.423684398101372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J338">
            <v>338</v>
          </cell>
          <cell r="L338" t="str">
            <v>DSM</v>
          </cell>
          <cell r="M338" t="str">
            <v xml:space="preserve">Production Plant </v>
          </cell>
          <cell r="N338" t="str">
            <v/>
          </cell>
          <cell r="O338">
            <v>3.9769999999999999</v>
          </cell>
          <cell r="P338" t="str">
            <v>S01</v>
          </cell>
          <cell r="R338">
            <v>465233.96226415096</v>
          </cell>
          <cell r="S338">
            <v>211254.73620396448</v>
          </cell>
          <cell r="T338">
            <v>39415.966834038372</v>
          </cell>
          <cell r="U338">
            <v>120604.01629465354</v>
          </cell>
          <cell r="V338">
            <v>82457.411451181251</v>
          </cell>
          <cell r="W338">
            <v>9685.7970961682986</v>
          </cell>
          <cell r="X338">
            <v>1816.0343841449644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J339">
            <v>339</v>
          </cell>
          <cell r="L339" t="str">
            <v>DSM</v>
          </cell>
          <cell r="M339" t="str">
            <v>Open</v>
          </cell>
          <cell r="N339" t="str">
            <v/>
          </cell>
          <cell r="O339">
            <v>0</v>
          </cell>
          <cell r="P339" t="str">
            <v>xxx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J340">
            <v>340</v>
          </cell>
          <cell r="K340" t="str">
            <v>909-OP</v>
          </cell>
          <cell r="L340" t="str">
            <v>Advertising</v>
          </cell>
          <cell r="O340" t="str">
            <v>I01</v>
          </cell>
          <cell r="P340" t="str">
            <v/>
          </cell>
          <cell r="Q340">
            <v>618000</v>
          </cell>
        </row>
        <row r="341">
          <cell r="J341">
            <v>341</v>
          </cell>
          <cell r="L341" t="str">
            <v>C</v>
          </cell>
          <cell r="M341" t="str">
            <v>Avg Customers-All</v>
          </cell>
          <cell r="N341" t="str">
            <v/>
          </cell>
          <cell r="O341">
            <v>100</v>
          </cell>
          <cell r="P341" t="str">
            <v>C01</v>
          </cell>
          <cell r="R341">
            <v>618000</v>
          </cell>
          <cell r="S341">
            <v>529331.43252361717</v>
          </cell>
          <cell r="T341">
            <v>74391.950412180668</v>
          </cell>
          <cell r="U341">
            <v>7047.1075779876446</v>
          </cell>
          <cell r="V341">
            <v>57.80804774535433</v>
          </cell>
          <cell r="W341">
            <v>6306.989390944851</v>
          </cell>
          <cell r="X341">
            <v>864.71204752425831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J342">
            <v>342</v>
          </cell>
          <cell r="L342" t="str">
            <v>C</v>
          </cell>
          <cell r="M342" t="str">
            <v xml:space="preserve">Production Plant </v>
          </cell>
          <cell r="N342" t="str">
            <v/>
          </cell>
          <cell r="O342">
            <v>0</v>
          </cell>
          <cell r="P342" t="str">
            <v>S01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J343">
            <v>343</v>
          </cell>
          <cell r="L343" t="str">
            <v>C</v>
          </cell>
          <cell r="M343" t="str">
            <v>Open</v>
          </cell>
          <cell r="N343" t="str">
            <v/>
          </cell>
          <cell r="O343">
            <v>0</v>
          </cell>
          <cell r="P343" t="str">
            <v>xxx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J344">
            <v>344</v>
          </cell>
          <cell r="K344" t="str">
            <v>910-OP</v>
          </cell>
          <cell r="L344" t="str">
            <v>Misc Customer Service &amp; Info Exp</v>
          </cell>
          <cell r="O344" t="str">
            <v>I01</v>
          </cell>
          <cell r="P344" t="str">
            <v/>
          </cell>
          <cell r="Q344">
            <v>90000</v>
          </cell>
        </row>
        <row r="345">
          <cell r="J345">
            <v>345</v>
          </cell>
          <cell r="L345" t="str">
            <v>C</v>
          </cell>
          <cell r="M345" t="str">
            <v>Avg Customers-All</v>
          </cell>
          <cell r="N345" t="str">
            <v/>
          </cell>
          <cell r="O345">
            <v>100</v>
          </cell>
          <cell r="P345" t="str">
            <v>C01</v>
          </cell>
          <cell r="R345">
            <v>90000</v>
          </cell>
          <cell r="S345">
            <v>77087.101823827747</v>
          </cell>
          <cell r="T345">
            <v>10833.779186239903</v>
          </cell>
          <cell r="U345">
            <v>1026.2778026195599</v>
          </cell>
          <cell r="V345">
            <v>8.4186477299059703</v>
          </cell>
          <cell r="W345">
            <v>918.49360062303651</v>
          </cell>
          <cell r="X345">
            <v>125.92893895984345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J346">
            <v>346</v>
          </cell>
          <cell r="L346" t="str">
            <v>C</v>
          </cell>
          <cell r="M346" t="str">
            <v xml:space="preserve">Production Plant </v>
          </cell>
          <cell r="N346" t="str">
            <v/>
          </cell>
          <cell r="O346">
            <v>0</v>
          </cell>
          <cell r="P346" t="str">
            <v>S01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J347">
            <v>347</v>
          </cell>
          <cell r="L347" t="str">
            <v>C</v>
          </cell>
          <cell r="M347" t="str">
            <v>Open</v>
          </cell>
          <cell r="N347" t="str">
            <v/>
          </cell>
          <cell r="O347">
            <v>0</v>
          </cell>
          <cell r="P347" t="str">
            <v>xxx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J348">
            <v>348</v>
          </cell>
          <cell r="L348" t="str">
            <v>Total Customer Information Expenses</v>
          </cell>
          <cell r="P348" t="str">
            <v/>
          </cell>
          <cell r="Q348">
            <v>1235000</v>
          </cell>
          <cell r="R348">
            <v>1235000</v>
          </cell>
          <cell r="S348">
            <v>870577.32433138473</v>
          </cell>
          <cell r="T348">
            <v>132076.80325511616</v>
          </cell>
          <cell r="U348">
            <v>129381.72515841702</v>
          </cell>
          <cell r="V348">
            <v>82529.415774582842</v>
          </cell>
          <cell r="W348">
            <v>17541.632425471947</v>
          </cell>
          <cell r="X348">
            <v>2893.0990550271677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J349">
            <v>349</v>
          </cell>
        </row>
        <row r="350">
          <cell r="J350">
            <v>350</v>
          </cell>
          <cell r="L350" t="str">
            <v>Sales Expenses</v>
          </cell>
        </row>
        <row r="351">
          <cell r="J351">
            <v>351</v>
          </cell>
          <cell r="K351" t="str">
            <v>911-OP</v>
          </cell>
          <cell r="L351" t="str">
            <v>Supervision</v>
          </cell>
          <cell r="O351" t="str">
            <v>V01</v>
          </cell>
          <cell r="P351" t="str">
            <v/>
          </cell>
          <cell r="Q351">
            <v>0</v>
          </cell>
        </row>
        <row r="352">
          <cell r="J352">
            <v>352</v>
          </cell>
          <cell r="L352" t="str">
            <v>C</v>
          </cell>
          <cell r="M352" t="str">
            <v>Generation Level Consumption</v>
          </cell>
          <cell r="N352" t="str">
            <v/>
          </cell>
          <cell r="O352">
            <v>100</v>
          </cell>
          <cell r="P352" t="str">
            <v>E02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J353">
            <v>353</v>
          </cell>
          <cell r="L353" t="str">
            <v>C</v>
          </cell>
          <cell r="M353" t="str">
            <v>Avg Customers-All</v>
          </cell>
          <cell r="N353" t="str">
            <v/>
          </cell>
          <cell r="O353">
            <v>0</v>
          </cell>
          <cell r="P353" t="str">
            <v>C01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J354">
            <v>354</v>
          </cell>
          <cell r="L354" t="str">
            <v>C</v>
          </cell>
          <cell r="M354" t="str">
            <v>Open</v>
          </cell>
          <cell r="N354" t="str">
            <v/>
          </cell>
          <cell r="O354">
            <v>0</v>
          </cell>
          <cell r="P354" t="str">
            <v>xxx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J355">
            <v>355</v>
          </cell>
          <cell r="K355" t="str">
            <v>912-OP</v>
          </cell>
          <cell r="L355" t="str">
            <v>Demonstrating &amp; Selling Expenses</v>
          </cell>
          <cell r="O355" t="str">
            <v>V01</v>
          </cell>
          <cell r="P355" t="str">
            <v/>
          </cell>
          <cell r="Q355">
            <v>8000</v>
          </cell>
        </row>
        <row r="356">
          <cell r="J356">
            <v>356</v>
          </cell>
          <cell r="L356" t="str">
            <v>C</v>
          </cell>
          <cell r="M356" t="str">
            <v>Generation Level Consumption</v>
          </cell>
          <cell r="N356" t="str">
            <v/>
          </cell>
          <cell r="O356">
            <v>100</v>
          </cell>
          <cell r="P356" t="str">
            <v>E02</v>
          </cell>
          <cell r="R356">
            <v>8000</v>
          </cell>
          <cell r="S356">
            <v>3448.6407283367034</v>
          </cell>
          <cell r="T356">
            <v>706.40069914235858</v>
          </cell>
          <cell r="U356">
            <v>2134.6598323888547</v>
          </cell>
          <cell r="V356">
            <v>1493.742095261716</v>
          </cell>
          <cell r="W356">
            <v>179.20507761272648</v>
          </cell>
          <cell r="X356">
            <v>37.351567257641371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J357">
            <v>357</v>
          </cell>
          <cell r="L357" t="str">
            <v>C</v>
          </cell>
          <cell r="M357" t="str">
            <v>Avg Customers-All</v>
          </cell>
          <cell r="N357" t="str">
            <v/>
          </cell>
          <cell r="O357">
            <v>0</v>
          </cell>
          <cell r="P357" t="str">
            <v>C01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J358">
            <v>358</v>
          </cell>
          <cell r="L358" t="str">
            <v>C</v>
          </cell>
          <cell r="M358" t="str">
            <v>Open</v>
          </cell>
          <cell r="N358" t="str">
            <v/>
          </cell>
          <cell r="O358">
            <v>0</v>
          </cell>
          <cell r="P358" t="str">
            <v>xxx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J359">
            <v>359</v>
          </cell>
          <cell r="K359" t="str">
            <v>913-OP</v>
          </cell>
          <cell r="L359" t="str">
            <v>Advertising Expenses</v>
          </cell>
          <cell r="O359" t="str">
            <v>V01</v>
          </cell>
          <cell r="P359" t="str">
            <v/>
          </cell>
          <cell r="Q359">
            <v>0</v>
          </cell>
        </row>
        <row r="360">
          <cell r="J360">
            <v>360</v>
          </cell>
          <cell r="L360" t="str">
            <v>C</v>
          </cell>
          <cell r="M360" t="str">
            <v>Generation Level Consumption</v>
          </cell>
          <cell r="N360" t="str">
            <v/>
          </cell>
          <cell r="O360">
            <v>100</v>
          </cell>
          <cell r="P360" t="str">
            <v>E02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J361">
            <v>361</v>
          </cell>
          <cell r="L361" t="str">
            <v>C</v>
          </cell>
          <cell r="M361" t="str">
            <v>Avg Customers-All</v>
          </cell>
          <cell r="N361" t="str">
            <v/>
          </cell>
          <cell r="O361">
            <v>0</v>
          </cell>
          <cell r="P361" t="str">
            <v>C01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J362">
            <v>362</v>
          </cell>
          <cell r="L362" t="str">
            <v>C</v>
          </cell>
          <cell r="M362" t="str">
            <v>Open</v>
          </cell>
          <cell r="N362" t="str">
            <v/>
          </cell>
          <cell r="O362">
            <v>0</v>
          </cell>
          <cell r="P362" t="str">
            <v>xxx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J363">
            <v>363</v>
          </cell>
          <cell r="K363" t="str">
            <v>916-OP</v>
          </cell>
          <cell r="L363" t="str">
            <v>Misc Sales Expenses</v>
          </cell>
          <cell r="O363" t="str">
            <v>V01</v>
          </cell>
          <cell r="P363" t="str">
            <v/>
          </cell>
          <cell r="Q363">
            <v>-4000</v>
          </cell>
        </row>
        <row r="364">
          <cell r="J364">
            <v>364</v>
          </cell>
          <cell r="L364" t="str">
            <v>C</v>
          </cell>
          <cell r="M364" t="str">
            <v>Generation Level Consumption</v>
          </cell>
          <cell r="N364" t="str">
            <v/>
          </cell>
          <cell r="O364">
            <v>100</v>
          </cell>
          <cell r="P364" t="str">
            <v>E02</v>
          </cell>
          <cell r="R364">
            <v>-4000</v>
          </cell>
          <cell r="S364">
            <v>-1724.3203641683517</v>
          </cell>
          <cell r="T364">
            <v>-353.20034957117929</v>
          </cell>
          <cell r="U364">
            <v>-1067.3299161944274</v>
          </cell>
          <cell r="V364">
            <v>-746.87104763085802</v>
          </cell>
          <cell r="W364">
            <v>-89.602538806363242</v>
          </cell>
          <cell r="X364">
            <v>-18.675783628820685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J365">
            <v>365</v>
          </cell>
          <cell r="L365" t="str">
            <v>C</v>
          </cell>
          <cell r="M365" t="str">
            <v>Avg Customers-All</v>
          </cell>
          <cell r="N365" t="str">
            <v/>
          </cell>
          <cell r="O365">
            <v>0</v>
          </cell>
          <cell r="P365" t="str">
            <v>C01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J366">
            <v>366</v>
          </cell>
          <cell r="L366" t="str">
            <v>C</v>
          </cell>
          <cell r="M366" t="str">
            <v>Open</v>
          </cell>
          <cell r="N366" t="str">
            <v/>
          </cell>
          <cell r="O366">
            <v>0</v>
          </cell>
          <cell r="P366" t="str">
            <v>xxx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J367">
            <v>367</v>
          </cell>
          <cell r="L367" t="str">
            <v>Total Sales Expenses</v>
          </cell>
          <cell r="N367" t="str">
            <v/>
          </cell>
          <cell r="Q367">
            <v>4000</v>
          </cell>
          <cell r="R367">
            <v>4000</v>
          </cell>
          <cell r="S367">
            <v>1724.3203641683517</v>
          </cell>
          <cell r="T367">
            <v>353.20034957117929</v>
          </cell>
          <cell r="U367">
            <v>1067.3299161944274</v>
          </cell>
          <cell r="V367">
            <v>746.87104763085802</v>
          </cell>
          <cell r="W367">
            <v>89.602538806363242</v>
          </cell>
          <cell r="X367">
            <v>18.675783628820685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J368">
            <v>368</v>
          </cell>
        </row>
        <row r="369">
          <cell r="J369">
            <v>369</v>
          </cell>
          <cell r="L369" t="str">
            <v>Subtotal Expenses</v>
          </cell>
          <cell r="N369" t="str">
            <v/>
          </cell>
          <cell r="Q369">
            <v>262560000</v>
          </cell>
          <cell r="R369">
            <v>262560000</v>
          </cell>
          <cell r="S369">
            <v>124508295.29940976</v>
          </cell>
          <cell r="T369">
            <v>23558213.623398822</v>
          </cell>
          <cell r="U369">
            <v>64852980.773007013</v>
          </cell>
          <cell r="V369">
            <v>41953738.218215659</v>
          </cell>
          <cell r="W369">
            <v>5472612.1388302771</v>
          </cell>
          <cell r="X369">
            <v>2214159.9471384771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J370">
            <v>370</v>
          </cell>
        </row>
        <row r="371">
          <cell r="J371">
            <v>371</v>
          </cell>
          <cell r="L371" t="str">
            <v>Administrative &amp; General Expenses</v>
          </cell>
        </row>
        <row r="372">
          <cell r="J372">
            <v>372</v>
          </cell>
          <cell r="K372" t="str">
            <v>920-OP</v>
          </cell>
          <cell r="L372" t="str">
            <v>Admin &amp; General Salaries</v>
          </cell>
          <cell r="O372" t="str">
            <v>Manual Input</v>
          </cell>
          <cell r="Q372">
            <v>17504000</v>
          </cell>
        </row>
        <row r="373">
          <cell r="J373">
            <v>373</v>
          </cell>
          <cell r="L373" t="str">
            <v>P</v>
          </cell>
          <cell r="M373" t="str">
            <v xml:space="preserve">Production Plant </v>
          </cell>
          <cell r="O373">
            <v>875.41300000000001</v>
          </cell>
          <cell r="P373" t="str">
            <v>S01</v>
          </cell>
          <cell r="R373">
            <v>614446.80052154418</v>
          </cell>
          <cell r="S373">
            <v>279009.71830136538</v>
          </cell>
          <cell r="T373">
            <v>52057.71004500975</v>
          </cell>
          <cell r="U373">
            <v>159284.91458717448</v>
          </cell>
          <cell r="V373">
            <v>108903.68450078854</v>
          </cell>
          <cell r="W373">
            <v>12792.28843758053</v>
          </cell>
          <cell r="X373">
            <v>2398.4846496254377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J374">
            <v>374</v>
          </cell>
          <cell r="L374" t="str">
            <v>T</v>
          </cell>
          <cell r="M374" t="str">
            <v>Transmission Plant</v>
          </cell>
          <cell r="N374" t="str">
            <v/>
          </cell>
          <cell r="O374">
            <v>99.567999999999998</v>
          </cell>
          <cell r="P374" t="str">
            <v>S02</v>
          </cell>
          <cell r="R374">
            <v>69886.144064948894</v>
          </cell>
          <cell r="S374">
            <v>31734.095371933425</v>
          </cell>
          <cell r="T374">
            <v>5920.9562500917064</v>
          </cell>
          <cell r="U374">
            <v>18116.79787210812</v>
          </cell>
          <cell r="V374">
            <v>12386.521628505074</v>
          </cell>
          <cell r="W374">
            <v>1454.9733384734043</v>
          </cell>
          <cell r="X374">
            <v>272.79960383716661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J375">
            <v>375</v>
          </cell>
          <cell r="L375" t="str">
            <v>D</v>
          </cell>
          <cell r="M375" t="str">
            <v>Distribution Plant</v>
          </cell>
          <cell r="O375">
            <v>1667.684</v>
          </cell>
          <cell r="P375" t="str">
            <v>S03</v>
          </cell>
          <cell r="R375">
            <v>1170536.7615982066</v>
          </cell>
          <cell r="S375">
            <v>635233.86130462959</v>
          </cell>
          <cell r="T375">
            <v>128807.28069135126</v>
          </cell>
          <cell r="U375">
            <v>276169.75992509385</v>
          </cell>
          <cell r="V375">
            <v>42953.366503527985</v>
          </cell>
          <cell r="W375">
            <v>28121.828251176648</v>
          </cell>
          <cell r="X375">
            <v>59250.664922427226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J376">
            <v>376</v>
          </cell>
          <cell r="L376" t="str">
            <v>C</v>
          </cell>
          <cell r="M376" t="str">
            <v>Avg Customers-All</v>
          </cell>
          <cell r="O376">
            <v>406.09300000000002</v>
          </cell>
          <cell r="P376" t="str">
            <v>C01</v>
          </cell>
          <cell r="R376">
            <v>285034.08627036086</v>
          </cell>
          <cell r="S376">
            <v>244138.35146205567</v>
          </cell>
          <cell r="T376">
            <v>34311.070568941606</v>
          </cell>
          <cell r="U376">
            <v>3250.2683969913332</v>
          </cell>
          <cell r="V376">
            <v>26.662239592508843</v>
          </cell>
          <cell r="W376">
            <v>2908.9109355417886</v>
          </cell>
          <cell r="X376">
            <v>398.8226672379447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J377">
            <v>377</v>
          </cell>
          <cell r="L377" t="str">
            <v>O</v>
          </cell>
          <cell r="M377" t="str">
            <v>O&amp;M Exp excl PP/F/W/A&amp;G</v>
          </cell>
          <cell r="N377" t="str">
            <v/>
          </cell>
          <cell r="O377">
            <v>21889.493999999999</v>
          </cell>
          <cell r="P377" t="str">
            <v>S19</v>
          </cell>
          <cell r="R377">
            <v>15364096.20754494</v>
          </cell>
          <cell r="S377">
            <v>7469106.334209552</v>
          </cell>
          <cell r="T377">
            <v>1416209.9292842031</v>
          </cell>
          <cell r="U377">
            <v>3681924.1230285484</v>
          </cell>
          <cell r="V377">
            <v>2308331.2117983657</v>
          </cell>
          <cell r="W377">
            <v>320468.42796285544</v>
          </cell>
          <cell r="X377">
            <v>168056.1812614167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J378">
            <v>378</v>
          </cell>
          <cell r="K378" t="str">
            <v>921-OP</v>
          </cell>
          <cell r="L378" t="str">
            <v>Office Supplies &amp; Expenses</v>
          </cell>
          <cell r="O378" t="str">
            <v>Manual Input</v>
          </cell>
          <cell r="Q378">
            <v>2748000</v>
          </cell>
        </row>
        <row r="379">
          <cell r="J379">
            <v>379</v>
          </cell>
          <cell r="L379" t="str">
            <v>P</v>
          </cell>
          <cell r="M379" t="str">
            <v xml:space="preserve">Production Plant </v>
          </cell>
          <cell r="O379">
            <v>90.409000000000006</v>
          </cell>
          <cell r="P379" t="str">
            <v>S01</v>
          </cell>
          <cell r="R379">
            <v>61198.0609261344</v>
          </cell>
          <cell r="S379">
            <v>27788.986328999305</v>
          </cell>
          <cell r="T379">
            <v>5184.8767188720049</v>
          </cell>
          <cell r="U379">
            <v>15864.559631925742</v>
          </cell>
          <cell r="V379">
            <v>10846.658023937573</v>
          </cell>
          <cell r="W379">
            <v>1274.0944318096235</v>
          </cell>
          <cell r="X379">
            <v>238.88579059014739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J380">
            <v>380</v>
          </cell>
          <cell r="L380" t="str">
            <v>T</v>
          </cell>
          <cell r="M380" t="str">
            <v>Transmission Plant</v>
          </cell>
          <cell r="N380" t="str">
            <v/>
          </cell>
          <cell r="O380">
            <v>13.141999999999999</v>
          </cell>
          <cell r="P380" t="str">
            <v>S02</v>
          </cell>
          <cell r="R380">
            <v>8895.8501553081896</v>
          </cell>
          <cell r="S380">
            <v>4039.4524697287761</v>
          </cell>
          <cell r="T380">
            <v>753.68215376141632</v>
          </cell>
          <cell r="U380">
            <v>2306.0983163486821</v>
          </cell>
          <cell r="V380">
            <v>1576.6879376012071</v>
          </cell>
          <cell r="W380">
            <v>185.2044489247981</v>
          </cell>
          <cell r="X380">
            <v>34.724828943310023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J381">
            <v>381</v>
          </cell>
          <cell r="L381" t="str">
            <v>D</v>
          </cell>
          <cell r="M381" t="str">
            <v>Distribution Plant</v>
          </cell>
          <cell r="O381">
            <v>324.95800000000003</v>
          </cell>
          <cell r="P381" t="str">
            <v>S03</v>
          </cell>
          <cell r="R381">
            <v>219964.82078592599</v>
          </cell>
          <cell r="S381">
            <v>119371.81901766485</v>
          </cell>
          <cell r="T381">
            <v>24205.194866764068</v>
          </cell>
          <cell r="U381">
            <v>51897.243846893754</v>
          </cell>
          <cell r="V381">
            <v>8071.7068229454617</v>
          </cell>
          <cell r="W381">
            <v>5284.595165551902</v>
          </cell>
          <cell r="X381">
            <v>11134.261066105952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J382">
            <v>382</v>
          </cell>
          <cell r="L382" t="str">
            <v>C</v>
          </cell>
          <cell r="M382" t="str">
            <v>Avg Customers-All</v>
          </cell>
          <cell r="O382">
            <v>105.04300000000001</v>
          </cell>
          <cell r="P382" t="str">
            <v>C01</v>
          </cell>
          <cell r="R382">
            <v>71103.849327654709</v>
          </cell>
          <cell r="S382">
            <v>60902.107479855826</v>
          </cell>
          <cell r="T382">
            <v>8559.1489211942644</v>
          </cell>
          <cell r="U382">
            <v>810.80335828641932</v>
          </cell>
          <cell r="V382">
            <v>6.6510917747759608</v>
          </cell>
          <cell r="W382">
            <v>725.64922874572721</v>
          </cell>
          <cell r="X382">
            <v>99.489247797690396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J383">
            <v>383</v>
          </cell>
          <cell r="L383" t="str">
            <v>O</v>
          </cell>
          <cell r="M383" t="str">
            <v>O&amp;M Exp excl PP/F/W/A&amp;G</v>
          </cell>
          <cell r="N383" t="str">
            <v/>
          </cell>
          <cell r="O383">
            <v>3526.1179999999999</v>
          </cell>
          <cell r="P383" t="str">
            <v>S19</v>
          </cell>
          <cell r="R383">
            <v>2386837.4188049766</v>
          </cell>
          <cell r="S383">
            <v>1160337.8579971369</v>
          </cell>
          <cell r="T383">
            <v>220010.52365440925</v>
          </cell>
          <cell r="U383">
            <v>571992.92111498141</v>
          </cell>
          <cell r="V383">
            <v>358603.02076279221</v>
          </cell>
          <cell r="W383">
            <v>49785.293262595129</v>
          </cell>
          <cell r="X383">
            <v>26107.802013062072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J384">
            <v>384</v>
          </cell>
          <cell r="K384" t="str">
            <v>922-OP</v>
          </cell>
          <cell r="L384" t="str">
            <v>Admin Expenses Transferred - CR</v>
          </cell>
          <cell r="Q384">
            <v>-46000</v>
          </cell>
        </row>
        <row r="385">
          <cell r="J385">
            <v>385</v>
          </cell>
          <cell r="L385" t="str">
            <v>O</v>
          </cell>
          <cell r="M385" t="str">
            <v>O&amp;M Exp excl PP/F/W/A&amp;G</v>
          </cell>
          <cell r="N385" t="str">
            <v/>
          </cell>
          <cell r="O385">
            <v>100</v>
          </cell>
          <cell r="P385" t="str">
            <v>S19</v>
          </cell>
          <cell r="R385">
            <v>-46000</v>
          </cell>
          <cell r="S385">
            <v>-22362.453783966546</v>
          </cell>
          <cell r="T385">
            <v>-4240.122937728147</v>
          </cell>
          <cell r="U385">
            <v>-11023.655890422009</v>
          </cell>
          <cell r="V385">
            <v>-6911.1280161459017</v>
          </cell>
          <cell r="W385">
            <v>-959.48030311422599</v>
          </cell>
          <cell r="X385">
            <v>-503.15906862317507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J386">
            <v>386</v>
          </cell>
          <cell r="K386" t="str">
            <v>923-OP</v>
          </cell>
          <cell r="L386" t="str">
            <v>Outside Services Employed</v>
          </cell>
          <cell r="O386" t="str">
            <v>Manual Input</v>
          </cell>
          <cell r="Q386">
            <v>9717000</v>
          </cell>
        </row>
        <row r="387">
          <cell r="J387">
            <v>387</v>
          </cell>
          <cell r="L387" t="str">
            <v>P</v>
          </cell>
          <cell r="M387" t="str">
            <v xml:space="preserve">Production Plant </v>
          </cell>
          <cell r="O387">
            <v>59.165999999999997</v>
          </cell>
          <cell r="P387" t="str">
            <v>S01</v>
          </cell>
          <cell r="R387">
            <v>39740.394553263774</v>
          </cell>
          <cell r="S387">
            <v>18045.429287091658</v>
          </cell>
          <cell r="T387">
            <v>3366.9211638372794</v>
          </cell>
          <cell r="U387">
            <v>10302.023457041803</v>
          </cell>
          <cell r="V387">
            <v>7043.5314931935209</v>
          </cell>
          <cell r="W387">
            <v>827.36306758713374</v>
          </cell>
          <cell r="X387">
            <v>155.12608451237179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J388">
            <v>388</v>
          </cell>
          <cell r="L388" t="str">
            <v>T</v>
          </cell>
          <cell r="M388" t="str">
            <v>Transmission Plant</v>
          </cell>
          <cell r="N388" t="str">
            <v/>
          </cell>
          <cell r="O388">
            <v>60.639000000000003</v>
          </cell>
          <cell r="P388" t="str">
            <v>S02</v>
          </cell>
          <cell r="R388">
            <v>40729.773608412972</v>
          </cell>
          <cell r="S388">
            <v>18494.689290132028</v>
          </cell>
          <cell r="T388">
            <v>3450.7442188745026</v>
          </cell>
          <cell r="U388">
            <v>10558.503201358175</v>
          </cell>
          <cell r="V388">
            <v>7218.8876418172913</v>
          </cell>
          <cell r="W388">
            <v>847.96114416077148</v>
          </cell>
          <cell r="X388">
            <v>158.98811207020438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J389">
            <v>389</v>
          </cell>
          <cell r="L389" t="str">
            <v>D</v>
          </cell>
          <cell r="M389" t="str">
            <v>Distribution Plant</v>
          </cell>
          <cell r="O389">
            <v>146.12299999999999</v>
          </cell>
          <cell r="P389" t="str">
            <v>S03</v>
          </cell>
          <cell r="R389">
            <v>98147.342617492526</v>
          </cell>
          <cell r="S389">
            <v>53263.184440762576</v>
          </cell>
          <cell r="T389">
            <v>10800.252264081435</v>
          </cell>
          <cell r="U389">
            <v>23156.323609136591</v>
          </cell>
          <cell r="V389">
            <v>3601.5603414628777</v>
          </cell>
          <cell r="W389">
            <v>2357.9632891067877</v>
          </cell>
          <cell r="X389">
            <v>4968.0586729422548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J390">
            <v>390</v>
          </cell>
          <cell r="L390" t="str">
            <v>C</v>
          </cell>
          <cell r="M390" t="str">
            <v>Avg Customers-All</v>
          </cell>
          <cell r="O390">
            <v>148.59200000000001</v>
          </cell>
          <cell r="P390" t="str">
            <v>C01</v>
          </cell>
          <cell r="R390">
            <v>99805.711176327139</v>
          </cell>
          <cell r="S390">
            <v>85485.922444989701</v>
          </cell>
          <cell r="T390">
            <v>12014.144848999602</v>
          </cell>
          <cell r="U390">
            <v>1138.0931772769272</v>
          </cell>
          <cell r="V390">
            <v>9.3358791536248606</v>
          </cell>
          <cell r="W390">
            <v>1018.5656335676396</v>
          </cell>
          <cell r="X390">
            <v>139.64919233963852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J391">
            <v>391</v>
          </cell>
          <cell r="L391" t="str">
            <v>O</v>
          </cell>
          <cell r="M391" t="str">
            <v>O&amp;M Exp excl PP/F/W/A&amp;G</v>
          </cell>
          <cell r="N391" t="str">
            <v/>
          </cell>
          <cell r="O391">
            <v>14052.272000000001</v>
          </cell>
          <cell r="P391" t="str">
            <v>S19</v>
          </cell>
          <cell r="R391">
            <v>9438576.7780445032</v>
          </cell>
          <cell r="S391">
            <v>4588472.5431617405</v>
          </cell>
          <cell r="T391">
            <v>870015.78034988546</v>
          </cell>
          <cell r="U391">
            <v>2261904.8368802322</v>
          </cell>
          <cell r="V391">
            <v>1418069.8348540757</v>
          </cell>
          <cell r="W391">
            <v>196872.35886880511</v>
          </cell>
          <cell r="X391">
            <v>103241.42392976524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J392">
            <v>392</v>
          </cell>
          <cell r="K392" t="str">
            <v>924-OP</v>
          </cell>
          <cell r="L392" t="str">
            <v>Property Insurance Premium</v>
          </cell>
          <cell r="O392" t="str">
            <v>Manual Input</v>
          </cell>
          <cell r="Q392">
            <v>867000</v>
          </cell>
        </row>
        <row r="393">
          <cell r="J393">
            <v>393</v>
          </cell>
          <cell r="L393" t="str">
            <v>P</v>
          </cell>
          <cell r="M393" t="str">
            <v xml:space="preserve">Production Plant </v>
          </cell>
          <cell r="O393">
            <v>813.95100000000002</v>
          </cell>
          <cell r="P393" t="str">
            <v>S01</v>
          </cell>
          <cell r="R393">
            <v>331198.47348306893</v>
          </cell>
          <cell r="S393">
            <v>150391.52732167774</v>
          </cell>
          <cell r="T393">
            <v>28060.092566674404</v>
          </cell>
          <cell r="U393">
            <v>85857.588509492896</v>
          </cell>
          <cell r="V393">
            <v>58701.150421367114</v>
          </cell>
          <cell r="W393">
            <v>6895.2859698928987</v>
          </cell>
          <cell r="X393">
            <v>1292.8286939638242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J394">
            <v>394</v>
          </cell>
          <cell r="L394" t="str">
            <v>T</v>
          </cell>
          <cell r="M394" t="str">
            <v>Transmission Plant</v>
          </cell>
          <cell r="N394" t="str">
            <v/>
          </cell>
          <cell r="O394">
            <v>361.82600000000002</v>
          </cell>
          <cell r="P394" t="str">
            <v>S02</v>
          </cell>
          <cell r="R394">
            <v>147227.80470382725</v>
          </cell>
          <cell r="S394">
            <v>66853.612520524446</v>
          </cell>
          <cell r="T394">
            <v>12473.565427193449</v>
          </cell>
          <cell r="U394">
            <v>38166.312001626349</v>
          </cell>
          <cell r="V394">
            <v>26094.448501643925</v>
          </cell>
          <cell r="W394">
            <v>3065.1645385809074</v>
          </cell>
          <cell r="X394">
            <v>574.70171425817352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J395">
            <v>395</v>
          </cell>
          <cell r="L395" t="str">
            <v>D</v>
          </cell>
          <cell r="M395" t="str">
            <v>Distribution Plant</v>
          </cell>
          <cell r="O395">
            <v>785.76700000000005</v>
          </cell>
          <cell r="P395" t="str">
            <v>S03</v>
          </cell>
          <cell r="R395">
            <v>319730.34115489828</v>
          </cell>
          <cell r="S395">
            <v>173513.16579819558</v>
          </cell>
          <cell r="T395">
            <v>35183.513367363157</v>
          </cell>
          <cell r="U395">
            <v>75435.351075138664</v>
          </cell>
          <cell r="V395">
            <v>11732.646915909918</v>
          </cell>
          <cell r="W395">
            <v>7681.4347362928156</v>
          </cell>
          <cell r="X395">
            <v>16184.229261998127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J396">
            <v>396</v>
          </cell>
          <cell r="L396" t="str">
            <v>C</v>
          </cell>
          <cell r="M396" t="str">
            <v>Open</v>
          </cell>
          <cell r="O396">
            <v>0</v>
          </cell>
          <cell r="P396" t="str">
            <v>xxx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J397">
            <v>397</v>
          </cell>
          <cell r="L397" t="str">
            <v>O</v>
          </cell>
          <cell r="M397" t="str">
            <v>P/T/D/G Plant</v>
          </cell>
          <cell r="N397" t="str">
            <v/>
          </cell>
          <cell r="O397">
            <v>169.18899999999999</v>
          </cell>
          <cell r="P397" t="str">
            <v>S06</v>
          </cell>
          <cell r="R397">
            <v>68843.380658205409</v>
          </cell>
          <cell r="S397">
            <v>33869.615609859276</v>
          </cell>
          <cell r="T397">
            <v>6524.7154160821819</v>
          </cell>
          <cell r="U397">
            <v>17063.360956401284</v>
          </cell>
          <cell r="V397">
            <v>8374.9273913519646</v>
          </cell>
          <cell r="W397">
            <v>1510.646565936541</v>
          </cell>
          <cell r="X397">
            <v>1500.1147185741688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J398">
            <v>398</v>
          </cell>
          <cell r="K398" t="str">
            <v>925-OP</v>
          </cell>
          <cell r="L398" t="str">
            <v>Injuries &amp; Damages</v>
          </cell>
          <cell r="O398" t="str">
            <v>Manual Input</v>
          </cell>
          <cell r="Q398">
            <v>2601000</v>
          </cell>
        </row>
        <row r="399">
          <cell r="J399">
            <v>399</v>
          </cell>
          <cell r="L399" t="str">
            <v>P</v>
          </cell>
          <cell r="M399" t="str">
            <v xml:space="preserve">Production Plant </v>
          </cell>
          <cell r="O399">
            <v>0</v>
          </cell>
          <cell r="P399" t="str">
            <v>S01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J400">
            <v>400</v>
          </cell>
          <cell r="L400" t="str">
            <v>T</v>
          </cell>
          <cell r="M400" t="str">
            <v>Transmission Plant</v>
          </cell>
          <cell r="N400" t="str">
            <v/>
          </cell>
          <cell r="O400">
            <v>0</v>
          </cell>
          <cell r="P400" t="str">
            <v>S02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J401">
            <v>401</v>
          </cell>
          <cell r="L401" t="str">
            <v>D</v>
          </cell>
          <cell r="M401" t="str">
            <v>Distribution Plant</v>
          </cell>
          <cell r="O401">
            <v>5.2320000000000002</v>
          </cell>
          <cell r="P401" t="str">
            <v>S03</v>
          </cell>
          <cell r="R401">
            <v>3092.7896063022904</v>
          </cell>
          <cell r="S401">
            <v>1678.4134836839962</v>
          </cell>
          <cell r="T401">
            <v>340.33430816333214</v>
          </cell>
          <cell r="U401">
            <v>729.69512030115607</v>
          </cell>
          <cell r="V401">
            <v>113.49128864301687</v>
          </cell>
          <cell r="W401">
            <v>74.303431535721288</v>
          </cell>
          <cell r="X401">
            <v>156.55197397506782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J402">
            <v>402</v>
          </cell>
          <cell r="L402" t="str">
            <v>C</v>
          </cell>
          <cell r="M402" t="str">
            <v>Avg Customers-All</v>
          </cell>
          <cell r="O402">
            <v>0</v>
          </cell>
          <cell r="P402" t="str">
            <v>C01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J403">
            <v>403</v>
          </cell>
          <cell r="L403" t="str">
            <v>O</v>
          </cell>
          <cell r="M403" t="str">
            <v>Labor O&amp;M excl A&amp;G</v>
          </cell>
          <cell r="N403" t="str">
            <v/>
          </cell>
          <cell r="O403">
            <v>4394.8190000000004</v>
          </cell>
          <cell r="P403" t="str">
            <v>S22</v>
          </cell>
          <cell r="R403">
            <v>2597907.210393698</v>
          </cell>
          <cell r="S403">
            <v>1440470.7614690121</v>
          </cell>
          <cell r="T403">
            <v>258612.54091039358</v>
          </cell>
          <cell r="U403">
            <v>539448.83052666369</v>
          </cell>
          <cell r="V403">
            <v>256877.54883309716</v>
          </cell>
          <cell r="W403">
            <v>52055.869915899209</v>
          </cell>
          <cell r="X403">
            <v>50441.658738632272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J404">
            <v>404</v>
          </cell>
          <cell r="K404" t="str">
            <v>926-OP</v>
          </cell>
          <cell r="L404" t="str">
            <v>Employee Pension &amp; Benefits</v>
          </cell>
          <cell r="O404" t="str">
            <v>Manual Input</v>
          </cell>
          <cell r="Q404">
            <v>867000</v>
          </cell>
        </row>
        <row r="405">
          <cell r="J405">
            <v>405</v>
          </cell>
          <cell r="L405" t="str">
            <v>P</v>
          </cell>
          <cell r="M405" t="str">
            <v xml:space="preserve">Production Plant </v>
          </cell>
          <cell r="O405">
            <v>33.058</v>
          </cell>
          <cell r="P405" t="str">
            <v>S01</v>
          </cell>
          <cell r="R405">
            <v>22766.62083362128</v>
          </cell>
          <cell r="S405">
            <v>10337.930737162244</v>
          </cell>
          <cell r="T405">
            <v>1928.8539627114214</v>
          </cell>
          <cell r="U405">
            <v>5901.8604244401176</v>
          </cell>
          <cell r="V405">
            <v>4035.1237736273929</v>
          </cell>
          <cell r="W405">
            <v>473.98274383642416</v>
          </cell>
          <cell r="X405">
            <v>88.869191843678124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J406">
            <v>406</v>
          </cell>
          <cell r="L406" t="str">
            <v>T</v>
          </cell>
          <cell r="M406" t="str">
            <v>Transmission Plant</v>
          </cell>
          <cell r="N406" t="str">
            <v/>
          </cell>
          <cell r="O406">
            <v>1.085</v>
          </cell>
          <cell r="P406" t="str">
            <v>S02</v>
          </cell>
          <cell r="R406">
            <v>747.22559152033057</v>
          </cell>
          <cell r="S406">
            <v>339.30228234681584</v>
          </cell>
          <cell r="T406">
            <v>63.307113241632663</v>
          </cell>
          <cell r="U406">
            <v>193.70556478061363</v>
          </cell>
          <cell r="V406">
            <v>132.4372101877222</v>
          </cell>
          <cell r="W406">
            <v>15.55663612627867</v>
          </cell>
          <cell r="X406">
            <v>2.9167848372675524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J407">
            <v>407</v>
          </cell>
          <cell r="L407" t="str">
            <v>D</v>
          </cell>
          <cell r="M407" t="str">
            <v>Distribution Plant</v>
          </cell>
          <cell r="O407">
            <v>277.767</v>
          </cell>
          <cell r="P407" t="str">
            <v>S03</v>
          </cell>
          <cell r="R407">
            <v>191294.5722394725</v>
          </cell>
          <cell r="S407">
            <v>103812.87778128652</v>
          </cell>
          <cell r="T407">
            <v>21050.286047863206</v>
          </cell>
          <cell r="U407">
            <v>45132.949108080007</v>
          </cell>
          <cell r="V407">
            <v>7019.639315145334</v>
          </cell>
          <cell r="W407">
            <v>4595.8002195127228</v>
          </cell>
          <cell r="X407">
            <v>9683.0197675847176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J408">
            <v>408</v>
          </cell>
          <cell r="L408" t="str">
            <v>C</v>
          </cell>
          <cell r="M408" t="str">
            <v>Avg Customers-All</v>
          </cell>
          <cell r="O408">
            <v>5.2999999999999999E-2</v>
          </cell>
          <cell r="P408" t="str">
            <v>C01</v>
          </cell>
          <cell r="R408">
            <v>36.500420599610621</v>
          </cell>
          <cell r="S408">
            <v>31.263462659719153</v>
          </cell>
          <cell r="T408">
            <v>4.393749966456264</v>
          </cell>
          <cell r="U408">
            <v>0.41621746052953451</v>
          </cell>
          <cell r="V408">
            <v>3.4142687002391672E-3</v>
          </cell>
          <cell r="W408">
            <v>0.37250447489768462</v>
          </cell>
          <cell r="X408">
            <v>5.1071769307744201E-2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J409">
            <v>409</v>
          </cell>
          <cell r="L409" t="str">
            <v>O</v>
          </cell>
          <cell r="M409" t="str">
            <v>Labor O&amp;M excl A&amp;G</v>
          </cell>
          <cell r="N409" t="str">
            <v/>
          </cell>
          <cell r="O409">
            <v>946.95399999999995</v>
          </cell>
          <cell r="P409" t="str">
            <v>S22</v>
          </cell>
          <cell r="R409">
            <v>652155.08091478632</v>
          </cell>
          <cell r="S409">
            <v>361602.72477893665</v>
          </cell>
          <cell r="T409">
            <v>64919.748429905412</v>
          </cell>
          <cell r="U409">
            <v>135418.3453181106</v>
          </cell>
          <cell r="V409">
            <v>64484.211743287451</v>
          </cell>
          <cell r="W409">
            <v>13067.633794337149</v>
          </cell>
          <cell r="X409">
            <v>12662.416850209056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J410">
            <v>410</v>
          </cell>
          <cell r="K410" t="str">
            <v>927-OP</v>
          </cell>
          <cell r="L410" t="str">
            <v>Franchise Requirements</v>
          </cell>
          <cell r="O410" t="str">
            <v>Manual Input</v>
          </cell>
          <cell r="Q410">
            <v>0</v>
          </cell>
        </row>
        <row r="411">
          <cell r="J411">
            <v>411</v>
          </cell>
          <cell r="L411" t="str">
            <v>P</v>
          </cell>
          <cell r="M411" t="str">
            <v xml:space="preserve">Production Plant </v>
          </cell>
          <cell r="O411">
            <v>0</v>
          </cell>
          <cell r="P411" t="str">
            <v>S01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J412">
            <v>412</v>
          </cell>
          <cell r="L412" t="str">
            <v>T</v>
          </cell>
          <cell r="M412" t="str">
            <v>Transmission Plant</v>
          </cell>
          <cell r="N412" t="str">
            <v/>
          </cell>
          <cell r="O412">
            <v>0</v>
          </cell>
          <cell r="P412" t="str">
            <v>S02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J413">
            <v>413</v>
          </cell>
          <cell r="L413" t="str">
            <v>D</v>
          </cell>
          <cell r="M413" t="str">
            <v>Distribution Plant</v>
          </cell>
          <cell r="O413">
            <v>100</v>
          </cell>
          <cell r="P413" t="str">
            <v>S03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J414">
            <v>414</v>
          </cell>
          <cell r="L414" t="str">
            <v>C</v>
          </cell>
          <cell r="M414" t="str">
            <v>Avg Customers-All</v>
          </cell>
          <cell r="O414">
            <v>0</v>
          </cell>
          <cell r="P414" t="str">
            <v>C01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J415">
            <v>415</v>
          </cell>
          <cell r="L415" t="str">
            <v>R</v>
          </cell>
          <cell r="M415" t="str">
            <v>Retail Sales Revenue</v>
          </cell>
          <cell r="N415" t="str">
            <v/>
          </cell>
          <cell r="O415">
            <v>0</v>
          </cell>
          <cell r="P415" t="str">
            <v>R01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J416">
            <v>416</v>
          </cell>
          <cell r="K416" t="str">
            <v>928-OP</v>
          </cell>
          <cell r="L416" t="str">
            <v>Regulatory Commission Expenses</v>
          </cell>
          <cell r="O416" t="str">
            <v>Manual Input</v>
          </cell>
          <cell r="P416">
            <v>5</v>
          </cell>
          <cell r="Q416">
            <v>3759000</v>
          </cell>
        </row>
        <row r="417">
          <cell r="J417">
            <v>417</v>
          </cell>
          <cell r="L417" t="str">
            <v>P</v>
          </cell>
          <cell r="M417" t="str">
            <v xml:space="preserve">Production Plant </v>
          </cell>
          <cell r="O417">
            <v>1518</v>
          </cell>
          <cell r="P417" t="str">
            <v>S01</v>
          </cell>
          <cell r="R417">
            <v>1476750</v>
          </cell>
          <cell r="S417">
            <v>670566.7620887782</v>
          </cell>
          <cell r="T417">
            <v>125114.53106064739</v>
          </cell>
          <cell r="U417">
            <v>382822.39799597155</v>
          </cell>
          <cell r="V417">
            <v>261737.08765353163</v>
          </cell>
          <cell r="W417">
            <v>30744.747851502038</v>
          </cell>
          <cell r="X417">
            <v>5764.4733495689743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J418">
            <v>418</v>
          </cell>
          <cell r="L418" t="str">
            <v>O</v>
          </cell>
          <cell r="M418" t="str">
            <v>O&amp;M Exp excl PP/F/W/A&amp;G</v>
          </cell>
          <cell r="N418" t="str">
            <v/>
          </cell>
          <cell r="O418">
            <v>1398</v>
          </cell>
          <cell r="P418" t="str">
            <v>S19</v>
          </cell>
          <cell r="R418">
            <v>1360010.8695652173</v>
          </cell>
          <cell r="S418">
            <v>661156.09165965929</v>
          </cell>
          <cell r="T418">
            <v>125361.15833919743</v>
          </cell>
          <cell r="U418">
            <v>325919.38768088189</v>
          </cell>
          <cell r="V418">
            <v>204330.63528076353</v>
          </cell>
          <cell r="W418">
            <v>28367.470464545149</v>
          </cell>
          <cell r="X418">
            <v>14876.1261401702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J419">
            <v>419</v>
          </cell>
          <cell r="L419" t="str">
            <v>R</v>
          </cell>
          <cell r="M419" t="str">
            <v>Retail Sales Revenue</v>
          </cell>
          <cell r="O419">
            <v>948</v>
          </cell>
          <cell r="P419" t="str">
            <v>R01</v>
          </cell>
          <cell r="R419">
            <v>922239.13043478259</v>
          </cell>
          <cell r="S419">
            <v>402163.57892564684</v>
          </cell>
          <cell r="T419">
            <v>112495.32105109045</v>
          </cell>
          <cell r="U419">
            <v>257196.7187218621</v>
          </cell>
          <cell r="V419">
            <v>117918.05187813801</v>
          </cell>
          <cell r="W419">
            <v>19127.487397795921</v>
          </cell>
          <cell r="X419">
            <v>13337.972460249259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J420">
            <v>420</v>
          </cell>
          <cell r="L420" t="str">
            <v>x</v>
          </cell>
          <cell r="M420" t="str">
            <v>Open</v>
          </cell>
          <cell r="O420">
            <v>0</v>
          </cell>
          <cell r="P420" t="str">
            <v>xxx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J421">
            <v>421</v>
          </cell>
          <cell r="L421" t="str">
            <v>x</v>
          </cell>
          <cell r="M421" t="str">
            <v>Open</v>
          </cell>
          <cell r="N421" t="str">
            <v/>
          </cell>
          <cell r="O421">
            <v>0</v>
          </cell>
          <cell r="P421" t="str">
            <v>xxx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J422">
            <v>422</v>
          </cell>
          <cell r="K422" t="str">
            <v>930-OP</v>
          </cell>
          <cell r="L422" t="str">
            <v>Miscellaneous &amp; General Expense</v>
          </cell>
          <cell r="O422" t="str">
            <v>Manual Input</v>
          </cell>
          <cell r="Q422">
            <v>443000</v>
          </cell>
        </row>
        <row r="423">
          <cell r="J423">
            <v>423</v>
          </cell>
          <cell r="L423" t="str">
            <v>P</v>
          </cell>
          <cell r="M423" t="str">
            <v xml:space="preserve">Production Plant </v>
          </cell>
          <cell r="O423">
            <v>57.584000000000003</v>
          </cell>
          <cell r="P423" t="str">
            <v>S01</v>
          </cell>
          <cell r="R423">
            <v>9279.7008344913393</v>
          </cell>
          <cell r="S423">
            <v>4213.752457584148</v>
          </cell>
          <cell r="T423">
            <v>786.20309347586397</v>
          </cell>
          <cell r="U423">
            <v>2405.6050964247115</v>
          </cell>
          <cell r="V423">
            <v>1644.7210907166484</v>
          </cell>
          <cell r="W423">
            <v>193.19591149064451</v>
          </cell>
          <cell r="X423">
            <v>36.223184799321686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J424">
            <v>424</v>
          </cell>
          <cell r="L424" t="str">
            <v>T</v>
          </cell>
          <cell r="M424" t="str">
            <v>Transmission Plant</v>
          </cell>
          <cell r="N424" t="str">
            <v/>
          </cell>
          <cell r="O424">
            <v>1.448</v>
          </cell>
          <cell r="P424" t="str">
            <v>S02</v>
          </cell>
          <cell r="R424">
            <v>233.34618658556991</v>
          </cell>
          <cell r="S424">
            <v>105.95848774975424</v>
          </cell>
          <cell r="T424">
            <v>19.769763812049373</v>
          </cell>
          <cell r="U424">
            <v>60.491042296870333</v>
          </cell>
          <cell r="V424">
            <v>41.357949071924601</v>
          </cell>
          <cell r="W424">
            <v>4.8580800194229861</v>
          </cell>
          <cell r="X424">
            <v>0.91086363554837779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J425">
            <v>425</v>
          </cell>
          <cell r="L425" t="str">
            <v>D</v>
          </cell>
          <cell r="M425" t="str">
            <v>Distribution Plant</v>
          </cell>
          <cell r="O425">
            <v>380.92</v>
          </cell>
          <cell r="P425" t="str">
            <v>S03</v>
          </cell>
          <cell r="R425">
            <v>61385.517537413878</v>
          </cell>
          <cell r="S425">
            <v>33313.058259044614</v>
          </cell>
          <cell r="T425">
            <v>6754.9365788646837</v>
          </cell>
          <cell r="U425">
            <v>14482.948504785518</v>
          </cell>
          <cell r="V425">
            <v>2252.5688379006674</v>
          </cell>
          <cell r="W425">
            <v>1474.7704112596664</v>
          </cell>
          <cell r="X425">
            <v>3107.234945558725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J426">
            <v>426</v>
          </cell>
          <cell r="L426" t="str">
            <v>C</v>
          </cell>
          <cell r="M426" t="str">
            <v>Avg Customers-All</v>
          </cell>
          <cell r="O426">
            <v>119.23399999999999</v>
          </cell>
          <cell r="P426" t="str">
            <v>C01</v>
          </cell>
          <cell r="R426">
            <v>19214.640339325859</v>
          </cell>
          <cell r="S426">
            <v>16457.78818162045</v>
          </cell>
          <cell r="T426">
            <v>2312.9685619919346</v>
          </cell>
          <cell r="U426">
            <v>219.10620961742774</v>
          </cell>
          <cell r="V426">
            <v>1.7973476474847259</v>
          </cell>
          <cell r="W426">
            <v>196.09471322160059</v>
          </cell>
          <cell r="X426">
            <v>26.885325226959019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J427">
            <v>427</v>
          </cell>
          <cell r="L427" t="str">
            <v>O</v>
          </cell>
          <cell r="M427" t="str">
            <v>O&amp;M Exp excl PP/F/W/A&amp;G</v>
          </cell>
          <cell r="N427" t="str">
            <v/>
          </cell>
          <cell r="O427">
            <v>2189.7939999999999</v>
          </cell>
          <cell r="P427" t="str">
            <v>S19</v>
          </cell>
          <cell r="R427">
            <v>352886.79510218336</v>
          </cell>
          <cell r="S427">
            <v>171552.49231401409</v>
          </cell>
          <cell r="T427">
            <v>32527.899876829142</v>
          </cell>
          <cell r="U427">
            <v>84567.447771311476</v>
          </cell>
          <cell r="V427">
            <v>53018.387307796474</v>
          </cell>
          <cell r="W427">
            <v>7360.6071549924054</v>
          </cell>
          <cell r="X427">
            <v>3859.9606772398215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J428">
            <v>428</v>
          </cell>
          <cell r="K428" t="str">
            <v>931-OP</v>
          </cell>
          <cell r="L428" t="str">
            <v>Rents</v>
          </cell>
          <cell r="O428" t="str">
            <v>Manual Input</v>
          </cell>
          <cell r="Q428">
            <v>727000</v>
          </cell>
        </row>
        <row r="429">
          <cell r="J429">
            <v>429</v>
          </cell>
          <cell r="L429" t="str">
            <v>P</v>
          </cell>
          <cell r="M429" t="str">
            <v xml:space="preserve">Production Plant </v>
          </cell>
          <cell r="O429">
            <v>0</v>
          </cell>
          <cell r="P429" t="str">
            <v>S01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J430">
            <v>430</v>
          </cell>
          <cell r="L430" t="str">
            <v>T</v>
          </cell>
          <cell r="M430" t="str">
            <v>Transmission Plant</v>
          </cell>
          <cell r="N430" t="str">
            <v/>
          </cell>
          <cell r="O430">
            <v>0</v>
          </cell>
          <cell r="P430" t="str">
            <v>S02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J431">
            <v>431</v>
          </cell>
          <cell r="L431" t="str">
            <v>D</v>
          </cell>
          <cell r="M431" t="str">
            <v>Distribution Plant</v>
          </cell>
          <cell r="O431">
            <v>0.379</v>
          </cell>
          <cell r="P431" t="str">
            <v>S03</v>
          </cell>
          <cell r="R431">
            <v>311.98960989551017</v>
          </cell>
          <cell r="S431">
            <v>169.3123796558545</v>
          </cell>
          <cell r="T431">
            <v>34.331713939276021</v>
          </cell>
          <cell r="U431">
            <v>73.609047140325828</v>
          </cell>
          <cell r="V431">
            <v>11.448597343356688</v>
          </cell>
          <cell r="W431">
            <v>7.4954657670501836</v>
          </cell>
          <cell r="X431">
            <v>15.792406049646942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J432">
            <v>432</v>
          </cell>
          <cell r="L432" t="str">
            <v>C</v>
          </cell>
          <cell r="M432" t="str">
            <v>Avg Customers-All</v>
          </cell>
          <cell r="O432">
            <v>8.3000000000000004E-2</v>
          </cell>
          <cell r="P432" t="str">
            <v>C01</v>
          </cell>
          <cell r="R432">
            <v>68.324901375533884</v>
          </cell>
          <cell r="S432">
            <v>58.521873660430764</v>
          </cell>
          <cell r="T432">
            <v>8.2246321602683672</v>
          </cell>
          <cell r="U432">
            <v>0.779114773865345</v>
          </cell>
          <cell r="V432">
            <v>6.3911475095687516E-3</v>
          </cell>
          <cell r="W432">
            <v>0.69728871862919983</v>
          </cell>
          <cell r="X432">
            <v>9.5600914830632558E-2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J433">
            <v>433</v>
          </cell>
          <cell r="L433" t="str">
            <v>O</v>
          </cell>
          <cell r="M433" t="str">
            <v>O&amp;M Exp excl PP/F/W/A&amp;G</v>
          </cell>
          <cell r="N433" t="str">
            <v/>
          </cell>
          <cell r="O433">
            <v>882.68600000000004</v>
          </cell>
          <cell r="P433" t="str">
            <v>S19</v>
          </cell>
          <cell r="R433">
            <v>726619.68548872892</v>
          </cell>
          <cell r="S433">
            <v>353239.1116361306</v>
          </cell>
          <cell r="T433">
            <v>66977.321640121125</v>
          </cell>
          <cell r="U433">
            <v>174130.55165292203</v>
          </cell>
          <cell r="V433">
            <v>109168.73185791909</v>
          </cell>
          <cell r="W433">
            <v>15156.02774090194</v>
          </cell>
          <cell r="X433">
            <v>7947.9409607342004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J434">
            <v>434</v>
          </cell>
          <cell r="K434" t="str">
            <v>935-MT</v>
          </cell>
          <cell r="L434" t="str">
            <v>Maintenance of General Plant</v>
          </cell>
          <cell r="O434" t="str">
            <v>Manual Input</v>
          </cell>
          <cell r="Q434">
            <v>5293000</v>
          </cell>
        </row>
        <row r="435">
          <cell r="J435">
            <v>435</v>
          </cell>
          <cell r="L435" t="str">
            <v>P</v>
          </cell>
          <cell r="M435" t="str">
            <v xml:space="preserve">Production Plant </v>
          </cell>
          <cell r="O435">
            <v>28.175000000000001</v>
          </cell>
          <cell r="P435" t="str">
            <v>S01</v>
          </cell>
          <cell r="R435">
            <v>18604.345447114752</v>
          </cell>
          <cell r="S435">
            <v>8447.913111395188</v>
          </cell>
          <cell r="T435">
            <v>1576.2139538216031</v>
          </cell>
          <cell r="U435">
            <v>4822.8611052716469</v>
          </cell>
          <cell r="V435">
            <v>3297.4079532947731</v>
          </cell>
          <cell r="W435">
            <v>387.32751631202507</v>
          </cell>
          <cell r="X435">
            <v>72.621807019514392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J436">
            <v>436</v>
          </cell>
          <cell r="L436" t="str">
            <v>T</v>
          </cell>
          <cell r="M436" t="str">
            <v>Transmission Plant</v>
          </cell>
          <cell r="N436" t="str">
            <v/>
          </cell>
          <cell r="O436">
            <v>425.34199999999998</v>
          </cell>
          <cell r="P436" t="str">
            <v>S02</v>
          </cell>
          <cell r="R436">
            <v>280859.25469979359</v>
          </cell>
          <cell r="S436">
            <v>127533.35434346242</v>
          </cell>
          <cell r="T436">
            <v>23795.208360120268</v>
          </cell>
          <cell r="U436">
            <v>72807.999582553777</v>
          </cell>
          <cell r="V436">
            <v>49779.098266914123</v>
          </cell>
          <cell r="W436">
            <v>5847.2639021540163</v>
          </cell>
          <cell r="X436">
            <v>1096.3302445889722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J437">
            <v>437</v>
          </cell>
          <cell r="L437" t="str">
            <v>D</v>
          </cell>
          <cell r="M437" t="str">
            <v>Distribution Plant</v>
          </cell>
          <cell r="O437">
            <v>210.69</v>
          </cell>
          <cell r="P437" t="str">
            <v>S03</v>
          </cell>
          <cell r="R437">
            <v>139121.54542156548</v>
          </cell>
          <cell r="S437">
            <v>75499.308853952578</v>
          </cell>
          <cell r="T437">
            <v>15309.103087768939</v>
          </cell>
          <cell r="U437">
            <v>32823.543061580545</v>
          </cell>
          <cell r="V437">
            <v>5105.1269170484402</v>
          </cell>
          <cell r="W437">
            <v>3342.3573993880873</v>
          </cell>
          <cell r="X437">
            <v>7042.1061018268874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J438">
            <v>438</v>
          </cell>
          <cell r="L438" t="str">
            <v>C</v>
          </cell>
          <cell r="M438" t="str">
            <v>Avg Customers-All</v>
          </cell>
          <cell r="O438">
            <v>6.2060000000000004</v>
          </cell>
          <cell r="P438" t="str">
            <v>C01</v>
          </cell>
          <cell r="R438">
            <v>4097.908352965188</v>
          </cell>
          <cell r="S438">
            <v>3509.9542052193524</v>
          </cell>
          <cell r="T438">
            <v>493.28704690525439</v>
          </cell>
          <cell r="U438">
            <v>46.728804220193922</v>
          </cell>
          <cell r="V438">
            <v>0.3833205205894788</v>
          </cell>
          <cell r="W438">
            <v>41.821139979313479</v>
          </cell>
          <cell r="X438">
            <v>5.7338361204842858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J439">
            <v>439</v>
          </cell>
          <cell r="L439" t="str">
            <v>O</v>
          </cell>
          <cell r="M439" t="str">
            <v>General Plant</v>
          </cell>
          <cell r="N439" t="str">
            <v/>
          </cell>
          <cell r="O439">
            <v>7345.4709999999995</v>
          </cell>
          <cell r="P439" t="str">
            <v>S04</v>
          </cell>
          <cell r="R439">
            <v>4850316.9460785612</v>
          </cell>
          <cell r="S439">
            <v>2620111.0433555231</v>
          </cell>
          <cell r="T439">
            <v>478101.89504461881</v>
          </cell>
          <cell r="U439">
            <v>1052732.9338572773</v>
          </cell>
          <cell r="V439">
            <v>501584.01227022108</v>
          </cell>
          <cell r="W439">
            <v>99478.075209972056</v>
          </cell>
          <cell r="X439">
            <v>98308.986340949312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J440">
            <v>440</v>
          </cell>
          <cell r="L440" t="str">
            <v>Total Administrative &amp; General Expenses</v>
          </cell>
          <cell r="P440" t="str">
            <v/>
          </cell>
          <cell r="Q440">
            <v>44480000</v>
          </cell>
          <cell r="R440">
            <v>44480000.000000007</v>
          </cell>
          <cell r="S440">
            <v>22264061.096162114</v>
          </cell>
          <cell r="T440">
            <v>4212257.8181674704</v>
          </cell>
          <cell r="U440">
            <v>10426115.13858436</v>
          </cell>
          <cell r="V440">
            <v>6028194.6452318933</v>
          </cell>
          <cell r="W440">
            <v>925132.34586781391</v>
          </cell>
          <cell r="X440">
            <v>624238.95598634856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J441">
            <v>441</v>
          </cell>
        </row>
        <row r="442">
          <cell r="J442">
            <v>442</v>
          </cell>
          <cell r="L442" t="str">
            <v>Total Operating &amp; Maintenance Expenses</v>
          </cell>
          <cell r="P442" t="str">
            <v/>
          </cell>
          <cell r="Q442">
            <v>307040000</v>
          </cell>
          <cell r="R442">
            <v>307040000</v>
          </cell>
          <cell r="S442">
            <v>146772356.39557189</v>
          </cell>
          <cell r="T442">
            <v>27770471.441566292</v>
          </cell>
          <cell r="U442">
            <v>75279095.911591381</v>
          </cell>
          <cell r="V442">
            <v>47981932.863447554</v>
          </cell>
          <cell r="W442">
            <v>6397744.4846980907</v>
          </cell>
          <cell r="X442">
            <v>2838398.9031248256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J443">
            <v>443</v>
          </cell>
        </row>
        <row r="444">
          <cell r="J444">
            <v>444</v>
          </cell>
          <cell r="K444" t="str">
            <v>Taxes Other Than Income Taxes</v>
          </cell>
        </row>
        <row r="445">
          <cell r="J445">
            <v>445</v>
          </cell>
          <cell r="K445" t="str">
            <v>Property</v>
          </cell>
          <cell r="L445" t="str">
            <v xml:space="preserve"> -Production</v>
          </cell>
          <cell r="O445" t="str">
            <v>Sum</v>
          </cell>
          <cell r="Q445">
            <v>7229000</v>
          </cell>
        </row>
        <row r="446">
          <cell r="J446">
            <v>446</v>
          </cell>
          <cell r="L446" t="str">
            <v>P</v>
          </cell>
          <cell r="M446" t="str">
            <v xml:space="preserve">Production Plant </v>
          </cell>
          <cell r="N446" t="str">
            <v/>
          </cell>
          <cell r="O446">
            <v>100</v>
          </cell>
          <cell r="P446" t="str">
            <v>S01</v>
          </cell>
          <cell r="R446">
            <v>7229000</v>
          </cell>
          <cell r="S446">
            <v>3282564.4984863908</v>
          </cell>
          <cell r="T446">
            <v>612461.78773483657</v>
          </cell>
          <cell r="U446">
            <v>1873995.6763926719</v>
          </cell>
          <cell r="V446">
            <v>1281257.7664786729</v>
          </cell>
          <cell r="W446">
            <v>150501.96865990062</v>
          </cell>
          <cell r="X446">
            <v>28218.302247526066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J447">
            <v>447</v>
          </cell>
          <cell r="L447" t="str">
            <v xml:space="preserve"> -Transmission</v>
          </cell>
          <cell r="O447" t="str">
            <v>Sum</v>
          </cell>
          <cell r="Q447">
            <v>2464000</v>
          </cell>
        </row>
        <row r="448">
          <cell r="J448">
            <v>448</v>
          </cell>
          <cell r="L448" t="str">
            <v>T</v>
          </cell>
          <cell r="M448" t="str">
            <v>Transmission Plant</v>
          </cell>
          <cell r="N448" t="str">
            <v/>
          </cell>
          <cell r="O448">
            <v>100</v>
          </cell>
          <cell r="P448" t="str">
            <v>S02</v>
          </cell>
          <cell r="R448">
            <v>2464000</v>
          </cell>
          <cell r="S448">
            <v>1118859.9978241071</v>
          </cell>
          <cell r="T448">
            <v>208757.20638797033</v>
          </cell>
          <cell r="U448">
            <v>638750.22086478665</v>
          </cell>
          <cell r="V448">
            <v>436715.88554481254</v>
          </cell>
          <cell r="W448">
            <v>51298.499208465233</v>
          </cell>
          <cell r="X448">
            <v>9618.1901698581023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J449">
            <v>449</v>
          </cell>
          <cell r="L449" t="str">
            <v xml:space="preserve"> -Distribution</v>
          </cell>
          <cell r="O449" t="str">
            <v>Sum</v>
          </cell>
          <cell r="Q449">
            <v>3866000</v>
          </cell>
        </row>
        <row r="450">
          <cell r="J450">
            <v>450</v>
          </cell>
          <cell r="L450" t="str">
            <v>D</v>
          </cell>
          <cell r="M450" t="str">
            <v>Distribution Plant</v>
          </cell>
          <cell r="N450" t="str">
            <v/>
          </cell>
          <cell r="O450">
            <v>100</v>
          </cell>
          <cell r="P450" t="str">
            <v>S03</v>
          </cell>
          <cell r="R450">
            <v>3866000</v>
          </cell>
          <cell r="S450">
            <v>2098023.9052472152</v>
          </cell>
          <cell r="T450">
            <v>425419.31487299554</v>
          </cell>
          <cell r="U450">
            <v>912121.9656635588</v>
          </cell>
          <cell r="V450">
            <v>141864.58755546494</v>
          </cell>
          <cell r="W450">
            <v>92879.601551862521</v>
          </cell>
          <cell r="X450">
            <v>195690.62510890269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J451">
            <v>451</v>
          </cell>
          <cell r="L451" t="str">
            <v xml:space="preserve"> -Administrative &amp; General</v>
          </cell>
          <cell r="O451" t="str">
            <v>Sum</v>
          </cell>
          <cell r="Q451">
            <v>0</v>
          </cell>
        </row>
        <row r="452">
          <cell r="J452">
            <v>452</v>
          </cell>
          <cell r="L452" t="str">
            <v>O</v>
          </cell>
          <cell r="M452" t="str">
            <v>General Plant</v>
          </cell>
          <cell r="N452" t="str">
            <v/>
          </cell>
          <cell r="O452">
            <v>100</v>
          </cell>
          <cell r="P452" t="str">
            <v>S04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3">
          <cell r="J453">
            <v>453</v>
          </cell>
          <cell r="K453" t="str">
            <v>Open</v>
          </cell>
          <cell r="O453" t="str">
            <v>Sum</v>
          </cell>
          <cell r="Q453">
            <v>0</v>
          </cell>
        </row>
        <row r="454">
          <cell r="J454">
            <v>454</v>
          </cell>
          <cell r="K454" t="str">
            <v>Open</v>
          </cell>
          <cell r="O454" t="str">
            <v>Sum</v>
          </cell>
          <cell r="Q454">
            <v>0</v>
          </cell>
        </row>
        <row r="455">
          <cell r="J455">
            <v>455</v>
          </cell>
          <cell r="K455" t="str">
            <v>Open</v>
          </cell>
          <cell r="O455" t="str">
            <v>Sum</v>
          </cell>
          <cell r="Q455">
            <v>0</v>
          </cell>
        </row>
        <row r="456">
          <cell r="J456">
            <v>456</v>
          </cell>
          <cell r="K456" t="str">
            <v>Open</v>
          </cell>
          <cell r="O456" t="str">
            <v>Sum</v>
          </cell>
          <cell r="Q456">
            <v>0</v>
          </cell>
        </row>
        <row r="457">
          <cell r="J457">
            <v>457</v>
          </cell>
          <cell r="K457" t="str">
            <v>State Kwh Generation-Production</v>
          </cell>
          <cell r="O457" t="str">
            <v>P01</v>
          </cell>
          <cell r="P457" t="str">
            <v/>
          </cell>
          <cell r="Q457">
            <v>1061000</v>
          </cell>
        </row>
        <row r="458">
          <cell r="J458">
            <v>458</v>
          </cell>
          <cell r="L458" t="str">
            <v>P</v>
          </cell>
          <cell r="M458" t="str">
            <v>Coincident Peak</v>
          </cell>
          <cell r="N458" t="str">
            <v/>
          </cell>
          <cell r="O458">
            <v>34.200000000000003</v>
          </cell>
          <cell r="P458" t="str">
            <v>D01</v>
          </cell>
          <cell r="R458">
            <v>362862</v>
          </cell>
          <cell r="S458">
            <v>180828.44899558532</v>
          </cell>
          <cell r="T458">
            <v>28245.342215056568</v>
          </cell>
          <cell r="U458">
            <v>88760.366619211636</v>
          </cell>
          <cell r="V458">
            <v>57695.379034612226</v>
          </cell>
          <cell r="W458">
            <v>6450.4327605796998</v>
          </cell>
          <cell r="X458">
            <v>882.03037495452861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J459">
            <v>459</v>
          </cell>
          <cell r="L459" t="str">
            <v>P</v>
          </cell>
          <cell r="M459" t="str">
            <v>Generation Level Consumption</v>
          </cell>
          <cell r="N459" t="str">
            <v/>
          </cell>
          <cell r="O459">
            <v>65.8</v>
          </cell>
          <cell r="P459" t="str">
            <v>E02</v>
          </cell>
          <cell r="R459">
            <v>698138</v>
          </cell>
          <cell r="S459">
            <v>300953.39259994117</v>
          </cell>
          <cell r="T459">
            <v>61645.646412230992</v>
          </cell>
          <cell r="U459">
            <v>186285.89325803629</v>
          </cell>
          <cell r="V459">
            <v>130354.76486272799</v>
          </cell>
          <cell r="W459">
            <v>15638.734309299203</v>
          </cell>
          <cell r="X459">
            <v>3259.5685577644035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J460">
            <v>460</v>
          </cell>
          <cell r="L460" t="str">
            <v>P</v>
          </cell>
          <cell r="M460" t="str">
            <v>Open</v>
          </cell>
          <cell r="N460" t="str">
            <v/>
          </cell>
          <cell r="O460">
            <v>0</v>
          </cell>
          <cell r="P460" t="str">
            <v>xxx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1">
          <cell r="J461">
            <v>461</v>
          </cell>
          <cell r="L461" t="str">
            <v>P</v>
          </cell>
          <cell r="M461" t="str">
            <v>Open</v>
          </cell>
          <cell r="N461" t="str">
            <v/>
          </cell>
          <cell r="O461">
            <v>0</v>
          </cell>
          <cell r="P461" t="str">
            <v>xxx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J462">
            <v>462</v>
          </cell>
          <cell r="K462" t="str">
            <v>Montana/Oregon SIT-Production</v>
          </cell>
          <cell r="O462" t="str">
            <v>P01</v>
          </cell>
          <cell r="P462" t="str">
            <v/>
          </cell>
          <cell r="Q462">
            <v>292000</v>
          </cell>
        </row>
        <row r="463">
          <cell r="J463">
            <v>463</v>
          </cell>
          <cell r="L463" t="str">
            <v>P</v>
          </cell>
          <cell r="M463" t="str">
            <v>Coincident Peak</v>
          </cell>
          <cell r="N463" t="str">
            <v/>
          </cell>
          <cell r="O463">
            <v>34.200000000000003</v>
          </cell>
          <cell r="P463" t="str">
            <v>D01</v>
          </cell>
          <cell r="R463">
            <v>99864</v>
          </cell>
          <cell r="S463">
            <v>49766.170694355249</v>
          </cell>
          <cell r="T463">
            <v>7773.4589319477072</v>
          </cell>
          <cell r="U463">
            <v>24427.923706701036</v>
          </cell>
          <cell r="V463">
            <v>15878.464352598274</v>
          </cell>
          <cell r="W463">
            <v>1775.2369143159965</v>
          </cell>
          <cell r="X463">
            <v>242.74540008173642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4">
          <cell r="J464">
            <v>464</v>
          </cell>
          <cell r="L464" t="str">
            <v>P</v>
          </cell>
          <cell r="M464" t="str">
            <v>Generation Level Consumption</v>
          </cell>
          <cell r="N464" t="str">
            <v/>
          </cell>
          <cell r="O464">
            <v>65.8</v>
          </cell>
          <cell r="P464" t="str">
            <v>E02</v>
          </cell>
          <cell r="R464">
            <v>192136</v>
          </cell>
          <cell r="S464">
            <v>82826.004372462616</v>
          </cell>
          <cell r="T464">
            <v>16965.625591302025</v>
          </cell>
          <cell r="U464">
            <v>51268.125194483124</v>
          </cell>
          <cell r="V464">
            <v>35875.203901900633</v>
          </cell>
          <cell r="W464">
            <v>4303.9683490248517</v>
          </cell>
          <cell r="X464">
            <v>897.07259082677274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J465">
            <v>465</v>
          </cell>
          <cell r="L465" t="str">
            <v>P</v>
          </cell>
          <cell r="M465" t="str">
            <v>Open</v>
          </cell>
          <cell r="N465" t="str">
            <v/>
          </cell>
          <cell r="O465">
            <v>0</v>
          </cell>
          <cell r="P465" t="str">
            <v>xxx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J466">
            <v>466</v>
          </cell>
          <cell r="L466" t="str">
            <v>P</v>
          </cell>
          <cell r="M466" t="str">
            <v>Open</v>
          </cell>
          <cell r="N466" t="str">
            <v/>
          </cell>
          <cell r="O466">
            <v>0</v>
          </cell>
          <cell r="P466" t="str">
            <v>xxx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7">
          <cell r="J467">
            <v>467</v>
          </cell>
          <cell r="K467" t="str">
            <v>Misc</v>
          </cell>
          <cell r="L467" t="str">
            <v xml:space="preserve"> -Production</v>
          </cell>
          <cell r="O467" t="str">
            <v>P01</v>
          </cell>
          <cell r="P467" t="str">
            <v/>
          </cell>
          <cell r="Q467">
            <v>26000</v>
          </cell>
        </row>
        <row r="468">
          <cell r="J468">
            <v>468</v>
          </cell>
          <cell r="L468" t="str">
            <v>P</v>
          </cell>
          <cell r="M468" t="str">
            <v>Coincident Peak</v>
          </cell>
          <cell r="N468" t="str">
            <v/>
          </cell>
          <cell r="O468">
            <v>34.200000000000003</v>
          </cell>
          <cell r="P468" t="str">
            <v>D01</v>
          </cell>
          <cell r="R468">
            <v>8892.0000000000018</v>
          </cell>
          <cell r="S468">
            <v>4431.2343768946466</v>
          </cell>
          <cell r="T468">
            <v>692.15730215972746</v>
          </cell>
          <cell r="U468">
            <v>2175.0890971720105</v>
          </cell>
          <cell r="V468">
            <v>1413.8358670121754</v>
          </cell>
          <cell r="W468">
            <v>158.06904031580794</v>
          </cell>
          <cell r="X468">
            <v>21.614316445634071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J469">
            <v>469</v>
          </cell>
          <cell r="L469" t="str">
            <v>P</v>
          </cell>
          <cell r="M469" t="str">
            <v>Generation Level Consumption</v>
          </cell>
          <cell r="N469" t="str">
            <v/>
          </cell>
          <cell r="O469">
            <v>65.8</v>
          </cell>
          <cell r="P469" t="str">
            <v>E02</v>
          </cell>
          <cell r="R469">
            <v>17108</v>
          </cell>
          <cell r="S469">
            <v>7374.9181975480406</v>
          </cell>
          <cell r="T469">
            <v>1510.6378951159338</v>
          </cell>
          <cell r="U469">
            <v>4564.9700515635659</v>
          </cell>
          <cell r="V469">
            <v>3194.3674707171795</v>
          </cell>
          <cell r="W469">
            <v>383.23005847481556</v>
          </cell>
          <cell r="X469">
            <v>79.87632658046607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J470">
            <v>470</v>
          </cell>
          <cell r="L470" t="str">
            <v>P</v>
          </cell>
          <cell r="M470" t="str">
            <v>Open</v>
          </cell>
          <cell r="N470" t="str">
            <v/>
          </cell>
          <cell r="O470">
            <v>0</v>
          </cell>
          <cell r="P470" t="str">
            <v>xxx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J471">
            <v>471</v>
          </cell>
          <cell r="L471" t="str">
            <v>P</v>
          </cell>
          <cell r="M471" t="str">
            <v>Open</v>
          </cell>
          <cell r="N471" t="str">
            <v/>
          </cell>
          <cell r="O471">
            <v>0</v>
          </cell>
          <cell r="P471" t="str">
            <v>xxx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J472">
            <v>472</v>
          </cell>
          <cell r="L472" t="str">
            <v xml:space="preserve"> -Distribution</v>
          </cell>
          <cell r="O472" t="str">
            <v>Sum</v>
          </cell>
          <cell r="Q472">
            <v>0</v>
          </cell>
        </row>
        <row r="473">
          <cell r="J473">
            <v>473</v>
          </cell>
          <cell r="L473" t="str">
            <v>D</v>
          </cell>
          <cell r="M473" t="str">
            <v>Distribution Plant</v>
          </cell>
          <cell r="N473" t="str">
            <v/>
          </cell>
          <cell r="O473">
            <v>100</v>
          </cell>
          <cell r="P473" t="str">
            <v>S03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J474">
            <v>474</v>
          </cell>
          <cell r="K474" t="str">
            <v>B&amp;O</v>
          </cell>
          <cell r="L474" t="str">
            <v xml:space="preserve"> -Distribution</v>
          </cell>
          <cell r="O474" t="str">
            <v>Sum</v>
          </cell>
          <cell r="Q474">
            <v>0</v>
          </cell>
        </row>
        <row r="475">
          <cell r="J475">
            <v>475</v>
          </cell>
          <cell r="L475" t="str">
            <v>x</v>
          </cell>
          <cell r="M475" t="str">
            <v>Open</v>
          </cell>
          <cell r="N475" t="str">
            <v/>
          </cell>
          <cell r="O475">
            <v>100</v>
          </cell>
          <cell r="P475" t="str">
            <v>xxx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J476">
            <v>476</v>
          </cell>
          <cell r="K476" t="str">
            <v>Excise</v>
          </cell>
          <cell r="L476" t="str">
            <v xml:space="preserve"> -Distribution</v>
          </cell>
          <cell r="O476" t="str">
            <v>Sum</v>
          </cell>
          <cell r="Q476">
            <v>18330000</v>
          </cell>
        </row>
        <row r="477">
          <cell r="J477">
            <v>477</v>
          </cell>
          <cell r="L477" t="str">
            <v>R</v>
          </cell>
          <cell r="M477" t="str">
            <v>Retail Sales Revenue</v>
          </cell>
          <cell r="N477" t="str">
            <v/>
          </cell>
          <cell r="O477">
            <v>100</v>
          </cell>
          <cell r="P477" t="str">
            <v>R01</v>
          </cell>
          <cell r="R477">
            <v>18330000</v>
          </cell>
          <cell r="S477">
            <v>7993217.9826633409</v>
          </cell>
          <cell r="T477">
            <v>2235905.1647422025</v>
          </cell>
          <cell r="U477">
            <v>5111923.4682106329</v>
          </cell>
          <cell r="V477">
            <v>2343684.8639324992</v>
          </cell>
          <cell r="W477">
            <v>380169.12580613262</v>
          </cell>
          <cell r="X477">
            <v>265099.39464519179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J478">
            <v>478</v>
          </cell>
          <cell r="L478" t="str">
            <v>Total Taxes Other Than Income Taxes</v>
          </cell>
          <cell r="P478" t="str">
            <v/>
          </cell>
          <cell r="Q478">
            <v>33268000</v>
          </cell>
          <cell r="R478">
            <v>33268000</v>
          </cell>
          <cell r="S478">
            <v>15118846.553457841</v>
          </cell>
          <cell r="T478">
            <v>3599376.3420858178</v>
          </cell>
          <cell r="U478">
            <v>8894273.6990588177</v>
          </cell>
          <cell r="V478">
            <v>4447935.1190010179</v>
          </cell>
          <cell r="W478">
            <v>703558.86665837141</v>
          </cell>
          <cell r="X478">
            <v>504009.41973813222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J479">
            <v>479</v>
          </cell>
        </row>
        <row r="480">
          <cell r="J480">
            <v>480</v>
          </cell>
          <cell r="K480" t="str">
            <v>Depreciation Expense</v>
          </cell>
        </row>
        <row r="481">
          <cell r="J481">
            <v>481</v>
          </cell>
          <cell r="L481" t="str">
            <v>Production Plant Depreciation Expense</v>
          </cell>
        </row>
        <row r="482">
          <cell r="J482">
            <v>482</v>
          </cell>
          <cell r="K482" t="str">
            <v>31X</v>
          </cell>
          <cell r="L482" t="str">
            <v>Steam Production Depr Exp</v>
          </cell>
          <cell r="O482" t="str">
            <v>P01</v>
          </cell>
          <cell r="P482" t="str">
            <v/>
          </cell>
          <cell r="Q482">
            <v>4635000</v>
          </cell>
        </row>
        <row r="483">
          <cell r="J483">
            <v>483</v>
          </cell>
          <cell r="L483" t="str">
            <v>P</v>
          </cell>
          <cell r="M483" t="str">
            <v>Coincident Peak</v>
          </cell>
          <cell r="N483" t="str">
            <v/>
          </cell>
          <cell r="O483">
            <v>34.200000000000003</v>
          </cell>
          <cell r="P483" t="str">
            <v>D01</v>
          </cell>
          <cell r="R483">
            <v>1585170</v>
          </cell>
          <cell r="S483">
            <v>789952.74372718006</v>
          </cell>
          <cell r="T483">
            <v>123390.34982732062</v>
          </cell>
          <cell r="U483">
            <v>387751.46020739491</v>
          </cell>
          <cell r="V483">
            <v>252043.4324462089</v>
          </cell>
          <cell r="W483">
            <v>28178.8462255296</v>
          </cell>
          <cell r="X483">
            <v>3853.1675663659189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J484">
            <v>484</v>
          </cell>
          <cell r="L484" t="str">
            <v>P</v>
          </cell>
          <cell r="M484" t="str">
            <v>Generation Level Consumption</v>
          </cell>
          <cell r="N484" t="str">
            <v/>
          </cell>
          <cell r="O484">
            <v>65.8</v>
          </cell>
          <cell r="P484" t="str">
            <v>E02</v>
          </cell>
          <cell r="R484">
            <v>3049830</v>
          </cell>
          <cell r="S484">
            <v>1314720.994062891</v>
          </cell>
          <cell r="T484">
            <v>269300.25553316745</v>
          </cell>
          <cell r="U484">
            <v>813793.69957681268</v>
          </cell>
          <cell r="V484">
            <v>569457.4317990049</v>
          </cell>
          <cell r="W484">
            <v>68318.1277319527</v>
          </cell>
          <cell r="X484">
            <v>14239.491296171547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J485">
            <v>485</v>
          </cell>
          <cell r="L485" t="str">
            <v>P</v>
          </cell>
          <cell r="M485" t="str">
            <v>Open</v>
          </cell>
          <cell r="N485" t="str">
            <v/>
          </cell>
          <cell r="O485">
            <v>0</v>
          </cell>
          <cell r="P485" t="str">
            <v>xxx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J486">
            <v>486</v>
          </cell>
          <cell r="L486" t="str">
            <v>P</v>
          </cell>
          <cell r="M486" t="str">
            <v>Open</v>
          </cell>
          <cell r="N486" t="str">
            <v/>
          </cell>
          <cell r="O486">
            <v>0</v>
          </cell>
          <cell r="P486" t="str">
            <v>xxx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J487">
            <v>487</v>
          </cell>
          <cell r="K487" t="str">
            <v>32X</v>
          </cell>
          <cell r="L487" t="str">
            <v>Nuclear Production Depr Exp</v>
          </cell>
          <cell r="O487" t="str">
            <v>P01</v>
          </cell>
          <cell r="P487" t="str">
            <v/>
          </cell>
          <cell r="Q487">
            <v>2450000</v>
          </cell>
        </row>
        <row r="488">
          <cell r="J488">
            <v>488</v>
          </cell>
          <cell r="L488" t="str">
            <v>P</v>
          </cell>
          <cell r="M488" t="str">
            <v>Coincident Peak</v>
          </cell>
          <cell r="N488" t="str">
            <v/>
          </cell>
          <cell r="O488">
            <v>34.200000000000003</v>
          </cell>
          <cell r="P488" t="str">
            <v>D01</v>
          </cell>
          <cell r="R488">
            <v>837900</v>
          </cell>
          <cell r="S488">
            <v>417558.62397661083</v>
          </cell>
          <cell r="T488">
            <v>65222.515011205076</v>
          </cell>
          <cell r="U488">
            <v>204960.31877197788</v>
          </cell>
          <cell r="V488">
            <v>133226.84131460881</v>
          </cell>
          <cell r="W488">
            <v>14894.967260528052</v>
          </cell>
          <cell r="X488">
            <v>2036.7336650693637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J489">
            <v>489</v>
          </cell>
          <cell r="L489" t="str">
            <v>P</v>
          </cell>
          <cell r="M489" t="str">
            <v>Generation Level Consumption</v>
          </cell>
          <cell r="N489" t="str">
            <v/>
          </cell>
          <cell r="O489">
            <v>65.8</v>
          </cell>
          <cell r="P489" t="str">
            <v>E02</v>
          </cell>
          <cell r="R489">
            <v>1612100</v>
          </cell>
          <cell r="S489">
            <v>694944.21476895001</v>
          </cell>
          <cell r="T489">
            <v>142348.57088592454</v>
          </cell>
          <cell r="U489">
            <v>430160.63947425911</v>
          </cell>
          <cell r="V489">
            <v>301007.70397142653</v>
          </cell>
          <cell r="W489">
            <v>36112.06320243454</v>
          </cell>
          <cell r="X489">
            <v>7526.8076970054562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J490">
            <v>490</v>
          </cell>
          <cell r="L490" t="str">
            <v>P</v>
          </cell>
          <cell r="M490" t="str">
            <v>Open</v>
          </cell>
          <cell r="N490" t="str">
            <v/>
          </cell>
          <cell r="O490">
            <v>0</v>
          </cell>
          <cell r="P490" t="str">
            <v>xxx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J491">
            <v>491</v>
          </cell>
          <cell r="L491" t="str">
            <v>P</v>
          </cell>
          <cell r="M491" t="str">
            <v>Open</v>
          </cell>
          <cell r="N491" t="str">
            <v/>
          </cell>
          <cell r="O491">
            <v>0</v>
          </cell>
          <cell r="P491" t="str">
            <v>xxx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J492">
            <v>492</v>
          </cell>
          <cell r="K492" t="str">
            <v>33X</v>
          </cell>
          <cell r="L492" t="str">
            <v>Hydraulic Production Depr Exp</v>
          </cell>
          <cell r="O492" t="str">
            <v>P01</v>
          </cell>
          <cell r="P492" t="str">
            <v/>
          </cell>
          <cell r="Q492">
            <v>4861000</v>
          </cell>
        </row>
        <row r="493">
          <cell r="J493">
            <v>493</v>
          </cell>
          <cell r="L493" t="str">
            <v>P</v>
          </cell>
          <cell r="M493" t="str">
            <v>Coincident Peak</v>
          </cell>
          <cell r="N493" t="str">
            <v/>
          </cell>
          <cell r="O493">
            <v>34.200000000000003</v>
          </cell>
          <cell r="P493" t="str">
            <v>D01</v>
          </cell>
          <cell r="R493">
            <v>1662462</v>
          </cell>
          <cell r="S493">
            <v>828470.39638787962</v>
          </cell>
          <cell r="T493">
            <v>129406.79406917056</v>
          </cell>
          <cell r="U493">
            <v>406658.00389819773</v>
          </cell>
          <cell r="V493">
            <v>264332.92882869934</v>
          </cell>
          <cell r="W493">
            <v>29552.830960582392</v>
          </cell>
          <cell r="X493">
            <v>4041.0458554702764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J494">
            <v>494</v>
          </cell>
          <cell r="L494" t="str">
            <v>P</v>
          </cell>
          <cell r="M494" t="str">
            <v>Generation Level Consumption</v>
          </cell>
          <cell r="N494" t="str">
            <v/>
          </cell>
          <cell r="O494">
            <v>65.8</v>
          </cell>
          <cell r="P494" t="str">
            <v>E02</v>
          </cell>
          <cell r="R494">
            <v>3198538</v>
          </cell>
          <cell r="S494">
            <v>1378826.052241578</v>
          </cell>
          <cell r="T494">
            <v>282431.18492917519</v>
          </cell>
          <cell r="U494">
            <v>853473.82387117285</v>
          </cell>
          <cell r="V494">
            <v>597223.85673677735</v>
          </cell>
          <cell r="W494">
            <v>71649.281317156856</v>
          </cell>
          <cell r="X494">
            <v>14933.800904140213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</row>
        <row r="495">
          <cell r="J495">
            <v>495</v>
          </cell>
          <cell r="L495" t="str">
            <v>P</v>
          </cell>
          <cell r="M495" t="str">
            <v>Open</v>
          </cell>
          <cell r="N495" t="str">
            <v/>
          </cell>
          <cell r="O495">
            <v>0</v>
          </cell>
          <cell r="P495" t="str">
            <v>xxx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J496">
            <v>496</v>
          </cell>
          <cell r="L496" t="str">
            <v>P</v>
          </cell>
          <cell r="M496" t="str">
            <v>Open</v>
          </cell>
          <cell r="N496" t="str">
            <v/>
          </cell>
          <cell r="O496">
            <v>0</v>
          </cell>
          <cell r="P496" t="str">
            <v>xxx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J497">
            <v>497</v>
          </cell>
          <cell r="K497" t="str">
            <v>34X</v>
          </cell>
          <cell r="L497" t="str">
            <v>Other Production Depr Exp</v>
          </cell>
          <cell r="O497" t="str">
            <v>P01</v>
          </cell>
          <cell r="P497" t="str">
            <v/>
          </cell>
          <cell r="Q497">
            <v>5446000</v>
          </cell>
        </row>
        <row r="498">
          <cell r="J498">
            <v>498</v>
          </cell>
          <cell r="L498" t="str">
            <v>P</v>
          </cell>
          <cell r="M498" t="str">
            <v>Coincident Peak</v>
          </cell>
          <cell r="N498" t="str">
            <v/>
          </cell>
          <cell r="O498">
            <v>34.200000000000003</v>
          </cell>
          <cell r="P498" t="str">
            <v>D01</v>
          </cell>
          <cell r="R498">
            <v>1862532.0000000002</v>
          </cell>
          <cell r="S498">
            <v>928173.16986800928</v>
          </cell>
          <cell r="T498">
            <v>144980.33336776446</v>
          </cell>
          <cell r="U498">
            <v>455597.50858456804</v>
          </cell>
          <cell r="V498">
            <v>296144.23583647335</v>
          </cell>
          <cell r="W498">
            <v>33109.384367688072</v>
          </cell>
          <cell r="X498">
            <v>4527.3679754970435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J499">
            <v>499</v>
          </cell>
          <cell r="L499" t="str">
            <v>P</v>
          </cell>
          <cell r="M499" t="str">
            <v>Generation Level Consumption</v>
          </cell>
          <cell r="N499" t="str">
            <v/>
          </cell>
          <cell r="O499">
            <v>65.8</v>
          </cell>
          <cell r="P499" t="str">
            <v>E02</v>
          </cell>
          <cell r="R499">
            <v>3583468</v>
          </cell>
          <cell r="S499">
            <v>1544761.7116864088</v>
          </cell>
          <cell r="T499">
            <v>316420.53756928368</v>
          </cell>
          <cell r="U499">
            <v>956185.65003135311</v>
          </cell>
          <cell r="V499">
            <v>669097.12482791382</v>
          </cell>
          <cell r="W499">
            <v>80271.957632840218</v>
          </cell>
          <cell r="X499">
            <v>16731.018252200702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J500">
            <v>500</v>
          </cell>
          <cell r="L500" t="str">
            <v>P</v>
          </cell>
          <cell r="M500" t="str">
            <v>Open</v>
          </cell>
          <cell r="N500" t="str">
            <v/>
          </cell>
          <cell r="O500">
            <v>0</v>
          </cell>
          <cell r="P500" t="str">
            <v>xxx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J501">
            <v>501</v>
          </cell>
          <cell r="L501" t="str">
            <v>P</v>
          </cell>
          <cell r="M501" t="str">
            <v>Open</v>
          </cell>
          <cell r="N501" t="str">
            <v/>
          </cell>
          <cell r="O501">
            <v>0</v>
          </cell>
          <cell r="P501" t="str">
            <v>xxx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J502">
            <v>502</v>
          </cell>
          <cell r="L502" t="str">
            <v>Total Production Plant Depreciation Expense</v>
          </cell>
          <cell r="P502" t="str">
            <v/>
          </cell>
          <cell r="Q502">
            <v>17392000</v>
          </cell>
          <cell r="R502">
            <v>17392000</v>
          </cell>
          <cell r="S502">
            <v>7897407.9067195076</v>
          </cell>
          <cell r="T502">
            <v>1473500.5411930117</v>
          </cell>
          <cell r="U502">
            <v>4508581.1044157371</v>
          </cell>
          <cell r="V502">
            <v>3082533.5557611128</v>
          </cell>
          <cell r="W502">
            <v>362087.45869871241</v>
          </cell>
          <cell r="X502">
            <v>67889.433211920521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J503">
            <v>503</v>
          </cell>
        </row>
        <row r="504">
          <cell r="J504">
            <v>504</v>
          </cell>
          <cell r="L504" t="str">
            <v>Transmission Plant Depreciation Expense</v>
          </cell>
        </row>
        <row r="505">
          <cell r="J505">
            <v>505</v>
          </cell>
          <cell r="K505">
            <v>350</v>
          </cell>
          <cell r="L505" t="str">
            <v>Land &amp; Land Rights Depr Exp</v>
          </cell>
          <cell r="O505" t="str">
            <v>T01</v>
          </cell>
          <cell r="P505" t="str">
            <v/>
          </cell>
          <cell r="Q505">
            <v>136000</v>
          </cell>
        </row>
        <row r="506">
          <cell r="J506">
            <v>506</v>
          </cell>
          <cell r="L506" t="str">
            <v>T</v>
          </cell>
          <cell r="M506" t="str">
            <v>Coincident Peak</v>
          </cell>
          <cell r="N506" t="str">
            <v/>
          </cell>
          <cell r="O506">
            <v>34.200000000000003</v>
          </cell>
          <cell r="P506" t="str">
            <v>D01</v>
          </cell>
          <cell r="R506">
            <v>46512</v>
          </cell>
          <cell r="S506">
            <v>23178.764432987376</v>
          </cell>
          <cell r="T506">
            <v>3620.5151189893431</v>
          </cell>
          <cell r="U506">
            <v>11377.389123668976</v>
          </cell>
          <cell r="V506">
            <v>7395.4491505252236</v>
          </cell>
          <cell r="W506">
            <v>826.82267242114904</v>
          </cell>
          <cell r="X506">
            <v>113.05950140793203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J507">
            <v>507</v>
          </cell>
          <cell r="L507" t="str">
            <v>T</v>
          </cell>
          <cell r="M507" t="str">
            <v>Generation Level Consumption</v>
          </cell>
          <cell r="N507" t="str">
            <v/>
          </cell>
          <cell r="O507">
            <v>65.8</v>
          </cell>
          <cell r="P507" t="str">
            <v>E02</v>
          </cell>
          <cell r="R507">
            <v>89488</v>
          </cell>
          <cell r="S507">
            <v>38576.495187174369</v>
          </cell>
          <cell r="T507">
            <v>7901.7982206064235</v>
          </cell>
          <cell r="U507">
            <v>23878.30488510173</v>
          </cell>
          <cell r="V507">
            <v>16708.999077597557</v>
          </cell>
          <cell r="W507">
            <v>2004.5879981759583</v>
          </cell>
          <cell r="X507">
            <v>417.81463134397637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J508">
            <v>508</v>
          </cell>
          <cell r="L508" t="str">
            <v>T</v>
          </cell>
          <cell r="M508" t="str">
            <v>Open</v>
          </cell>
          <cell r="N508" t="str">
            <v/>
          </cell>
          <cell r="O508">
            <v>0</v>
          </cell>
          <cell r="P508" t="str">
            <v>xxx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J509">
            <v>509</v>
          </cell>
          <cell r="K509">
            <v>352</v>
          </cell>
          <cell r="L509" t="str">
            <v>Structures &amp; Improvements Depr Exp</v>
          </cell>
          <cell r="O509" t="str">
            <v>T01</v>
          </cell>
          <cell r="P509" t="str">
            <v/>
          </cell>
          <cell r="Q509">
            <v>175000</v>
          </cell>
        </row>
        <row r="510">
          <cell r="J510">
            <v>510</v>
          </cell>
          <cell r="L510" t="str">
            <v>T</v>
          </cell>
          <cell r="M510" t="str">
            <v>Coincident Peak</v>
          </cell>
          <cell r="N510" t="str">
            <v/>
          </cell>
          <cell r="O510">
            <v>34.200000000000003</v>
          </cell>
          <cell r="P510" t="str">
            <v>D01</v>
          </cell>
          <cell r="R510">
            <v>59850.000000000007</v>
          </cell>
          <cell r="S510">
            <v>29825.615998329347</v>
          </cell>
          <cell r="T510">
            <v>4658.7510722289344</v>
          </cell>
          <cell r="U510">
            <v>14640.022769426992</v>
          </cell>
          <cell r="V510">
            <v>9516.2029510434877</v>
          </cell>
          <cell r="W510">
            <v>1063.926232894861</v>
          </cell>
          <cell r="X510">
            <v>145.48097607638314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J511">
            <v>511</v>
          </cell>
          <cell r="L511" t="str">
            <v>T</v>
          </cell>
          <cell r="M511" t="str">
            <v>Generation Level Consumption</v>
          </cell>
          <cell r="N511" t="str">
            <v/>
          </cell>
          <cell r="O511">
            <v>65.8</v>
          </cell>
          <cell r="P511" t="str">
            <v>E02</v>
          </cell>
          <cell r="R511">
            <v>115150</v>
          </cell>
          <cell r="S511">
            <v>49638.872483496423</v>
          </cell>
          <cell r="T511">
            <v>10167.755063280323</v>
          </cell>
          <cell r="U511">
            <v>30725.759962447079</v>
          </cell>
          <cell r="V511">
            <v>21500.550283673325</v>
          </cell>
          <cell r="W511">
            <v>2579.4330858881817</v>
          </cell>
          <cell r="X511">
            <v>537.62912121467548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J512">
            <v>512</v>
          </cell>
          <cell r="L512" t="str">
            <v>T</v>
          </cell>
          <cell r="M512" t="str">
            <v>Open</v>
          </cell>
          <cell r="N512" t="str">
            <v/>
          </cell>
          <cell r="O512">
            <v>0</v>
          </cell>
          <cell r="P512" t="str">
            <v>xxx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J513">
            <v>513</v>
          </cell>
          <cell r="K513">
            <v>353</v>
          </cell>
          <cell r="L513" t="str">
            <v>Station Equipment Depr Exp</v>
          </cell>
          <cell r="O513" t="str">
            <v>T01</v>
          </cell>
          <cell r="P513" t="str">
            <v/>
          </cell>
          <cell r="Q513">
            <v>3114000</v>
          </cell>
        </row>
        <row r="514">
          <cell r="J514">
            <v>514</v>
          </cell>
          <cell r="L514" t="str">
            <v>T</v>
          </cell>
          <cell r="M514" t="str">
            <v>Coincident Peak</v>
          </cell>
          <cell r="N514" t="str">
            <v/>
          </cell>
          <cell r="O514">
            <v>34.200000000000003</v>
          </cell>
          <cell r="P514" t="str">
            <v>D01</v>
          </cell>
          <cell r="R514">
            <v>1064988.0000000002</v>
          </cell>
          <cell r="S514">
            <v>530725.53267884336</v>
          </cell>
          <cell r="T514">
            <v>82899.147650976593</v>
          </cell>
          <cell r="U514">
            <v>260508.74802283235</v>
          </cell>
          <cell r="V514">
            <v>169334.0342259967</v>
          </cell>
          <cell r="W514">
            <v>18931.807367054844</v>
          </cell>
          <cell r="X514">
            <v>2588.7300542963267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J515">
            <v>515</v>
          </cell>
          <cell r="L515" t="str">
            <v>T</v>
          </cell>
          <cell r="M515" t="str">
            <v>Generation Level Consumption</v>
          </cell>
          <cell r="N515" t="str">
            <v/>
          </cell>
          <cell r="O515">
            <v>65.8</v>
          </cell>
          <cell r="P515" t="str">
            <v>E02</v>
          </cell>
          <cell r="R515">
            <v>2049012</v>
          </cell>
          <cell r="S515">
            <v>883288.27950633073</v>
          </cell>
          <cell r="T515">
            <v>180927.9386688853</v>
          </cell>
          <cell r="U515">
            <v>546742.95156034408</v>
          </cell>
          <cell r="V515">
            <v>382586.93476204987</v>
          </cell>
          <cell r="W515">
            <v>45899.169311175989</v>
          </cell>
          <cell r="X515">
            <v>9566.7261912142822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J516">
            <v>516</v>
          </cell>
          <cell r="L516" t="str">
            <v>T</v>
          </cell>
          <cell r="M516" t="str">
            <v>Open</v>
          </cell>
          <cell r="N516" t="str">
            <v/>
          </cell>
          <cell r="O516">
            <v>0</v>
          </cell>
          <cell r="P516" t="str">
            <v>xxx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J517">
            <v>517</v>
          </cell>
          <cell r="K517">
            <v>354</v>
          </cell>
          <cell r="L517" t="str">
            <v>Towers &amp; Fixtures Depr Exp</v>
          </cell>
          <cell r="O517" t="str">
            <v>T01</v>
          </cell>
          <cell r="P517" t="str">
            <v/>
          </cell>
          <cell r="Q517">
            <v>209000</v>
          </cell>
        </row>
        <row r="518">
          <cell r="J518">
            <v>518</v>
          </cell>
          <cell r="L518" t="str">
            <v>T</v>
          </cell>
          <cell r="M518" t="str">
            <v>Coincident Peak</v>
          </cell>
          <cell r="N518" t="str">
            <v/>
          </cell>
          <cell r="O518">
            <v>34.200000000000003</v>
          </cell>
          <cell r="P518" t="str">
            <v>D01</v>
          </cell>
          <cell r="R518">
            <v>71478.000000000015</v>
          </cell>
          <cell r="S518">
            <v>35620.307106576198</v>
          </cell>
          <cell r="T518">
            <v>5563.8798519762713</v>
          </cell>
          <cell r="U518">
            <v>17484.370050344238</v>
          </cell>
          <cell r="V518">
            <v>11365.065238674795</v>
          </cell>
          <cell r="W518">
            <v>1270.6319010001484</v>
          </cell>
          <cell r="X518">
            <v>173.74585142836617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J519">
            <v>519</v>
          </cell>
          <cell r="L519" t="str">
            <v>T</v>
          </cell>
          <cell r="M519" t="str">
            <v>Generation Level Consumption</v>
          </cell>
          <cell r="N519" t="str">
            <v/>
          </cell>
          <cell r="O519">
            <v>65.8</v>
          </cell>
          <cell r="P519" t="str">
            <v>E02</v>
          </cell>
          <cell r="R519">
            <v>137522</v>
          </cell>
          <cell r="S519">
            <v>59282.996280290019</v>
          </cell>
          <cell r="T519">
            <v>12143.20461843193</v>
          </cell>
          <cell r="U519">
            <v>36695.336183722509</v>
          </cell>
          <cell r="V519">
            <v>25677.800053072711</v>
          </cell>
          <cell r="W519">
            <v>3080.580085432171</v>
          </cell>
          <cell r="X519">
            <v>642.0827790506695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J520">
            <v>520</v>
          </cell>
          <cell r="L520" t="str">
            <v>T</v>
          </cell>
          <cell r="M520" t="str">
            <v>Open</v>
          </cell>
          <cell r="N520" t="str">
            <v/>
          </cell>
          <cell r="O520">
            <v>0</v>
          </cell>
          <cell r="P520" t="str">
            <v>xxx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J521">
            <v>521</v>
          </cell>
          <cell r="K521">
            <v>355</v>
          </cell>
          <cell r="L521" t="str">
            <v>Poles &amp; Fixtures Depr Exp</v>
          </cell>
          <cell r="O521" t="str">
            <v>T01</v>
          </cell>
          <cell r="P521" t="str">
            <v/>
          </cell>
          <cell r="Q521">
            <v>1346000</v>
          </cell>
        </row>
        <row r="522">
          <cell r="J522">
            <v>522</v>
          </cell>
          <cell r="L522" t="str">
            <v>T</v>
          </cell>
          <cell r="M522" t="str">
            <v>Coincident Peak</v>
          </cell>
          <cell r="N522" t="str">
            <v/>
          </cell>
          <cell r="O522">
            <v>34.200000000000003</v>
          </cell>
          <cell r="P522" t="str">
            <v>D01</v>
          </cell>
          <cell r="R522">
            <v>460332.00000000006</v>
          </cell>
          <cell r="S522">
            <v>229401.59505000743</v>
          </cell>
          <cell r="T522">
            <v>35832.45110411512</v>
          </cell>
          <cell r="U522">
            <v>112602.68941513561</v>
          </cell>
          <cell r="V522">
            <v>73193.195269168762</v>
          </cell>
          <cell r="W522">
            <v>8183.1126255799027</v>
          </cell>
          <cell r="X522">
            <v>1118.9565359932099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J523">
            <v>523</v>
          </cell>
          <cell r="L523" t="str">
            <v>T</v>
          </cell>
          <cell r="M523" t="str">
            <v>Generation Level Consumption</v>
          </cell>
          <cell r="N523" t="str">
            <v/>
          </cell>
          <cell r="O523">
            <v>65.8</v>
          </cell>
          <cell r="P523" t="str">
            <v>E02</v>
          </cell>
          <cell r="R523">
            <v>885668</v>
          </cell>
          <cell r="S523">
            <v>381793.84207306395</v>
          </cell>
          <cell r="T523">
            <v>78204.561801001808</v>
          </cell>
          <cell r="U523">
            <v>236324.98805402152</v>
          </cell>
          <cell r="V523">
            <v>165369.94675328169</v>
          </cell>
          <cell r="W523">
            <v>19839.525334888527</v>
          </cell>
          <cell r="X523">
            <v>4135.1359837425898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J524">
            <v>524</v>
          </cell>
          <cell r="L524" t="str">
            <v>T</v>
          </cell>
          <cell r="M524" t="str">
            <v>Open</v>
          </cell>
          <cell r="N524" t="str">
            <v/>
          </cell>
          <cell r="O524">
            <v>0</v>
          </cell>
          <cell r="P524" t="str">
            <v>xxx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J525">
            <v>525</v>
          </cell>
          <cell r="K525">
            <v>356</v>
          </cell>
          <cell r="L525" t="str">
            <v>Overhead Conductors &amp; Devices Depr Exp</v>
          </cell>
          <cell r="O525" t="str">
            <v>T01</v>
          </cell>
          <cell r="P525" t="str">
            <v/>
          </cell>
          <cell r="Q525">
            <v>1375000</v>
          </cell>
        </row>
        <row r="526">
          <cell r="J526">
            <v>526</v>
          </cell>
          <cell r="L526" t="str">
            <v>T</v>
          </cell>
          <cell r="M526" t="str">
            <v>Coincident Peak</v>
          </cell>
          <cell r="N526" t="str">
            <v/>
          </cell>
          <cell r="O526">
            <v>34.200000000000003</v>
          </cell>
          <cell r="P526" t="str">
            <v>D01</v>
          </cell>
          <cell r="R526">
            <v>470250.00000000006</v>
          </cell>
          <cell r="S526">
            <v>234344.12570115915</v>
          </cell>
          <cell r="T526">
            <v>36604.472710370203</v>
          </cell>
          <cell r="U526">
            <v>115028.75033121208</v>
          </cell>
          <cell r="V526">
            <v>74770.166043913123</v>
          </cell>
          <cell r="W526">
            <v>8359.4204013167655</v>
          </cell>
          <cell r="X526">
            <v>1143.0648120287246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J527">
            <v>527</v>
          </cell>
          <cell r="L527" t="str">
            <v>T</v>
          </cell>
          <cell r="M527" t="str">
            <v>Generation Level Consumption</v>
          </cell>
          <cell r="N527" t="str">
            <v/>
          </cell>
          <cell r="O527">
            <v>65.8</v>
          </cell>
          <cell r="P527" t="str">
            <v>E02</v>
          </cell>
          <cell r="R527">
            <v>904750</v>
          </cell>
          <cell r="S527">
            <v>390019.71237032907</v>
          </cell>
          <cell r="T527">
            <v>79889.504068631111</v>
          </cell>
          <cell r="U527">
            <v>241416.68541922705</v>
          </cell>
          <cell r="V527">
            <v>168932.89508600469</v>
          </cell>
          <cell r="W527">
            <v>20266.974246264283</v>
          </cell>
          <cell r="X527">
            <v>4224.2288095438789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J528">
            <v>528</v>
          </cell>
          <cell r="L528" t="str">
            <v>T</v>
          </cell>
          <cell r="M528" t="str">
            <v>Open</v>
          </cell>
          <cell r="N528" t="str">
            <v/>
          </cell>
          <cell r="O528">
            <v>0</v>
          </cell>
          <cell r="P528" t="str">
            <v>xxx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9">
          <cell r="J529">
            <v>529</v>
          </cell>
          <cell r="K529">
            <v>357</v>
          </cell>
          <cell r="L529" t="str">
            <v>Underground Conduit Depr Exp</v>
          </cell>
          <cell r="O529" t="str">
            <v>T01</v>
          </cell>
          <cell r="P529" t="str">
            <v/>
          </cell>
          <cell r="Q529">
            <v>27000</v>
          </cell>
        </row>
        <row r="530">
          <cell r="J530">
            <v>530</v>
          </cell>
          <cell r="L530" t="str">
            <v>T</v>
          </cell>
          <cell r="M530" t="str">
            <v>Coincident Peak</v>
          </cell>
          <cell r="N530" t="str">
            <v/>
          </cell>
          <cell r="O530">
            <v>34.200000000000003</v>
          </cell>
          <cell r="P530" t="str">
            <v>D01</v>
          </cell>
          <cell r="R530">
            <v>9234.0000000000018</v>
          </cell>
          <cell r="S530">
            <v>4601.6664683136714</v>
          </cell>
          <cell r="T530">
            <v>718.7787368581786</v>
          </cell>
          <cell r="U530">
            <v>2258.7463701401648</v>
          </cell>
          <cell r="V530">
            <v>1468.2141695895668</v>
          </cell>
          <cell r="W530">
            <v>164.14861878949284</v>
          </cell>
          <cell r="X530">
            <v>22.445636308927686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J531">
            <v>531</v>
          </cell>
          <cell r="L531" t="str">
            <v>T</v>
          </cell>
          <cell r="M531" t="str">
            <v>Generation Level Consumption</v>
          </cell>
          <cell r="N531" t="str">
            <v/>
          </cell>
          <cell r="O531">
            <v>65.8</v>
          </cell>
          <cell r="P531" t="str">
            <v>E02</v>
          </cell>
          <cell r="R531">
            <v>17766</v>
          </cell>
          <cell r="S531">
            <v>7658.5688974537343</v>
          </cell>
          <cell r="T531">
            <v>1568.7393526203928</v>
          </cell>
          <cell r="U531">
            <v>4740.5458227775489</v>
          </cell>
          <cell r="V531">
            <v>3317.2277580524556</v>
          </cell>
          <cell r="W531">
            <v>397.96967610846229</v>
          </cell>
          <cell r="X531">
            <v>82.948492987407064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J532">
            <v>532</v>
          </cell>
          <cell r="L532" t="str">
            <v>T</v>
          </cell>
          <cell r="M532" t="str">
            <v>Open</v>
          </cell>
          <cell r="N532" t="str">
            <v/>
          </cell>
          <cell r="O532">
            <v>0</v>
          </cell>
          <cell r="P532" t="str">
            <v>xxx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J533">
            <v>533</v>
          </cell>
          <cell r="K533">
            <v>358</v>
          </cell>
          <cell r="L533" t="str">
            <v>Underground Conductors &amp; Devices Depr Exp</v>
          </cell>
          <cell r="O533" t="str">
            <v>T01</v>
          </cell>
          <cell r="P533" t="str">
            <v/>
          </cell>
          <cell r="Q533">
            <v>26000</v>
          </cell>
        </row>
        <row r="534">
          <cell r="J534">
            <v>534</v>
          </cell>
          <cell r="L534" t="str">
            <v>T</v>
          </cell>
          <cell r="M534" t="str">
            <v>Coincident Peak</v>
          </cell>
          <cell r="N534" t="str">
            <v/>
          </cell>
          <cell r="O534">
            <v>34.200000000000003</v>
          </cell>
          <cell r="P534" t="str">
            <v>D01</v>
          </cell>
          <cell r="R534">
            <v>8892.0000000000018</v>
          </cell>
          <cell r="S534">
            <v>4431.2343768946466</v>
          </cell>
          <cell r="T534">
            <v>692.15730215972746</v>
          </cell>
          <cell r="U534">
            <v>2175.0890971720105</v>
          </cell>
          <cell r="V534">
            <v>1413.8358670121754</v>
          </cell>
          <cell r="W534">
            <v>158.06904031580794</v>
          </cell>
          <cell r="X534">
            <v>21.614316445634071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J535">
            <v>535</v>
          </cell>
          <cell r="L535" t="str">
            <v>T</v>
          </cell>
          <cell r="M535" t="str">
            <v>Generation Level Consumption</v>
          </cell>
          <cell r="N535" t="str">
            <v/>
          </cell>
          <cell r="O535">
            <v>65.8</v>
          </cell>
          <cell r="P535" t="str">
            <v>E02</v>
          </cell>
          <cell r="R535">
            <v>17108</v>
          </cell>
          <cell r="S535">
            <v>7374.9181975480406</v>
          </cell>
          <cell r="T535">
            <v>1510.6378951159338</v>
          </cell>
          <cell r="U535">
            <v>4564.9700515635659</v>
          </cell>
          <cell r="V535">
            <v>3194.3674707171795</v>
          </cell>
          <cell r="W535">
            <v>383.23005847481556</v>
          </cell>
          <cell r="X535">
            <v>79.87632658046607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J536">
            <v>536</v>
          </cell>
          <cell r="L536" t="str">
            <v>T</v>
          </cell>
          <cell r="M536" t="str">
            <v>Open</v>
          </cell>
          <cell r="N536" t="str">
            <v/>
          </cell>
          <cell r="O536">
            <v>0</v>
          </cell>
          <cell r="P536" t="str">
            <v>xxx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J537">
            <v>537</v>
          </cell>
          <cell r="K537">
            <v>359</v>
          </cell>
          <cell r="L537" t="str">
            <v>Roads &amp; Trails Depr Exp</v>
          </cell>
          <cell r="O537" t="str">
            <v>T01</v>
          </cell>
          <cell r="P537" t="str">
            <v/>
          </cell>
          <cell r="Q537">
            <v>20000</v>
          </cell>
        </row>
        <row r="538">
          <cell r="J538">
            <v>538</v>
          </cell>
          <cell r="L538" t="str">
            <v>T</v>
          </cell>
          <cell r="M538" t="str">
            <v>Coincident Peak</v>
          </cell>
          <cell r="N538" t="str">
            <v/>
          </cell>
          <cell r="O538">
            <v>34.200000000000003</v>
          </cell>
          <cell r="P538" t="str">
            <v>D01</v>
          </cell>
          <cell r="R538">
            <v>6840</v>
          </cell>
          <cell r="S538">
            <v>3408.6418283804965</v>
          </cell>
          <cell r="T538">
            <v>532.42869396902108</v>
          </cell>
          <cell r="U538">
            <v>1673.1454593630847</v>
          </cell>
          <cell r="V538">
            <v>1087.5660515478271</v>
          </cell>
          <cell r="W538">
            <v>121.59156947369839</v>
          </cell>
          <cell r="X538">
            <v>16.626397265872356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J539">
            <v>539</v>
          </cell>
          <cell r="L539" t="str">
            <v>T</v>
          </cell>
          <cell r="M539" t="str">
            <v>Generation Level Consumption</v>
          </cell>
          <cell r="N539" t="str">
            <v/>
          </cell>
          <cell r="O539">
            <v>65.8</v>
          </cell>
          <cell r="P539" t="str">
            <v>E02</v>
          </cell>
          <cell r="R539">
            <v>13160</v>
          </cell>
          <cell r="S539">
            <v>5673.0139981138773</v>
          </cell>
          <cell r="T539">
            <v>1162.0291500891799</v>
          </cell>
          <cell r="U539">
            <v>3511.5154242796661</v>
          </cell>
          <cell r="V539">
            <v>2457.2057467055229</v>
          </cell>
          <cell r="W539">
            <v>294.79235267293507</v>
          </cell>
          <cell r="X539">
            <v>61.44332813882005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J540">
            <v>540</v>
          </cell>
          <cell r="L540" t="str">
            <v>T</v>
          </cell>
          <cell r="M540" t="str">
            <v>Open</v>
          </cell>
          <cell r="N540" t="str">
            <v/>
          </cell>
          <cell r="O540">
            <v>0</v>
          </cell>
          <cell r="P540" t="str">
            <v>xxx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J541">
            <v>541</v>
          </cell>
          <cell r="L541" t="str">
            <v>Total Transmission Plant Depreciation Expense</v>
          </cell>
          <cell r="P541" t="str">
            <v/>
          </cell>
          <cell r="Q541">
            <v>6428000</v>
          </cell>
          <cell r="R541">
            <v>6428000</v>
          </cell>
          <cell r="S541">
            <v>2918844.1826352924</v>
          </cell>
          <cell r="T541">
            <v>544598.75108030566</v>
          </cell>
          <cell r="U541">
            <v>1666350.0080027801</v>
          </cell>
          <cell r="V541">
            <v>1139289.6559586267</v>
          </cell>
          <cell r="W541">
            <v>133825.79257792799</v>
          </cell>
          <cell r="X541">
            <v>25091.609745068141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J542">
            <v>542</v>
          </cell>
        </row>
        <row r="543">
          <cell r="J543">
            <v>543</v>
          </cell>
          <cell r="L543" t="str">
            <v>Distribution Plant Depreciation Expense</v>
          </cell>
        </row>
        <row r="544">
          <cell r="J544">
            <v>544</v>
          </cell>
          <cell r="K544">
            <v>360</v>
          </cell>
          <cell r="L544" t="str">
            <v>Land &amp; Land Rights Depr Exp</v>
          </cell>
          <cell r="O544" t="str">
            <v>X01</v>
          </cell>
          <cell r="P544" t="str">
            <v/>
          </cell>
          <cell r="Q544">
            <v>1000</v>
          </cell>
        </row>
        <row r="545">
          <cell r="J545">
            <v>545</v>
          </cell>
          <cell r="L545" t="str">
            <v>D</v>
          </cell>
          <cell r="M545" t="str">
            <v>NCP-All</v>
          </cell>
          <cell r="N545" t="str">
            <v/>
          </cell>
          <cell r="O545">
            <v>0</v>
          </cell>
          <cell r="P545" t="str">
            <v>D02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J546">
            <v>546</v>
          </cell>
          <cell r="L546" t="str">
            <v>D</v>
          </cell>
          <cell r="M546" t="str">
            <v>NCP-w/o DA</v>
          </cell>
          <cell r="N546" t="str">
            <v/>
          </cell>
          <cell r="O546">
            <v>0</v>
          </cell>
          <cell r="P546" t="str">
            <v>D03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J547">
            <v>547</v>
          </cell>
          <cell r="L547" t="str">
            <v>D</v>
          </cell>
          <cell r="M547" t="str">
            <v xml:space="preserve">DA Sch 25 </v>
          </cell>
          <cell r="N547" t="str">
            <v/>
          </cell>
          <cell r="O547">
            <v>0</v>
          </cell>
          <cell r="P547" t="str">
            <v>D04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J548">
            <v>548</v>
          </cell>
          <cell r="L548" t="str">
            <v>D</v>
          </cell>
          <cell r="M548" t="str">
            <v>DA Street and Area Lights</v>
          </cell>
          <cell r="N548" t="str">
            <v/>
          </cell>
          <cell r="O548">
            <v>0</v>
          </cell>
          <cell r="P548" t="str">
            <v>D07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J549">
            <v>549</v>
          </cell>
          <cell r="L549" t="str">
            <v>D</v>
          </cell>
          <cell r="M549" t="str">
            <v>Avg Customers-Secondary</v>
          </cell>
          <cell r="N549" t="str">
            <v/>
          </cell>
          <cell r="O549">
            <v>0</v>
          </cell>
          <cell r="P549" t="str">
            <v>C02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J550">
            <v>550</v>
          </cell>
          <cell r="L550" t="str">
            <v>D</v>
          </cell>
          <cell r="M550" t="str">
            <v>Wt Customers-Meters</v>
          </cell>
          <cell r="N550" t="str">
            <v/>
          </cell>
          <cell r="O550">
            <v>0</v>
          </cell>
          <cell r="P550" t="str">
            <v>C04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J551">
            <v>551</v>
          </cell>
          <cell r="L551" t="str">
            <v>D</v>
          </cell>
          <cell r="M551" t="str">
            <v>DA Street &amp; Area Lights</v>
          </cell>
          <cell r="N551" t="str">
            <v/>
          </cell>
          <cell r="O551">
            <v>0</v>
          </cell>
          <cell r="P551" t="str">
            <v>C05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J552">
            <v>552</v>
          </cell>
          <cell r="L552" t="str">
            <v>D</v>
          </cell>
          <cell r="M552" t="str">
            <v>DA Sch 25I</v>
          </cell>
          <cell r="N552" t="str">
            <v/>
          </cell>
          <cell r="O552">
            <v>0</v>
          </cell>
          <cell r="P552" t="str">
            <v>D05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J553">
            <v>553</v>
          </cell>
          <cell r="L553" t="str">
            <v>D</v>
          </cell>
          <cell r="M553" t="str">
            <v>NCP-Secondary</v>
          </cell>
          <cell r="N553" t="str">
            <v/>
          </cell>
          <cell r="O553">
            <v>0</v>
          </cell>
          <cell r="P553" t="str">
            <v>D06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J554">
            <v>554</v>
          </cell>
          <cell r="L554" t="str">
            <v>D</v>
          </cell>
          <cell r="M554" t="str">
            <v>NCP-Primary</v>
          </cell>
          <cell r="N554" t="str">
            <v/>
          </cell>
          <cell r="O554">
            <v>100</v>
          </cell>
          <cell r="P554" t="str">
            <v>D08</v>
          </cell>
          <cell r="R554">
            <v>1000</v>
          </cell>
          <cell r="S554">
            <v>499.44922533642989</v>
          </cell>
          <cell r="T554">
            <v>103.27621448795851</v>
          </cell>
          <cell r="U554">
            <v>274.82760951865873</v>
          </cell>
          <cell r="V554">
            <v>90.792320173066528</v>
          </cell>
          <cell r="W554">
            <v>25.224286577800399</v>
          </cell>
          <cell r="X554">
            <v>6.4303439060859606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J555">
            <v>555</v>
          </cell>
          <cell r="K555">
            <v>361</v>
          </cell>
          <cell r="L555" t="str">
            <v>Structures &amp; Improvements Depr Exp</v>
          </cell>
          <cell r="O555" t="str">
            <v>X02</v>
          </cell>
          <cell r="P555" t="str">
            <v/>
          </cell>
          <cell r="Q555">
            <v>168000</v>
          </cell>
        </row>
        <row r="556">
          <cell r="J556">
            <v>556</v>
          </cell>
          <cell r="L556" t="str">
            <v>D</v>
          </cell>
          <cell r="M556" t="str">
            <v>NCP-All</v>
          </cell>
          <cell r="N556" t="str">
            <v/>
          </cell>
          <cell r="O556">
            <v>0</v>
          </cell>
          <cell r="P556" t="str">
            <v>D02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J557">
            <v>557</v>
          </cell>
          <cell r="L557" t="str">
            <v>D</v>
          </cell>
          <cell r="M557" t="str">
            <v>NCP-w/o DA</v>
          </cell>
          <cell r="N557" t="str">
            <v/>
          </cell>
          <cell r="O557">
            <v>10956.161</v>
          </cell>
          <cell r="P557" t="str">
            <v>D03</v>
          </cell>
          <cell r="R557">
            <v>147952.76276387798</v>
          </cell>
          <cell r="S557">
            <v>81167.261716546986</v>
          </cell>
          <cell r="T557">
            <v>16783.783225996205</v>
          </cell>
          <cell r="U557">
            <v>44857.411760402392</v>
          </cell>
          <cell r="V557">
            <v>0</v>
          </cell>
          <cell r="W557">
            <v>4099.2881086048046</v>
          </cell>
          <cell r="X557">
            <v>1045.0179523276004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J558">
            <v>558</v>
          </cell>
          <cell r="L558" t="str">
            <v>D</v>
          </cell>
          <cell r="M558" t="str">
            <v xml:space="preserve">DA Sch 25 </v>
          </cell>
          <cell r="N558" t="str">
            <v/>
          </cell>
          <cell r="O558">
            <v>1484.5329999999999</v>
          </cell>
          <cell r="P558" t="str">
            <v>D04</v>
          </cell>
          <cell r="R558">
            <v>20047.237236122033</v>
          </cell>
          <cell r="S558">
            <v>0</v>
          </cell>
          <cell r="T558">
            <v>0</v>
          </cell>
          <cell r="U558">
            <v>0</v>
          </cell>
          <cell r="V558">
            <v>20047.237236122033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J559">
            <v>559</v>
          </cell>
          <cell r="L559" t="str">
            <v>D</v>
          </cell>
          <cell r="M559" t="str">
            <v>DA Street and Area Lights</v>
          </cell>
          <cell r="N559" t="str">
            <v/>
          </cell>
          <cell r="O559">
            <v>0</v>
          </cell>
          <cell r="P559" t="str">
            <v>D07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J560">
            <v>560</v>
          </cell>
          <cell r="L560" t="str">
            <v>D</v>
          </cell>
          <cell r="M560" t="str">
            <v>Avg Customers-Secondary</v>
          </cell>
          <cell r="N560" t="str">
            <v/>
          </cell>
          <cell r="O560">
            <v>0</v>
          </cell>
          <cell r="P560" t="str">
            <v>C02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J561">
            <v>561</v>
          </cell>
          <cell r="L561" t="str">
            <v>D</v>
          </cell>
          <cell r="M561" t="str">
            <v>Wt Customers-Meters</v>
          </cell>
          <cell r="N561" t="str">
            <v/>
          </cell>
          <cell r="O561">
            <v>0</v>
          </cell>
          <cell r="P561" t="str">
            <v>C04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J562">
            <v>562</v>
          </cell>
          <cell r="L562" t="str">
            <v>D</v>
          </cell>
          <cell r="M562" t="str">
            <v>DA Street &amp; Area Lights</v>
          </cell>
          <cell r="N562" t="str">
            <v/>
          </cell>
          <cell r="O562">
            <v>0</v>
          </cell>
          <cell r="P562" t="str">
            <v>C05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J563">
            <v>563</v>
          </cell>
          <cell r="L563" t="str">
            <v>D</v>
          </cell>
          <cell r="M563" t="str">
            <v>DA Sch 25I</v>
          </cell>
          <cell r="N563" t="str">
            <v/>
          </cell>
          <cell r="O563">
            <v>0</v>
          </cell>
          <cell r="P563" t="str">
            <v>D05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J564">
            <v>564</v>
          </cell>
          <cell r="L564" t="str">
            <v>D</v>
          </cell>
          <cell r="M564" t="str">
            <v>NCP-Secondary</v>
          </cell>
          <cell r="N564" t="str">
            <v/>
          </cell>
          <cell r="O564">
            <v>0</v>
          </cell>
          <cell r="P564" t="str">
            <v>D06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J565">
            <v>565</v>
          </cell>
          <cell r="L565" t="str">
            <v>D</v>
          </cell>
          <cell r="M565" t="str">
            <v>NCP-Primary</v>
          </cell>
          <cell r="N565" t="str">
            <v/>
          </cell>
          <cell r="O565">
            <v>0</v>
          </cell>
          <cell r="P565" t="str">
            <v>D08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J566">
            <v>566</v>
          </cell>
          <cell r="K566">
            <v>362</v>
          </cell>
          <cell r="L566" t="str">
            <v>Station Equipment Depr Exp</v>
          </cell>
          <cell r="O566" t="str">
            <v>X03</v>
          </cell>
          <cell r="P566" t="str">
            <v/>
          </cell>
          <cell r="Q566">
            <v>1260000</v>
          </cell>
        </row>
        <row r="567">
          <cell r="J567">
            <v>567</v>
          </cell>
          <cell r="L567" t="str">
            <v>D</v>
          </cell>
          <cell r="M567" t="str">
            <v>NCP-All</v>
          </cell>
          <cell r="N567" t="str">
            <v/>
          </cell>
          <cell r="O567">
            <v>0</v>
          </cell>
          <cell r="P567" t="str">
            <v>D02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J568">
            <v>568</v>
          </cell>
          <cell r="L568" t="str">
            <v>D</v>
          </cell>
          <cell r="M568" t="str">
            <v>NCP-w/o DA</v>
          </cell>
          <cell r="N568" t="str">
            <v/>
          </cell>
          <cell r="O568">
            <v>63092.08</v>
          </cell>
          <cell r="P568" t="str">
            <v>D03</v>
          </cell>
          <cell r="R568">
            <v>1156585.7770219424</v>
          </cell>
          <cell r="S568">
            <v>634505.89706794906</v>
          </cell>
          <cell r="T568">
            <v>131203.26110291461</v>
          </cell>
          <cell r="U568">
            <v>350662.22128543345</v>
          </cell>
          <cell r="V568">
            <v>0</v>
          </cell>
          <cell r="W568">
            <v>32045.216552624152</v>
          </cell>
          <cell r="X568">
            <v>8169.1810130211652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J569">
            <v>569</v>
          </cell>
          <cell r="L569" t="str">
            <v>D</v>
          </cell>
          <cell r="M569" t="str">
            <v xml:space="preserve">DA Sch 25 </v>
          </cell>
          <cell r="N569" t="str">
            <v/>
          </cell>
          <cell r="O569">
            <v>5641.2749999999996</v>
          </cell>
          <cell r="P569" t="str">
            <v>D04</v>
          </cell>
          <cell r="R569">
            <v>103414.22297805775</v>
          </cell>
          <cell r="S569">
            <v>0</v>
          </cell>
          <cell r="T569">
            <v>0</v>
          </cell>
          <cell r="U569">
            <v>0</v>
          </cell>
          <cell r="V569">
            <v>103414.22297805775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J570">
            <v>570</v>
          </cell>
          <cell r="L570" t="str">
            <v>D</v>
          </cell>
          <cell r="M570" t="str">
            <v>DA Street and Area Lights</v>
          </cell>
          <cell r="N570" t="str">
            <v/>
          </cell>
          <cell r="O570">
            <v>0</v>
          </cell>
          <cell r="P570" t="str">
            <v>D07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J571">
            <v>571</v>
          </cell>
          <cell r="L571" t="str">
            <v>D</v>
          </cell>
          <cell r="M571" t="str">
            <v>Avg Customers-Secondary</v>
          </cell>
          <cell r="N571" t="str">
            <v/>
          </cell>
          <cell r="O571">
            <v>0</v>
          </cell>
          <cell r="P571" t="str">
            <v>C02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J572">
            <v>572</v>
          </cell>
          <cell r="L572" t="str">
            <v>D</v>
          </cell>
          <cell r="M572" t="str">
            <v>Wt Customers-Meters</v>
          </cell>
          <cell r="N572" t="str">
            <v/>
          </cell>
          <cell r="O572">
            <v>0</v>
          </cell>
          <cell r="P572" t="str">
            <v>C04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J573">
            <v>573</v>
          </cell>
          <cell r="L573" t="str">
            <v>D</v>
          </cell>
          <cell r="M573" t="str">
            <v>DA Street &amp; Area Lights</v>
          </cell>
          <cell r="N573" t="str">
            <v/>
          </cell>
          <cell r="O573">
            <v>0</v>
          </cell>
          <cell r="P573" t="str">
            <v>C05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J574">
            <v>574</v>
          </cell>
          <cell r="L574" t="str">
            <v>D</v>
          </cell>
          <cell r="M574" t="str">
            <v>DA Sch 25I</v>
          </cell>
          <cell r="N574" t="str">
            <v/>
          </cell>
          <cell r="O574">
            <v>0</v>
          </cell>
          <cell r="P574" t="str">
            <v>D05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J575">
            <v>575</v>
          </cell>
          <cell r="L575" t="str">
            <v>D</v>
          </cell>
          <cell r="M575" t="str">
            <v>NCP-Secondary</v>
          </cell>
          <cell r="N575" t="str">
            <v/>
          </cell>
          <cell r="O575">
            <v>0</v>
          </cell>
          <cell r="P575" t="str">
            <v>D06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J576">
            <v>576</v>
          </cell>
          <cell r="L576" t="str">
            <v>D</v>
          </cell>
          <cell r="M576" t="str">
            <v>NCP-Primary</v>
          </cell>
          <cell r="N576" t="str">
            <v/>
          </cell>
          <cell r="O576">
            <v>0</v>
          </cell>
          <cell r="P576" t="str">
            <v>D08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J577">
            <v>577</v>
          </cell>
          <cell r="K577">
            <v>363</v>
          </cell>
          <cell r="L577" t="str">
            <v>Storage Battery Equipment Depr Exp</v>
          </cell>
          <cell r="O577" t="str">
            <v>X01</v>
          </cell>
          <cell r="P577" t="str">
            <v/>
          </cell>
          <cell r="Q577">
            <v>0</v>
          </cell>
        </row>
        <row r="578">
          <cell r="J578">
            <v>578</v>
          </cell>
          <cell r="L578" t="str">
            <v>D</v>
          </cell>
          <cell r="M578" t="str">
            <v>NCP-All</v>
          </cell>
          <cell r="N578" t="str">
            <v/>
          </cell>
          <cell r="O578">
            <v>0</v>
          </cell>
          <cell r="P578" t="str">
            <v>D02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J579">
            <v>579</v>
          </cell>
          <cell r="L579" t="str">
            <v>D</v>
          </cell>
          <cell r="M579" t="str">
            <v>NCP-w/o DA</v>
          </cell>
          <cell r="N579" t="str">
            <v/>
          </cell>
          <cell r="O579">
            <v>0</v>
          </cell>
          <cell r="P579" t="str">
            <v>D03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J580">
            <v>580</v>
          </cell>
          <cell r="L580" t="str">
            <v>D</v>
          </cell>
          <cell r="M580" t="str">
            <v xml:space="preserve">DA Sch 25 </v>
          </cell>
          <cell r="N580" t="str">
            <v/>
          </cell>
          <cell r="O580">
            <v>0</v>
          </cell>
          <cell r="P580" t="str">
            <v>D04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J581">
            <v>581</v>
          </cell>
          <cell r="L581" t="str">
            <v>D</v>
          </cell>
          <cell r="M581" t="str">
            <v>DA Street and Area Lights</v>
          </cell>
          <cell r="N581" t="str">
            <v/>
          </cell>
          <cell r="O581">
            <v>0</v>
          </cell>
          <cell r="P581" t="str">
            <v>D07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J582">
            <v>582</v>
          </cell>
          <cell r="L582" t="str">
            <v>D</v>
          </cell>
          <cell r="M582" t="str">
            <v>Avg Customers-Secondary</v>
          </cell>
          <cell r="N582" t="str">
            <v/>
          </cell>
          <cell r="O582">
            <v>0</v>
          </cell>
          <cell r="P582" t="str">
            <v>C02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J583">
            <v>583</v>
          </cell>
          <cell r="L583" t="str">
            <v>D</v>
          </cell>
          <cell r="M583" t="str">
            <v>Wt Customers-Meters</v>
          </cell>
          <cell r="N583" t="str">
            <v/>
          </cell>
          <cell r="O583">
            <v>0</v>
          </cell>
          <cell r="P583" t="str">
            <v>C04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J584">
            <v>584</v>
          </cell>
          <cell r="L584" t="str">
            <v>D</v>
          </cell>
          <cell r="M584" t="str">
            <v>DA Street &amp; Area Lights</v>
          </cell>
          <cell r="N584" t="str">
            <v/>
          </cell>
          <cell r="O584">
            <v>0</v>
          </cell>
          <cell r="P584" t="str">
            <v>C05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J585">
            <v>585</v>
          </cell>
          <cell r="L585" t="str">
            <v>D</v>
          </cell>
          <cell r="M585" t="str">
            <v>DA Sch 25I</v>
          </cell>
          <cell r="N585" t="str">
            <v/>
          </cell>
          <cell r="O585">
            <v>0</v>
          </cell>
          <cell r="P585" t="str">
            <v>D05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J586">
            <v>586</v>
          </cell>
          <cell r="L586" t="str">
            <v>D</v>
          </cell>
          <cell r="M586" t="str">
            <v>NCP-Secondary</v>
          </cell>
          <cell r="N586" t="str">
            <v/>
          </cell>
          <cell r="O586">
            <v>0</v>
          </cell>
          <cell r="P586" t="str">
            <v>D06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J587">
            <v>587</v>
          </cell>
          <cell r="L587" t="str">
            <v>D</v>
          </cell>
          <cell r="M587" t="str">
            <v>NCP-Primary</v>
          </cell>
          <cell r="N587" t="str">
            <v/>
          </cell>
          <cell r="O587">
            <v>100</v>
          </cell>
          <cell r="P587" t="str">
            <v>D08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J588">
            <v>588</v>
          </cell>
          <cell r="K588">
            <v>364</v>
          </cell>
          <cell r="L588" t="str">
            <v>Poles, Towers &amp; Fixtures Depr Exp</v>
          </cell>
          <cell r="O588" t="str">
            <v>X05</v>
          </cell>
          <cell r="P588" t="str">
            <v/>
          </cell>
          <cell r="Q588">
            <v>3304000</v>
          </cell>
        </row>
        <row r="589">
          <cell r="J589">
            <v>589</v>
          </cell>
          <cell r="L589" t="str">
            <v>D</v>
          </cell>
          <cell r="M589" t="str">
            <v>NCP-All</v>
          </cell>
          <cell r="N589" t="str">
            <v/>
          </cell>
          <cell r="O589">
            <v>0</v>
          </cell>
          <cell r="P589" t="str">
            <v>D02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J590">
            <v>590</v>
          </cell>
          <cell r="L590" t="str">
            <v>D</v>
          </cell>
          <cell r="M590" t="str">
            <v>NCP-w/o DA</v>
          </cell>
          <cell r="N590" t="str">
            <v/>
          </cell>
          <cell r="O590">
            <v>87.16</v>
          </cell>
          <cell r="P590" t="str">
            <v>D03</v>
          </cell>
          <cell r="R590">
            <v>2879766.3999999994</v>
          </cell>
          <cell r="S590">
            <v>1579847.1667903559</v>
          </cell>
          <cell r="T590">
            <v>326681.12508479529</v>
          </cell>
          <cell r="U590">
            <v>873108.8542410786</v>
          </cell>
          <cell r="V590">
            <v>0</v>
          </cell>
          <cell r="W590">
            <v>79788.926807129566</v>
          </cell>
          <cell r="X590">
            <v>20340.327076640155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J591">
            <v>591</v>
          </cell>
          <cell r="L591" t="str">
            <v>D</v>
          </cell>
          <cell r="M591" t="str">
            <v xml:space="preserve">DA Sch 25 </v>
          </cell>
          <cell r="N591" t="str">
            <v/>
          </cell>
          <cell r="O591">
            <v>4.6500000000000004</v>
          </cell>
          <cell r="P591" t="str">
            <v>D04</v>
          </cell>
          <cell r="R591">
            <v>153636</v>
          </cell>
          <cell r="S591">
            <v>0</v>
          </cell>
          <cell r="T591">
            <v>0</v>
          </cell>
          <cell r="U591">
            <v>0</v>
          </cell>
          <cell r="V591">
            <v>153636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J592">
            <v>592</v>
          </cell>
          <cell r="L592" t="str">
            <v>D</v>
          </cell>
          <cell r="M592" t="str">
            <v>DA Street and Area Lights</v>
          </cell>
          <cell r="N592" t="str">
            <v/>
          </cell>
          <cell r="O592">
            <v>7.68</v>
          </cell>
          <cell r="P592" t="str">
            <v>D07</v>
          </cell>
          <cell r="R592">
            <v>253747.19999999995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253747.19999999995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J593">
            <v>593</v>
          </cell>
          <cell r="L593" t="str">
            <v>D</v>
          </cell>
          <cell r="M593" t="str">
            <v>Avg Customers-Secondary</v>
          </cell>
          <cell r="N593" t="str">
            <v/>
          </cell>
          <cell r="O593">
            <v>0</v>
          </cell>
          <cell r="P593" t="str">
            <v>C02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J594">
            <v>594</v>
          </cell>
          <cell r="L594" t="str">
            <v>D</v>
          </cell>
          <cell r="M594" t="str">
            <v>Wt Customers-Meters</v>
          </cell>
          <cell r="N594" t="str">
            <v/>
          </cell>
          <cell r="O594">
            <v>0</v>
          </cell>
          <cell r="P594" t="str">
            <v>C04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J595">
            <v>595</v>
          </cell>
          <cell r="L595" t="str">
            <v>D</v>
          </cell>
          <cell r="M595" t="str">
            <v>DA Street &amp; Area Lights</v>
          </cell>
          <cell r="N595" t="str">
            <v/>
          </cell>
          <cell r="O595">
            <v>0</v>
          </cell>
          <cell r="P595" t="str">
            <v>C05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J596">
            <v>596</v>
          </cell>
          <cell r="L596" t="str">
            <v>D</v>
          </cell>
          <cell r="M596" t="str">
            <v>DA Sch 25I</v>
          </cell>
          <cell r="N596" t="str">
            <v/>
          </cell>
          <cell r="O596">
            <v>0</v>
          </cell>
          <cell r="P596" t="str">
            <v>D05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J597">
            <v>597</v>
          </cell>
          <cell r="L597" t="str">
            <v>D</v>
          </cell>
          <cell r="M597" t="str">
            <v>NCP-Secondary</v>
          </cell>
          <cell r="N597" t="str">
            <v/>
          </cell>
          <cell r="O597">
            <v>0.51</v>
          </cell>
          <cell r="P597" t="str">
            <v>D06</v>
          </cell>
          <cell r="R597">
            <v>16850.399999999998</v>
          </cell>
          <cell r="S597">
            <v>9454.144143596799</v>
          </cell>
          <cell r="T597">
            <v>1954.9298884515899</v>
          </cell>
          <cell r="U597">
            <v>4842.1310463750115</v>
          </cell>
          <cell r="V597">
            <v>0</v>
          </cell>
          <cell r="W597">
            <v>477.47404366336229</v>
          </cell>
          <cell r="X597">
            <v>121.72087791323614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J598">
            <v>598</v>
          </cell>
          <cell r="L598" t="str">
            <v>D</v>
          </cell>
          <cell r="M598" t="str">
            <v>NCP-Primary</v>
          </cell>
          <cell r="N598" t="str">
            <v/>
          </cell>
          <cell r="O598">
            <v>0</v>
          </cell>
          <cell r="P598" t="str">
            <v>D08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J599">
            <v>599</v>
          </cell>
          <cell r="K599">
            <v>365</v>
          </cell>
          <cell r="L599" t="str">
            <v>Overhead Conductors &amp; Devices Depr Exp</v>
          </cell>
          <cell r="O599" t="str">
            <v>X06</v>
          </cell>
          <cell r="P599" t="str">
            <v/>
          </cell>
          <cell r="Q599">
            <v>2681000</v>
          </cell>
        </row>
        <row r="600">
          <cell r="J600">
            <v>600</v>
          </cell>
          <cell r="L600" t="str">
            <v>D</v>
          </cell>
          <cell r="M600" t="str">
            <v>NCP-All</v>
          </cell>
          <cell r="N600" t="str">
            <v/>
          </cell>
          <cell r="O600">
            <v>0</v>
          </cell>
          <cell r="P600" t="str">
            <v>D02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J601">
            <v>601</v>
          </cell>
          <cell r="L601" t="str">
            <v>D</v>
          </cell>
          <cell r="M601" t="str">
            <v>NCP-w/o DA</v>
          </cell>
          <cell r="N601" t="str">
            <v/>
          </cell>
          <cell r="O601">
            <v>94.63</v>
          </cell>
          <cell r="P601" t="str">
            <v>D03</v>
          </cell>
          <cell r="R601">
            <v>2537030.2999999998</v>
          </cell>
          <cell r="S601">
            <v>1391821.2711684832</v>
          </cell>
          <cell r="T601">
            <v>287801.09135873517</v>
          </cell>
          <cell r="U601">
            <v>769195.59114513604</v>
          </cell>
          <cell r="V601">
            <v>0</v>
          </cell>
          <cell r="W601">
            <v>70292.828235710374</v>
          </cell>
          <cell r="X601">
            <v>17919.518091934991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J602">
            <v>602</v>
          </cell>
          <cell r="L602" t="str">
            <v>D</v>
          </cell>
          <cell r="M602" t="str">
            <v xml:space="preserve">DA Sch 25 </v>
          </cell>
          <cell r="N602" t="str">
            <v/>
          </cell>
          <cell r="O602">
            <v>5.0599999999999996</v>
          </cell>
          <cell r="P602" t="str">
            <v>D04</v>
          </cell>
          <cell r="R602">
            <v>135658.59999999998</v>
          </cell>
          <cell r="S602">
            <v>0</v>
          </cell>
          <cell r="T602">
            <v>0</v>
          </cell>
          <cell r="U602">
            <v>0</v>
          </cell>
          <cell r="V602">
            <v>135658.59999999998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J603">
            <v>603</v>
          </cell>
          <cell r="L603" t="str">
            <v>D</v>
          </cell>
          <cell r="M603" t="str">
            <v>DA Street and Area Lights</v>
          </cell>
          <cell r="N603" t="str">
            <v/>
          </cell>
          <cell r="O603">
            <v>0</v>
          </cell>
          <cell r="P603" t="str">
            <v>D07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J604">
            <v>604</v>
          </cell>
          <cell r="L604" t="str">
            <v>D</v>
          </cell>
          <cell r="M604" t="str">
            <v>Avg Customers-Secondary</v>
          </cell>
          <cell r="N604" t="str">
            <v/>
          </cell>
          <cell r="O604">
            <v>0</v>
          </cell>
          <cell r="P604" t="str">
            <v>C02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J605">
            <v>605</v>
          </cell>
          <cell r="L605" t="str">
            <v>D</v>
          </cell>
          <cell r="M605" t="str">
            <v>Wt Customers-Meters</v>
          </cell>
          <cell r="N605" t="str">
            <v/>
          </cell>
          <cell r="O605">
            <v>0</v>
          </cell>
          <cell r="P605" t="str">
            <v>C04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J606">
            <v>606</v>
          </cell>
          <cell r="L606" t="str">
            <v>D</v>
          </cell>
          <cell r="M606" t="str">
            <v>DA Street &amp; Area Lights</v>
          </cell>
          <cell r="N606" t="str">
            <v/>
          </cell>
          <cell r="O606">
            <v>0</v>
          </cell>
          <cell r="P606" t="str">
            <v>C05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J607">
            <v>607</v>
          </cell>
          <cell r="L607" t="str">
            <v>D</v>
          </cell>
          <cell r="M607" t="str">
            <v>DA Sch 25I</v>
          </cell>
          <cell r="N607" t="str">
            <v/>
          </cell>
          <cell r="O607">
            <v>0</v>
          </cell>
          <cell r="P607" t="str">
            <v>D05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J608">
            <v>608</v>
          </cell>
          <cell r="L608" t="str">
            <v>D</v>
          </cell>
          <cell r="M608" t="str">
            <v>NCP-Secondary</v>
          </cell>
          <cell r="N608" t="str">
            <v/>
          </cell>
          <cell r="O608">
            <v>0.31</v>
          </cell>
          <cell r="P608" t="str">
            <v>D06</v>
          </cell>
          <cell r="R608">
            <v>8311.1</v>
          </cell>
          <cell r="S608">
            <v>4663.054728187305</v>
          </cell>
          <cell r="T608">
            <v>964.2274246255289</v>
          </cell>
          <cell r="U608">
            <v>2388.2777464942887</v>
          </cell>
          <cell r="V608">
            <v>0</v>
          </cell>
          <cell r="W608">
            <v>235.50387672046782</v>
          </cell>
          <cell r="X608">
            <v>60.036223972409978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J609">
            <v>609</v>
          </cell>
          <cell r="L609" t="str">
            <v>D</v>
          </cell>
          <cell r="M609" t="str">
            <v>NCP-Primary</v>
          </cell>
          <cell r="N609" t="str">
            <v/>
          </cell>
          <cell r="O609">
            <v>0</v>
          </cell>
          <cell r="P609" t="str">
            <v>D08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J610">
            <v>610</v>
          </cell>
          <cell r="K610">
            <v>366</v>
          </cell>
          <cell r="L610" t="str">
            <v>Underground Conduit Depr Exp</v>
          </cell>
          <cell r="O610" t="str">
            <v>X07</v>
          </cell>
          <cell r="P610" t="str">
            <v/>
          </cell>
          <cell r="Q610">
            <v>1335000</v>
          </cell>
        </row>
        <row r="611">
          <cell r="J611">
            <v>611</v>
          </cell>
          <cell r="L611" t="str">
            <v>D</v>
          </cell>
          <cell r="M611" t="str">
            <v>NCP-All</v>
          </cell>
          <cell r="N611" t="str">
            <v/>
          </cell>
          <cell r="O611">
            <v>0</v>
          </cell>
          <cell r="P611" t="str">
            <v>D02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J612">
            <v>612</v>
          </cell>
          <cell r="L612" t="str">
            <v>D</v>
          </cell>
          <cell r="M612" t="str">
            <v>NCP-w/o DA</v>
          </cell>
          <cell r="N612" t="str">
            <v/>
          </cell>
          <cell r="O612">
            <v>73.58</v>
          </cell>
          <cell r="P612" t="str">
            <v>D03</v>
          </cell>
          <cell r="R612">
            <v>982293</v>
          </cell>
          <cell r="S612">
            <v>538888.43657874444</v>
          </cell>
          <cell r="T612">
            <v>111431.46277521639</v>
          </cell>
          <cell r="U612">
            <v>297818.84938966995</v>
          </cell>
          <cell r="V612">
            <v>0</v>
          </cell>
          <cell r="W612">
            <v>27216.132628033905</v>
          </cell>
          <cell r="X612">
            <v>6938.1186283353027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J613">
            <v>613</v>
          </cell>
          <cell r="L613" t="str">
            <v>D</v>
          </cell>
          <cell r="M613" t="str">
            <v xml:space="preserve">DA Sch 25 </v>
          </cell>
          <cell r="N613" t="str">
            <v/>
          </cell>
          <cell r="O613">
            <v>5.0599999999999996</v>
          </cell>
          <cell r="P613" t="str">
            <v>D04</v>
          </cell>
          <cell r="R613">
            <v>67550.999999999985</v>
          </cell>
          <cell r="S613">
            <v>0</v>
          </cell>
          <cell r="T613">
            <v>0</v>
          </cell>
          <cell r="U613">
            <v>0</v>
          </cell>
          <cell r="V613">
            <v>67550.999999999985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J614">
            <v>614</v>
          </cell>
          <cell r="L614" t="str">
            <v>D</v>
          </cell>
          <cell r="M614" t="str">
            <v>DA Street and Area Lights</v>
          </cell>
          <cell r="N614" t="str">
            <v/>
          </cell>
          <cell r="O614">
            <v>0</v>
          </cell>
          <cell r="P614" t="str">
            <v>D07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J615">
            <v>615</v>
          </cell>
          <cell r="L615" t="str">
            <v>D</v>
          </cell>
          <cell r="M615" t="str">
            <v>Avg Customers-Secondary</v>
          </cell>
          <cell r="N615" t="str">
            <v/>
          </cell>
          <cell r="O615">
            <v>0</v>
          </cell>
          <cell r="P615" t="str">
            <v>C02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J616">
            <v>616</v>
          </cell>
          <cell r="L616" t="str">
            <v>D</v>
          </cell>
          <cell r="M616" t="str">
            <v>Wt Customers-Meters</v>
          </cell>
          <cell r="N616" t="str">
            <v/>
          </cell>
          <cell r="O616">
            <v>0</v>
          </cell>
          <cell r="P616" t="str">
            <v>C04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J617">
            <v>617</v>
          </cell>
          <cell r="L617" t="str">
            <v>D</v>
          </cell>
          <cell r="M617" t="str">
            <v>DA Street &amp; Area Lights</v>
          </cell>
          <cell r="N617" t="str">
            <v/>
          </cell>
          <cell r="O617">
            <v>0</v>
          </cell>
          <cell r="P617" t="str">
            <v>C05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J618">
            <v>618</v>
          </cell>
          <cell r="L618" t="str">
            <v>D</v>
          </cell>
          <cell r="M618" t="str">
            <v>DA Sch 25I</v>
          </cell>
          <cell r="N618" t="str">
            <v/>
          </cell>
          <cell r="O618">
            <v>0</v>
          </cell>
          <cell r="P618" t="str">
            <v>D05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J619">
            <v>619</v>
          </cell>
          <cell r="L619" t="str">
            <v>D</v>
          </cell>
          <cell r="M619" t="str">
            <v>NCP-Secondary</v>
          </cell>
          <cell r="N619" t="str">
            <v/>
          </cell>
          <cell r="O619">
            <v>21.36</v>
          </cell>
          <cell r="P619" t="str">
            <v>D06</v>
          </cell>
          <cell r="R619">
            <v>285156</v>
          </cell>
          <cell r="S619">
            <v>159990.61906017005</v>
          </cell>
          <cell r="T619">
            <v>33082.893419224565</v>
          </cell>
          <cell r="U619">
            <v>81942.429892472166</v>
          </cell>
          <cell r="V619">
            <v>0</v>
          </cell>
          <cell r="W619">
            <v>8080.1991878453773</v>
          </cell>
          <cell r="X619">
            <v>2059.8584402878728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J620">
            <v>620</v>
          </cell>
          <cell r="L620" t="str">
            <v>D</v>
          </cell>
          <cell r="M620" t="str">
            <v>NCP-Primary</v>
          </cell>
          <cell r="N620" t="str">
            <v/>
          </cell>
          <cell r="O620">
            <v>0</v>
          </cell>
          <cell r="P620" t="str">
            <v>D08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J621">
            <v>621</v>
          </cell>
          <cell r="K621">
            <v>367</v>
          </cell>
          <cell r="L621" t="str">
            <v>Underground Conductors &amp; Devices Depr Exp</v>
          </cell>
          <cell r="O621" t="str">
            <v>X08</v>
          </cell>
          <cell r="P621" t="str">
            <v/>
          </cell>
          <cell r="Q621">
            <v>4778000</v>
          </cell>
        </row>
        <row r="622">
          <cell r="J622">
            <v>622</v>
          </cell>
          <cell r="L622" t="str">
            <v>D</v>
          </cell>
          <cell r="M622" t="str">
            <v>NCP-All</v>
          </cell>
          <cell r="N622" t="str">
            <v/>
          </cell>
          <cell r="O622">
            <v>0</v>
          </cell>
          <cell r="P622" t="str">
            <v>D02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J623">
            <v>623</v>
          </cell>
          <cell r="L623" t="str">
            <v>D</v>
          </cell>
          <cell r="M623" t="str">
            <v>NCP-w/o DA</v>
          </cell>
          <cell r="N623" t="str">
            <v/>
          </cell>
          <cell r="O623">
            <v>75.790000000000006</v>
          </cell>
          <cell r="P623" t="str">
            <v>D03</v>
          </cell>
          <cell r="R623">
            <v>3621246.2000000007</v>
          </cell>
          <cell r="S623">
            <v>1986624.8697534441</v>
          </cell>
          <cell r="T623">
            <v>410794.70294015523</v>
          </cell>
          <cell r="U623">
            <v>1097916.1784118535</v>
          </cell>
          <cell r="V623">
            <v>0</v>
          </cell>
          <cell r="W623">
            <v>100332.91172589423</v>
          </cell>
          <cell r="X623">
            <v>25577.537168653784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J624">
            <v>624</v>
          </cell>
          <cell r="L624" t="str">
            <v>D</v>
          </cell>
          <cell r="M624" t="str">
            <v xml:space="preserve">DA Sch 25 </v>
          </cell>
          <cell r="N624" t="str">
            <v/>
          </cell>
          <cell r="O624">
            <v>5.46</v>
          </cell>
          <cell r="P624" t="str">
            <v>D04</v>
          </cell>
          <cell r="R624">
            <v>260878.8</v>
          </cell>
          <cell r="S624">
            <v>0</v>
          </cell>
          <cell r="T624">
            <v>0</v>
          </cell>
          <cell r="U624">
            <v>0</v>
          </cell>
          <cell r="V624">
            <v>260878.8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J625">
            <v>625</v>
          </cell>
          <cell r="L625" t="str">
            <v>D</v>
          </cell>
          <cell r="M625" t="str">
            <v>DA Street and Area Lights</v>
          </cell>
          <cell r="N625" t="str">
            <v/>
          </cell>
          <cell r="O625">
            <v>0</v>
          </cell>
          <cell r="P625" t="str">
            <v>D07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J626">
            <v>626</v>
          </cell>
          <cell r="L626" t="str">
            <v>D</v>
          </cell>
          <cell r="M626" t="str">
            <v>Avg Customers-Secondary</v>
          </cell>
          <cell r="N626" t="str">
            <v/>
          </cell>
          <cell r="O626">
            <v>0</v>
          </cell>
          <cell r="P626" t="str">
            <v>C02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J627">
            <v>627</v>
          </cell>
          <cell r="L627" t="str">
            <v>D</v>
          </cell>
          <cell r="M627" t="str">
            <v>Wt Customers-Meters</v>
          </cell>
          <cell r="N627" t="str">
            <v/>
          </cell>
          <cell r="O627">
            <v>0</v>
          </cell>
          <cell r="P627" t="str">
            <v>C04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J628">
            <v>628</v>
          </cell>
          <cell r="L628" t="str">
            <v>D</v>
          </cell>
          <cell r="M628" t="str">
            <v>DA Street &amp; Area Lights</v>
          </cell>
          <cell r="N628" t="str">
            <v/>
          </cell>
          <cell r="O628">
            <v>0</v>
          </cell>
          <cell r="P628" t="str">
            <v>C05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</row>
        <row r="629">
          <cell r="J629">
            <v>629</v>
          </cell>
          <cell r="L629" t="str">
            <v>D</v>
          </cell>
          <cell r="M629" t="str">
            <v>DA Sch 25I</v>
          </cell>
          <cell r="N629" t="str">
            <v/>
          </cell>
          <cell r="O629">
            <v>0</v>
          </cell>
          <cell r="P629" t="str">
            <v>D05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J630">
            <v>630</v>
          </cell>
          <cell r="L630" t="str">
            <v>D</v>
          </cell>
          <cell r="M630" t="str">
            <v>NCP-Secondary</v>
          </cell>
          <cell r="N630" t="str">
            <v/>
          </cell>
          <cell r="O630">
            <v>18.75</v>
          </cell>
          <cell r="P630" t="str">
            <v>D06</v>
          </cell>
          <cell r="R630">
            <v>895875</v>
          </cell>
          <cell r="S630">
            <v>502642.74940919998</v>
          </cell>
          <cell r="T630">
            <v>103936.57205861987</v>
          </cell>
          <cell r="U630">
            <v>257438.6454429102</v>
          </cell>
          <cell r="V630">
            <v>0</v>
          </cell>
          <cell r="W630">
            <v>25385.572975532614</v>
          </cell>
          <cell r="X630">
            <v>6471.4601137373857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J631">
            <v>631</v>
          </cell>
          <cell r="L631" t="str">
            <v>D</v>
          </cell>
          <cell r="M631" t="str">
            <v>NCP-Primary</v>
          </cell>
          <cell r="N631" t="str">
            <v/>
          </cell>
          <cell r="O631">
            <v>0</v>
          </cell>
          <cell r="P631" t="str">
            <v>D08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J632">
            <v>632</v>
          </cell>
          <cell r="K632">
            <v>368</v>
          </cell>
          <cell r="L632" t="str">
            <v>Line Transformers Depr Exp</v>
          </cell>
          <cell r="O632" t="str">
            <v>X09</v>
          </cell>
          <cell r="P632" t="str">
            <v/>
          </cell>
          <cell r="Q632">
            <v>2572000</v>
          </cell>
        </row>
        <row r="633">
          <cell r="J633">
            <v>633</v>
          </cell>
          <cell r="L633" t="str">
            <v>D</v>
          </cell>
          <cell r="M633" t="str">
            <v>NCP-All</v>
          </cell>
          <cell r="N633" t="str">
            <v/>
          </cell>
          <cell r="O633">
            <v>0</v>
          </cell>
          <cell r="P633" t="str">
            <v>D02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J634">
            <v>634</v>
          </cell>
          <cell r="L634" t="str">
            <v>D</v>
          </cell>
          <cell r="M634" t="str">
            <v>NCP-w/o DA</v>
          </cell>
          <cell r="N634" t="str">
            <v/>
          </cell>
          <cell r="O634">
            <v>0</v>
          </cell>
          <cell r="P634" t="str">
            <v>D03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J635">
            <v>635</v>
          </cell>
          <cell r="L635" t="str">
            <v>D</v>
          </cell>
          <cell r="M635" t="str">
            <v xml:space="preserve">DA Sch 25 </v>
          </cell>
          <cell r="N635" t="str">
            <v/>
          </cell>
          <cell r="O635">
            <v>0</v>
          </cell>
          <cell r="P635" t="str">
            <v>D04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J636">
            <v>636</v>
          </cell>
          <cell r="L636" t="str">
            <v>D</v>
          </cell>
          <cell r="M636" t="str">
            <v>DA Street and Area Lights</v>
          </cell>
          <cell r="N636" t="str">
            <v/>
          </cell>
          <cell r="O636">
            <v>0</v>
          </cell>
          <cell r="P636" t="str">
            <v>D07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J637">
            <v>637</v>
          </cell>
          <cell r="L637" t="str">
            <v>D</v>
          </cell>
          <cell r="M637" t="str">
            <v>Avg Customers-Secondary</v>
          </cell>
          <cell r="N637" t="str">
            <v/>
          </cell>
          <cell r="O637">
            <v>0</v>
          </cell>
          <cell r="P637" t="str">
            <v>C02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J638">
            <v>638</v>
          </cell>
          <cell r="L638" t="str">
            <v>D</v>
          </cell>
          <cell r="M638" t="str">
            <v>Wt Customers-Meters</v>
          </cell>
          <cell r="N638" t="str">
            <v/>
          </cell>
          <cell r="O638">
            <v>0</v>
          </cell>
          <cell r="P638" t="str">
            <v>C04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J639">
            <v>639</v>
          </cell>
          <cell r="L639" t="str">
            <v>D</v>
          </cell>
          <cell r="M639" t="str">
            <v>DA Street &amp; Area Lights</v>
          </cell>
          <cell r="N639" t="str">
            <v/>
          </cell>
          <cell r="O639">
            <v>0</v>
          </cell>
          <cell r="P639" t="str">
            <v>C05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J640">
            <v>640</v>
          </cell>
          <cell r="L640" t="str">
            <v>D</v>
          </cell>
          <cell r="M640" t="str">
            <v>DA Sch 25I</v>
          </cell>
          <cell r="N640" t="str">
            <v/>
          </cell>
          <cell r="O640">
            <v>0</v>
          </cell>
          <cell r="P640" t="str">
            <v>D05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J641">
            <v>641</v>
          </cell>
          <cell r="L641" t="str">
            <v>D</v>
          </cell>
          <cell r="M641" t="str">
            <v>NCP-Secondary</v>
          </cell>
          <cell r="N641" t="str">
            <v/>
          </cell>
          <cell r="O641">
            <v>100</v>
          </cell>
          <cell r="P641" t="str">
            <v>D06</v>
          </cell>
          <cell r="R641">
            <v>2572000</v>
          </cell>
          <cell r="S641">
            <v>1443055.2828022463</v>
          </cell>
          <cell r="T641">
            <v>298395.27091923571</v>
          </cell>
          <cell r="U641">
            <v>739089.93562624813</v>
          </cell>
          <cell r="V641">
            <v>0</v>
          </cell>
          <cell r="W641">
            <v>72880.361314993585</v>
          </cell>
          <cell r="X641">
            <v>18579.149337276467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J642">
            <v>642</v>
          </cell>
          <cell r="L642" t="str">
            <v>D</v>
          </cell>
          <cell r="M642" t="str">
            <v>NCP-Primary</v>
          </cell>
          <cell r="N642" t="str">
            <v/>
          </cell>
          <cell r="O642">
            <v>0</v>
          </cell>
          <cell r="P642" t="str">
            <v>D08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</row>
        <row r="643">
          <cell r="J643">
            <v>643</v>
          </cell>
          <cell r="K643">
            <v>369</v>
          </cell>
          <cell r="L643" t="str">
            <v>Services Depr Exp</v>
          </cell>
          <cell r="O643" t="str">
            <v>X10</v>
          </cell>
          <cell r="P643" t="str">
            <v/>
          </cell>
          <cell r="Q643">
            <v>2073000</v>
          </cell>
        </row>
        <row r="644">
          <cell r="J644">
            <v>644</v>
          </cell>
          <cell r="L644" t="str">
            <v>D</v>
          </cell>
          <cell r="M644" t="str">
            <v>NCP-All</v>
          </cell>
          <cell r="N644" t="str">
            <v/>
          </cell>
          <cell r="O644">
            <v>0</v>
          </cell>
          <cell r="P644" t="str">
            <v>D02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J645">
            <v>645</v>
          </cell>
          <cell r="L645" t="str">
            <v>D</v>
          </cell>
          <cell r="M645" t="str">
            <v>NCP-w/o DA</v>
          </cell>
          <cell r="N645" t="str">
            <v/>
          </cell>
          <cell r="O645">
            <v>0</v>
          </cell>
          <cell r="P645" t="str">
            <v>D03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J646">
            <v>646</v>
          </cell>
          <cell r="L646" t="str">
            <v>D</v>
          </cell>
          <cell r="M646" t="str">
            <v xml:space="preserve">DA Sch 25 </v>
          </cell>
          <cell r="N646" t="str">
            <v/>
          </cell>
          <cell r="O646">
            <v>0</v>
          </cell>
          <cell r="P646" t="str">
            <v>D04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J647">
            <v>647</v>
          </cell>
          <cell r="L647" t="str">
            <v>D</v>
          </cell>
          <cell r="M647" t="str">
            <v>DA Street and Area Lights</v>
          </cell>
          <cell r="N647" t="str">
            <v/>
          </cell>
          <cell r="O647">
            <v>0</v>
          </cell>
          <cell r="P647" t="str">
            <v>D07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J648">
            <v>648</v>
          </cell>
          <cell r="L648" t="str">
            <v>D</v>
          </cell>
          <cell r="M648" t="str">
            <v>Avg Customers-Secondary</v>
          </cell>
          <cell r="N648" t="str">
            <v/>
          </cell>
          <cell r="O648">
            <v>100</v>
          </cell>
          <cell r="P648" t="str">
            <v>C02</v>
          </cell>
          <cell r="R648">
            <v>2073000</v>
          </cell>
          <cell r="S648">
            <v>1778499.9980480263</v>
          </cell>
          <cell r="T648">
            <v>249949.41832960033</v>
          </cell>
          <cell r="U648">
            <v>23359.738094824039</v>
          </cell>
          <cell r="V648">
            <v>0</v>
          </cell>
          <cell r="W648">
            <v>21190.845527549267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J649">
            <v>649</v>
          </cell>
          <cell r="L649" t="str">
            <v>D</v>
          </cell>
          <cell r="M649" t="str">
            <v>Wt Customers-Meters</v>
          </cell>
          <cell r="N649" t="str">
            <v/>
          </cell>
          <cell r="O649">
            <v>0</v>
          </cell>
          <cell r="P649" t="str">
            <v>C04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J650">
            <v>650</v>
          </cell>
          <cell r="L650" t="str">
            <v>D</v>
          </cell>
          <cell r="M650" t="str">
            <v>DA Street &amp; Area Lights</v>
          </cell>
          <cell r="N650" t="str">
            <v/>
          </cell>
          <cell r="O650">
            <v>0</v>
          </cell>
          <cell r="P650" t="str">
            <v>C05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J651">
            <v>651</v>
          </cell>
          <cell r="L651" t="str">
            <v>D</v>
          </cell>
          <cell r="M651" t="str">
            <v>DA Sch 25I</v>
          </cell>
          <cell r="N651" t="str">
            <v/>
          </cell>
          <cell r="O651">
            <v>0</v>
          </cell>
          <cell r="P651" t="str">
            <v>D05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J652">
            <v>652</v>
          </cell>
          <cell r="L652" t="str">
            <v>D</v>
          </cell>
          <cell r="M652" t="str">
            <v>NCP-Secondary</v>
          </cell>
          <cell r="N652" t="str">
            <v/>
          </cell>
          <cell r="O652">
            <v>0</v>
          </cell>
          <cell r="P652" t="str">
            <v>D06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J653">
            <v>653</v>
          </cell>
          <cell r="L653" t="str">
            <v>D</v>
          </cell>
          <cell r="M653" t="str">
            <v>NCP-Primary</v>
          </cell>
          <cell r="N653" t="str">
            <v/>
          </cell>
          <cell r="O653">
            <v>0</v>
          </cell>
          <cell r="P653" t="str">
            <v>D08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J654">
            <v>654</v>
          </cell>
          <cell r="K654">
            <v>370</v>
          </cell>
          <cell r="L654" t="str">
            <v>Meters Depr Exp</v>
          </cell>
          <cell r="O654" t="str">
            <v>X11</v>
          </cell>
          <cell r="P654" t="str">
            <v/>
          </cell>
          <cell r="Q654">
            <v>1009000</v>
          </cell>
        </row>
        <row r="655">
          <cell r="J655">
            <v>655</v>
          </cell>
          <cell r="L655" t="str">
            <v>D</v>
          </cell>
          <cell r="M655" t="str">
            <v>NCP-All</v>
          </cell>
          <cell r="N655" t="str">
            <v/>
          </cell>
          <cell r="O655">
            <v>0</v>
          </cell>
          <cell r="P655" t="str">
            <v>D02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J656">
            <v>656</v>
          </cell>
          <cell r="L656" t="str">
            <v>D</v>
          </cell>
          <cell r="M656" t="str">
            <v>NCP-w/o DA</v>
          </cell>
          <cell r="N656" t="str">
            <v/>
          </cell>
          <cell r="O656">
            <v>0</v>
          </cell>
          <cell r="P656" t="str">
            <v>D03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</row>
        <row r="657">
          <cell r="J657">
            <v>657</v>
          </cell>
          <cell r="L657" t="str">
            <v>D</v>
          </cell>
          <cell r="M657" t="str">
            <v xml:space="preserve">DA Sch 25 </v>
          </cell>
          <cell r="N657" t="str">
            <v/>
          </cell>
          <cell r="O657">
            <v>0</v>
          </cell>
          <cell r="P657" t="str">
            <v>D04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J658">
            <v>658</v>
          </cell>
          <cell r="L658" t="str">
            <v>D</v>
          </cell>
          <cell r="M658" t="str">
            <v>DA Street and Area Lights</v>
          </cell>
          <cell r="N658" t="str">
            <v/>
          </cell>
          <cell r="O658">
            <v>0</v>
          </cell>
          <cell r="P658" t="str">
            <v>D07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J659">
            <v>659</v>
          </cell>
          <cell r="L659" t="str">
            <v>D</v>
          </cell>
          <cell r="M659" t="str">
            <v>Avg Customers-Secondary</v>
          </cell>
          <cell r="N659" t="str">
            <v/>
          </cell>
          <cell r="O659">
            <v>0</v>
          </cell>
          <cell r="P659" t="str">
            <v>C02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J660">
            <v>660</v>
          </cell>
          <cell r="L660" t="str">
            <v>D</v>
          </cell>
          <cell r="M660" t="str">
            <v>Wt Customers-Meters</v>
          </cell>
          <cell r="N660" t="str">
            <v/>
          </cell>
          <cell r="O660">
            <v>100</v>
          </cell>
          <cell r="P660" t="str">
            <v>C04</v>
          </cell>
          <cell r="R660">
            <v>1009000</v>
          </cell>
          <cell r="S660">
            <v>616306.84168577462</v>
          </cell>
          <cell r="T660">
            <v>235593.96119756822</v>
          </cell>
          <cell r="U660">
            <v>117085.78701276665</v>
          </cell>
          <cell r="V660">
            <v>2342.2694389630506</v>
          </cell>
          <cell r="W660">
            <v>37671.140664927574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J661">
            <v>661</v>
          </cell>
          <cell r="L661" t="str">
            <v>D</v>
          </cell>
          <cell r="M661" t="str">
            <v>DA Street &amp; Area Lights</v>
          </cell>
          <cell r="N661" t="str">
            <v/>
          </cell>
          <cell r="O661">
            <v>0</v>
          </cell>
          <cell r="P661" t="str">
            <v>C05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J662">
            <v>662</v>
          </cell>
          <cell r="L662" t="str">
            <v>D</v>
          </cell>
          <cell r="M662" t="str">
            <v>DA Sch 25I</v>
          </cell>
          <cell r="N662" t="str">
            <v/>
          </cell>
          <cell r="O662">
            <v>0</v>
          </cell>
          <cell r="P662" t="str">
            <v>D05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J663">
            <v>663</v>
          </cell>
          <cell r="L663" t="str">
            <v>D</v>
          </cell>
          <cell r="M663" t="str">
            <v>NCP-Secondary</v>
          </cell>
          <cell r="N663" t="str">
            <v/>
          </cell>
          <cell r="O663">
            <v>0</v>
          </cell>
          <cell r="P663" t="str">
            <v>D06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J664">
            <v>664</v>
          </cell>
          <cell r="L664" t="str">
            <v>D</v>
          </cell>
          <cell r="M664" t="str">
            <v>NCP-Primary</v>
          </cell>
          <cell r="N664" t="str">
            <v/>
          </cell>
          <cell r="O664">
            <v>0</v>
          </cell>
          <cell r="P664" t="str">
            <v>D08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J665">
            <v>665</v>
          </cell>
          <cell r="K665">
            <v>371</v>
          </cell>
          <cell r="L665" t="str">
            <v>Installations on Customer Premises Depr Exp</v>
          </cell>
          <cell r="O665" t="str">
            <v>X10</v>
          </cell>
          <cell r="P665" t="str">
            <v/>
          </cell>
          <cell r="Q665">
            <v>0</v>
          </cell>
        </row>
        <row r="666">
          <cell r="J666">
            <v>666</v>
          </cell>
          <cell r="L666" t="str">
            <v>D</v>
          </cell>
          <cell r="M666" t="str">
            <v>NCP-All</v>
          </cell>
          <cell r="N666" t="str">
            <v/>
          </cell>
          <cell r="O666">
            <v>0</v>
          </cell>
          <cell r="P666" t="str">
            <v>D02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J667">
            <v>667</v>
          </cell>
          <cell r="L667" t="str">
            <v>D</v>
          </cell>
          <cell r="M667" t="str">
            <v>NCP-w/o DA</v>
          </cell>
          <cell r="N667" t="str">
            <v/>
          </cell>
          <cell r="O667">
            <v>0</v>
          </cell>
          <cell r="P667" t="str">
            <v>D03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J668">
            <v>668</v>
          </cell>
          <cell r="L668" t="str">
            <v>D</v>
          </cell>
          <cell r="M668" t="str">
            <v xml:space="preserve">DA Sch 25 </v>
          </cell>
          <cell r="N668" t="str">
            <v/>
          </cell>
          <cell r="O668">
            <v>0</v>
          </cell>
          <cell r="P668" t="str">
            <v>D04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J669">
            <v>669</v>
          </cell>
          <cell r="L669" t="str">
            <v>D</v>
          </cell>
          <cell r="M669" t="str">
            <v>DA Street and Area Lights</v>
          </cell>
          <cell r="N669" t="str">
            <v/>
          </cell>
          <cell r="O669">
            <v>0</v>
          </cell>
          <cell r="P669" t="str">
            <v>D07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J670">
            <v>670</v>
          </cell>
          <cell r="L670" t="str">
            <v>D</v>
          </cell>
          <cell r="M670" t="str">
            <v>Avg Customers-Secondary</v>
          </cell>
          <cell r="N670" t="str">
            <v/>
          </cell>
          <cell r="O670">
            <v>100</v>
          </cell>
          <cell r="P670" t="str">
            <v>C02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J671">
            <v>671</v>
          </cell>
          <cell r="L671" t="str">
            <v>D</v>
          </cell>
          <cell r="M671" t="str">
            <v>Wt Customers-Meters</v>
          </cell>
          <cell r="N671" t="str">
            <v/>
          </cell>
          <cell r="O671">
            <v>0</v>
          </cell>
          <cell r="P671" t="str">
            <v>C04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J672">
            <v>672</v>
          </cell>
          <cell r="L672" t="str">
            <v>D</v>
          </cell>
          <cell r="M672" t="str">
            <v>DA Street &amp; Area Lights</v>
          </cell>
          <cell r="N672" t="str">
            <v/>
          </cell>
          <cell r="O672">
            <v>0</v>
          </cell>
          <cell r="P672" t="str">
            <v>C05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J673">
            <v>673</v>
          </cell>
          <cell r="L673" t="str">
            <v>D</v>
          </cell>
          <cell r="M673" t="str">
            <v>DA Sch 25I</v>
          </cell>
          <cell r="N673" t="str">
            <v/>
          </cell>
          <cell r="O673">
            <v>0</v>
          </cell>
          <cell r="P673" t="str">
            <v>D05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J674">
            <v>674</v>
          </cell>
          <cell r="L674" t="str">
            <v>D</v>
          </cell>
          <cell r="M674" t="str">
            <v>NCP-Secondary</v>
          </cell>
          <cell r="N674" t="str">
            <v/>
          </cell>
          <cell r="O674">
            <v>0</v>
          </cell>
          <cell r="P674" t="str">
            <v>D06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J675">
            <v>675</v>
          </cell>
          <cell r="L675" t="str">
            <v>D</v>
          </cell>
          <cell r="M675" t="str">
            <v>NCP-Primary</v>
          </cell>
          <cell r="N675" t="str">
            <v/>
          </cell>
          <cell r="O675">
            <v>0</v>
          </cell>
          <cell r="P675" t="str">
            <v>D08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</row>
        <row r="676">
          <cell r="J676">
            <v>676</v>
          </cell>
          <cell r="K676">
            <v>372</v>
          </cell>
          <cell r="L676" t="str">
            <v>Leased Property on Customer Premises Depr Exp</v>
          </cell>
          <cell r="O676" t="str">
            <v>X10</v>
          </cell>
          <cell r="P676" t="str">
            <v/>
          </cell>
          <cell r="Q676">
            <v>0</v>
          </cell>
        </row>
        <row r="677">
          <cell r="J677">
            <v>677</v>
          </cell>
          <cell r="L677" t="str">
            <v>D</v>
          </cell>
          <cell r="M677" t="str">
            <v>NCP-All</v>
          </cell>
          <cell r="N677" t="str">
            <v/>
          </cell>
          <cell r="O677">
            <v>0</v>
          </cell>
          <cell r="P677" t="str">
            <v>D02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J678">
            <v>678</v>
          </cell>
          <cell r="L678" t="str">
            <v>D</v>
          </cell>
          <cell r="M678" t="str">
            <v>NCP-w/o DA</v>
          </cell>
          <cell r="N678" t="str">
            <v/>
          </cell>
          <cell r="O678">
            <v>0</v>
          </cell>
          <cell r="P678" t="str">
            <v>D03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J679">
            <v>679</v>
          </cell>
          <cell r="L679" t="str">
            <v>D</v>
          </cell>
          <cell r="M679" t="str">
            <v xml:space="preserve">DA Sch 25 </v>
          </cell>
          <cell r="N679" t="str">
            <v/>
          </cell>
          <cell r="O679">
            <v>0</v>
          </cell>
          <cell r="P679" t="str">
            <v>D04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J680">
            <v>680</v>
          </cell>
          <cell r="L680" t="str">
            <v>D</v>
          </cell>
          <cell r="M680" t="str">
            <v>DA Street and Area Lights</v>
          </cell>
          <cell r="N680" t="str">
            <v/>
          </cell>
          <cell r="O680">
            <v>0</v>
          </cell>
          <cell r="P680" t="str">
            <v>D07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</row>
        <row r="681">
          <cell r="J681">
            <v>681</v>
          </cell>
          <cell r="L681" t="str">
            <v>D</v>
          </cell>
          <cell r="M681" t="str">
            <v>Avg Customers-Secondary</v>
          </cell>
          <cell r="N681" t="str">
            <v/>
          </cell>
          <cell r="O681">
            <v>100</v>
          </cell>
          <cell r="P681" t="str">
            <v>C02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J682">
            <v>682</v>
          </cell>
          <cell r="L682" t="str">
            <v>D</v>
          </cell>
          <cell r="M682" t="str">
            <v>Wt Customers-Meters</v>
          </cell>
          <cell r="N682" t="str">
            <v/>
          </cell>
          <cell r="O682">
            <v>0</v>
          </cell>
          <cell r="P682" t="str">
            <v>C04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J683">
            <v>683</v>
          </cell>
          <cell r="L683" t="str">
            <v>D</v>
          </cell>
          <cell r="M683" t="str">
            <v>DA Street &amp; Area Lights</v>
          </cell>
          <cell r="N683" t="str">
            <v/>
          </cell>
          <cell r="O683">
            <v>0</v>
          </cell>
          <cell r="P683" t="str">
            <v>C05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J684">
            <v>684</v>
          </cell>
          <cell r="L684" t="str">
            <v>D</v>
          </cell>
          <cell r="M684" t="str">
            <v>DA Sch 25I</v>
          </cell>
          <cell r="N684" t="str">
            <v/>
          </cell>
          <cell r="O684">
            <v>0</v>
          </cell>
          <cell r="P684" t="str">
            <v>D05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J685">
            <v>685</v>
          </cell>
          <cell r="L685" t="str">
            <v>D</v>
          </cell>
          <cell r="M685" t="str">
            <v>NCP-Secondary</v>
          </cell>
          <cell r="N685" t="str">
            <v/>
          </cell>
          <cell r="O685">
            <v>0</v>
          </cell>
          <cell r="P685" t="str">
            <v>D06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J686">
            <v>686</v>
          </cell>
          <cell r="L686" t="str">
            <v>D</v>
          </cell>
          <cell r="M686" t="str">
            <v>NCP-Primary</v>
          </cell>
          <cell r="N686" t="str">
            <v/>
          </cell>
          <cell r="O686">
            <v>0</v>
          </cell>
          <cell r="P686" t="str">
            <v>D08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J687">
            <v>687</v>
          </cell>
          <cell r="K687">
            <v>373</v>
          </cell>
          <cell r="L687" t="str">
            <v>Street Lights &amp; Signal Systems Depr Exp</v>
          </cell>
          <cell r="O687" t="str">
            <v>X12</v>
          </cell>
          <cell r="P687" t="str">
            <v/>
          </cell>
          <cell r="Q687">
            <v>581000</v>
          </cell>
        </row>
        <row r="688">
          <cell r="J688">
            <v>688</v>
          </cell>
          <cell r="L688" t="str">
            <v>D</v>
          </cell>
          <cell r="M688" t="str">
            <v>NCP-All</v>
          </cell>
          <cell r="N688" t="str">
            <v/>
          </cell>
          <cell r="O688">
            <v>0</v>
          </cell>
          <cell r="P688" t="str">
            <v>D02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J689">
            <v>689</v>
          </cell>
          <cell r="L689" t="str">
            <v>D</v>
          </cell>
          <cell r="M689" t="str">
            <v>NCP-w/o DA</v>
          </cell>
          <cell r="N689" t="str">
            <v/>
          </cell>
          <cell r="O689">
            <v>0</v>
          </cell>
          <cell r="P689" t="str">
            <v>D03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</row>
        <row r="690">
          <cell r="J690">
            <v>690</v>
          </cell>
          <cell r="L690" t="str">
            <v>D</v>
          </cell>
          <cell r="M690" t="str">
            <v xml:space="preserve">DA Sch 25 </v>
          </cell>
          <cell r="N690" t="str">
            <v/>
          </cell>
          <cell r="O690">
            <v>0</v>
          </cell>
          <cell r="P690" t="str">
            <v>D04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</row>
        <row r="691">
          <cell r="J691">
            <v>691</v>
          </cell>
          <cell r="L691" t="str">
            <v>D</v>
          </cell>
          <cell r="M691" t="str">
            <v>DA Street and Area Lights</v>
          </cell>
          <cell r="N691" t="str">
            <v/>
          </cell>
          <cell r="O691">
            <v>0</v>
          </cell>
          <cell r="P691" t="str">
            <v>D07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J692">
            <v>692</v>
          </cell>
          <cell r="L692" t="str">
            <v>D</v>
          </cell>
          <cell r="M692" t="str">
            <v>Avg Customers-Secondary</v>
          </cell>
          <cell r="N692" t="str">
            <v/>
          </cell>
          <cell r="O692">
            <v>0</v>
          </cell>
          <cell r="P692" t="str">
            <v>C02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J693">
            <v>693</v>
          </cell>
          <cell r="L693" t="str">
            <v>D</v>
          </cell>
          <cell r="M693" t="str">
            <v>Wt Customers-Meters</v>
          </cell>
          <cell r="N693" t="str">
            <v/>
          </cell>
          <cell r="O693">
            <v>0</v>
          </cell>
          <cell r="P693" t="str">
            <v>C04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J694">
            <v>694</v>
          </cell>
          <cell r="L694" t="str">
            <v>D</v>
          </cell>
          <cell r="M694" t="str">
            <v>DA Street &amp; Area Lights</v>
          </cell>
          <cell r="N694" t="str">
            <v/>
          </cell>
          <cell r="O694">
            <v>100</v>
          </cell>
          <cell r="P694" t="str">
            <v>C05</v>
          </cell>
          <cell r="R694">
            <v>581000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581000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J695">
            <v>695</v>
          </cell>
          <cell r="L695" t="str">
            <v>D</v>
          </cell>
          <cell r="M695" t="str">
            <v>DA Sch 25I</v>
          </cell>
          <cell r="N695" t="str">
            <v/>
          </cell>
          <cell r="O695">
            <v>0</v>
          </cell>
          <cell r="P695" t="str">
            <v>D05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J696">
            <v>696</v>
          </cell>
          <cell r="L696" t="str">
            <v>D</v>
          </cell>
          <cell r="M696" t="str">
            <v>NCP-Secondary</v>
          </cell>
          <cell r="N696" t="str">
            <v/>
          </cell>
          <cell r="O696">
            <v>0</v>
          </cell>
          <cell r="P696" t="str">
            <v>D06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J697">
            <v>697</v>
          </cell>
          <cell r="L697" t="str">
            <v>D</v>
          </cell>
          <cell r="M697" t="str">
            <v>NCP-Primary</v>
          </cell>
          <cell r="N697" t="str">
            <v/>
          </cell>
          <cell r="O697">
            <v>0</v>
          </cell>
          <cell r="P697" t="str">
            <v>D08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J698">
            <v>698</v>
          </cell>
          <cell r="L698" t="str">
            <v>Total Distribution Plant Depreciation Expense</v>
          </cell>
          <cell r="P698" t="str">
            <v/>
          </cell>
          <cell r="Q698">
            <v>19762000</v>
          </cell>
          <cell r="R698">
            <v>19762000</v>
          </cell>
          <cell r="S698">
            <v>10727967.042178061</v>
          </cell>
          <cell r="T698">
            <v>2208675.9759396268</v>
          </cell>
          <cell r="U698">
            <v>4659980.878705184</v>
          </cell>
          <cell r="V698">
            <v>743618.92197331588</v>
          </cell>
          <cell r="W698">
            <v>479721.62593580701</v>
          </cell>
          <cell r="X698">
            <v>942035.5552680064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</row>
        <row r="699">
          <cell r="J699">
            <v>699</v>
          </cell>
        </row>
        <row r="700">
          <cell r="J700">
            <v>700</v>
          </cell>
          <cell r="L700" t="str">
            <v>General Plant Depreciation Expense</v>
          </cell>
        </row>
        <row r="701">
          <cell r="J701">
            <v>701</v>
          </cell>
          <cell r="K701" t="str">
            <v>303.1X</v>
          </cell>
          <cell r="L701" t="str">
            <v>Computer Software Amort Exp</v>
          </cell>
          <cell r="O701" t="str">
            <v>M04</v>
          </cell>
          <cell r="Q701">
            <v>3745000</v>
          </cell>
        </row>
        <row r="702">
          <cell r="J702">
            <v>702</v>
          </cell>
          <cell r="L702" t="str">
            <v>O</v>
          </cell>
          <cell r="M702" t="str">
            <v>P/T/D Plant</v>
          </cell>
          <cell r="O702">
            <v>0</v>
          </cell>
          <cell r="P702" t="str">
            <v>S05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</row>
        <row r="703">
          <cell r="J703">
            <v>703</v>
          </cell>
          <cell r="L703" t="str">
            <v>O</v>
          </cell>
          <cell r="M703" t="str">
            <v>Labor P/T/D Total</v>
          </cell>
          <cell r="N703" t="str">
            <v/>
          </cell>
          <cell r="O703">
            <v>0</v>
          </cell>
          <cell r="P703" t="str">
            <v>S21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</row>
        <row r="704">
          <cell r="J704">
            <v>704</v>
          </cell>
          <cell r="L704" t="str">
            <v>O</v>
          </cell>
          <cell r="M704" t="str">
            <v>Labor O&amp;M excl A&amp;G</v>
          </cell>
          <cell r="O704">
            <v>0</v>
          </cell>
          <cell r="P704" t="str">
            <v>S22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</row>
        <row r="705">
          <cell r="J705">
            <v>705</v>
          </cell>
          <cell r="L705" t="str">
            <v>O</v>
          </cell>
          <cell r="M705" t="str">
            <v>P/T/D/G Plant</v>
          </cell>
          <cell r="O705">
            <v>100</v>
          </cell>
          <cell r="P705" t="str">
            <v>S06</v>
          </cell>
          <cell r="R705">
            <v>3745000</v>
          </cell>
          <cell r="S705">
            <v>1842467.7760766644</v>
          </cell>
          <cell r="T705">
            <v>354936.94527500472</v>
          </cell>
          <cell r="U705">
            <v>928227.03026432975</v>
          </cell>
          <cell r="V705">
            <v>455586.32915385213</v>
          </cell>
          <cell r="W705">
            <v>82177.419751074456</v>
          </cell>
          <cell r="X705">
            <v>81604.499479074657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J706">
            <v>706</v>
          </cell>
          <cell r="K706">
            <v>389</v>
          </cell>
          <cell r="L706" t="str">
            <v>Land &amp; Land Rights Depr Exp</v>
          </cell>
          <cell r="O706" t="str">
            <v>M02</v>
          </cell>
          <cell r="Q706">
            <v>11000</v>
          </cell>
        </row>
        <row r="707">
          <cell r="J707">
            <v>707</v>
          </cell>
          <cell r="L707" t="str">
            <v>O</v>
          </cell>
          <cell r="M707" t="str">
            <v>P/T/D Plant</v>
          </cell>
          <cell r="O707">
            <v>0</v>
          </cell>
          <cell r="P707" t="str">
            <v>S05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J708">
            <v>708</v>
          </cell>
          <cell r="L708" t="str">
            <v>O</v>
          </cell>
          <cell r="M708" t="str">
            <v>Labor P/T/D Total</v>
          </cell>
          <cell r="N708" t="str">
            <v/>
          </cell>
          <cell r="O708">
            <v>0</v>
          </cell>
          <cell r="P708" t="str">
            <v>S21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J709">
            <v>709</v>
          </cell>
          <cell r="L709" t="str">
            <v>O</v>
          </cell>
          <cell r="M709" t="str">
            <v>Labor O&amp;M excl A&amp;G</v>
          </cell>
          <cell r="O709">
            <v>100</v>
          </cell>
          <cell r="P709" t="str">
            <v>S22</v>
          </cell>
          <cell r="R709">
            <v>11000</v>
          </cell>
          <cell r="S709">
            <v>6099.2087449335377</v>
          </cell>
          <cell r="T709">
            <v>1095.011376323647</v>
          </cell>
          <cell r="U709">
            <v>2284.1220471819879</v>
          </cell>
          <cell r="V709">
            <v>1087.6651120791405</v>
          </cell>
          <cell r="W709">
            <v>220.41378798441181</v>
          </cell>
          <cell r="X709">
            <v>213.57893149727599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J710">
            <v>710</v>
          </cell>
          <cell r="L710" t="str">
            <v>O</v>
          </cell>
          <cell r="M710" t="str">
            <v>Corporate Cost Allocator</v>
          </cell>
          <cell r="O710">
            <v>0</v>
          </cell>
          <cell r="P710" t="str">
            <v>S23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J711">
            <v>711</v>
          </cell>
          <cell r="K711">
            <v>390</v>
          </cell>
          <cell r="L711" t="str">
            <v>Structures &amp; Improvements Depr Exp</v>
          </cell>
          <cell r="O711" t="str">
            <v>M02</v>
          </cell>
          <cell r="Q711">
            <v>686000</v>
          </cell>
        </row>
        <row r="712">
          <cell r="J712">
            <v>712</v>
          </cell>
          <cell r="L712" t="str">
            <v>O</v>
          </cell>
          <cell r="M712" t="str">
            <v>P/T/D Plant</v>
          </cell>
          <cell r="O712">
            <v>0</v>
          </cell>
          <cell r="P712" t="str">
            <v>S05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J713">
            <v>713</v>
          </cell>
          <cell r="L713" t="str">
            <v>O</v>
          </cell>
          <cell r="M713" t="str">
            <v>Labor P/T/D Total</v>
          </cell>
          <cell r="N713" t="str">
            <v/>
          </cell>
          <cell r="O713">
            <v>0</v>
          </cell>
          <cell r="P713" t="str">
            <v>S21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J714">
            <v>714</v>
          </cell>
          <cell r="L714" t="str">
            <v>O</v>
          </cell>
          <cell r="M714" t="str">
            <v>Labor O&amp;M excl A&amp;G</v>
          </cell>
          <cell r="O714">
            <v>100</v>
          </cell>
          <cell r="P714" t="str">
            <v>S22</v>
          </cell>
          <cell r="R714">
            <v>686000</v>
          </cell>
          <cell r="S714">
            <v>380368.83627494605</v>
          </cell>
          <cell r="T714">
            <v>68288.891287092891</v>
          </cell>
          <cell r="U714">
            <v>142446.15676062214</v>
          </cell>
          <cell r="V714">
            <v>67830.751535117306</v>
          </cell>
          <cell r="W714">
            <v>13745.805323391502</v>
          </cell>
          <cell r="X714">
            <v>13319.558818830121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J715">
            <v>715</v>
          </cell>
          <cell r="L715" t="str">
            <v>O</v>
          </cell>
          <cell r="M715" t="str">
            <v>Corporate Cost Allocator</v>
          </cell>
          <cell r="O715">
            <v>0</v>
          </cell>
          <cell r="P715" t="str">
            <v>S23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</row>
        <row r="716">
          <cell r="J716">
            <v>716</v>
          </cell>
          <cell r="K716">
            <v>391</v>
          </cell>
          <cell r="L716" t="str">
            <v>Office Furniture &amp; Equipment Depr Exp</v>
          </cell>
          <cell r="O716" t="str">
            <v>M02</v>
          </cell>
          <cell r="Q716">
            <v>4437000</v>
          </cell>
        </row>
        <row r="717">
          <cell r="J717">
            <v>717</v>
          </cell>
          <cell r="L717" t="str">
            <v>O</v>
          </cell>
          <cell r="M717" t="str">
            <v>P/T/D Plant</v>
          </cell>
          <cell r="O717">
            <v>0</v>
          </cell>
          <cell r="P717" t="str">
            <v>S05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J718">
            <v>718</v>
          </cell>
          <cell r="L718" t="str">
            <v>O</v>
          </cell>
          <cell r="M718" t="str">
            <v>Labor P/T/D Total</v>
          </cell>
          <cell r="N718" t="str">
            <v/>
          </cell>
          <cell r="O718">
            <v>0</v>
          </cell>
          <cell r="P718" t="str">
            <v>S21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J719">
            <v>719</v>
          </cell>
          <cell r="L719" t="str">
            <v>O</v>
          </cell>
          <cell r="M719" t="str">
            <v>Labor O&amp;M excl A&amp;G</v>
          </cell>
          <cell r="O719">
            <v>100</v>
          </cell>
          <cell r="P719" t="str">
            <v>S22</v>
          </cell>
          <cell r="R719">
            <v>4437000</v>
          </cell>
          <cell r="S719">
            <v>2460199.0182972825</v>
          </cell>
          <cell r="T719">
            <v>441687.77061345649</v>
          </cell>
          <cell r="U719">
            <v>921331.7748496799</v>
          </cell>
          <cell r="V719">
            <v>438724.55475410423</v>
          </cell>
          <cell r="W719">
            <v>88906.907026075933</v>
          </cell>
          <cell r="X719">
            <v>86149.97445940123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J720">
            <v>720</v>
          </cell>
          <cell r="L720" t="str">
            <v>O</v>
          </cell>
          <cell r="M720" t="str">
            <v>Corporate Cost Allocator</v>
          </cell>
          <cell r="O720">
            <v>0</v>
          </cell>
          <cell r="P720" t="str">
            <v>S23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J721">
            <v>721</v>
          </cell>
          <cell r="K721">
            <v>392</v>
          </cell>
          <cell r="L721" t="str">
            <v>Transportation Equipment Depr Exp</v>
          </cell>
          <cell r="O721" t="str">
            <v>M02</v>
          </cell>
          <cell r="Q721">
            <v>59000</v>
          </cell>
        </row>
        <row r="722">
          <cell r="J722">
            <v>722</v>
          </cell>
          <cell r="L722" t="str">
            <v>O</v>
          </cell>
          <cell r="M722" t="str">
            <v>P/T/D Plant</v>
          </cell>
          <cell r="O722">
            <v>0</v>
          </cell>
          <cell r="P722" t="str">
            <v>S05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</row>
        <row r="723">
          <cell r="J723">
            <v>723</v>
          </cell>
          <cell r="L723" t="str">
            <v>O</v>
          </cell>
          <cell r="M723" t="str">
            <v>Labor P/T/D Total</v>
          </cell>
          <cell r="N723" t="str">
            <v/>
          </cell>
          <cell r="O723">
            <v>0</v>
          </cell>
          <cell r="P723" t="str">
            <v>S21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J724">
            <v>724</v>
          </cell>
          <cell r="L724" t="str">
            <v>O</v>
          </cell>
          <cell r="M724" t="str">
            <v>Labor O&amp;M excl A&amp;G</v>
          </cell>
          <cell r="O724">
            <v>100</v>
          </cell>
          <cell r="P724" t="str">
            <v>S22</v>
          </cell>
          <cell r="R724">
            <v>59000</v>
          </cell>
          <cell r="S724">
            <v>32713.937813734428</v>
          </cell>
          <cell r="T724">
            <v>5873.2428366450158</v>
          </cell>
          <cell r="U724">
            <v>12251.200071248843</v>
          </cell>
          <cell r="V724">
            <v>5833.8401466062987</v>
          </cell>
          <cell r="W724">
            <v>1182.219408280027</v>
          </cell>
          <cell r="X724">
            <v>1145.5597234853894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J725">
            <v>725</v>
          </cell>
          <cell r="L725" t="str">
            <v>O</v>
          </cell>
          <cell r="M725" t="str">
            <v>Corporate Cost Allocator</v>
          </cell>
          <cell r="O725">
            <v>0</v>
          </cell>
          <cell r="P725" t="str">
            <v>S23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J726">
            <v>726</v>
          </cell>
          <cell r="K726">
            <v>393</v>
          </cell>
          <cell r="L726" t="str">
            <v>Stores Equipment Depr Exp</v>
          </cell>
          <cell r="O726" t="str">
            <v>M01</v>
          </cell>
          <cell r="Q726">
            <v>31000</v>
          </cell>
        </row>
        <row r="727">
          <cell r="J727">
            <v>727</v>
          </cell>
          <cell r="L727" t="str">
            <v>O</v>
          </cell>
          <cell r="M727" t="str">
            <v>P/T/D Plant</v>
          </cell>
          <cell r="O727">
            <v>100</v>
          </cell>
          <cell r="P727" t="str">
            <v>S05</v>
          </cell>
          <cell r="R727">
            <v>31000</v>
          </cell>
          <cell r="S727">
            <v>15135.211377910637</v>
          </cell>
          <cell r="T727">
            <v>2928.9169784035234</v>
          </cell>
          <cell r="U727">
            <v>7757.84711250702</v>
          </cell>
          <cell r="V727">
            <v>3815.1641998283726</v>
          </cell>
          <cell r="W727">
            <v>683.69529905846184</v>
          </cell>
          <cell r="X727">
            <v>679.16503229198838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</row>
        <row r="728">
          <cell r="J728">
            <v>728</v>
          </cell>
          <cell r="L728" t="str">
            <v>O</v>
          </cell>
          <cell r="M728" t="str">
            <v>Labor P/T/D Total</v>
          </cell>
          <cell r="N728" t="str">
            <v/>
          </cell>
          <cell r="O728">
            <v>0</v>
          </cell>
          <cell r="P728" t="str">
            <v>S21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J729">
            <v>729</v>
          </cell>
          <cell r="L729" t="str">
            <v>O</v>
          </cell>
          <cell r="M729" t="str">
            <v>Labor O&amp;M excl A&amp;G</v>
          </cell>
          <cell r="O729">
            <v>0</v>
          </cell>
          <cell r="P729" t="str">
            <v>S22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J730">
            <v>730</v>
          </cell>
          <cell r="L730" t="str">
            <v>O</v>
          </cell>
          <cell r="M730" t="str">
            <v>Corporate Cost Allocator</v>
          </cell>
          <cell r="O730">
            <v>0</v>
          </cell>
          <cell r="P730" t="str">
            <v>S23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</row>
        <row r="731">
          <cell r="J731">
            <v>731</v>
          </cell>
          <cell r="K731">
            <v>394</v>
          </cell>
          <cell r="L731" t="str">
            <v>Tools, Shop &amp; Garage Equipment Depr Exp</v>
          </cell>
          <cell r="O731" t="str">
            <v>M03</v>
          </cell>
          <cell r="Q731">
            <v>241000</v>
          </cell>
        </row>
        <row r="732">
          <cell r="J732">
            <v>732</v>
          </cell>
          <cell r="L732" t="str">
            <v>O</v>
          </cell>
          <cell r="M732" t="str">
            <v>P/T/D Plant</v>
          </cell>
          <cell r="O732">
            <v>0</v>
          </cell>
          <cell r="P732" t="str">
            <v>S05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</row>
        <row r="733">
          <cell r="J733">
            <v>733</v>
          </cell>
          <cell r="L733" t="str">
            <v>O</v>
          </cell>
          <cell r="M733" t="str">
            <v>Labor P/T/D Total</v>
          </cell>
          <cell r="N733" t="str">
            <v/>
          </cell>
          <cell r="O733">
            <v>100</v>
          </cell>
          <cell r="P733" t="str">
            <v>S21</v>
          </cell>
          <cell r="R733">
            <v>241000</v>
          </cell>
          <cell r="S733">
            <v>118284.82248989401</v>
          </cell>
          <cell r="T733">
            <v>22947.34934133284</v>
          </cell>
          <cell r="U733">
            <v>60147.772303975878</v>
          </cell>
          <cell r="V733">
            <v>28675.169998956047</v>
          </cell>
          <cell r="W733">
            <v>5337.6377647339459</v>
          </cell>
          <cell r="X733">
            <v>5607.2481011072769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</row>
        <row r="734">
          <cell r="J734">
            <v>734</v>
          </cell>
          <cell r="L734" t="str">
            <v>O</v>
          </cell>
          <cell r="M734" t="str">
            <v>Labor O&amp;M excl A&amp;G</v>
          </cell>
          <cell r="O734">
            <v>0</v>
          </cell>
          <cell r="P734" t="str">
            <v>S22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</row>
        <row r="735">
          <cell r="J735">
            <v>735</v>
          </cell>
          <cell r="L735" t="str">
            <v>O</v>
          </cell>
          <cell r="M735" t="str">
            <v>Corporate Cost Allocator</v>
          </cell>
          <cell r="O735">
            <v>0</v>
          </cell>
          <cell r="P735" t="str">
            <v>S23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</row>
        <row r="736">
          <cell r="J736">
            <v>736</v>
          </cell>
          <cell r="K736">
            <v>395</v>
          </cell>
          <cell r="L736" t="str">
            <v>Laboratory Equipment Depr Exp</v>
          </cell>
          <cell r="O736" t="str">
            <v>M03</v>
          </cell>
          <cell r="Q736">
            <v>139000</v>
          </cell>
        </row>
        <row r="737">
          <cell r="J737">
            <v>737</v>
          </cell>
          <cell r="L737" t="str">
            <v>O</v>
          </cell>
          <cell r="M737" t="str">
            <v>P/T/D Plant</v>
          </cell>
          <cell r="O737">
            <v>0</v>
          </cell>
          <cell r="P737" t="str">
            <v>S05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J738">
            <v>738</v>
          </cell>
          <cell r="L738" t="str">
            <v>O</v>
          </cell>
          <cell r="M738" t="str">
            <v>Labor P/T/D Total</v>
          </cell>
          <cell r="N738" t="str">
            <v/>
          </cell>
          <cell r="O738">
            <v>100</v>
          </cell>
          <cell r="P738" t="str">
            <v>S21</v>
          </cell>
          <cell r="R738">
            <v>139000</v>
          </cell>
          <cell r="S738">
            <v>68222.366498320611</v>
          </cell>
          <cell r="T738">
            <v>13235.193188569563</v>
          </cell>
          <cell r="U738">
            <v>34691.038797728826</v>
          </cell>
          <cell r="V738">
            <v>16538.79099524851</v>
          </cell>
          <cell r="W738">
            <v>3078.5545614025664</v>
          </cell>
          <cell r="X738">
            <v>3234.0559587299231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J739">
            <v>739</v>
          </cell>
          <cell r="L739" t="str">
            <v>O</v>
          </cell>
          <cell r="M739" t="str">
            <v>Labor O&amp;M excl A&amp;G</v>
          </cell>
          <cell r="O739">
            <v>0</v>
          </cell>
          <cell r="P739" t="str">
            <v>S22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J740">
            <v>740</v>
          </cell>
          <cell r="L740" t="str">
            <v>O</v>
          </cell>
          <cell r="M740" t="str">
            <v>Corporate Cost Allocator</v>
          </cell>
          <cell r="O740">
            <v>0</v>
          </cell>
          <cell r="P740" t="str">
            <v>S23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</row>
        <row r="741">
          <cell r="J741">
            <v>741</v>
          </cell>
          <cell r="K741">
            <v>396</v>
          </cell>
          <cell r="L741" t="str">
            <v>Power Operated Equipment Depr Exp</v>
          </cell>
          <cell r="O741" t="str">
            <v>M03</v>
          </cell>
          <cell r="Q741">
            <v>159000</v>
          </cell>
        </row>
        <row r="742">
          <cell r="J742">
            <v>742</v>
          </cell>
          <cell r="L742" t="str">
            <v>O</v>
          </cell>
          <cell r="M742" t="str">
            <v>P/T/D Plant</v>
          </cell>
          <cell r="O742">
            <v>0</v>
          </cell>
          <cell r="P742" t="str">
            <v>S05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</row>
        <row r="743">
          <cell r="J743">
            <v>743</v>
          </cell>
          <cell r="L743" t="str">
            <v>O</v>
          </cell>
          <cell r="M743" t="str">
            <v>Labor P/T/D Total</v>
          </cell>
          <cell r="N743" t="str">
            <v/>
          </cell>
          <cell r="O743">
            <v>100</v>
          </cell>
          <cell r="P743" t="str">
            <v>S21</v>
          </cell>
          <cell r="R743">
            <v>159000</v>
          </cell>
          <cell r="S743">
            <v>78038.534339805585</v>
          </cell>
          <cell r="T743">
            <v>15139.537532248638</v>
          </cell>
          <cell r="U743">
            <v>39682.555171502754</v>
          </cell>
          <cell r="V743">
            <v>18918.473152838222</v>
          </cell>
          <cell r="W743">
            <v>3521.5120522518564</v>
          </cell>
          <cell r="X743">
            <v>3699.3877513529333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J744">
            <v>744</v>
          </cell>
          <cell r="L744" t="str">
            <v>O</v>
          </cell>
          <cell r="M744" t="str">
            <v>Labor O&amp;M excl A&amp;G</v>
          </cell>
          <cell r="O744">
            <v>0</v>
          </cell>
          <cell r="P744" t="str">
            <v>S22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</row>
        <row r="745">
          <cell r="J745">
            <v>745</v>
          </cell>
          <cell r="L745" t="str">
            <v>O</v>
          </cell>
          <cell r="M745" t="str">
            <v>Corporate Cost Allocator</v>
          </cell>
          <cell r="O745">
            <v>0</v>
          </cell>
          <cell r="P745" t="str">
            <v>S23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</row>
        <row r="746">
          <cell r="J746">
            <v>746</v>
          </cell>
          <cell r="K746">
            <v>397</v>
          </cell>
          <cell r="L746" t="str">
            <v>Communication Equipment Depr Exp</v>
          </cell>
          <cell r="O746" t="str">
            <v>M02</v>
          </cell>
          <cell r="Q746">
            <v>2030000</v>
          </cell>
        </row>
        <row r="747">
          <cell r="J747">
            <v>747</v>
          </cell>
          <cell r="L747" t="str">
            <v>O</v>
          </cell>
          <cell r="M747" t="str">
            <v>P/T/D Plant</v>
          </cell>
          <cell r="O747">
            <v>0</v>
          </cell>
          <cell r="P747" t="str">
            <v>S05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J748">
            <v>748</v>
          </cell>
          <cell r="L748" t="str">
            <v>O</v>
          </cell>
          <cell r="M748" t="str">
            <v>Labor P/T/D Total</v>
          </cell>
          <cell r="N748" t="str">
            <v/>
          </cell>
          <cell r="O748">
            <v>0</v>
          </cell>
          <cell r="P748" t="str">
            <v>S21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</row>
        <row r="749">
          <cell r="J749">
            <v>749</v>
          </cell>
          <cell r="L749" t="str">
            <v>O</v>
          </cell>
          <cell r="M749" t="str">
            <v>Labor O&amp;M excl A&amp;G</v>
          </cell>
          <cell r="O749">
            <v>100</v>
          </cell>
          <cell r="P749" t="str">
            <v>S22</v>
          </cell>
          <cell r="R749">
            <v>2030000</v>
          </cell>
          <cell r="S749">
            <v>1125581.250201371</v>
          </cell>
          <cell r="T749">
            <v>202079.37217609122</v>
          </cell>
          <cell r="U749">
            <v>421524.34143449407</v>
          </cell>
          <cell r="V749">
            <v>200723.65250187775</v>
          </cell>
          <cell r="W749">
            <v>40676.362691668728</v>
          </cell>
          <cell r="X749">
            <v>39415.020994497296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</row>
        <row r="750">
          <cell r="J750">
            <v>750</v>
          </cell>
          <cell r="L750" t="str">
            <v>O</v>
          </cell>
          <cell r="M750" t="str">
            <v>Corporate Cost Allocator</v>
          </cell>
          <cell r="O750">
            <v>0</v>
          </cell>
          <cell r="P750" t="str">
            <v>S23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J751">
            <v>751</v>
          </cell>
          <cell r="K751">
            <v>398</v>
          </cell>
          <cell r="L751" t="str">
            <v>Miscellaneous Equipment Depr Exp</v>
          </cell>
          <cell r="O751" t="str">
            <v>M02</v>
          </cell>
          <cell r="Q751">
            <v>79000</v>
          </cell>
        </row>
        <row r="752">
          <cell r="J752">
            <v>752</v>
          </cell>
          <cell r="L752" t="str">
            <v>O</v>
          </cell>
          <cell r="M752" t="str">
            <v>P/T/D Plant</v>
          </cell>
          <cell r="O752">
            <v>0</v>
          </cell>
          <cell r="P752" t="str">
            <v>S05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J753">
            <v>753</v>
          </cell>
          <cell r="L753" t="str">
            <v>O</v>
          </cell>
          <cell r="M753" t="str">
            <v>Labor P/T/D Total</v>
          </cell>
          <cell r="N753" t="str">
            <v/>
          </cell>
          <cell r="O753">
            <v>0</v>
          </cell>
          <cell r="P753" t="str">
            <v>S21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J754">
            <v>754</v>
          </cell>
          <cell r="L754" t="str">
            <v>O</v>
          </cell>
          <cell r="M754" t="str">
            <v>Labor O&amp;M excl A&amp;G</v>
          </cell>
          <cell r="O754">
            <v>100</v>
          </cell>
          <cell r="P754" t="str">
            <v>S22</v>
          </cell>
          <cell r="R754">
            <v>79000</v>
          </cell>
          <cell r="S754">
            <v>43803.408259068136</v>
          </cell>
          <cell r="T754">
            <v>7864.1726117789194</v>
          </cell>
          <cell r="U754">
            <v>16404.149247943365</v>
          </cell>
          <cell r="V754">
            <v>7811.413077659282</v>
          </cell>
          <cell r="W754">
            <v>1582.9717500698666</v>
          </cell>
          <cell r="X754">
            <v>1533.8850534804367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J755">
            <v>755</v>
          </cell>
          <cell r="L755" t="str">
            <v>O</v>
          </cell>
          <cell r="M755" t="str">
            <v>Corporate Cost Allocator</v>
          </cell>
          <cell r="O755">
            <v>0</v>
          </cell>
          <cell r="P755" t="str">
            <v>S23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J756">
            <v>756</v>
          </cell>
          <cell r="L756" t="str">
            <v>Total General Plant Depreciation Expense</v>
          </cell>
          <cell r="N756" t="str">
            <v/>
          </cell>
          <cell r="Q756">
            <v>11617000</v>
          </cell>
          <cell r="R756">
            <v>11617000</v>
          </cell>
          <cell r="S756">
            <v>6170914.3703739289</v>
          </cell>
          <cell r="T756">
            <v>1136076.4032169473</v>
          </cell>
          <cell r="U756">
            <v>2586747.9880612148</v>
          </cell>
          <cell r="V756">
            <v>1245545.8046281671</v>
          </cell>
          <cell r="W756">
            <v>241113.4994159918</v>
          </cell>
          <cell r="X756">
            <v>236601.93430374854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J757">
            <v>757</v>
          </cell>
          <cell r="L757" t="str">
            <v>Total Depreciation Expense</v>
          </cell>
          <cell r="N757" t="str">
            <v/>
          </cell>
          <cell r="Q757">
            <v>55199000</v>
          </cell>
          <cell r="R757">
            <v>55199000</v>
          </cell>
          <cell r="S757">
            <v>27715133.50190679</v>
          </cell>
          <cell r="T757">
            <v>5362851.6714298911</v>
          </cell>
          <cell r="U757">
            <v>13421659.979184918</v>
          </cell>
          <cell r="V757">
            <v>6210987.9383212226</v>
          </cell>
          <cell r="W757">
            <v>1216748.3766284392</v>
          </cell>
          <cell r="X757">
            <v>1271618.5325287436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J758">
            <v>758</v>
          </cell>
        </row>
        <row r="759">
          <cell r="J759">
            <v>759</v>
          </cell>
          <cell r="K759" t="str">
            <v>Amortization</v>
          </cell>
        </row>
        <row r="760">
          <cell r="J760">
            <v>760</v>
          </cell>
          <cell r="K760" t="str">
            <v xml:space="preserve">  Amortization of Misc Intangible Plant 303000</v>
          </cell>
          <cell r="O760" t="str">
            <v>Manual Input</v>
          </cell>
          <cell r="Q760">
            <v>98000</v>
          </cell>
        </row>
        <row r="761">
          <cell r="J761">
            <v>761</v>
          </cell>
          <cell r="L761" t="str">
            <v>P</v>
          </cell>
          <cell r="M761" t="str">
            <v xml:space="preserve">Production Plant </v>
          </cell>
          <cell r="O761">
            <v>0</v>
          </cell>
          <cell r="P761" t="str">
            <v>S01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J762">
            <v>762</v>
          </cell>
          <cell r="L762" t="str">
            <v>T</v>
          </cell>
          <cell r="M762" t="str">
            <v>Transmission Plant</v>
          </cell>
          <cell r="N762" t="str">
            <v/>
          </cell>
          <cell r="O762">
            <v>67</v>
          </cell>
          <cell r="P762" t="str">
            <v>S02</v>
          </cell>
          <cell r="R762">
            <v>67000</v>
          </cell>
          <cell r="S762">
            <v>30423.547018756159</v>
          </cell>
          <cell r="T762">
            <v>5676.4337775949725</v>
          </cell>
          <cell r="U762">
            <v>17368.613960203209</v>
          </cell>
          <cell r="V762">
            <v>11874.985524148717</v>
          </cell>
          <cell r="W762">
            <v>1394.8861391912219</v>
          </cell>
          <cell r="X762">
            <v>261.53358010571947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J763">
            <v>763</v>
          </cell>
          <cell r="L763" t="str">
            <v>D</v>
          </cell>
          <cell r="M763" t="str">
            <v>Distribution Plant</v>
          </cell>
          <cell r="O763">
            <v>26</v>
          </cell>
          <cell r="P763" t="str">
            <v>S03</v>
          </cell>
          <cell r="R763">
            <v>26000</v>
          </cell>
          <cell r="S763">
            <v>14109.83485163673</v>
          </cell>
          <cell r="T763">
            <v>2861.0714399115068</v>
          </cell>
          <cell r="U763">
            <v>6134.2915435210889</v>
          </cell>
          <cell r="V763">
            <v>954.08155107141454</v>
          </cell>
          <cell r="W763">
            <v>624.64294887439883</v>
          </cell>
          <cell r="X763">
            <v>1316.0776649848603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J764">
            <v>764</v>
          </cell>
          <cell r="L764" t="str">
            <v>O</v>
          </cell>
          <cell r="M764" t="str">
            <v>P/T/D/G Plant</v>
          </cell>
          <cell r="O764">
            <v>5</v>
          </cell>
          <cell r="P764" t="str">
            <v>S06</v>
          </cell>
          <cell r="R764">
            <v>5000</v>
          </cell>
          <cell r="S764">
            <v>2459.9035728660406</v>
          </cell>
          <cell r="T764">
            <v>473.88110183578732</v>
          </cell>
          <cell r="U764">
            <v>1239.2884249189983</v>
          </cell>
          <cell r="V764">
            <v>608.25945147376785</v>
          </cell>
          <cell r="W764">
            <v>109.71618124309006</v>
          </cell>
          <cell r="X764">
            <v>108.95126766231597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</row>
        <row r="765">
          <cell r="J765">
            <v>765</v>
          </cell>
          <cell r="K765" t="str">
            <v xml:space="preserve">  Amortization of Hydro Relicensing Costs 302000 &amp; 182xxx</v>
          </cell>
          <cell r="O765" t="str">
            <v>P01</v>
          </cell>
          <cell r="P765" t="str">
            <v/>
          </cell>
          <cell r="Q765">
            <v>1563000</v>
          </cell>
        </row>
        <row r="766">
          <cell r="J766">
            <v>766</v>
          </cell>
          <cell r="L766" t="str">
            <v>P</v>
          </cell>
          <cell r="M766" t="str">
            <v>Coincident Peak</v>
          </cell>
          <cell r="N766" t="str">
            <v/>
          </cell>
          <cell r="O766">
            <v>34.200000000000003</v>
          </cell>
          <cell r="P766" t="str">
            <v>D01</v>
          </cell>
          <cell r="R766">
            <v>534546.00000000012</v>
          </cell>
          <cell r="S766">
            <v>266385.35888793587</v>
          </cell>
          <cell r="T766">
            <v>41609.302433679004</v>
          </cell>
          <cell r="U766">
            <v>130756.31764922509</v>
          </cell>
          <cell r="V766">
            <v>84993.286928462694</v>
          </cell>
          <cell r="W766">
            <v>9502.3811543695301</v>
          </cell>
          <cell r="X766">
            <v>1299.3529463279251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J767">
            <v>767</v>
          </cell>
          <cell r="L767" t="str">
            <v>P</v>
          </cell>
          <cell r="M767" t="str">
            <v>Generation Level Consumption</v>
          </cell>
          <cell r="N767" t="str">
            <v/>
          </cell>
          <cell r="O767">
            <v>65.8</v>
          </cell>
          <cell r="P767" t="str">
            <v>E02</v>
          </cell>
          <cell r="R767">
            <v>1028454</v>
          </cell>
          <cell r="S767">
            <v>443346.04395259952</v>
          </cell>
          <cell r="T767">
            <v>90812.578079469415</v>
          </cell>
          <cell r="U767">
            <v>274424.93040745589</v>
          </cell>
          <cell r="V767">
            <v>192030.62910503661</v>
          </cell>
          <cell r="W767">
            <v>23038.022361389874</v>
          </cell>
          <cell r="X767">
            <v>4801.7960940487874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J768">
            <v>768</v>
          </cell>
          <cell r="L768" t="str">
            <v>P</v>
          </cell>
          <cell r="M768" t="str">
            <v>Open</v>
          </cell>
          <cell r="N768" t="str">
            <v/>
          </cell>
          <cell r="O768">
            <v>0</v>
          </cell>
          <cell r="P768" t="str">
            <v>xxx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</row>
        <row r="769">
          <cell r="J769">
            <v>769</v>
          </cell>
          <cell r="L769" t="str">
            <v>P</v>
          </cell>
          <cell r="M769" t="str">
            <v>Open</v>
          </cell>
          <cell r="N769" t="str">
            <v/>
          </cell>
          <cell r="O769">
            <v>0</v>
          </cell>
          <cell r="P769" t="str">
            <v>xxx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</row>
        <row r="770">
          <cell r="J770">
            <v>770</v>
          </cell>
          <cell r="K770" t="str">
            <v xml:space="preserve">  Amortization of Cancelled Small Gen</v>
          </cell>
          <cell r="O770" t="str">
            <v>P01</v>
          </cell>
          <cell r="P770" t="str">
            <v/>
          </cell>
          <cell r="Q770">
            <v>153000</v>
          </cell>
        </row>
        <row r="771">
          <cell r="J771">
            <v>771</v>
          </cell>
          <cell r="L771" t="str">
            <v>P</v>
          </cell>
          <cell r="M771" t="str">
            <v>Coincident Peak</v>
          </cell>
          <cell r="N771" t="str">
            <v/>
          </cell>
          <cell r="O771">
            <v>34.200000000000003</v>
          </cell>
          <cell r="P771" t="str">
            <v>D01</v>
          </cell>
          <cell r="R771">
            <v>52326</v>
          </cell>
          <cell r="S771">
            <v>26076.109987110798</v>
          </cell>
          <cell r="T771">
            <v>4073.0795088630111</v>
          </cell>
          <cell r="U771">
            <v>12799.562764127599</v>
          </cell>
          <cell r="V771">
            <v>8319.8802943408773</v>
          </cell>
          <cell r="W771">
            <v>930.17550647379267</v>
          </cell>
          <cell r="X771">
            <v>127.19193908392353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</row>
        <row r="772">
          <cell r="J772">
            <v>772</v>
          </cell>
          <cell r="L772" t="str">
            <v>P</v>
          </cell>
          <cell r="M772" t="str">
            <v>Generation Level Consumption</v>
          </cell>
          <cell r="N772" t="str">
            <v/>
          </cell>
          <cell r="O772">
            <v>65.8</v>
          </cell>
          <cell r="P772" t="str">
            <v>E02</v>
          </cell>
          <cell r="R772">
            <v>100674</v>
          </cell>
          <cell r="S772">
            <v>43398.557085571163</v>
          </cell>
          <cell r="T772">
            <v>8889.5229981822267</v>
          </cell>
          <cell r="U772">
            <v>26863.092995739447</v>
          </cell>
          <cell r="V772">
            <v>18797.62396229725</v>
          </cell>
          <cell r="W772">
            <v>2255.1614979479532</v>
          </cell>
          <cell r="X772">
            <v>470.04146026197338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</row>
        <row r="773">
          <cell r="J773">
            <v>773</v>
          </cell>
          <cell r="L773" t="str">
            <v>P</v>
          </cell>
          <cell r="M773" t="str">
            <v>Open</v>
          </cell>
          <cell r="N773" t="str">
            <v/>
          </cell>
          <cell r="O773">
            <v>0</v>
          </cell>
          <cell r="P773" t="str">
            <v>xxx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</row>
        <row r="774">
          <cell r="J774">
            <v>774</v>
          </cell>
          <cell r="L774" t="str">
            <v>P</v>
          </cell>
          <cell r="M774" t="str">
            <v>Open</v>
          </cell>
          <cell r="N774" t="str">
            <v/>
          </cell>
          <cell r="O774">
            <v>0</v>
          </cell>
          <cell r="P774" t="str">
            <v>xxx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</row>
        <row r="775">
          <cell r="J775">
            <v>775</v>
          </cell>
          <cell r="K775" t="str">
            <v xml:space="preserve">  Amortization Colstrip Common AFUDC / Lancaster Gen / Deferred CS2&amp;Colstrip O&amp;M</v>
          </cell>
          <cell r="O775" t="str">
            <v>P01</v>
          </cell>
          <cell r="P775" t="str">
            <v/>
          </cell>
          <cell r="Q775">
            <v>2999000</v>
          </cell>
        </row>
        <row r="776">
          <cell r="J776">
            <v>776</v>
          </cell>
          <cell r="L776" t="str">
            <v>P</v>
          </cell>
          <cell r="M776" t="str">
            <v>Coincident Peak</v>
          </cell>
          <cell r="N776" t="str">
            <v/>
          </cell>
          <cell r="O776">
            <v>34.200000000000003</v>
          </cell>
          <cell r="P776" t="str">
            <v>D01</v>
          </cell>
          <cell r="R776">
            <v>1025658.0000000001</v>
          </cell>
          <cell r="S776">
            <v>511125.84216565551</v>
          </cell>
          <cell r="T776">
            <v>79837.682660654711</v>
          </cell>
          <cell r="U776">
            <v>250888.16163149459</v>
          </cell>
          <cell r="V776">
            <v>163080.52942959667</v>
          </cell>
          <cell r="W776">
            <v>18232.655842581076</v>
          </cell>
          <cell r="X776">
            <v>2493.1282700175602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</row>
        <row r="777">
          <cell r="J777">
            <v>777</v>
          </cell>
          <cell r="L777" t="str">
            <v>P</v>
          </cell>
          <cell r="M777" t="str">
            <v>Generation Level Consumption</v>
          </cell>
          <cell r="N777" t="str">
            <v/>
          </cell>
          <cell r="O777">
            <v>65.8</v>
          </cell>
          <cell r="P777" t="str">
            <v>E02</v>
          </cell>
          <cell r="R777">
            <v>1973342</v>
          </cell>
          <cell r="S777">
            <v>850668.44901717594</v>
          </cell>
          <cell r="T777">
            <v>174246.27105587252</v>
          </cell>
          <cell r="U777">
            <v>526551.73787073593</v>
          </cell>
          <cell r="V777">
            <v>368458.00171849312</v>
          </cell>
          <cell r="W777">
            <v>44204.113283306608</v>
          </cell>
          <cell r="X777">
            <v>9213.4270544160663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</row>
        <row r="778">
          <cell r="J778">
            <v>778</v>
          </cell>
          <cell r="L778" t="str">
            <v>P</v>
          </cell>
          <cell r="M778" t="str">
            <v>Open</v>
          </cell>
          <cell r="N778" t="str">
            <v/>
          </cell>
          <cell r="O778">
            <v>0</v>
          </cell>
          <cell r="P778" t="str">
            <v>xxx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</row>
        <row r="779">
          <cell r="J779">
            <v>779</v>
          </cell>
          <cell r="L779" t="str">
            <v>P</v>
          </cell>
          <cell r="M779" t="str">
            <v>Open</v>
          </cell>
          <cell r="N779" t="str">
            <v/>
          </cell>
          <cell r="O779">
            <v>0</v>
          </cell>
          <cell r="P779" t="str">
            <v>xxx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</row>
        <row r="780">
          <cell r="J780">
            <v>780</v>
          </cell>
          <cell r="K780" t="str">
            <v xml:space="preserve">  Amortization of Kettle Falls Disallowance</v>
          </cell>
          <cell r="Q780">
            <v>-135000</v>
          </cell>
        </row>
        <row r="781">
          <cell r="J781">
            <v>781</v>
          </cell>
          <cell r="L781" t="str">
            <v>P</v>
          </cell>
          <cell r="M781" t="str">
            <v xml:space="preserve">Production Plant </v>
          </cell>
          <cell r="N781" t="str">
            <v/>
          </cell>
          <cell r="O781">
            <v>100</v>
          </cell>
          <cell r="P781" t="str">
            <v>S01</v>
          </cell>
          <cell r="R781">
            <v>-135000</v>
          </cell>
          <cell r="S781">
            <v>-61301.176828837015</v>
          </cell>
          <cell r="T781">
            <v>-11437.590447392855</v>
          </cell>
          <cell r="U781">
            <v>-34996.460964588565</v>
          </cell>
          <cell r="V781">
            <v>-23927.209638210104</v>
          </cell>
          <cell r="W781">
            <v>-2810.591474489775</v>
          </cell>
          <cell r="X781">
            <v>-526.97064648167361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</row>
        <row r="782">
          <cell r="J782">
            <v>782</v>
          </cell>
          <cell r="L782" t="str">
            <v>Total Amortization Expense</v>
          </cell>
          <cell r="P782" t="str">
            <v/>
          </cell>
          <cell r="Q782">
            <v>4678000</v>
          </cell>
          <cell r="R782">
            <v>4678000</v>
          </cell>
          <cell r="S782">
            <v>2126692.4697104706</v>
          </cell>
          <cell r="T782">
            <v>397042.23260867031</v>
          </cell>
          <cell r="U782">
            <v>1212029.5362828332</v>
          </cell>
          <cell r="V782">
            <v>825190.06832671096</v>
          </cell>
          <cell r="W782">
            <v>97481.163440887773</v>
          </cell>
          <cell r="X782">
            <v>19564.529630427456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</row>
        <row r="783">
          <cell r="J783">
            <v>783</v>
          </cell>
          <cell r="L783" t="str">
            <v>Total Depreciation &amp; Amortization Expense</v>
          </cell>
          <cell r="P783" t="str">
            <v/>
          </cell>
          <cell r="Q783">
            <v>59877000</v>
          </cell>
          <cell r="R783">
            <v>59877000</v>
          </cell>
          <cell r="S783">
            <v>29841825.971617259</v>
          </cell>
          <cell r="T783">
            <v>5759893.9040385615</v>
          </cell>
          <cell r="U783">
            <v>14633689.515467752</v>
          </cell>
          <cell r="V783">
            <v>7036178.0066479333</v>
          </cell>
          <cell r="W783">
            <v>1314229.540069327</v>
          </cell>
          <cell r="X783">
            <v>1291183.0621591711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</row>
        <row r="784">
          <cell r="J784">
            <v>784</v>
          </cell>
        </row>
        <row r="785">
          <cell r="J785">
            <v>785</v>
          </cell>
          <cell r="K785" t="str">
            <v>Other Income Related Items</v>
          </cell>
        </row>
        <row r="786">
          <cell r="J786">
            <v>786</v>
          </cell>
          <cell r="K786" t="str">
            <v xml:space="preserve">  Deferred Transmission O&amp;M</v>
          </cell>
          <cell r="O786" t="str">
            <v>Manual Input</v>
          </cell>
          <cell r="Q786">
            <v>-338000</v>
          </cell>
        </row>
        <row r="787">
          <cell r="J787">
            <v>787</v>
          </cell>
          <cell r="L787" t="str">
            <v>P</v>
          </cell>
          <cell r="M787" t="str">
            <v xml:space="preserve">Production Plant </v>
          </cell>
          <cell r="O787">
            <v>0</v>
          </cell>
          <cell r="P787" t="str">
            <v>S01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</row>
        <row r="788">
          <cell r="J788">
            <v>788</v>
          </cell>
          <cell r="L788" t="str">
            <v>T</v>
          </cell>
          <cell r="M788" t="str">
            <v>Transmission Plant</v>
          </cell>
          <cell r="N788" t="str">
            <v/>
          </cell>
          <cell r="O788">
            <v>100</v>
          </cell>
          <cell r="P788" t="str">
            <v>S02</v>
          </cell>
          <cell r="R788">
            <v>-338000</v>
          </cell>
          <cell r="S788">
            <v>-153479.98346775497</v>
          </cell>
          <cell r="T788">
            <v>-28636.337564583595</v>
          </cell>
          <cell r="U788">
            <v>-87620.76893356246</v>
          </cell>
          <cell r="V788">
            <v>-59906.643390481586</v>
          </cell>
          <cell r="W788">
            <v>-7036.888284278104</v>
          </cell>
          <cell r="X788">
            <v>-1319.3783593393014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</row>
        <row r="789">
          <cell r="J789">
            <v>789</v>
          </cell>
          <cell r="L789" t="str">
            <v>D</v>
          </cell>
          <cell r="M789" t="str">
            <v>Distribution Plant</v>
          </cell>
          <cell r="O789">
            <v>0</v>
          </cell>
          <cell r="P789" t="str">
            <v>S03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</row>
        <row r="790">
          <cell r="J790">
            <v>790</v>
          </cell>
          <cell r="L790" t="str">
            <v>O</v>
          </cell>
          <cell r="M790" t="str">
            <v>P/T/D/G Plant</v>
          </cell>
          <cell r="O790">
            <v>0</v>
          </cell>
          <cell r="P790" t="str">
            <v>S06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</row>
        <row r="791">
          <cell r="J791">
            <v>791</v>
          </cell>
          <cell r="K791" t="str">
            <v xml:space="preserve">  Amortization of Gain on Sale of Misc Property</v>
          </cell>
          <cell r="O791" t="str">
            <v>Manual Input</v>
          </cell>
          <cell r="Q791">
            <v>-80000</v>
          </cell>
        </row>
        <row r="792">
          <cell r="J792">
            <v>792</v>
          </cell>
          <cell r="L792" t="str">
            <v>D</v>
          </cell>
          <cell r="M792" t="str">
            <v>Distribution Plant</v>
          </cell>
          <cell r="N792" t="str">
            <v/>
          </cell>
          <cell r="O792">
            <v>100</v>
          </cell>
          <cell r="P792" t="str">
            <v>S03</v>
          </cell>
          <cell r="R792">
            <v>-80000</v>
          </cell>
          <cell r="S792">
            <v>-43414.876466574555</v>
          </cell>
          <cell r="T792">
            <v>-8803.2967381892504</v>
          </cell>
          <cell r="U792">
            <v>-18874.74321083412</v>
          </cell>
          <cell r="V792">
            <v>-2935.6355417581985</v>
          </cell>
          <cell r="W792">
            <v>-1921.9783042289193</v>
          </cell>
          <cell r="X792">
            <v>-4049.4697384149549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</row>
        <row r="793">
          <cell r="J793">
            <v>793</v>
          </cell>
          <cell r="L793" t="str">
            <v>D</v>
          </cell>
          <cell r="M793" t="str">
            <v>Open</v>
          </cell>
          <cell r="N793" t="str">
            <v/>
          </cell>
          <cell r="O793">
            <v>0</v>
          </cell>
          <cell r="P793" t="str">
            <v>xxx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</row>
        <row r="794">
          <cell r="J794">
            <v>794</v>
          </cell>
          <cell r="L794" t="str">
            <v>D</v>
          </cell>
          <cell r="M794" t="str">
            <v>Open</v>
          </cell>
          <cell r="N794" t="str">
            <v/>
          </cell>
          <cell r="O794">
            <v>0</v>
          </cell>
          <cell r="P794" t="str">
            <v>xxx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</row>
        <row r="795">
          <cell r="J795">
            <v>795</v>
          </cell>
          <cell r="L795" t="str">
            <v>D</v>
          </cell>
          <cell r="M795" t="str">
            <v>Open</v>
          </cell>
          <cell r="N795" t="str">
            <v/>
          </cell>
          <cell r="O795">
            <v>0</v>
          </cell>
          <cell r="P795" t="str">
            <v>xxx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</row>
        <row r="796">
          <cell r="J796">
            <v>796</v>
          </cell>
          <cell r="K796" t="str">
            <v xml:space="preserve">  Optional Renewable Power Offset</v>
          </cell>
          <cell r="Q796">
            <v>0</v>
          </cell>
        </row>
        <row r="797">
          <cell r="J797">
            <v>797</v>
          </cell>
          <cell r="K797" t="str">
            <v xml:space="preserve">  BPA Residential Exchange Amortization</v>
          </cell>
          <cell r="Q797">
            <v>0</v>
          </cell>
        </row>
        <row r="798">
          <cell r="J798">
            <v>798</v>
          </cell>
          <cell r="K798" t="str">
            <v xml:space="preserve">  Open</v>
          </cell>
          <cell r="Q798">
            <v>0</v>
          </cell>
        </row>
        <row r="799">
          <cell r="J799">
            <v>799</v>
          </cell>
          <cell r="K799" t="str">
            <v xml:space="preserve">  Open</v>
          </cell>
          <cell r="Q799">
            <v>0</v>
          </cell>
        </row>
        <row r="800">
          <cell r="J800">
            <v>800</v>
          </cell>
          <cell r="K800" t="str">
            <v xml:space="preserve">  Open</v>
          </cell>
          <cell r="Q800">
            <v>0</v>
          </cell>
        </row>
        <row r="801">
          <cell r="J801">
            <v>801</v>
          </cell>
          <cell r="K801" t="str">
            <v xml:space="preserve">  Open</v>
          </cell>
          <cell r="Q801">
            <v>0</v>
          </cell>
        </row>
        <row r="802">
          <cell r="J802">
            <v>802</v>
          </cell>
          <cell r="K802" t="str">
            <v xml:space="preserve">  Open</v>
          </cell>
          <cell r="Q802">
            <v>0</v>
          </cell>
        </row>
        <row r="803">
          <cell r="J803">
            <v>803</v>
          </cell>
          <cell r="L803" t="str">
            <v>Total Other Income Items</v>
          </cell>
          <cell r="N803" t="str">
            <v/>
          </cell>
          <cell r="Q803">
            <v>-418000</v>
          </cell>
          <cell r="R803">
            <v>-418000</v>
          </cell>
          <cell r="S803">
            <v>-196894.85993432952</v>
          </cell>
          <cell r="T803">
            <v>-37439.634302772844</v>
          </cell>
          <cell r="U803">
            <v>-106495.51214439658</v>
          </cell>
          <cell r="V803">
            <v>-62842.278932239788</v>
          </cell>
          <cell r="W803">
            <v>-8958.8665885070241</v>
          </cell>
          <cell r="X803">
            <v>-5368.8480977542567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</row>
        <row r="804">
          <cell r="J804">
            <v>804</v>
          </cell>
          <cell r="K804" t="str">
            <v>Operating Expenses Before Income Tax Items</v>
          </cell>
          <cell r="P804" t="str">
            <v/>
          </cell>
          <cell r="Q804">
            <v>399767000</v>
          </cell>
          <cell r="R804">
            <v>399767000</v>
          </cell>
          <cell r="S804">
            <v>191536134.06071267</v>
          </cell>
          <cell r="T804">
            <v>37092302.053387903</v>
          </cell>
          <cell r="U804">
            <v>98700563.613973543</v>
          </cell>
          <cell r="V804">
            <v>59403203.710164271</v>
          </cell>
          <cell r="W804">
            <v>8406574.0248372816</v>
          </cell>
          <cell r="X804">
            <v>4628222.5369243743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</row>
        <row r="805">
          <cell r="J805">
            <v>805</v>
          </cell>
          <cell r="L805" t="str">
            <v>Income Tax Items</v>
          </cell>
        </row>
        <row r="806">
          <cell r="J806">
            <v>806</v>
          </cell>
          <cell r="K806" t="str">
            <v>Total Income Tax- State</v>
          </cell>
          <cell r="O806" t="str">
            <v>Sum</v>
          </cell>
          <cell r="Q806">
            <v>0</v>
          </cell>
        </row>
        <row r="807">
          <cell r="J807">
            <v>807</v>
          </cell>
          <cell r="L807" t="str">
            <v>R</v>
          </cell>
          <cell r="M807" t="str">
            <v xml:space="preserve">Income Tax Allocator A </v>
          </cell>
          <cell r="N807" t="str">
            <v/>
          </cell>
          <cell r="O807">
            <v>100</v>
          </cell>
          <cell r="P807" t="str">
            <v>R03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</row>
        <row r="808">
          <cell r="J808">
            <v>808</v>
          </cell>
          <cell r="K808" t="str">
            <v>Total Income Tax- Federal</v>
          </cell>
          <cell r="O808" t="str">
            <v>Sum</v>
          </cell>
          <cell r="Q808">
            <v>14643000</v>
          </cell>
        </row>
        <row r="809">
          <cell r="J809">
            <v>809</v>
          </cell>
          <cell r="L809" t="str">
            <v>R</v>
          </cell>
          <cell r="M809" t="str">
            <v xml:space="preserve">Income Tax Allocator A </v>
          </cell>
          <cell r="N809" t="str">
            <v/>
          </cell>
          <cell r="O809">
            <v>100</v>
          </cell>
          <cell r="P809" t="str">
            <v>R03</v>
          </cell>
          <cell r="R809">
            <v>14643000</v>
          </cell>
          <cell r="S809">
            <v>3463176.5258872909</v>
          </cell>
          <cell r="T809">
            <v>3464581.8176472783</v>
          </cell>
          <cell r="U809">
            <v>6130319.5088724699</v>
          </cell>
          <cell r="V809">
            <v>1022704.0609623005</v>
          </cell>
          <cell r="W809">
            <v>278489.16608016682</v>
          </cell>
          <cell r="X809">
            <v>283728.92055049347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J810">
            <v>810</v>
          </cell>
          <cell r="K810" t="str">
            <v>Total Investment Tax Credit Amortization</v>
          </cell>
          <cell r="O810" t="str">
            <v>Sum</v>
          </cell>
          <cell r="Q810">
            <v>-114000</v>
          </cell>
        </row>
        <row r="811">
          <cell r="J811">
            <v>811</v>
          </cell>
          <cell r="L811" t="str">
            <v>R</v>
          </cell>
          <cell r="M811" t="str">
            <v xml:space="preserve">Income Tax Allocator A </v>
          </cell>
          <cell r="N811" t="str">
            <v/>
          </cell>
          <cell r="O811">
            <v>100</v>
          </cell>
          <cell r="P811" t="str">
            <v>R03</v>
          </cell>
          <cell r="R811">
            <v>-114000</v>
          </cell>
          <cell r="S811">
            <v>-26961.833227559324</v>
          </cell>
          <cell r="T811">
            <v>-26972.773831304359</v>
          </cell>
          <cell r="U811">
            <v>-47726.314553811484</v>
          </cell>
          <cell r="V811">
            <v>-7962.0475961006805</v>
          </cell>
          <cell r="W811">
            <v>-2168.1188918349394</v>
          </cell>
          <cell r="X811">
            <v>-2208.9118993892134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J812">
            <v>812</v>
          </cell>
          <cell r="K812" t="str">
            <v>Total Deferred Income Tax Expense</v>
          </cell>
          <cell r="O812" t="str">
            <v>Sum</v>
          </cell>
          <cell r="Q812">
            <v>14889000</v>
          </cell>
        </row>
        <row r="813">
          <cell r="J813">
            <v>813</v>
          </cell>
          <cell r="L813" t="str">
            <v>R</v>
          </cell>
          <cell r="M813" t="str">
            <v xml:space="preserve">Income Tax Allocator A </v>
          </cell>
          <cell r="N813" t="str">
            <v/>
          </cell>
          <cell r="O813">
            <v>100</v>
          </cell>
          <cell r="P813" t="str">
            <v>R03</v>
          </cell>
          <cell r="R813">
            <v>14889000</v>
          </cell>
          <cell r="S813">
            <v>3521357.3239046559</v>
          </cell>
          <cell r="T813">
            <v>3522786.2243358823</v>
          </cell>
          <cell r="U813">
            <v>6233307.8718570098</v>
          </cell>
          <cell r="V813">
            <v>1039885.3215644126</v>
          </cell>
          <cell r="W813">
            <v>283167.73842570541</v>
          </cell>
          <cell r="X813">
            <v>288495.51991233334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J814">
            <v>814</v>
          </cell>
          <cell r="L814" t="str">
            <v>Total Income Tax Items</v>
          </cell>
          <cell r="N814" t="str">
            <v/>
          </cell>
          <cell r="Q814">
            <v>29418000</v>
          </cell>
          <cell r="R814">
            <v>29418000</v>
          </cell>
          <cell r="S814">
            <v>6957572.0165643878</v>
          </cell>
          <cell r="T814">
            <v>6960395.268151857</v>
          </cell>
          <cell r="U814">
            <v>12315901.066175669</v>
          </cell>
          <cell r="V814">
            <v>2054627.3349306122</v>
          </cell>
          <cell r="W814">
            <v>559488.7856140373</v>
          </cell>
          <cell r="X814">
            <v>570015.52856343752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</row>
        <row r="815">
          <cell r="J815">
            <v>815</v>
          </cell>
        </row>
        <row r="816">
          <cell r="J816">
            <v>816</v>
          </cell>
          <cell r="K816" t="str">
            <v>Total Operating Expenses</v>
          </cell>
          <cell r="N816" t="str">
            <v/>
          </cell>
          <cell r="Q816">
            <v>429185000</v>
          </cell>
          <cell r="R816">
            <v>429185000</v>
          </cell>
          <cell r="S816">
            <v>198493706.07727706</v>
          </cell>
          <cell r="T816">
            <v>44052697.32153976</v>
          </cell>
          <cell r="U816">
            <v>111016464.68014921</v>
          </cell>
          <cell r="V816">
            <v>61457831.045094885</v>
          </cell>
          <cell r="W816">
            <v>8966062.8104513194</v>
          </cell>
          <cell r="X816">
            <v>5198238.0654878113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J817">
            <v>817</v>
          </cell>
        </row>
        <row r="818">
          <cell r="J818">
            <v>818</v>
          </cell>
          <cell r="K818" t="str">
            <v>Operating Revenues</v>
          </cell>
        </row>
        <row r="819">
          <cell r="J819">
            <v>819</v>
          </cell>
          <cell r="K819" t="str">
            <v>44X</v>
          </cell>
          <cell r="L819" t="str">
            <v>From Sale of Electricity (Retail)</v>
          </cell>
          <cell r="Q819">
            <v>-455105000</v>
          </cell>
        </row>
        <row r="820">
          <cell r="J820">
            <v>820</v>
          </cell>
          <cell r="L820" t="str">
            <v>R</v>
          </cell>
          <cell r="M820" t="str">
            <v>Direct Input</v>
          </cell>
          <cell r="N820" t="str">
            <v>Alloc Wks Line 61</v>
          </cell>
          <cell r="R820">
            <v>-455105000</v>
          </cell>
          <cell r="S820">
            <v>-198459000</v>
          </cell>
          <cell r="T820">
            <v>-55514000</v>
          </cell>
          <cell r="U820">
            <v>-126921000</v>
          </cell>
          <cell r="V820">
            <v>-58190000</v>
          </cell>
          <cell r="W820">
            <v>-9439000</v>
          </cell>
          <cell r="X820">
            <v>-6582000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J821">
            <v>821</v>
          </cell>
          <cell r="K821" t="str">
            <v>Open</v>
          </cell>
          <cell r="L821" t="str">
            <v>Open</v>
          </cell>
          <cell r="O821" t="str">
            <v>Sum</v>
          </cell>
          <cell r="Q821">
            <v>0</v>
          </cell>
        </row>
        <row r="822">
          <cell r="J822">
            <v>822</v>
          </cell>
          <cell r="K822">
            <v>447</v>
          </cell>
          <cell r="L822" t="str">
            <v>From Sale of Electricity (Wholesale)</v>
          </cell>
          <cell r="O822" t="str">
            <v>Sum</v>
          </cell>
          <cell r="Q822">
            <v>-55442000</v>
          </cell>
        </row>
        <row r="823">
          <cell r="J823">
            <v>823</v>
          </cell>
          <cell r="L823" t="str">
            <v>P</v>
          </cell>
          <cell r="M823" t="str">
            <v xml:space="preserve">Production Plant </v>
          </cell>
          <cell r="N823" t="str">
            <v/>
          </cell>
          <cell r="O823">
            <v>100</v>
          </cell>
          <cell r="P823" t="str">
            <v>S01</v>
          </cell>
          <cell r="R823">
            <v>-55442000</v>
          </cell>
          <cell r="S823">
            <v>-25175258.116625052</v>
          </cell>
          <cell r="T823">
            <v>-4697206.5895137377</v>
          </cell>
          <cell r="U823">
            <v>-14372398.435546067</v>
          </cell>
          <cell r="V823">
            <v>-9826461.9019381087</v>
          </cell>
          <cell r="W823">
            <v>-1154257.8705826823</v>
          </cell>
          <cell r="X823">
            <v>-216417.08579434777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</row>
        <row r="824">
          <cell r="J824">
            <v>824</v>
          </cell>
          <cell r="K824" t="str">
            <v>Open</v>
          </cell>
          <cell r="L824">
            <v>0</v>
          </cell>
          <cell r="Q824">
            <v>0</v>
          </cell>
        </row>
        <row r="825">
          <cell r="J825">
            <v>825</v>
          </cell>
          <cell r="L825" t="str">
            <v>Total Revenues From Sale or Distribution of Electricity</v>
          </cell>
          <cell r="P825" t="str">
            <v/>
          </cell>
          <cell r="Q825">
            <v>-510547000</v>
          </cell>
          <cell r="R825">
            <v>-510547000</v>
          </cell>
          <cell r="S825">
            <v>-223634258.11662504</v>
          </cell>
          <cell r="T825">
            <v>-60211206.589513734</v>
          </cell>
          <cell r="U825">
            <v>-141293398.43554607</v>
          </cell>
          <cell r="V825">
            <v>-68016461.901938111</v>
          </cell>
          <cell r="W825">
            <v>-10593257.870582683</v>
          </cell>
          <cell r="X825">
            <v>-6798417.0857943473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</row>
        <row r="826">
          <cell r="J826">
            <v>826</v>
          </cell>
        </row>
        <row r="827">
          <cell r="J827">
            <v>827</v>
          </cell>
          <cell r="L827" t="str">
            <v>Other Operating Revenues</v>
          </cell>
        </row>
        <row r="828">
          <cell r="J828">
            <v>828</v>
          </cell>
          <cell r="K828">
            <v>451</v>
          </cell>
          <cell r="L828" t="str">
            <v>Miscellaneous Service Revenues</v>
          </cell>
          <cell r="O828" t="str">
            <v>Sum</v>
          </cell>
          <cell r="Q828">
            <v>-356000</v>
          </cell>
        </row>
        <row r="829">
          <cell r="J829">
            <v>829</v>
          </cell>
          <cell r="L829" t="str">
            <v>D</v>
          </cell>
          <cell r="M829" t="str">
            <v>Distribution Plant</v>
          </cell>
          <cell r="N829" t="str">
            <v/>
          </cell>
          <cell r="O829">
            <v>100</v>
          </cell>
          <cell r="P829" t="str">
            <v>S03</v>
          </cell>
          <cell r="R829">
            <v>-356000</v>
          </cell>
          <cell r="S829">
            <v>-193196.20027625677</v>
          </cell>
          <cell r="T829">
            <v>-39174.670484942166</v>
          </cell>
          <cell r="U829">
            <v>-83992.607288211831</v>
          </cell>
          <cell r="V829">
            <v>-13063.578160823983</v>
          </cell>
          <cell r="W829">
            <v>-8552.8034538186912</v>
          </cell>
          <cell r="X829">
            <v>-18020.140335946548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J830">
            <v>830</v>
          </cell>
          <cell r="K830">
            <v>453</v>
          </cell>
          <cell r="L830" t="str">
            <v>Sales of Water and Water Power</v>
          </cell>
          <cell r="O830" t="str">
            <v>Sum</v>
          </cell>
          <cell r="Q830">
            <v>-330000</v>
          </cell>
        </row>
        <row r="831">
          <cell r="J831">
            <v>831</v>
          </cell>
          <cell r="L831" t="str">
            <v>P</v>
          </cell>
          <cell r="M831" t="str">
            <v xml:space="preserve">Production Plant </v>
          </cell>
          <cell r="N831" t="str">
            <v/>
          </cell>
          <cell r="O831">
            <v>100</v>
          </cell>
          <cell r="P831" t="str">
            <v>S01</v>
          </cell>
          <cell r="R831">
            <v>-330000</v>
          </cell>
          <cell r="S831">
            <v>-149847.32113715715</v>
          </cell>
          <cell r="T831">
            <v>-27958.554426960309</v>
          </cell>
          <cell r="U831">
            <v>-85546.904580105373</v>
          </cell>
          <cell r="V831">
            <v>-58488.734671180253</v>
          </cell>
          <cell r="W831">
            <v>-6870.3347154194498</v>
          </cell>
          <cell r="X831">
            <v>-1288.1504691774244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</row>
        <row r="832">
          <cell r="J832">
            <v>832</v>
          </cell>
          <cell r="K832">
            <v>454</v>
          </cell>
          <cell r="L832" t="str">
            <v>Rent From Electric Property</v>
          </cell>
          <cell r="O832" t="str">
            <v>Manual Input</v>
          </cell>
          <cell r="Q832">
            <v>-1916000</v>
          </cell>
        </row>
        <row r="833">
          <cell r="J833">
            <v>833</v>
          </cell>
          <cell r="L833" t="str">
            <v>P</v>
          </cell>
          <cell r="M833" t="str">
            <v xml:space="preserve">Production Plant </v>
          </cell>
          <cell r="O833">
            <v>18</v>
          </cell>
          <cell r="P833" t="str">
            <v>S01</v>
          </cell>
          <cell r="R833">
            <v>-18000</v>
          </cell>
          <cell r="S833">
            <v>-8173.4902438449353</v>
          </cell>
          <cell r="T833">
            <v>-1525.0120596523805</v>
          </cell>
          <cell r="U833">
            <v>-4666.1947952784749</v>
          </cell>
          <cell r="V833">
            <v>-3190.294618428014</v>
          </cell>
          <cell r="W833">
            <v>-374.74552993197</v>
          </cell>
          <cell r="X833">
            <v>-70.26275286422316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</row>
        <row r="834">
          <cell r="J834">
            <v>834</v>
          </cell>
          <cell r="L834" t="str">
            <v>T</v>
          </cell>
          <cell r="M834" t="str">
            <v>Transmission Plant</v>
          </cell>
          <cell r="O834">
            <v>16</v>
          </cell>
          <cell r="P834" t="str">
            <v>S02</v>
          </cell>
          <cell r="R834">
            <v>-16000</v>
          </cell>
          <cell r="S834">
            <v>-7265.324661195501</v>
          </cell>
          <cell r="T834">
            <v>-1355.5662752465607</v>
          </cell>
          <cell r="U834">
            <v>-4147.7287069141994</v>
          </cell>
          <cell r="V834">
            <v>-2835.8174386026785</v>
          </cell>
          <cell r="W834">
            <v>-333.10713771730673</v>
          </cell>
          <cell r="X834">
            <v>-62.455780323753906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</row>
        <row r="835">
          <cell r="J835">
            <v>835</v>
          </cell>
          <cell r="L835" t="str">
            <v>D</v>
          </cell>
          <cell r="M835" t="str">
            <v>Distribution Plant</v>
          </cell>
          <cell r="N835" t="str">
            <v/>
          </cell>
          <cell r="O835">
            <v>1882</v>
          </cell>
          <cell r="P835" t="str">
            <v>S03</v>
          </cell>
          <cell r="R835">
            <v>-1882000</v>
          </cell>
          <cell r="S835">
            <v>-1021334.9688761664</v>
          </cell>
          <cell r="T835">
            <v>-207097.55576590213</v>
          </cell>
          <cell r="U835">
            <v>-444028.33403487265</v>
          </cell>
          <cell r="V835">
            <v>-69060.826119861624</v>
          </cell>
          <cell r="W835">
            <v>-45214.539606985323</v>
          </cell>
          <cell r="X835">
            <v>-95263.77559621181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J836">
            <v>836</v>
          </cell>
          <cell r="K836">
            <v>456</v>
          </cell>
          <cell r="L836" t="str">
            <v>Other Electric Revenues</v>
          </cell>
          <cell r="O836" t="str">
            <v>Manual Input</v>
          </cell>
          <cell r="Q836">
            <v>-9934000</v>
          </cell>
        </row>
        <row r="837">
          <cell r="J837">
            <v>837</v>
          </cell>
          <cell r="L837" t="str">
            <v>P</v>
          </cell>
          <cell r="M837" t="str">
            <v xml:space="preserve">Production Plant </v>
          </cell>
          <cell r="O837">
            <v>466</v>
          </cell>
          <cell r="P837" t="str">
            <v>S01</v>
          </cell>
          <cell r="R837">
            <v>-463666.266025641</v>
          </cell>
          <cell r="S837">
            <v>-210542.87232003262</v>
          </cell>
          <cell r="T837">
            <v>-39283.147074616187</v>
          </cell>
          <cell r="U837">
            <v>-120197.61762639172</v>
          </cell>
          <cell r="V837">
            <v>-82179.555180456358</v>
          </cell>
          <cell r="W837">
            <v>-9653.1589207420348</v>
          </cell>
          <cell r="X837">
            <v>-1809.9149034020425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</row>
        <row r="838">
          <cell r="J838">
            <v>838</v>
          </cell>
          <cell r="L838" t="str">
            <v>T</v>
          </cell>
          <cell r="M838" t="str">
            <v>Transmission Plant</v>
          </cell>
          <cell r="N838" t="str">
            <v/>
          </cell>
          <cell r="O838">
            <v>8268</v>
          </cell>
          <cell r="P838" t="str">
            <v>S02</v>
          </cell>
          <cell r="R838">
            <v>-8226593.75</v>
          </cell>
          <cell r="S838">
            <v>-3735554.6530944859</v>
          </cell>
          <cell r="T838">
            <v>-696980.81547838345</v>
          </cell>
          <cell r="U838">
            <v>-2132604.9410622455</v>
          </cell>
          <cell r="V838">
            <v>-1458069.8760343627</v>
          </cell>
          <cell r="W838">
            <v>-171271.06857659903</v>
          </cell>
          <cell r="X838">
            <v>-32112.39575392293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</row>
        <row r="839">
          <cell r="J839">
            <v>839</v>
          </cell>
          <cell r="L839" t="str">
            <v>D</v>
          </cell>
          <cell r="M839" t="str">
            <v>Distribution Plant</v>
          </cell>
          <cell r="N839" t="str">
            <v/>
          </cell>
          <cell r="O839">
            <v>1250</v>
          </cell>
          <cell r="P839" t="str">
            <v>S03</v>
          </cell>
          <cell r="R839">
            <v>-1243739.983974359</v>
          </cell>
          <cell r="S839">
            <v>-674960.22200982762</v>
          </cell>
          <cell r="T839">
            <v>-136862.65180096283</v>
          </cell>
          <cell r="U839">
            <v>-293440.91023203713</v>
          </cell>
          <cell r="V839">
            <v>-45639.591270761259</v>
          </cell>
          <cell r="W839">
            <v>-29880.515816259271</v>
          </cell>
          <cell r="X839">
            <v>-62956.092844510844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</row>
        <row r="840">
          <cell r="J840">
            <v>840</v>
          </cell>
          <cell r="K840" t="str">
            <v>44X</v>
          </cell>
          <cell r="L840" t="str">
            <v xml:space="preserve">Special Contract </v>
          </cell>
          <cell r="O840" t="str">
            <v>Manual Input</v>
          </cell>
          <cell r="Q840">
            <v>0</v>
          </cell>
        </row>
        <row r="841">
          <cell r="J841">
            <v>841</v>
          </cell>
          <cell r="L841" t="str">
            <v>P</v>
          </cell>
          <cell r="M841" t="str">
            <v xml:space="preserve">Production Plant </v>
          </cell>
          <cell r="N841" t="str">
            <v/>
          </cell>
          <cell r="O841">
            <v>100</v>
          </cell>
          <cell r="P841" t="str">
            <v>S01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</row>
        <row r="842">
          <cell r="J842">
            <v>842</v>
          </cell>
          <cell r="L842" t="str">
            <v>Total Other Operating Revenues</v>
          </cell>
          <cell r="P842" t="str">
            <v/>
          </cell>
          <cell r="Q842">
            <v>-12536000</v>
          </cell>
          <cell r="R842">
            <v>-12536000</v>
          </cell>
          <cell r="S842">
            <v>-6000875.0526189664</v>
          </cell>
          <cell r="T842">
            <v>-1150237.9733666659</v>
          </cell>
          <cell r="U842">
            <v>-3168625.2383260569</v>
          </cell>
          <cell r="V842">
            <v>-1732528.2734944769</v>
          </cell>
          <cell r="W842">
            <v>-272150.2737574731</v>
          </cell>
          <cell r="X842">
            <v>-211583.18843635957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</row>
        <row r="843">
          <cell r="J843">
            <v>843</v>
          </cell>
        </row>
        <row r="844">
          <cell r="J844">
            <v>844</v>
          </cell>
          <cell r="K844" t="str">
            <v>Total Operating Revenues</v>
          </cell>
          <cell r="N844" t="str">
            <v/>
          </cell>
          <cell r="Q844">
            <v>-523083000</v>
          </cell>
          <cell r="R844">
            <v>-523083000</v>
          </cell>
          <cell r="S844">
            <v>-229635133.16924402</v>
          </cell>
          <cell r="T844">
            <v>-61361444.562880397</v>
          </cell>
          <cell r="U844">
            <v>-144462023.67387211</v>
          </cell>
          <cell r="V844">
            <v>-69748990.175432593</v>
          </cell>
          <cell r="W844">
            <v>-10865408.144340156</v>
          </cell>
          <cell r="X844">
            <v>-7010000.2742307065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</row>
        <row r="845">
          <cell r="J845">
            <v>845</v>
          </cell>
        </row>
        <row r="846">
          <cell r="J846">
            <v>846</v>
          </cell>
          <cell r="K846" t="str">
            <v>Net Operating Expense (Income)</v>
          </cell>
          <cell r="N846" t="str">
            <v/>
          </cell>
          <cell r="Q846">
            <v>-93898000</v>
          </cell>
          <cell r="R846">
            <v>-93898000</v>
          </cell>
          <cell r="S846">
            <v>-31141427.091966957</v>
          </cell>
          <cell r="T846">
            <v>-17308747.241340637</v>
          </cell>
          <cell r="U846">
            <v>-33445558.993722901</v>
          </cell>
          <cell r="V846">
            <v>-8291159.1303377077</v>
          </cell>
          <cell r="W846">
            <v>-1899345.3338888362</v>
          </cell>
          <cell r="X846">
            <v>-1811762.2087428952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</row>
        <row r="847">
          <cell r="J847">
            <v>847</v>
          </cell>
        </row>
        <row r="848">
          <cell r="J848">
            <v>848</v>
          </cell>
          <cell r="K848" t="str">
            <v>Rate Base</v>
          </cell>
        </row>
        <row r="849">
          <cell r="J849">
            <v>849</v>
          </cell>
          <cell r="K849" t="str">
            <v>Plant In Service</v>
          </cell>
        </row>
        <row r="850">
          <cell r="J850">
            <v>850</v>
          </cell>
          <cell r="L850" t="str">
            <v>Intangible Plant</v>
          </cell>
        </row>
        <row r="851">
          <cell r="J851">
            <v>851</v>
          </cell>
          <cell r="K851">
            <v>303</v>
          </cell>
          <cell r="L851" t="str">
            <v xml:space="preserve">Miscellaneous </v>
          </cell>
          <cell r="O851" t="str">
            <v>Manual Input</v>
          </cell>
          <cell r="Q851">
            <v>2376000</v>
          </cell>
        </row>
        <row r="852">
          <cell r="J852">
            <v>852</v>
          </cell>
          <cell r="L852" t="str">
            <v>P</v>
          </cell>
          <cell r="M852" t="str">
            <v xml:space="preserve">Production Plant </v>
          </cell>
          <cell r="O852">
            <v>0</v>
          </cell>
          <cell r="P852" t="str">
            <v>S01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</row>
        <row r="853">
          <cell r="J853">
            <v>853</v>
          </cell>
          <cell r="L853" t="str">
            <v>T</v>
          </cell>
          <cell r="M853" t="str">
            <v>Transmission Plant</v>
          </cell>
          <cell r="N853" t="str">
            <v/>
          </cell>
          <cell r="O853">
            <v>1447</v>
          </cell>
          <cell r="P853" t="str">
            <v>S02</v>
          </cell>
          <cell r="R853">
            <v>1506604.7326906223</v>
          </cell>
          <cell r="S853">
            <v>684123.28244318964</v>
          </cell>
          <cell r="T853">
            <v>127643.9103601417</v>
          </cell>
          <cell r="U853">
            <v>390561.73123460548</v>
          </cell>
          <cell r="V853">
            <v>267028.49837783712</v>
          </cell>
          <cell r="W853">
            <v>31366.299386120074</v>
          </cell>
          <cell r="X853">
            <v>5881.0108887283432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</row>
        <row r="854">
          <cell r="J854">
            <v>854</v>
          </cell>
          <cell r="L854" t="str">
            <v>D</v>
          </cell>
          <cell r="M854" t="str">
            <v>Distribution Plant</v>
          </cell>
          <cell r="O854">
            <v>735</v>
          </cell>
          <cell r="P854" t="str">
            <v>S03</v>
          </cell>
          <cell r="R854">
            <v>765276.07361963193</v>
          </cell>
          <cell r="S854">
            <v>415304.57748776919</v>
          </cell>
          <cell r="T854">
            <v>84211.904533874796</v>
          </cell>
          <cell r="U854">
            <v>180554.86718707424</v>
          </cell>
          <cell r="V854">
            <v>28082.14551218694</v>
          </cell>
          <cell r="W854">
            <v>18385.550128030322</v>
          </cell>
          <cell r="X854">
            <v>38737.02877069643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</row>
        <row r="855">
          <cell r="J855">
            <v>855</v>
          </cell>
          <cell r="L855" t="str">
            <v>O</v>
          </cell>
          <cell r="M855" t="str">
            <v>P/T/D/G Plant</v>
          </cell>
          <cell r="O855">
            <v>100</v>
          </cell>
          <cell r="P855" t="str">
            <v>S06</v>
          </cell>
          <cell r="R855">
            <v>104119.19368974584</v>
          </cell>
          <cell r="S855">
            <v>51224.635312267419</v>
          </cell>
          <cell r="T855">
            <v>9868.0236455901031</v>
          </cell>
          <cell r="U855">
            <v>25806.742310320245</v>
          </cell>
          <cell r="V855">
            <v>12666.296728323159</v>
          </cell>
          <cell r="W855">
            <v>2284.7120651497107</v>
          </cell>
          <cell r="X855">
            <v>2268.7836280952038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</row>
        <row r="856">
          <cell r="J856">
            <v>856</v>
          </cell>
          <cell r="K856" t="str">
            <v>302.XX</v>
          </cell>
          <cell r="L856" t="str">
            <v>Franchises &amp; Consents - Hydro Relicensing Costs</v>
          </cell>
          <cell r="O856" t="str">
            <v>P01</v>
          </cell>
          <cell r="P856" t="str">
            <v/>
          </cell>
          <cell r="Q856">
            <v>64877000</v>
          </cell>
        </row>
        <row r="857">
          <cell r="J857">
            <v>857</v>
          </cell>
          <cell r="L857" t="str">
            <v>P</v>
          </cell>
          <cell r="M857" t="str">
            <v>Coincident Peak</v>
          </cell>
          <cell r="N857" t="str">
            <v/>
          </cell>
          <cell r="O857">
            <v>34.200000000000003</v>
          </cell>
          <cell r="P857" t="str">
            <v>D01</v>
          </cell>
          <cell r="R857">
            <v>22187934</v>
          </cell>
          <cell r="S857">
            <v>11057122.794992073</v>
          </cell>
          <cell r="T857">
            <v>1727118.8189314089</v>
          </cell>
          <cell r="U857">
            <v>5427432.898354942</v>
          </cell>
          <cell r="V857">
            <v>3527901.1363134189</v>
          </cell>
          <cell r="W857">
            <v>394424.81263725652</v>
          </cell>
          <cell r="X857">
            <v>53933.53877090005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</row>
        <row r="858">
          <cell r="J858">
            <v>858</v>
          </cell>
          <cell r="L858" t="str">
            <v>P</v>
          </cell>
          <cell r="M858" t="str">
            <v>Generation Level Consumption</v>
          </cell>
          <cell r="N858" t="str">
            <v/>
          </cell>
          <cell r="O858">
            <v>65.8</v>
          </cell>
          <cell r="P858" t="str">
            <v>E02</v>
          </cell>
          <cell r="R858">
            <v>42689066</v>
          </cell>
          <cell r="S858">
            <v>18402406.457781702</v>
          </cell>
          <cell r="T858">
            <v>3769448.2585167862</v>
          </cell>
          <cell r="U858">
            <v>11390829.309049595</v>
          </cell>
          <cell r="V858">
            <v>7970806.8614507103</v>
          </cell>
          <cell r="W858">
            <v>956262.17321810033</v>
          </cell>
          <cell r="X858">
            <v>199312.93998311143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</row>
        <row r="859">
          <cell r="J859">
            <v>859</v>
          </cell>
          <cell r="L859" t="str">
            <v>P</v>
          </cell>
          <cell r="M859" t="str">
            <v>Open</v>
          </cell>
          <cell r="N859" t="str">
            <v/>
          </cell>
          <cell r="O859">
            <v>0</v>
          </cell>
          <cell r="P859" t="str">
            <v>xxx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</row>
        <row r="860">
          <cell r="J860">
            <v>860</v>
          </cell>
          <cell r="L860" t="str">
            <v>P</v>
          </cell>
          <cell r="M860" t="str">
            <v>Open</v>
          </cell>
          <cell r="N860" t="str">
            <v/>
          </cell>
          <cell r="O860">
            <v>0</v>
          </cell>
          <cell r="P860" t="str">
            <v>xxx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J861">
            <v>861</v>
          </cell>
          <cell r="K861" t="str">
            <v xml:space="preserve"> Open</v>
          </cell>
          <cell r="L861" t="str">
            <v>Open</v>
          </cell>
          <cell r="O861" t="str">
            <v>T01</v>
          </cell>
          <cell r="P861" t="str">
            <v/>
          </cell>
          <cell r="Q861">
            <v>0</v>
          </cell>
        </row>
        <row r="862">
          <cell r="J862">
            <v>862</v>
          </cell>
          <cell r="L862" t="str">
            <v>T</v>
          </cell>
          <cell r="M862" t="str">
            <v>Coincident Peak</v>
          </cell>
          <cell r="N862" t="str">
            <v/>
          </cell>
          <cell r="O862">
            <v>34.200000000000003</v>
          </cell>
          <cell r="P862" t="str">
            <v>D01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J863">
            <v>863</v>
          </cell>
          <cell r="L863" t="str">
            <v>T</v>
          </cell>
          <cell r="M863" t="str">
            <v>Generation Level Consumption</v>
          </cell>
          <cell r="N863" t="str">
            <v/>
          </cell>
          <cell r="O863">
            <v>65.8</v>
          </cell>
          <cell r="P863" t="str">
            <v>E02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</row>
        <row r="864">
          <cell r="J864">
            <v>864</v>
          </cell>
          <cell r="L864" t="str">
            <v>T</v>
          </cell>
          <cell r="M864" t="str">
            <v>Open</v>
          </cell>
          <cell r="N864" t="str">
            <v/>
          </cell>
          <cell r="O864">
            <v>0</v>
          </cell>
          <cell r="P864" t="str">
            <v>xxx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</row>
        <row r="865">
          <cell r="J865">
            <v>865</v>
          </cell>
          <cell r="K865" t="str">
            <v>303.1X</v>
          </cell>
          <cell r="L865" t="str">
            <v>Miscellaneous - Computer Software</v>
          </cell>
          <cell r="O865" t="str">
            <v>M04</v>
          </cell>
          <cell r="P865" t="str">
            <v/>
          </cell>
          <cell r="Q865">
            <v>19709000</v>
          </cell>
        </row>
        <row r="866">
          <cell r="J866">
            <v>866</v>
          </cell>
          <cell r="L866" t="str">
            <v>O</v>
          </cell>
          <cell r="M866" t="str">
            <v>P/T/D Plant</v>
          </cell>
          <cell r="O866">
            <v>0</v>
          </cell>
          <cell r="P866" t="str">
            <v>S05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</row>
        <row r="867">
          <cell r="J867">
            <v>867</v>
          </cell>
          <cell r="L867" t="str">
            <v>O</v>
          </cell>
          <cell r="M867" t="str">
            <v>Labor P/T/D Total</v>
          </cell>
          <cell r="N867" t="str">
            <v/>
          </cell>
          <cell r="O867">
            <v>0</v>
          </cell>
          <cell r="P867" t="str">
            <v>S21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</row>
        <row r="868">
          <cell r="J868">
            <v>868</v>
          </cell>
          <cell r="L868" t="str">
            <v>O</v>
          </cell>
          <cell r="M868" t="str">
            <v>Labor O&amp;M excl A&amp;G</v>
          </cell>
          <cell r="O868">
            <v>0</v>
          </cell>
          <cell r="P868" t="str">
            <v>S22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</row>
        <row r="869">
          <cell r="J869">
            <v>869</v>
          </cell>
          <cell r="L869" t="str">
            <v>O</v>
          </cell>
          <cell r="M869" t="str">
            <v>P/T/D/G Plant</v>
          </cell>
          <cell r="O869">
            <v>100</v>
          </cell>
          <cell r="P869" t="str">
            <v>S06</v>
          </cell>
          <cell r="R869">
            <v>19709000</v>
          </cell>
          <cell r="S869">
            <v>9696447.9035233594</v>
          </cell>
          <cell r="T869">
            <v>1867944.5272163064</v>
          </cell>
          <cell r="U869">
            <v>4885027.1133457078</v>
          </cell>
          <cell r="V869">
            <v>2397637.105819298</v>
          </cell>
          <cell r="W869">
            <v>432479.24322401243</v>
          </cell>
          <cell r="X869">
            <v>429464.10687131708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</row>
        <row r="870">
          <cell r="J870">
            <v>870</v>
          </cell>
          <cell r="L870" t="str">
            <v>Total Intangible Plant</v>
          </cell>
          <cell r="N870" t="str">
            <v/>
          </cell>
          <cell r="Q870">
            <v>86962000</v>
          </cell>
          <cell r="R870">
            <v>86962000</v>
          </cell>
          <cell r="S870">
            <v>40306629.651540361</v>
          </cell>
          <cell r="T870">
            <v>7586235.4432041086</v>
          </cell>
          <cell r="U870">
            <v>22300212.661482245</v>
          </cell>
          <cell r="V870">
            <v>14204122.044201775</v>
          </cell>
          <cell r="W870">
            <v>1835202.7906586693</v>
          </cell>
          <cell r="X870">
            <v>729597.40891284845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</row>
        <row r="871">
          <cell r="J871">
            <v>871</v>
          </cell>
        </row>
        <row r="872">
          <cell r="J872">
            <v>872</v>
          </cell>
          <cell r="L872" t="str">
            <v>Production Plant</v>
          </cell>
        </row>
        <row r="873">
          <cell r="J873">
            <v>873</v>
          </cell>
          <cell r="K873" t="str">
            <v>31X</v>
          </cell>
          <cell r="L873" t="str">
            <v>Steam Production</v>
          </cell>
          <cell r="O873" t="str">
            <v>P01</v>
          </cell>
          <cell r="P873" t="str">
            <v/>
          </cell>
          <cell r="Q873">
            <v>242035000</v>
          </cell>
        </row>
        <row r="874">
          <cell r="J874">
            <v>874</v>
          </cell>
          <cell r="L874" t="str">
            <v>P</v>
          </cell>
          <cell r="M874" t="str">
            <v>Coincident Peak</v>
          </cell>
          <cell r="N874" t="str">
            <v/>
          </cell>
          <cell r="O874">
            <v>34.200000000000003</v>
          </cell>
          <cell r="P874" t="str">
            <v>D01</v>
          </cell>
          <cell r="R874">
            <v>82775970.000000015</v>
          </cell>
          <cell r="S874">
            <v>41250531.246603683</v>
          </cell>
          <cell r="T874">
            <v>6443318.947239602</v>
          </cell>
          <cell r="U874">
            <v>20247988.062847216</v>
          </cell>
          <cell r="V874">
            <v>13161452.464318918</v>
          </cell>
          <cell r="W874">
            <v>1471470.7758783298</v>
          </cell>
          <cell r="X874">
            <v>201208.50311227085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</row>
        <row r="875">
          <cell r="J875">
            <v>875</v>
          </cell>
          <cell r="L875" t="str">
            <v>P</v>
          </cell>
          <cell r="M875" t="str">
            <v>Generation Level Consumption</v>
          </cell>
          <cell r="N875" t="str">
            <v/>
          </cell>
          <cell r="O875">
            <v>65.8</v>
          </cell>
          <cell r="P875" t="str">
            <v>E02</v>
          </cell>
          <cell r="R875">
            <v>159259030</v>
          </cell>
          <cell r="S875">
            <v>68653397.151674613</v>
          </cell>
          <cell r="T875">
            <v>14062586.267091732</v>
          </cell>
          <cell r="U875">
            <v>42495481.785776451</v>
          </cell>
          <cell r="V875">
            <v>29736489.645193562</v>
          </cell>
          <cell r="W875">
            <v>3567503.3539596917</v>
          </cell>
          <cell r="X875">
            <v>743571.79630396562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</row>
        <row r="876">
          <cell r="J876">
            <v>876</v>
          </cell>
          <cell r="L876" t="str">
            <v>P</v>
          </cell>
          <cell r="M876" t="str">
            <v>Open</v>
          </cell>
          <cell r="N876" t="str">
            <v/>
          </cell>
          <cell r="O876">
            <v>0</v>
          </cell>
          <cell r="P876" t="str">
            <v>xxx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</row>
        <row r="877">
          <cell r="J877">
            <v>877</v>
          </cell>
          <cell r="L877" t="str">
            <v>P</v>
          </cell>
          <cell r="M877" t="str">
            <v>Open</v>
          </cell>
          <cell r="N877" t="str">
            <v/>
          </cell>
          <cell r="O877">
            <v>0</v>
          </cell>
          <cell r="P877" t="str">
            <v>xxx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</row>
        <row r="878">
          <cell r="J878">
            <v>878</v>
          </cell>
          <cell r="K878" t="str">
            <v>32X</v>
          </cell>
          <cell r="L878" t="str">
            <v>Nuclear Production</v>
          </cell>
          <cell r="O878" t="str">
            <v>P01</v>
          </cell>
          <cell r="P878" t="str">
            <v/>
          </cell>
          <cell r="Q878">
            <v>79626000</v>
          </cell>
        </row>
        <row r="879">
          <cell r="J879">
            <v>879</v>
          </cell>
          <cell r="L879" t="str">
            <v>P</v>
          </cell>
          <cell r="M879" t="str">
            <v>Coincident Peak</v>
          </cell>
          <cell r="N879" t="str">
            <v/>
          </cell>
          <cell r="O879">
            <v>34.200000000000003</v>
          </cell>
          <cell r="P879" t="str">
            <v>D01</v>
          </cell>
          <cell r="R879">
            <v>27232092</v>
          </cell>
          <cell r="S879">
            <v>13570825.711331271</v>
          </cell>
          <cell r="T879">
            <v>2119758.3592988634</v>
          </cell>
          <cell r="U879">
            <v>6661294.0173622491</v>
          </cell>
          <cell r="V879">
            <v>4329926.721027364</v>
          </cell>
          <cell r="W879">
            <v>484092.51554563537</v>
          </cell>
          <cell r="X879">
            <v>66194.675434617617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</row>
        <row r="880">
          <cell r="J880">
            <v>880</v>
          </cell>
          <cell r="L880" t="str">
            <v>P</v>
          </cell>
          <cell r="M880" t="str">
            <v>Generation Level Consumption</v>
          </cell>
          <cell r="N880" t="str">
            <v/>
          </cell>
          <cell r="O880">
            <v>65.8</v>
          </cell>
          <cell r="P880" t="str">
            <v>E02</v>
          </cell>
          <cell r="R880">
            <v>52393908</v>
          </cell>
          <cell r="S880">
            <v>22585970.63069078</v>
          </cell>
          <cell r="T880">
            <v>4626386.655250052</v>
          </cell>
          <cell r="U880">
            <v>13980396.358684635</v>
          </cell>
          <cell r="V880">
            <v>9782873.2393586971</v>
          </cell>
          <cell r="W880">
            <v>1173656.7936967562</v>
          </cell>
          <cell r="X880">
            <v>244624.32231908428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J881">
            <v>881</v>
          </cell>
          <cell r="L881" t="str">
            <v>P</v>
          </cell>
          <cell r="M881" t="str">
            <v>Open</v>
          </cell>
          <cell r="N881" t="str">
            <v/>
          </cell>
          <cell r="O881">
            <v>0</v>
          </cell>
          <cell r="P881" t="str">
            <v>xxx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</row>
        <row r="882">
          <cell r="J882">
            <v>882</v>
          </cell>
          <cell r="L882" t="str">
            <v>P</v>
          </cell>
          <cell r="M882" t="str">
            <v>Open</v>
          </cell>
          <cell r="N882" t="str">
            <v/>
          </cell>
          <cell r="O882">
            <v>0</v>
          </cell>
          <cell r="P882" t="str">
            <v>xxx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</row>
        <row r="883">
          <cell r="J883">
            <v>883</v>
          </cell>
          <cell r="K883" t="str">
            <v>33X</v>
          </cell>
          <cell r="L883" t="str">
            <v>Hydraulic Production</v>
          </cell>
          <cell r="O883" t="str">
            <v>P01</v>
          </cell>
          <cell r="P883" t="str">
            <v/>
          </cell>
          <cell r="Q883">
            <v>271911000</v>
          </cell>
        </row>
        <row r="884">
          <cell r="J884">
            <v>884</v>
          </cell>
          <cell r="L884" t="str">
            <v>P</v>
          </cell>
          <cell r="M884" t="str">
            <v>Coincident Peak</v>
          </cell>
          <cell r="N884" t="str">
            <v/>
          </cell>
          <cell r="O884">
            <v>34.200000000000003</v>
          </cell>
          <cell r="P884" t="str">
            <v>D01</v>
          </cell>
          <cell r="R884">
            <v>92993562</v>
          </cell>
          <cell r="S884">
            <v>46342360.40983846</v>
          </cell>
          <cell r="T884">
            <v>7238660.9302905239</v>
          </cell>
          <cell r="U884">
            <v>22747332.750043787</v>
          </cell>
          <cell r="V884">
            <v>14786058.63212106</v>
          </cell>
          <cell r="W884">
            <v>1653104.2623581402</v>
          </cell>
          <cell r="X884">
            <v>226045.01534803092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J885">
            <v>885</v>
          </cell>
          <cell r="L885" t="str">
            <v>P</v>
          </cell>
          <cell r="M885" t="str">
            <v>Generation Level Consumption</v>
          </cell>
          <cell r="N885" t="str">
            <v/>
          </cell>
          <cell r="O885">
            <v>65.8</v>
          </cell>
          <cell r="P885" t="str">
            <v>E02</v>
          </cell>
          <cell r="R885">
            <v>178917438</v>
          </cell>
          <cell r="S885">
            <v>77127745.462057129</v>
          </cell>
          <cell r="T885">
            <v>15798425.41149495</v>
          </cell>
          <cell r="U885">
            <v>47740983.526565418</v>
          </cell>
          <cell r="V885">
            <v>33407063.58962227</v>
          </cell>
          <cell r="W885">
            <v>4007864.170382522</v>
          </cell>
          <cell r="X885">
            <v>835355.83987773501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J886">
            <v>886</v>
          </cell>
          <cell r="L886" t="str">
            <v>P</v>
          </cell>
          <cell r="M886" t="str">
            <v>Open</v>
          </cell>
          <cell r="N886" t="str">
            <v/>
          </cell>
          <cell r="O886">
            <v>0</v>
          </cell>
          <cell r="P886" t="str">
            <v>xxx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</row>
        <row r="887">
          <cell r="J887">
            <v>887</v>
          </cell>
          <cell r="L887" t="str">
            <v>P</v>
          </cell>
          <cell r="M887" t="str">
            <v>Open</v>
          </cell>
          <cell r="N887" t="str">
            <v/>
          </cell>
          <cell r="O887">
            <v>0</v>
          </cell>
          <cell r="P887" t="str">
            <v>xxx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J888">
            <v>888</v>
          </cell>
          <cell r="K888" t="str">
            <v>34X</v>
          </cell>
          <cell r="L888" t="str">
            <v>Other Production</v>
          </cell>
          <cell r="O888" t="str">
            <v>P01</v>
          </cell>
          <cell r="P888" t="str">
            <v/>
          </cell>
          <cell r="Q888">
            <v>181505000</v>
          </cell>
        </row>
        <row r="889">
          <cell r="J889">
            <v>889</v>
          </cell>
          <cell r="L889" t="str">
            <v>P</v>
          </cell>
          <cell r="M889" t="str">
            <v>Coincident Peak</v>
          </cell>
          <cell r="N889" t="str">
            <v/>
          </cell>
          <cell r="O889">
            <v>34.200000000000003</v>
          </cell>
          <cell r="P889" t="str">
            <v>D01</v>
          </cell>
          <cell r="R889">
            <v>62074710.000000007</v>
          </cell>
          <cell r="S889">
            <v>30934276.753010105</v>
          </cell>
          <cell r="T889">
            <v>4831923.5049423585</v>
          </cell>
          <cell r="U889">
            <v>15184213.330084836</v>
          </cell>
          <cell r="V889">
            <v>9869933.8093094174</v>
          </cell>
          <cell r="W889">
            <v>1103473.8908661813</v>
          </cell>
          <cell r="X889">
            <v>150888.71178710813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J890">
            <v>890</v>
          </cell>
          <cell r="L890" t="str">
            <v>P</v>
          </cell>
          <cell r="M890" t="str">
            <v>Generation Level Consumption</v>
          </cell>
          <cell r="N890" t="str">
            <v/>
          </cell>
          <cell r="O890">
            <v>65.8</v>
          </cell>
          <cell r="P890" t="str">
            <v>E02</v>
          </cell>
          <cell r="R890">
            <v>119430290</v>
          </cell>
          <cell r="S890">
            <v>51484020.286382966</v>
          </cell>
          <cell r="T890">
            <v>10545705.04434683</v>
          </cell>
          <cell r="U890">
            <v>31867880.354194041</v>
          </cell>
          <cell r="V890">
            <v>22299756.452789295</v>
          </cell>
          <cell r="W890">
            <v>2675314.2985950536</v>
          </cell>
          <cell r="X890">
            <v>557613.56369182665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J891">
            <v>891</v>
          </cell>
          <cell r="L891" t="str">
            <v>P</v>
          </cell>
          <cell r="M891" t="str">
            <v>Open</v>
          </cell>
          <cell r="N891" t="str">
            <v/>
          </cell>
          <cell r="O891">
            <v>0</v>
          </cell>
          <cell r="P891" t="str">
            <v>xxx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J892">
            <v>892</v>
          </cell>
          <cell r="L892" t="str">
            <v>P</v>
          </cell>
          <cell r="M892" t="str">
            <v>Open</v>
          </cell>
          <cell r="N892" t="str">
            <v/>
          </cell>
          <cell r="O892">
            <v>0</v>
          </cell>
          <cell r="P892" t="str">
            <v>xxx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J893">
            <v>893</v>
          </cell>
          <cell r="L893" t="str">
            <v>Total Production Plant</v>
          </cell>
          <cell r="N893" t="str">
            <v/>
          </cell>
          <cell r="Q893">
            <v>775077000</v>
          </cell>
          <cell r="R893">
            <v>775077000</v>
          </cell>
          <cell r="S893">
            <v>351949127.65158904</v>
          </cell>
          <cell r="T893">
            <v>65666765.119954914</v>
          </cell>
          <cell r="U893">
            <v>200925570.18555865</v>
          </cell>
          <cell r="V893">
            <v>137373554.55374059</v>
          </cell>
          <cell r="W893">
            <v>16136480.061282311</v>
          </cell>
          <cell r="X893">
            <v>3025502.4278746392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J894">
            <v>894</v>
          </cell>
        </row>
        <row r="895">
          <cell r="J895">
            <v>895</v>
          </cell>
          <cell r="L895" t="str">
            <v>Transmission Plant</v>
          </cell>
        </row>
        <row r="896">
          <cell r="J896">
            <v>896</v>
          </cell>
          <cell r="K896">
            <v>350</v>
          </cell>
          <cell r="L896" t="str">
            <v>Land &amp; Land Rights</v>
          </cell>
          <cell r="O896" t="str">
            <v>T01</v>
          </cell>
          <cell r="P896" t="str">
            <v/>
          </cell>
          <cell r="Q896">
            <v>12498000</v>
          </cell>
        </row>
        <row r="897">
          <cell r="J897">
            <v>897</v>
          </cell>
          <cell r="L897" t="str">
            <v>T</v>
          </cell>
          <cell r="M897" t="str">
            <v>Coincident Peak</v>
          </cell>
          <cell r="N897" t="str">
            <v/>
          </cell>
          <cell r="O897">
            <v>34.200000000000003</v>
          </cell>
          <cell r="P897" t="str">
            <v>D01</v>
          </cell>
          <cell r="R897">
            <v>4274316.0000000009</v>
          </cell>
          <cell r="S897">
            <v>2130060.2785549727</v>
          </cell>
          <cell r="T897">
            <v>332714.69086124131</v>
          </cell>
          <cell r="U897">
            <v>1045548.5975559918</v>
          </cell>
          <cell r="V897">
            <v>679620.02561223728</v>
          </cell>
          <cell r="W897">
            <v>75982.571764114138</v>
          </cell>
          <cell r="X897">
            <v>10389.835651443638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</row>
        <row r="898">
          <cell r="J898">
            <v>898</v>
          </cell>
          <cell r="L898" t="str">
            <v>T</v>
          </cell>
          <cell r="M898" t="str">
            <v>Generation Level Consumption</v>
          </cell>
          <cell r="N898" t="str">
            <v/>
          </cell>
          <cell r="O898">
            <v>65.8</v>
          </cell>
          <cell r="P898" t="str">
            <v>E02</v>
          </cell>
          <cell r="R898">
            <v>8223684</v>
          </cell>
          <cell r="S898">
            <v>3545066.4474213622</v>
          </cell>
          <cell r="T898">
            <v>726152.01589072845</v>
          </cell>
          <cell r="U898">
            <v>2194345.9886323633</v>
          </cell>
          <cell r="V898">
            <v>1535507.8711162813</v>
          </cell>
          <cell r="W898">
            <v>184215.74118531711</v>
          </cell>
          <cell r="X898">
            <v>38395.935753948652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</row>
        <row r="899">
          <cell r="J899">
            <v>899</v>
          </cell>
          <cell r="L899" t="str">
            <v>T</v>
          </cell>
          <cell r="M899" t="str">
            <v>Open</v>
          </cell>
          <cell r="N899" t="str">
            <v/>
          </cell>
          <cell r="O899">
            <v>0</v>
          </cell>
          <cell r="P899" t="str">
            <v>xxx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</row>
        <row r="900">
          <cell r="J900">
            <v>900</v>
          </cell>
          <cell r="K900">
            <v>352</v>
          </cell>
          <cell r="L900" t="str">
            <v>Structures &amp; Improvements</v>
          </cell>
          <cell r="O900" t="str">
            <v>T01</v>
          </cell>
          <cell r="P900" t="str">
            <v/>
          </cell>
          <cell r="Q900">
            <v>10852000</v>
          </cell>
        </row>
        <row r="901">
          <cell r="J901">
            <v>901</v>
          </cell>
          <cell r="L901" t="str">
            <v>T</v>
          </cell>
          <cell r="M901" t="str">
            <v>Coincident Peak</v>
          </cell>
          <cell r="N901" t="str">
            <v/>
          </cell>
          <cell r="O901">
            <v>34.200000000000003</v>
          </cell>
          <cell r="P901" t="str">
            <v>D01</v>
          </cell>
          <cell r="R901">
            <v>3711384.0000000005</v>
          </cell>
          <cell r="S901">
            <v>1849529.0560792575</v>
          </cell>
          <cell r="T901">
            <v>288895.80934759084</v>
          </cell>
          <cell r="U901">
            <v>907848.72625040985</v>
          </cell>
          <cell r="V901">
            <v>590113.33956985106</v>
          </cell>
          <cell r="W901">
            <v>65975.585596428748</v>
          </cell>
          <cell r="X901">
            <v>9021.4831564623419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</row>
        <row r="902">
          <cell r="J902">
            <v>902</v>
          </cell>
          <cell r="L902" t="str">
            <v>T</v>
          </cell>
          <cell r="M902" t="str">
            <v>Generation Level Consumption</v>
          </cell>
          <cell r="N902" t="str">
            <v/>
          </cell>
          <cell r="O902">
            <v>65.8</v>
          </cell>
          <cell r="P902" t="str">
            <v>E02</v>
          </cell>
          <cell r="R902">
            <v>7140616</v>
          </cell>
          <cell r="S902">
            <v>3078177.3953765896</v>
          </cell>
          <cell r="T902">
            <v>630517.01683838898</v>
          </cell>
          <cell r="U902">
            <v>1905348.2692141468</v>
          </cell>
          <cell r="V902">
            <v>1333279.8381624166</v>
          </cell>
          <cell r="W902">
            <v>159954.33056033455</v>
          </cell>
          <cell r="X902">
            <v>33339.149848123758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J903">
            <v>903</v>
          </cell>
          <cell r="L903" t="str">
            <v>T</v>
          </cell>
          <cell r="M903" t="str">
            <v>Open</v>
          </cell>
          <cell r="N903" t="str">
            <v/>
          </cell>
          <cell r="O903">
            <v>0</v>
          </cell>
          <cell r="P903" t="str">
            <v>xxx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J904">
            <v>904</v>
          </cell>
          <cell r="K904">
            <v>353</v>
          </cell>
          <cell r="L904" t="str">
            <v>Station Equipment</v>
          </cell>
          <cell r="O904" t="str">
            <v>T01</v>
          </cell>
          <cell r="P904" t="str">
            <v/>
          </cell>
          <cell r="Q904">
            <v>128201000</v>
          </cell>
        </row>
        <row r="905">
          <cell r="J905">
            <v>905</v>
          </cell>
          <cell r="L905" t="str">
            <v>T</v>
          </cell>
          <cell r="M905" t="str">
            <v>Coincident Peak</v>
          </cell>
          <cell r="N905" t="str">
            <v/>
          </cell>
          <cell r="O905">
            <v>34.200000000000003</v>
          </cell>
          <cell r="P905" t="str">
            <v>D01</v>
          </cell>
          <cell r="R905">
            <v>43844742</v>
          </cell>
          <cell r="S905">
            <v>21849564.552010402</v>
          </cell>
          <cell r="T905">
            <v>3412894.5497761234</v>
          </cell>
          <cell r="U905">
            <v>10724946.051790342</v>
          </cell>
          <cell r="V905">
            <v>6971352.7687241482</v>
          </cell>
          <cell r="W905">
            <v>779408.03990488034</v>
          </cell>
          <cell r="X905">
            <v>106576.0377941051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</row>
        <row r="906">
          <cell r="J906">
            <v>906</v>
          </cell>
          <cell r="L906" t="str">
            <v>T</v>
          </cell>
          <cell r="M906" t="str">
            <v>Generation Level Consumption</v>
          </cell>
          <cell r="N906" t="str">
            <v/>
          </cell>
          <cell r="O906">
            <v>65.8</v>
          </cell>
          <cell r="P906" t="str">
            <v>E02</v>
          </cell>
          <cell r="R906">
            <v>84356258</v>
          </cell>
          <cell r="S906">
            <v>36364303.378609858</v>
          </cell>
          <cell r="T906">
            <v>7448664.9535291474</v>
          </cell>
          <cell r="U906">
            <v>22508989.445403874</v>
          </cell>
          <cell r="V906">
            <v>15750811.696669737</v>
          </cell>
          <cell r="W906">
            <v>1889633.7202511472</v>
          </cell>
          <cell r="X906">
            <v>393854.80553624348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</row>
        <row r="907">
          <cell r="J907">
            <v>907</v>
          </cell>
          <cell r="L907" t="str">
            <v>T</v>
          </cell>
          <cell r="M907" t="str">
            <v>Open</v>
          </cell>
          <cell r="N907" t="str">
            <v/>
          </cell>
          <cell r="O907">
            <v>0</v>
          </cell>
          <cell r="P907" t="str">
            <v>xxx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J908">
            <v>908</v>
          </cell>
          <cell r="K908">
            <v>354</v>
          </cell>
          <cell r="L908" t="str">
            <v>Towers &amp; Fixtures</v>
          </cell>
          <cell r="O908" t="str">
            <v>T01</v>
          </cell>
          <cell r="P908" t="str">
            <v/>
          </cell>
          <cell r="Q908">
            <v>11170000</v>
          </cell>
        </row>
        <row r="909">
          <cell r="J909">
            <v>909</v>
          </cell>
          <cell r="L909" t="str">
            <v>T</v>
          </cell>
          <cell r="M909" t="str">
            <v>Coincident Peak</v>
          </cell>
          <cell r="N909" t="str">
            <v/>
          </cell>
          <cell r="O909">
            <v>34.200000000000003</v>
          </cell>
          <cell r="P909" t="str">
            <v>D01</v>
          </cell>
          <cell r="R909">
            <v>3820140.0000000005</v>
          </cell>
          <cell r="S909">
            <v>1903726.4611505074</v>
          </cell>
          <cell r="T909">
            <v>297361.42558169831</v>
          </cell>
          <cell r="U909">
            <v>934451.73905428289</v>
          </cell>
          <cell r="V909">
            <v>607405.63978946151</v>
          </cell>
          <cell r="W909">
            <v>67908.891551060558</v>
          </cell>
          <cell r="X909">
            <v>9285.8428729897132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</row>
        <row r="910">
          <cell r="J910">
            <v>910</v>
          </cell>
          <cell r="L910" t="str">
            <v>T</v>
          </cell>
          <cell r="M910" t="str">
            <v>Generation Level Consumption</v>
          </cell>
          <cell r="N910" t="str">
            <v/>
          </cell>
          <cell r="O910">
            <v>65.8</v>
          </cell>
          <cell r="P910" t="str">
            <v>E02</v>
          </cell>
          <cell r="R910">
            <v>7349860</v>
          </cell>
          <cell r="S910">
            <v>3168378.3179466003</v>
          </cell>
          <cell r="T910">
            <v>648993.28032480692</v>
          </cell>
          <cell r="U910">
            <v>1961181.3644601936</v>
          </cell>
          <cell r="V910">
            <v>1372349.4095350346</v>
          </cell>
          <cell r="W910">
            <v>164641.52896783422</v>
          </cell>
          <cell r="X910">
            <v>34316.098765531002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</row>
        <row r="911">
          <cell r="J911">
            <v>911</v>
          </cell>
          <cell r="L911" t="str">
            <v>T</v>
          </cell>
          <cell r="M911" t="str">
            <v>Open</v>
          </cell>
          <cell r="N911" t="str">
            <v/>
          </cell>
          <cell r="O911">
            <v>0</v>
          </cell>
          <cell r="P911" t="str">
            <v>xxx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</row>
        <row r="912">
          <cell r="J912">
            <v>912</v>
          </cell>
          <cell r="K912">
            <v>355</v>
          </cell>
          <cell r="L912" t="str">
            <v>Poles &amp; Fixtures</v>
          </cell>
          <cell r="O912" t="str">
            <v>T01</v>
          </cell>
          <cell r="P912" t="str">
            <v/>
          </cell>
          <cell r="Q912">
            <v>94963000</v>
          </cell>
        </row>
        <row r="913">
          <cell r="J913">
            <v>913</v>
          </cell>
          <cell r="L913" t="str">
            <v>T</v>
          </cell>
          <cell r="M913" t="str">
            <v>Coincident Peak</v>
          </cell>
          <cell r="N913" t="str">
            <v/>
          </cell>
          <cell r="O913">
            <v>34.200000000000003</v>
          </cell>
          <cell r="P913" t="str">
            <v>D01</v>
          </cell>
          <cell r="R913">
            <v>32477346.000000004</v>
          </cell>
          <cell r="S913">
            <v>16184742.697424855</v>
          </cell>
          <cell r="T913">
            <v>2528051.3032690077</v>
          </cell>
          <cell r="U913">
            <v>7944345.6128748311</v>
          </cell>
          <cell r="V913">
            <v>5163926.7476568157</v>
          </cell>
          <cell r="W913">
            <v>577335.01059654111</v>
          </cell>
          <cell r="X913">
            <v>78944.628177951847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J914">
            <v>914</v>
          </cell>
          <cell r="L914" t="str">
            <v>T</v>
          </cell>
          <cell r="M914" t="str">
            <v>Generation Level Consumption</v>
          </cell>
          <cell r="N914" t="str">
            <v/>
          </cell>
          <cell r="O914">
            <v>65.8</v>
          </cell>
          <cell r="P914" t="str">
            <v>E02</v>
          </cell>
          <cell r="R914">
            <v>62485654</v>
          </cell>
          <cell r="S914">
            <v>26936321.415144406</v>
          </cell>
          <cell r="T914">
            <v>5517488.7089959392</v>
          </cell>
          <cell r="U914">
            <v>16673201.961793497</v>
          </cell>
          <cell r="V914">
            <v>11667181.466219828</v>
          </cell>
          <cell r="W914">
            <v>1399718.3093439965</v>
          </cell>
          <cell r="X914">
            <v>291742.13850233844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J915">
            <v>915</v>
          </cell>
          <cell r="L915" t="str">
            <v>T</v>
          </cell>
          <cell r="M915" t="str">
            <v>Open</v>
          </cell>
          <cell r="N915" t="str">
            <v/>
          </cell>
          <cell r="O915">
            <v>0</v>
          </cell>
          <cell r="P915" t="str">
            <v>xxx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J916">
            <v>916</v>
          </cell>
          <cell r="K916">
            <v>356</v>
          </cell>
          <cell r="L916" t="str">
            <v>Overhead Conductors &amp; Devices</v>
          </cell>
          <cell r="O916" t="str">
            <v>T01</v>
          </cell>
          <cell r="P916" t="str">
            <v/>
          </cell>
          <cell r="Q916">
            <v>71301000</v>
          </cell>
        </row>
        <row r="917">
          <cell r="J917">
            <v>917</v>
          </cell>
          <cell r="L917" t="str">
            <v>T</v>
          </cell>
          <cell r="M917" t="str">
            <v>Coincident Peak</v>
          </cell>
          <cell r="N917" t="str">
            <v/>
          </cell>
          <cell r="O917">
            <v>34.200000000000003</v>
          </cell>
          <cell r="P917" t="str">
            <v>D01</v>
          </cell>
          <cell r="R917">
            <v>24384942</v>
          </cell>
          <cell r="S917">
            <v>12151978.550267888</v>
          </cell>
          <cell r="T917">
            <v>1898134.9154342585</v>
          </cell>
          <cell r="U917">
            <v>5964847.2199023655</v>
          </cell>
          <cell r="V917">
            <v>3877227.3520705807</v>
          </cell>
          <cell r="W917">
            <v>433480.02475220844</v>
          </cell>
          <cell r="X917">
            <v>59273.937572698247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J918">
            <v>918</v>
          </cell>
          <cell r="L918" t="str">
            <v>T</v>
          </cell>
          <cell r="M918" t="str">
            <v>Generation Level Consumption</v>
          </cell>
          <cell r="N918" t="str">
            <v/>
          </cell>
          <cell r="O918">
            <v>65.8</v>
          </cell>
          <cell r="P918" t="str">
            <v>E02</v>
          </cell>
          <cell r="R918">
            <v>46916058</v>
          </cell>
          <cell r="S918">
            <v>20224578.55397588</v>
          </cell>
          <cell r="T918">
            <v>4142692.021525431</v>
          </cell>
          <cell r="U918">
            <v>12518728.063328223</v>
          </cell>
          <cell r="V918">
            <v>8760061.3472925238</v>
          </cell>
          <cell r="W918">
            <v>1050949.4768966471</v>
          </cell>
          <cell r="X918">
            <v>219048.53698130042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</row>
        <row r="919">
          <cell r="J919">
            <v>919</v>
          </cell>
          <cell r="L919" t="str">
            <v>T</v>
          </cell>
          <cell r="M919" t="str">
            <v>Open</v>
          </cell>
          <cell r="N919" t="str">
            <v/>
          </cell>
          <cell r="O919">
            <v>0</v>
          </cell>
          <cell r="P919" t="str">
            <v>xxx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J920">
            <v>920</v>
          </cell>
          <cell r="K920">
            <v>357</v>
          </cell>
          <cell r="L920" t="str">
            <v>Underground Conduit</v>
          </cell>
          <cell r="O920" t="str">
            <v>T01</v>
          </cell>
          <cell r="P920" t="str">
            <v/>
          </cell>
          <cell r="Q920">
            <v>1700000</v>
          </cell>
        </row>
        <row r="921">
          <cell r="J921">
            <v>921</v>
          </cell>
          <cell r="L921" t="str">
            <v>T</v>
          </cell>
          <cell r="M921" t="str">
            <v>Coincident Peak</v>
          </cell>
          <cell r="N921" t="str">
            <v/>
          </cell>
          <cell r="O921">
            <v>34.200000000000003</v>
          </cell>
          <cell r="P921" t="str">
            <v>D01</v>
          </cell>
          <cell r="R921">
            <v>581400.00000000012</v>
          </cell>
          <cell r="S921">
            <v>289734.55541234225</v>
          </cell>
          <cell r="T921">
            <v>45256.438987366797</v>
          </cell>
          <cell r="U921">
            <v>142217.36404586222</v>
          </cell>
          <cell r="V921">
            <v>92443.114381565319</v>
          </cell>
          <cell r="W921">
            <v>10335.283405264365</v>
          </cell>
          <cell r="X921">
            <v>1413.2437675991507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</row>
        <row r="922">
          <cell r="J922">
            <v>922</v>
          </cell>
          <cell r="L922" t="str">
            <v>T</v>
          </cell>
          <cell r="M922" t="str">
            <v>Generation Level Consumption</v>
          </cell>
          <cell r="N922" t="str">
            <v/>
          </cell>
          <cell r="O922">
            <v>65.8</v>
          </cell>
          <cell r="P922" t="str">
            <v>E02</v>
          </cell>
          <cell r="R922">
            <v>1118600</v>
          </cell>
          <cell r="S922">
            <v>482206.18983967957</v>
          </cell>
          <cell r="T922">
            <v>98772.477757580287</v>
          </cell>
          <cell r="U922">
            <v>298478.8110637716</v>
          </cell>
          <cell r="V922">
            <v>208862.48846996942</v>
          </cell>
          <cell r="W922">
            <v>25057.349977199479</v>
          </cell>
          <cell r="X922">
            <v>5222.6828917997045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J923">
            <v>923</v>
          </cell>
          <cell r="L923" t="str">
            <v>T</v>
          </cell>
          <cell r="M923" t="str">
            <v>Open</v>
          </cell>
          <cell r="N923" t="str">
            <v/>
          </cell>
          <cell r="O923">
            <v>0</v>
          </cell>
          <cell r="P923" t="str">
            <v>xxx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J924">
            <v>924</v>
          </cell>
          <cell r="K924">
            <v>358</v>
          </cell>
          <cell r="L924" t="str">
            <v>Underground Conductors &amp; Devices</v>
          </cell>
          <cell r="O924" t="str">
            <v>T01</v>
          </cell>
          <cell r="P924" t="str">
            <v/>
          </cell>
          <cell r="Q924">
            <v>1520000</v>
          </cell>
        </row>
        <row r="925">
          <cell r="J925">
            <v>925</v>
          </cell>
          <cell r="L925" t="str">
            <v>T</v>
          </cell>
          <cell r="M925" t="str">
            <v>Coincident Peak</v>
          </cell>
          <cell r="N925" t="str">
            <v/>
          </cell>
          <cell r="O925">
            <v>34.200000000000003</v>
          </cell>
          <cell r="P925" t="str">
            <v>D01</v>
          </cell>
          <cell r="R925">
            <v>519840.00000000006</v>
          </cell>
          <cell r="S925">
            <v>259056.77895691775</v>
          </cell>
          <cell r="T925">
            <v>40464.580741645601</v>
          </cell>
          <cell r="U925">
            <v>127159.05491159445</v>
          </cell>
          <cell r="V925">
            <v>82655.019917634869</v>
          </cell>
          <cell r="W925">
            <v>9240.9592800010778</v>
          </cell>
          <cell r="X925">
            <v>1263.6061922062993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J926">
            <v>926</v>
          </cell>
          <cell r="L926" t="str">
            <v>T</v>
          </cell>
          <cell r="M926" t="str">
            <v>Generation Level Consumption</v>
          </cell>
          <cell r="N926" t="str">
            <v/>
          </cell>
          <cell r="O926">
            <v>65.8</v>
          </cell>
          <cell r="P926" t="str">
            <v>E02</v>
          </cell>
          <cell r="R926">
            <v>1000160</v>
          </cell>
          <cell r="S926">
            <v>431149.06385665468</v>
          </cell>
          <cell r="T926">
            <v>88314.215406777672</v>
          </cell>
          <cell r="U926">
            <v>266875.17224525462</v>
          </cell>
          <cell r="V926">
            <v>186747.63674961973</v>
          </cell>
          <cell r="W926">
            <v>22404.218803143063</v>
          </cell>
          <cell r="X926">
            <v>4669.6929385503236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J927">
            <v>927</v>
          </cell>
          <cell r="L927" t="str">
            <v>T</v>
          </cell>
          <cell r="M927" t="str">
            <v>Open</v>
          </cell>
          <cell r="N927" t="str">
            <v/>
          </cell>
          <cell r="O927">
            <v>0</v>
          </cell>
          <cell r="P927" t="str">
            <v>xxx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J928">
            <v>928</v>
          </cell>
          <cell r="K928">
            <v>359</v>
          </cell>
          <cell r="L928" t="str">
            <v>Roads &amp; Trails</v>
          </cell>
          <cell r="O928" t="str">
            <v>T01</v>
          </cell>
          <cell r="P928" t="str">
            <v/>
          </cell>
          <cell r="Q928">
            <v>1221000</v>
          </cell>
        </row>
        <row r="929">
          <cell r="J929">
            <v>929</v>
          </cell>
          <cell r="L929" t="str">
            <v>T</v>
          </cell>
          <cell r="M929" t="str">
            <v>Coincident Peak</v>
          </cell>
          <cell r="N929" t="str">
            <v/>
          </cell>
          <cell r="O929">
            <v>34.200000000000003</v>
          </cell>
          <cell r="P929" t="str">
            <v>D01</v>
          </cell>
          <cell r="R929">
            <v>417582</v>
          </cell>
          <cell r="S929">
            <v>208097.58362262932</v>
          </cell>
          <cell r="T929">
            <v>32504.771766808735</v>
          </cell>
          <cell r="U929">
            <v>102145.53029411632</v>
          </cell>
          <cell r="V929">
            <v>66395.907446994839</v>
          </cell>
          <cell r="W929">
            <v>7423.1653163692863</v>
          </cell>
          <cell r="X929">
            <v>1015.0415530815075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J930">
            <v>930</v>
          </cell>
          <cell r="L930" t="str">
            <v>T</v>
          </cell>
          <cell r="M930" t="str">
            <v>Generation Level Consumption</v>
          </cell>
          <cell r="N930" t="str">
            <v/>
          </cell>
          <cell r="O930">
            <v>65.8</v>
          </cell>
          <cell r="P930" t="str">
            <v>E02</v>
          </cell>
          <cell r="R930">
            <v>803418</v>
          </cell>
          <cell r="S930">
            <v>346337.5045848522</v>
          </cell>
          <cell r="T930">
            <v>70941.879612944438</v>
          </cell>
          <cell r="U930">
            <v>214378.01665227363</v>
          </cell>
          <cell r="V930">
            <v>150012.41083637218</v>
          </cell>
          <cell r="W930">
            <v>17997.073130682686</v>
          </cell>
          <cell r="X930">
            <v>3751.1151828749644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J931">
            <v>931</v>
          </cell>
          <cell r="L931" t="str">
            <v>T</v>
          </cell>
          <cell r="M931" t="str">
            <v>Open</v>
          </cell>
          <cell r="N931" t="str">
            <v/>
          </cell>
          <cell r="O931">
            <v>0</v>
          </cell>
          <cell r="P931" t="str">
            <v>xxx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J932">
            <v>932</v>
          </cell>
          <cell r="L932" t="str">
            <v>Total Transmission Plant</v>
          </cell>
          <cell r="N932" t="str">
            <v/>
          </cell>
          <cell r="Q932">
            <v>333426000</v>
          </cell>
          <cell r="R932">
            <v>333426000</v>
          </cell>
          <cell r="S932">
            <v>151403008.78023571</v>
          </cell>
          <cell r="T932">
            <v>28248815.055647489</v>
          </cell>
          <cell r="U932">
            <v>86435036.989473373</v>
          </cell>
          <cell r="V932">
            <v>59095954.080221057</v>
          </cell>
          <cell r="W932">
            <v>6941661.28128317</v>
          </cell>
          <cell r="X932">
            <v>1301523.8131392484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J933">
            <v>933</v>
          </cell>
        </row>
        <row r="934">
          <cell r="J934">
            <v>934</v>
          </cell>
          <cell r="L934" t="str">
            <v>Distribution Plant</v>
          </cell>
        </row>
        <row r="935">
          <cell r="J935">
            <v>935</v>
          </cell>
          <cell r="K935">
            <v>360</v>
          </cell>
          <cell r="L935" t="str">
            <v>Land &amp; Land Rights</v>
          </cell>
          <cell r="O935" t="str">
            <v>X01</v>
          </cell>
          <cell r="P935" t="str">
            <v/>
          </cell>
          <cell r="Q935">
            <v>3450000</v>
          </cell>
        </row>
        <row r="936">
          <cell r="J936">
            <v>936</v>
          </cell>
          <cell r="L936" t="str">
            <v>D</v>
          </cell>
          <cell r="M936" t="str">
            <v>NCP-All</v>
          </cell>
          <cell r="N936" t="str">
            <v/>
          </cell>
          <cell r="O936">
            <v>0</v>
          </cell>
          <cell r="P936" t="str">
            <v>D02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J937">
            <v>937</v>
          </cell>
          <cell r="L937" t="str">
            <v>D</v>
          </cell>
          <cell r="M937" t="str">
            <v>NCP-w/o DA</v>
          </cell>
          <cell r="N937" t="str">
            <v/>
          </cell>
          <cell r="O937">
            <v>0</v>
          </cell>
          <cell r="P937" t="str">
            <v>D03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J938">
            <v>938</v>
          </cell>
          <cell r="L938" t="str">
            <v>D</v>
          </cell>
          <cell r="M938" t="str">
            <v xml:space="preserve">DA Sch 25 </v>
          </cell>
          <cell r="N938" t="str">
            <v/>
          </cell>
          <cell r="O938">
            <v>0</v>
          </cell>
          <cell r="P938" t="str">
            <v>D04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J939">
            <v>939</v>
          </cell>
          <cell r="L939" t="str">
            <v>D</v>
          </cell>
          <cell r="M939" t="str">
            <v>DA Street and Area Lights</v>
          </cell>
          <cell r="N939" t="str">
            <v/>
          </cell>
          <cell r="O939">
            <v>0</v>
          </cell>
          <cell r="P939" t="str">
            <v>D07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</row>
        <row r="940">
          <cell r="J940">
            <v>940</v>
          </cell>
          <cell r="L940" t="str">
            <v>D</v>
          </cell>
          <cell r="M940" t="str">
            <v>Avg Customers-Secondary</v>
          </cell>
          <cell r="N940" t="str">
            <v/>
          </cell>
          <cell r="O940">
            <v>0</v>
          </cell>
          <cell r="P940" t="str">
            <v>C02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J941">
            <v>941</v>
          </cell>
          <cell r="L941" t="str">
            <v>D</v>
          </cell>
          <cell r="M941" t="str">
            <v>Wt Customers-Meters</v>
          </cell>
          <cell r="N941" t="str">
            <v/>
          </cell>
          <cell r="O941">
            <v>0</v>
          </cell>
          <cell r="P941" t="str">
            <v>C04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J942">
            <v>942</v>
          </cell>
          <cell r="L942" t="str">
            <v>D</v>
          </cell>
          <cell r="M942" t="str">
            <v>DA Street &amp; Area Lights</v>
          </cell>
          <cell r="N942" t="str">
            <v/>
          </cell>
          <cell r="O942">
            <v>0</v>
          </cell>
          <cell r="P942" t="str">
            <v>C05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J943">
            <v>943</v>
          </cell>
          <cell r="L943" t="str">
            <v>D</v>
          </cell>
          <cell r="M943" t="str">
            <v>DA Sch 25I</v>
          </cell>
          <cell r="N943" t="str">
            <v/>
          </cell>
          <cell r="O943">
            <v>0</v>
          </cell>
          <cell r="P943" t="str">
            <v>D05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J944">
            <v>944</v>
          </cell>
          <cell r="L944" t="str">
            <v>D</v>
          </cell>
          <cell r="M944" t="str">
            <v>NCP-Secondary</v>
          </cell>
          <cell r="N944" t="str">
            <v/>
          </cell>
          <cell r="O944">
            <v>0</v>
          </cell>
          <cell r="P944" t="str">
            <v>D06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J945">
            <v>945</v>
          </cell>
          <cell r="L945" t="str">
            <v>D</v>
          </cell>
          <cell r="M945" t="str">
            <v>NCP-Primary</v>
          </cell>
          <cell r="N945" t="str">
            <v/>
          </cell>
          <cell r="O945">
            <v>100</v>
          </cell>
          <cell r="P945" t="str">
            <v>D08</v>
          </cell>
          <cell r="R945">
            <v>3450000</v>
          </cell>
          <cell r="S945">
            <v>1723099.827410683</v>
          </cell>
          <cell r="T945">
            <v>356302.93998345686</v>
          </cell>
          <cell r="U945">
            <v>948155.25283937273</v>
          </cell>
          <cell r="V945">
            <v>313233.50459707953</v>
          </cell>
          <cell r="W945">
            <v>87023.788693411378</v>
          </cell>
          <cell r="X945">
            <v>22184.686475996565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J946">
            <v>946</v>
          </cell>
          <cell r="K946">
            <v>361</v>
          </cell>
          <cell r="L946" t="str">
            <v>Structures &amp; Improvements</v>
          </cell>
          <cell r="O946" t="str">
            <v>X02</v>
          </cell>
          <cell r="P946" t="str">
            <v/>
          </cell>
          <cell r="Q946">
            <v>10571000</v>
          </cell>
        </row>
        <row r="947">
          <cell r="J947">
            <v>947</v>
          </cell>
          <cell r="L947" t="str">
            <v>D</v>
          </cell>
          <cell r="M947" t="str">
            <v>NCP-All</v>
          </cell>
          <cell r="N947" t="str">
            <v/>
          </cell>
          <cell r="O947">
            <v>0</v>
          </cell>
          <cell r="P947" t="str">
            <v>D02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J948">
            <v>948</v>
          </cell>
          <cell r="L948" t="str">
            <v>D</v>
          </cell>
          <cell r="M948" t="str">
            <v>NCP-w/o DA</v>
          </cell>
          <cell r="N948" t="str">
            <v/>
          </cell>
          <cell r="O948">
            <v>10956.161</v>
          </cell>
          <cell r="P948" t="str">
            <v>D03</v>
          </cell>
          <cell r="R948">
            <v>9309575.3284342494</v>
          </cell>
          <cell r="S948">
            <v>5107256.6881286791</v>
          </cell>
          <cell r="T948">
            <v>1056079.5981071778</v>
          </cell>
          <cell r="U948">
            <v>2822545.8316619857</v>
          </cell>
          <cell r="V948">
            <v>0</v>
          </cell>
          <cell r="W948">
            <v>257937.94402417491</v>
          </cell>
          <cell r="X948">
            <v>65755.266512232512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J949">
            <v>949</v>
          </cell>
          <cell r="L949" t="str">
            <v>D</v>
          </cell>
          <cell r="M949" t="str">
            <v xml:space="preserve">DA Sch 25 </v>
          </cell>
          <cell r="N949" t="str">
            <v/>
          </cell>
          <cell r="O949">
            <v>1484.5329999999999</v>
          </cell>
          <cell r="P949" t="str">
            <v>D04</v>
          </cell>
          <cell r="R949">
            <v>1261424.6715657501</v>
          </cell>
          <cell r="S949">
            <v>0</v>
          </cell>
          <cell r="T949">
            <v>0</v>
          </cell>
          <cell r="U949">
            <v>0</v>
          </cell>
          <cell r="V949">
            <v>1261424.6715657501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J950">
            <v>950</v>
          </cell>
          <cell r="L950" t="str">
            <v>D</v>
          </cell>
          <cell r="M950" t="str">
            <v>DA Street and Area Lights</v>
          </cell>
          <cell r="N950" t="str">
            <v/>
          </cell>
          <cell r="O950">
            <v>0</v>
          </cell>
          <cell r="P950" t="str">
            <v>D07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J951">
            <v>951</v>
          </cell>
          <cell r="L951" t="str">
            <v>D</v>
          </cell>
          <cell r="M951" t="str">
            <v>Avg Customers-Secondary</v>
          </cell>
          <cell r="N951" t="str">
            <v/>
          </cell>
          <cell r="O951">
            <v>0</v>
          </cell>
          <cell r="P951" t="str">
            <v>C02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</row>
        <row r="952">
          <cell r="J952">
            <v>952</v>
          </cell>
          <cell r="L952" t="str">
            <v>D</v>
          </cell>
          <cell r="M952" t="str">
            <v>Wt Customers-Meters</v>
          </cell>
          <cell r="N952" t="str">
            <v/>
          </cell>
          <cell r="O952">
            <v>0</v>
          </cell>
          <cell r="P952" t="str">
            <v>C04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</row>
        <row r="953">
          <cell r="J953">
            <v>953</v>
          </cell>
          <cell r="L953" t="str">
            <v>D</v>
          </cell>
          <cell r="M953" t="str">
            <v>DA Street &amp; Area Lights</v>
          </cell>
          <cell r="N953" t="str">
            <v/>
          </cell>
          <cell r="O953">
            <v>0</v>
          </cell>
          <cell r="P953" t="str">
            <v>C05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J954">
            <v>954</v>
          </cell>
          <cell r="L954" t="str">
            <v>D</v>
          </cell>
          <cell r="M954" t="str">
            <v>DA Sch 25I</v>
          </cell>
          <cell r="N954" t="str">
            <v/>
          </cell>
          <cell r="O954">
            <v>0</v>
          </cell>
          <cell r="P954" t="str">
            <v>D05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J955">
            <v>955</v>
          </cell>
          <cell r="L955" t="str">
            <v>D</v>
          </cell>
          <cell r="M955" t="str">
            <v>NCP-Secondary</v>
          </cell>
          <cell r="N955" t="str">
            <v/>
          </cell>
          <cell r="O955">
            <v>0</v>
          </cell>
          <cell r="P955" t="str">
            <v>D06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</row>
        <row r="956">
          <cell r="J956">
            <v>956</v>
          </cell>
          <cell r="L956" t="str">
            <v>D</v>
          </cell>
          <cell r="M956" t="str">
            <v>NCP-Primary</v>
          </cell>
          <cell r="N956" t="str">
            <v/>
          </cell>
          <cell r="O956">
            <v>0</v>
          </cell>
          <cell r="P956" t="str">
            <v>D08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</row>
        <row r="957">
          <cell r="J957">
            <v>957</v>
          </cell>
          <cell r="K957">
            <v>362</v>
          </cell>
          <cell r="L957" t="str">
            <v>Station Equipment</v>
          </cell>
          <cell r="O957" t="str">
            <v>X03</v>
          </cell>
          <cell r="P957" t="str">
            <v/>
          </cell>
          <cell r="Q957">
            <v>64230000</v>
          </cell>
        </row>
        <row r="958">
          <cell r="J958">
            <v>958</v>
          </cell>
          <cell r="L958" t="str">
            <v>D</v>
          </cell>
          <cell r="M958" t="str">
            <v>NCP-All</v>
          </cell>
          <cell r="N958" t="str">
            <v/>
          </cell>
          <cell r="O958">
            <v>0</v>
          </cell>
          <cell r="P958" t="str">
            <v>D02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J959">
            <v>959</v>
          </cell>
          <cell r="L959" t="str">
            <v>D</v>
          </cell>
          <cell r="M959" t="str">
            <v>NCP-w/o DA</v>
          </cell>
          <cell r="N959" t="str">
            <v/>
          </cell>
          <cell r="O959">
            <v>63092.08</v>
          </cell>
          <cell r="P959" t="str">
            <v>D03</v>
          </cell>
          <cell r="R959">
            <v>58958336.871523298</v>
          </cell>
          <cell r="S959">
            <v>32344693.467201877</v>
          </cell>
          <cell r="T959">
            <v>6688242.429079527</v>
          </cell>
          <cell r="U959">
            <v>17875424.185050309</v>
          </cell>
          <cell r="V959">
            <v>0</v>
          </cell>
          <cell r="W959">
            <v>1633543.0628373406</v>
          </cell>
          <cell r="X959">
            <v>416433.72735424555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</row>
        <row r="960">
          <cell r="J960">
            <v>960</v>
          </cell>
          <cell r="L960" t="str">
            <v>D</v>
          </cell>
          <cell r="M960" t="str">
            <v xml:space="preserve">DA Sch 25 </v>
          </cell>
          <cell r="N960" t="str">
            <v/>
          </cell>
          <cell r="O960">
            <v>5641.2749999999996</v>
          </cell>
          <cell r="P960" t="str">
            <v>D04</v>
          </cell>
          <cell r="R960">
            <v>5271663.1284767054</v>
          </cell>
          <cell r="S960">
            <v>0</v>
          </cell>
          <cell r="T960">
            <v>0</v>
          </cell>
          <cell r="U960">
            <v>0</v>
          </cell>
          <cell r="V960">
            <v>5271663.1284767054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J961">
            <v>961</v>
          </cell>
          <cell r="L961" t="str">
            <v>D</v>
          </cell>
          <cell r="M961" t="str">
            <v>DA Street and Area Lights</v>
          </cell>
          <cell r="N961" t="str">
            <v/>
          </cell>
          <cell r="O961">
            <v>0</v>
          </cell>
          <cell r="P961" t="str">
            <v>D07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</row>
        <row r="962">
          <cell r="J962">
            <v>962</v>
          </cell>
          <cell r="L962" t="str">
            <v>D</v>
          </cell>
          <cell r="M962" t="str">
            <v>Avg Customers-Secondary</v>
          </cell>
          <cell r="N962" t="str">
            <v/>
          </cell>
          <cell r="O962">
            <v>0</v>
          </cell>
          <cell r="P962" t="str">
            <v>C02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J963">
            <v>963</v>
          </cell>
          <cell r="L963" t="str">
            <v>D</v>
          </cell>
          <cell r="M963" t="str">
            <v>Wt Customers-Meters</v>
          </cell>
          <cell r="N963" t="str">
            <v/>
          </cell>
          <cell r="O963">
            <v>0</v>
          </cell>
          <cell r="P963" t="str">
            <v>C04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</row>
        <row r="964">
          <cell r="J964">
            <v>964</v>
          </cell>
          <cell r="L964" t="str">
            <v>D</v>
          </cell>
          <cell r="M964" t="str">
            <v>DA Street &amp; Area Lights</v>
          </cell>
          <cell r="N964" t="str">
            <v/>
          </cell>
          <cell r="O964">
            <v>0</v>
          </cell>
          <cell r="P964" t="str">
            <v>C05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J965">
            <v>965</v>
          </cell>
          <cell r="L965" t="str">
            <v>D</v>
          </cell>
          <cell r="M965" t="str">
            <v>DA Sch 25I</v>
          </cell>
          <cell r="N965" t="str">
            <v/>
          </cell>
          <cell r="O965">
            <v>0</v>
          </cell>
          <cell r="P965" t="str">
            <v>D05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</row>
        <row r="966">
          <cell r="J966">
            <v>966</v>
          </cell>
          <cell r="L966" t="str">
            <v>D</v>
          </cell>
          <cell r="M966" t="str">
            <v>NCP-Secondary</v>
          </cell>
          <cell r="N966" t="str">
            <v/>
          </cell>
          <cell r="O966">
            <v>0</v>
          </cell>
          <cell r="P966" t="str">
            <v>D06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</row>
        <row r="967">
          <cell r="J967">
            <v>967</v>
          </cell>
          <cell r="L967" t="str">
            <v>D</v>
          </cell>
          <cell r="M967" t="str">
            <v>NCP-Primary</v>
          </cell>
          <cell r="N967" t="str">
            <v/>
          </cell>
          <cell r="O967">
            <v>0</v>
          </cell>
          <cell r="P967" t="str">
            <v>D08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</row>
        <row r="968">
          <cell r="J968">
            <v>968</v>
          </cell>
          <cell r="K968">
            <v>363</v>
          </cell>
          <cell r="L968" t="str">
            <v>Storage Battery Equipment</v>
          </cell>
          <cell r="O968" t="str">
            <v>X01</v>
          </cell>
          <cell r="P968" t="str">
            <v/>
          </cell>
          <cell r="Q968">
            <v>0</v>
          </cell>
        </row>
        <row r="969">
          <cell r="J969">
            <v>969</v>
          </cell>
          <cell r="L969" t="str">
            <v>D</v>
          </cell>
          <cell r="M969" t="str">
            <v>NCP-All</v>
          </cell>
          <cell r="N969" t="str">
            <v/>
          </cell>
          <cell r="O969">
            <v>0</v>
          </cell>
          <cell r="P969" t="str">
            <v>D02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</row>
        <row r="970">
          <cell r="J970">
            <v>970</v>
          </cell>
          <cell r="L970" t="str">
            <v>D</v>
          </cell>
          <cell r="M970" t="str">
            <v>NCP-w/o DA</v>
          </cell>
          <cell r="N970" t="str">
            <v/>
          </cell>
          <cell r="O970">
            <v>0</v>
          </cell>
          <cell r="P970" t="str">
            <v>D03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</row>
        <row r="971">
          <cell r="J971">
            <v>971</v>
          </cell>
          <cell r="L971" t="str">
            <v>D</v>
          </cell>
          <cell r="M971" t="str">
            <v xml:space="preserve">DA Sch 25 </v>
          </cell>
          <cell r="N971" t="str">
            <v/>
          </cell>
          <cell r="O971">
            <v>0</v>
          </cell>
          <cell r="P971" t="str">
            <v>D04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</row>
        <row r="972">
          <cell r="J972">
            <v>972</v>
          </cell>
          <cell r="L972" t="str">
            <v>D</v>
          </cell>
          <cell r="M972" t="str">
            <v>DA Street and Area Lights</v>
          </cell>
          <cell r="N972" t="str">
            <v/>
          </cell>
          <cell r="O972">
            <v>0</v>
          </cell>
          <cell r="P972" t="str">
            <v>D07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</row>
        <row r="973">
          <cell r="J973">
            <v>973</v>
          </cell>
          <cell r="L973" t="str">
            <v>D</v>
          </cell>
          <cell r="M973" t="str">
            <v>Avg Customers-Secondary</v>
          </cell>
          <cell r="N973" t="str">
            <v/>
          </cell>
          <cell r="O973">
            <v>0</v>
          </cell>
          <cell r="P973" t="str">
            <v>C02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</row>
        <row r="974">
          <cell r="J974">
            <v>974</v>
          </cell>
          <cell r="L974" t="str">
            <v>D</v>
          </cell>
          <cell r="M974" t="str">
            <v>Wt Customers-Meters</v>
          </cell>
          <cell r="N974" t="str">
            <v/>
          </cell>
          <cell r="O974">
            <v>0</v>
          </cell>
          <cell r="P974" t="str">
            <v>C04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</row>
        <row r="975">
          <cell r="J975">
            <v>975</v>
          </cell>
          <cell r="L975" t="str">
            <v>D</v>
          </cell>
          <cell r="M975" t="str">
            <v>DA Street &amp; Area Lights</v>
          </cell>
          <cell r="N975" t="str">
            <v/>
          </cell>
          <cell r="O975">
            <v>0</v>
          </cell>
          <cell r="P975" t="str">
            <v>C05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</row>
        <row r="976">
          <cell r="J976">
            <v>976</v>
          </cell>
          <cell r="L976" t="str">
            <v>D</v>
          </cell>
          <cell r="M976" t="str">
            <v>DA Sch 25I</v>
          </cell>
          <cell r="N976" t="str">
            <v/>
          </cell>
          <cell r="O976">
            <v>0</v>
          </cell>
          <cell r="P976" t="str">
            <v>D05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</row>
        <row r="977">
          <cell r="J977">
            <v>977</v>
          </cell>
          <cell r="L977" t="str">
            <v>D</v>
          </cell>
          <cell r="M977" t="str">
            <v>NCP-Secondary</v>
          </cell>
          <cell r="N977" t="str">
            <v/>
          </cell>
          <cell r="O977">
            <v>0</v>
          </cell>
          <cell r="P977" t="str">
            <v>D06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J978">
            <v>978</v>
          </cell>
          <cell r="L978" t="str">
            <v>D</v>
          </cell>
          <cell r="M978" t="str">
            <v>NCP-Primary</v>
          </cell>
          <cell r="N978" t="str">
            <v/>
          </cell>
          <cell r="O978">
            <v>100</v>
          </cell>
          <cell r="P978" t="str">
            <v>D08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</row>
        <row r="979">
          <cell r="J979">
            <v>979</v>
          </cell>
          <cell r="K979">
            <v>364</v>
          </cell>
          <cell r="L979" t="str">
            <v>Poles, Towers &amp; Fixtures</v>
          </cell>
          <cell r="O979" t="str">
            <v>X05</v>
          </cell>
          <cell r="P979" t="str">
            <v/>
          </cell>
          <cell r="Q979">
            <v>143857000</v>
          </cell>
        </row>
        <row r="980">
          <cell r="J980">
            <v>980</v>
          </cell>
          <cell r="L980" t="str">
            <v>D</v>
          </cell>
          <cell r="M980" t="str">
            <v>NCP-All</v>
          </cell>
          <cell r="N980" t="str">
            <v/>
          </cell>
          <cell r="O980">
            <v>0</v>
          </cell>
          <cell r="P980" t="str">
            <v>D02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</row>
        <row r="981">
          <cell r="J981">
            <v>981</v>
          </cell>
          <cell r="L981" t="str">
            <v>D</v>
          </cell>
          <cell r="M981" t="str">
            <v>NCP-w/o DA</v>
          </cell>
          <cell r="N981" t="str">
            <v/>
          </cell>
          <cell r="O981">
            <v>87.16</v>
          </cell>
          <cell r="P981" t="str">
            <v>D03</v>
          </cell>
          <cell r="R981">
            <v>125385761.19999999</v>
          </cell>
          <cell r="S981">
            <v>68786947.298111454</v>
          </cell>
          <cell r="T981">
            <v>14223779.240715316</v>
          </cell>
          <cell r="U981">
            <v>38015381.490483917</v>
          </cell>
          <cell r="V981">
            <v>0</v>
          </cell>
          <cell r="W981">
            <v>3474030.1585027967</v>
          </cell>
          <cell r="X981">
            <v>885623.01218650828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</row>
        <row r="982">
          <cell r="J982">
            <v>982</v>
          </cell>
          <cell r="L982" t="str">
            <v>D</v>
          </cell>
          <cell r="M982" t="str">
            <v xml:space="preserve">DA Sch 25 </v>
          </cell>
          <cell r="N982" t="str">
            <v/>
          </cell>
          <cell r="O982">
            <v>4.6500000000000004</v>
          </cell>
          <cell r="P982" t="str">
            <v>D04</v>
          </cell>
          <cell r="R982">
            <v>6689350.4999999991</v>
          </cell>
          <cell r="S982">
            <v>0</v>
          </cell>
          <cell r="T982">
            <v>0</v>
          </cell>
          <cell r="U982">
            <v>0</v>
          </cell>
          <cell r="V982">
            <v>6689350.4999999991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</row>
        <row r="983">
          <cell r="J983">
            <v>983</v>
          </cell>
          <cell r="L983" t="str">
            <v>D</v>
          </cell>
          <cell r="M983" t="str">
            <v>DA Street and Area Lights</v>
          </cell>
          <cell r="N983" t="str">
            <v/>
          </cell>
          <cell r="O983">
            <v>7.68</v>
          </cell>
          <cell r="P983" t="str">
            <v>D07</v>
          </cell>
          <cell r="R983">
            <v>11048217.599999998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11048217.599999998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</row>
        <row r="984">
          <cell r="J984">
            <v>984</v>
          </cell>
          <cell r="L984" t="str">
            <v>D</v>
          </cell>
          <cell r="M984" t="str">
            <v>Avg Customers-Secondary</v>
          </cell>
          <cell r="N984" t="str">
            <v/>
          </cell>
          <cell r="O984">
            <v>0</v>
          </cell>
          <cell r="P984" t="str">
            <v>C02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</row>
        <row r="985">
          <cell r="J985">
            <v>985</v>
          </cell>
          <cell r="L985" t="str">
            <v>D</v>
          </cell>
          <cell r="M985" t="str">
            <v>Wt Customers-Meters</v>
          </cell>
          <cell r="N985" t="str">
            <v/>
          </cell>
          <cell r="O985">
            <v>0</v>
          </cell>
          <cell r="P985" t="str">
            <v>C04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</row>
        <row r="986">
          <cell r="J986">
            <v>986</v>
          </cell>
          <cell r="L986" t="str">
            <v>D</v>
          </cell>
          <cell r="M986" t="str">
            <v>DA Street &amp; Area Lights</v>
          </cell>
          <cell r="N986" t="str">
            <v/>
          </cell>
          <cell r="O986">
            <v>0</v>
          </cell>
          <cell r="P986" t="str">
            <v>C05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J987">
            <v>987</v>
          </cell>
          <cell r="L987" t="str">
            <v>D</v>
          </cell>
          <cell r="M987" t="str">
            <v>DA Sch 25I</v>
          </cell>
          <cell r="N987" t="str">
            <v/>
          </cell>
          <cell r="O987">
            <v>0</v>
          </cell>
          <cell r="P987" t="str">
            <v>D05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</row>
        <row r="988">
          <cell r="J988">
            <v>988</v>
          </cell>
          <cell r="L988" t="str">
            <v>D</v>
          </cell>
          <cell r="M988" t="str">
            <v>NCP-Secondary</v>
          </cell>
          <cell r="N988" t="str">
            <v/>
          </cell>
          <cell r="O988">
            <v>0.51</v>
          </cell>
          <cell r="P988" t="str">
            <v>D06</v>
          </cell>
          <cell r="R988">
            <v>733670.7</v>
          </cell>
          <cell r="S988">
            <v>411635.83960817335</v>
          </cell>
          <cell r="T988">
            <v>85118.144359255573</v>
          </cell>
          <cell r="U988">
            <v>210827.61680943402</v>
          </cell>
          <cell r="V988">
            <v>0</v>
          </cell>
          <cell r="W988">
            <v>20789.341252808812</v>
          </cell>
          <cell r="X988">
            <v>5299.7579703282117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J989">
            <v>989</v>
          </cell>
          <cell r="L989" t="str">
            <v>D</v>
          </cell>
          <cell r="M989" t="str">
            <v>NCP-Primary</v>
          </cell>
          <cell r="N989" t="str">
            <v/>
          </cell>
          <cell r="O989">
            <v>0</v>
          </cell>
          <cell r="P989" t="str">
            <v>D08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</row>
        <row r="990">
          <cell r="J990">
            <v>990</v>
          </cell>
          <cell r="K990">
            <v>365</v>
          </cell>
          <cell r="L990" t="str">
            <v>Overhead Conductors &amp; Devices</v>
          </cell>
          <cell r="O990" t="str">
            <v>X06</v>
          </cell>
          <cell r="P990" t="str">
            <v/>
          </cell>
          <cell r="Q990">
            <v>94226000</v>
          </cell>
        </row>
        <row r="991">
          <cell r="J991">
            <v>991</v>
          </cell>
          <cell r="L991" t="str">
            <v>D</v>
          </cell>
          <cell r="M991" t="str">
            <v>NCP-All</v>
          </cell>
          <cell r="N991" t="str">
            <v/>
          </cell>
          <cell r="O991">
            <v>0</v>
          </cell>
          <cell r="P991" t="str">
            <v>D02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</row>
        <row r="992">
          <cell r="J992">
            <v>992</v>
          </cell>
          <cell r="L992" t="str">
            <v>D</v>
          </cell>
          <cell r="M992" t="str">
            <v>NCP-w/o DA</v>
          </cell>
          <cell r="N992" t="str">
            <v/>
          </cell>
          <cell r="O992">
            <v>94.63</v>
          </cell>
          <cell r="P992" t="str">
            <v>D03</v>
          </cell>
          <cell r="R992">
            <v>89166063.799999997</v>
          </cell>
          <cell r="S992">
            <v>48916729.24174618</v>
          </cell>
          <cell r="T992">
            <v>10115011.426470788</v>
          </cell>
          <cell r="U992">
            <v>27034026.024334796</v>
          </cell>
          <cell r="V992">
            <v>0</v>
          </cell>
          <cell r="W992">
            <v>2470500.571927656</v>
          </cell>
          <cell r="X992">
            <v>629796.53552057687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</row>
        <row r="993">
          <cell r="J993">
            <v>993</v>
          </cell>
          <cell r="L993" t="str">
            <v>D</v>
          </cell>
          <cell r="M993" t="str">
            <v xml:space="preserve">DA Sch 25 </v>
          </cell>
          <cell r="N993" t="str">
            <v/>
          </cell>
          <cell r="O993">
            <v>5.0599999999999996</v>
          </cell>
          <cell r="P993" t="str">
            <v>D04</v>
          </cell>
          <cell r="R993">
            <v>4767835.5999999996</v>
          </cell>
          <cell r="S993">
            <v>0</v>
          </cell>
          <cell r="T993">
            <v>0</v>
          </cell>
          <cell r="U993">
            <v>0</v>
          </cell>
          <cell r="V993">
            <v>4767835.5999999996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</row>
        <row r="994">
          <cell r="J994">
            <v>994</v>
          </cell>
          <cell r="L994" t="str">
            <v>D</v>
          </cell>
          <cell r="M994" t="str">
            <v>DA Street and Area Lights</v>
          </cell>
          <cell r="N994" t="str">
            <v/>
          </cell>
          <cell r="O994">
            <v>0</v>
          </cell>
          <cell r="P994" t="str">
            <v>D07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J995">
            <v>995</v>
          </cell>
          <cell r="L995" t="str">
            <v>D</v>
          </cell>
          <cell r="M995" t="str">
            <v>Avg Customers-Secondary</v>
          </cell>
          <cell r="N995" t="str">
            <v/>
          </cell>
          <cell r="O995">
            <v>0</v>
          </cell>
          <cell r="P995" t="str">
            <v>C02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</row>
        <row r="996">
          <cell r="J996">
            <v>996</v>
          </cell>
          <cell r="L996" t="str">
            <v>D</v>
          </cell>
          <cell r="M996" t="str">
            <v>Wt Customers-Meters</v>
          </cell>
          <cell r="N996" t="str">
            <v/>
          </cell>
          <cell r="O996">
            <v>0</v>
          </cell>
          <cell r="P996" t="str">
            <v>C04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</row>
        <row r="997">
          <cell r="J997">
            <v>997</v>
          </cell>
          <cell r="L997" t="str">
            <v>D</v>
          </cell>
          <cell r="M997" t="str">
            <v>DA Street &amp; Area Lights</v>
          </cell>
          <cell r="N997" t="str">
            <v/>
          </cell>
          <cell r="O997">
            <v>0</v>
          </cell>
          <cell r="P997" t="str">
            <v>C05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</row>
        <row r="998">
          <cell r="J998">
            <v>998</v>
          </cell>
          <cell r="L998" t="str">
            <v>D</v>
          </cell>
          <cell r="M998" t="str">
            <v>DA Sch 25I</v>
          </cell>
          <cell r="N998" t="str">
            <v/>
          </cell>
          <cell r="O998">
            <v>0</v>
          </cell>
          <cell r="P998" t="str">
            <v>D05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</row>
        <row r="999">
          <cell r="J999">
            <v>999</v>
          </cell>
          <cell r="L999" t="str">
            <v>D</v>
          </cell>
          <cell r="M999" t="str">
            <v>NCP-Secondary</v>
          </cell>
          <cell r="N999" t="str">
            <v/>
          </cell>
          <cell r="O999">
            <v>0.31</v>
          </cell>
          <cell r="P999" t="str">
            <v>D06</v>
          </cell>
          <cell r="R999">
            <v>292100.59999999998</v>
          </cell>
          <cell r="S999">
            <v>163886.98053643305</v>
          </cell>
          <cell r="T999">
            <v>33888.583854071272</v>
          </cell>
          <cell r="U999">
            <v>83938.030190664242</v>
          </cell>
          <cell r="V999">
            <v>0</v>
          </cell>
          <cell r="W999">
            <v>8276.9818306090256</v>
          </cell>
          <cell r="X999">
            <v>2110.0235882224179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</row>
        <row r="1000">
          <cell r="J1000">
            <v>1000</v>
          </cell>
          <cell r="L1000" t="str">
            <v>D</v>
          </cell>
          <cell r="M1000" t="str">
            <v>NCP-Primary</v>
          </cell>
          <cell r="N1000" t="str">
            <v/>
          </cell>
          <cell r="O1000">
            <v>0</v>
          </cell>
          <cell r="P1000" t="str">
            <v>D08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J1001">
            <v>1001</v>
          </cell>
          <cell r="K1001">
            <v>366</v>
          </cell>
          <cell r="L1001" t="str">
            <v>Underground Conduit</v>
          </cell>
          <cell r="O1001" t="str">
            <v>X07</v>
          </cell>
          <cell r="P1001" t="str">
            <v/>
          </cell>
          <cell r="Q1001">
            <v>49244000</v>
          </cell>
        </row>
        <row r="1002">
          <cell r="J1002">
            <v>1002</v>
          </cell>
          <cell r="L1002" t="str">
            <v>D</v>
          </cell>
          <cell r="M1002" t="str">
            <v>NCP-All</v>
          </cell>
          <cell r="N1002" t="str">
            <v/>
          </cell>
          <cell r="O1002">
            <v>0</v>
          </cell>
          <cell r="P1002" t="str">
            <v>D02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J1003">
            <v>1003</v>
          </cell>
          <cell r="L1003" t="str">
            <v>D</v>
          </cell>
          <cell r="M1003" t="str">
            <v>NCP-w/o DA</v>
          </cell>
          <cell r="N1003" t="str">
            <v/>
          </cell>
          <cell r="O1003">
            <v>73.58</v>
          </cell>
          <cell r="P1003" t="str">
            <v>D03</v>
          </cell>
          <cell r="R1003">
            <v>36233735.200000003</v>
          </cell>
          <cell r="S1003">
            <v>19877919.229126364</v>
          </cell>
          <cell r="T1003">
            <v>4110360.264346634</v>
          </cell>
          <cell r="U1003">
            <v>10985611.550071092</v>
          </cell>
          <cell r="V1003">
            <v>0</v>
          </cell>
          <cell r="W1003">
            <v>1003918.5281909377</v>
          </cell>
          <cell r="X1003">
            <v>255925.62826497652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</row>
        <row r="1004">
          <cell r="J1004">
            <v>1004</v>
          </cell>
          <cell r="L1004" t="str">
            <v>D</v>
          </cell>
          <cell r="M1004" t="str">
            <v xml:space="preserve">DA Sch 25 </v>
          </cell>
          <cell r="N1004" t="str">
            <v/>
          </cell>
          <cell r="O1004">
            <v>5.0599999999999996</v>
          </cell>
          <cell r="P1004" t="str">
            <v>D04</v>
          </cell>
          <cell r="R1004">
            <v>2491746.4</v>
          </cell>
          <cell r="S1004">
            <v>0</v>
          </cell>
          <cell r="T1004">
            <v>0</v>
          </cell>
          <cell r="U1004">
            <v>0</v>
          </cell>
          <cell r="V1004">
            <v>2491746.4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</row>
        <row r="1005">
          <cell r="J1005">
            <v>1005</v>
          </cell>
          <cell r="L1005" t="str">
            <v>D</v>
          </cell>
          <cell r="M1005" t="str">
            <v>DA Street and Area Lights</v>
          </cell>
          <cell r="N1005" t="str">
            <v/>
          </cell>
          <cell r="O1005">
            <v>0</v>
          </cell>
          <cell r="P1005" t="str">
            <v>D07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J1006">
            <v>1006</v>
          </cell>
          <cell r="L1006" t="str">
            <v>D</v>
          </cell>
          <cell r="M1006" t="str">
            <v>Avg Customers-Secondary</v>
          </cell>
          <cell r="N1006" t="str">
            <v/>
          </cell>
          <cell r="O1006">
            <v>0</v>
          </cell>
          <cell r="P1006" t="str">
            <v>C02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J1007">
            <v>1007</v>
          </cell>
          <cell r="L1007" t="str">
            <v>D</v>
          </cell>
          <cell r="M1007" t="str">
            <v>Wt Customers-Meters</v>
          </cell>
          <cell r="N1007" t="str">
            <v/>
          </cell>
          <cell r="O1007">
            <v>0</v>
          </cell>
          <cell r="P1007" t="str">
            <v>C04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</row>
        <row r="1008">
          <cell r="J1008">
            <v>1008</v>
          </cell>
          <cell r="L1008" t="str">
            <v>D</v>
          </cell>
          <cell r="M1008" t="str">
            <v>DA Street &amp; Area Lights</v>
          </cell>
          <cell r="N1008" t="str">
            <v/>
          </cell>
          <cell r="O1008">
            <v>0</v>
          </cell>
          <cell r="P1008" t="str">
            <v>C05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J1009">
            <v>1009</v>
          </cell>
          <cell r="L1009" t="str">
            <v>D</v>
          </cell>
          <cell r="M1009" t="str">
            <v>DA Sch 25I</v>
          </cell>
          <cell r="N1009" t="str">
            <v/>
          </cell>
          <cell r="O1009">
            <v>0</v>
          </cell>
          <cell r="P1009" t="str">
            <v>D05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J1010">
            <v>1010</v>
          </cell>
          <cell r="L1010" t="str">
            <v>D</v>
          </cell>
          <cell r="M1010" t="str">
            <v>NCP-Secondary</v>
          </cell>
          <cell r="N1010" t="str">
            <v/>
          </cell>
          <cell r="O1010">
            <v>21.36</v>
          </cell>
          <cell r="P1010" t="str">
            <v>D06</v>
          </cell>
          <cell r="R1010">
            <v>10518518.4</v>
          </cell>
          <cell r="S1010">
            <v>5901556.5880142422</v>
          </cell>
          <cell r="T1010">
            <v>1220325.0962818686</v>
          </cell>
          <cell r="U1010">
            <v>3022601.5113295126</v>
          </cell>
          <cell r="V1010">
            <v>0</v>
          </cell>
          <cell r="W1010">
            <v>298053.42981742159</v>
          </cell>
          <cell r="X1010">
            <v>75981.774556955803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</row>
        <row r="1011">
          <cell r="J1011">
            <v>1011</v>
          </cell>
          <cell r="L1011" t="str">
            <v>D</v>
          </cell>
          <cell r="M1011" t="str">
            <v>NCP-Primary</v>
          </cell>
          <cell r="N1011" t="str">
            <v/>
          </cell>
          <cell r="O1011">
            <v>0</v>
          </cell>
          <cell r="P1011" t="str">
            <v>D08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</row>
        <row r="1012">
          <cell r="J1012">
            <v>1012</v>
          </cell>
          <cell r="K1012">
            <v>367</v>
          </cell>
          <cell r="L1012" t="str">
            <v>Underground Conductors &amp; Devices</v>
          </cell>
          <cell r="O1012" t="str">
            <v>X08</v>
          </cell>
          <cell r="P1012" t="str">
            <v/>
          </cell>
          <cell r="Q1012">
            <v>85236000</v>
          </cell>
        </row>
        <row r="1013">
          <cell r="J1013">
            <v>1013</v>
          </cell>
          <cell r="L1013" t="str">
            <v>D</v>
          </cell>
          <cell r="M1013" t="str">
            <v>NCP-All</v>
          </cell>
          <cell r="N1013" t="str">
            <v/>
          </cell>
          <cell r="O1013">
            <v>0</v>
          </cell>
          <cell r="P1013" t="str">
            <v>D02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J1014">
            <v>1014</v>
          </cell>
          <cell r="L1014" t="str">
            <v>D</v>
          </cell>
          <cell r="M1014" t="str">
            <v>NCP-w/o DA</v>
          </cell>
          <cell r="N1014" t="str">
            <v/>
          </cell>
          <cell r="O1014">
            <v>75.790000000000006</v>
          </cell>
          <cell r="P1014" t="str">
            <v>D03</v>
          </cell>
          <cell r="R1014">
            <v>64600364.400000006</v>
          </cell>
          <cell r="S1014">
            <v>35439924.110151641</v>
          </cell>
          <cell r="T1014">
            <v>7328274.863919436</v>
          </cell>
          <cell r="U1014">
            <v>19586015.777126987</v>
          </cell>
          <cell r="V1014">
            <v>0</v>
          </cell>
          <cell r="W1014">
            <v>1789865.2289385349</v>
          </cell>
          <cell r="X1014">
            <v>456284.41986341018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J1015">
            <v>1015</v>
          </cell>
          <cell r="L1015" t="str">
            <v>D</v>
          </cell>
          <cell r="M1015" t="str">
            <v xml:space="preserve">DA Sch 25 </v>
          </cell>
          <cell r="N1015" t="str">
            <v/>
          </cell>
          <cell r="O1015">
            <v>5.46</v>
          </cell>
          <cell r="P1015" t="str">
            <v>D04</v>
          </cell>
          <cell r="R1015">
            <v>4653885.5999999996</v>
          </cell>
          <cell r="S1015">
            <v>0</v>
          </cell>
          <cell r="T1015">
            <v>0</v>
          </cell>
          <cell r="U1015">
            <v>0</v>
          </cell>
          <cell r="V1015">
            <v>4653885.5999999996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</row>
        <row r="1016">
          <cell r="J1016">
            <v>1016</v>
          </cell>
          <cell r="L1016" t="str">
            <v>D</v>
          </cell>
          <cell r="M1016" t="str">
            <v>DA Street and Area Lights</v>
          </cell>
          <cell r="N1016" t="str">
            <v/>
          </cell>
          <cell r="O1016">
            <v>0</v>
          </cell>
          <cell r="P1016" t="str">
            <v>D07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J1017">
            <v>1017</v>
          </cell>
          <cell r="L1017" t="str">
            <v>D</v>
          </cell>
          <cell r="M1017" t="str">
            <v>Avg Customers-Secondary</v>
          </cell>
          <cell r="N1017" t="str">
            <v/>
          </cell>
          <cell r="O1017">
            <v>0</v>
          </cell>
          <cell r="P1017" t="str">
            <v>C02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J1018">
            <v>1018</v>
          </cell>
          <cell r="L1018" t="str">
            <v>D</v>
          </cell>
          <cell r="M1018" t="str">
            <v>Wt Customers-Meters</v>
          </cell>
          <cell r="N1018" t="str">
            <v/>
          </cell>
          <cell r="O1018">
            <v>0</v>
          </cell>
          <cell r="P1018" t="str">
            <v>C04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</row>
        <row r="1019">
          <cell r="J1019">
            <v>1019</v>
          </cell>
          <cell r="L1019" t="str">
            <v>D</v>
          </cell>
          <cell r="M1019" t="str">
            <v>DA Street &amp; Area Lights</v>
          </cell>
          <cell r="N1019" t="str">
            <v/>
          </cell>
          <cell r="O1019">
            <v>0</v>
          </cell>
          <cell r="P1019" t="str">
            <v>C05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  <row r="1020">
          <cell r="J1020">
            <v>1020</v>
          </cell>
          <cell r="L1020" t="str">
            <v>D</v>
          </cell>
          <cell r="M1020" t="str">
            <v>DA Sch 25I</v>
          </cell>
          <cell r="N1020" t="str">
            <v/>
          </cell>
          <cell r="O1020">
            <v>0</v>
          </cell>
          <cell r="P1020" t="str">
            <v>D05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</row>
        <row r="1021">
          <cell r="J1021">
            <v>1021</v>
          </cell>
          <cell r="L1021" t="str">
            <v>D</v>
          </cell>
          <cell r="M1021" t="str">
            <v>NCP-Secondary</v>
          </cell>
          <cell r="N1021" t="str">
            <v/>
          </cell>
          <cell r="O1021">
            <v>18.75</v>
          </cell>
          <cell r="P1021" t="str">
            <v>D06</v>
          </cell>
          <cell r="R1021">
            <v>15981750</v>
          </cell>
          <cell r="S1021">
            <v>8966776.3475601859</v>
          </cell>
          <cell r="T1021">
            <v>1854151.8744220436</v>
          </cell>
          <cell r="U1021">
            <v>4592515.7770975083</v>
          </cell>
          <cell r="V1021">
            <v>0</v>
          </cell>
          <cell r="W1021">
            <v>452859.92008005397</v>
          </cell>
          <cell r="X1021">
            <v>115446.08084020925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</row>
        <row r="1022">
          <cell r="J1022">
            <v>1022</v>
          </cell>
          <cell r="L1022" t="str">
            <v>D</v>
          </cell>
          <cell r="M1022" t="str">
            <v>NCP-Primary</v>
          </cell>
          <cell r="N1022" t="str">
            <v/>
          </cell>
          <cell r="O1022">
            <v>0</v>
          </cell>
          <cell r="P1022" t="str">
            <v>D08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</row>
        <row r="1023">
          <cell r="J1023">
            <v>1023</v>
          </cell>
          <cell r="K1023">
            <v>368</v>
          </cell>
          <cell r="L1023" t="str">
            <v>Line Transformers</v>
          </cell>
          <cell r="O1023" t="str">
            <v>X09</v>
          </cell>
          <cell r="P1023" t="str">
            <v/>
          </cell>
          <cell r="Q1023">
            <v>121563000</v>
          </cell>
        </row>
        <row r="1024">
          <cell r="J1024">
            <v>1024</v>
          </cell>
          <cell r="L1024" t="str">
            <v>D</v>
          </cell>
          <cell r="M1024" t="str">
            <v>NCP-All</v>
          </cell>
          <cell r="N1024" t="str">
            <v/>
          </cell>
          <cell r="O1024">
            <v>0</v>
          </cell>
          <cell r="P1024" t="str">
            <v>D02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</row>
        <row r="1025">
          <cell r="J1025">
            <v>1025</v>
          </cell>
          <cell r="L1025" t="str">
            <v>D</v>
          </cell>
          <cell r="M1025" t="str">
            <v>NCP-w/o DA</v>
          </cell>
          <cell r="N1025" t="str">
            <v/>
          </cell>
          <cell r="O1025">
            <v>0</v>
          </cell>
          <cell r="P1025" t="str">
            <v>D03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</row>
        <row r="1026">
          <cell r="J1026">
            <v>1026</v>
          </cell>
          <cell r="L1026" t="str">
            <v>D</v>
          </cell>
          <cell r="M1026" t="str">
            <v xml:space="preserve">DA Sch 25 </v>
          </cell>
          <cell r="N1026" t="str">
            <v/>
          </cell>
          <cell r="O1026">
            <v>0</v>
          </cell>
          <cell r="P1026" t="str">
            <v>D04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</row>
        <row r="1027">
          <cell r="J1027">
            <v>1027</v>
          </cell>
          <cell r="L1027" t="str">
            <v>D</v>
          </cell>
          <cell r="M1027" t="str">
            <v>DA Street and Area Lights</v>
          </cell>
          <cell r="N1027" t="str">
            <v/>
          </cell>
          <cell r="O1027">
            <v>0</v>
          </cell>
          <cell r="P1027" t="str">
            <v>D07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</row>
        <row r="1028">
          <cell r="J1028">
            <v>1028</v>
          </cell>
          <cell r="L1028" t="str">
            <v>D</v>
          </cell>
          <cell r="M1028" t="str">
            <v>Avg Customers-Secondary</v>
          </cell>
          <cell r="N1028" t="str">
            <v/>
          </cell>
          <cell r="O1028">
            <v>0</v>
          </cell>
          <cell r="P1028" t="str">
            <v>C02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</row>
        <row r="1029">
          <cell r="J1029">
            <v>1029</v>
          </cell>
          <cell r="L1029" t="str">
            <v>D</v>
          </cell>
          <cell r="M1029" t="str">
            <v>Wt Customers-Meters</v>
          </cell>
          <cell r="N1029" t="str">
            <v/>
          </cell>
          <cell r="O1029">
            <v>0</v>
          </cell>
          <cell r="P1029" t="str">
            <v>C04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</row>
        <row r="1030">
          <cell r="J1030">
            <v>1030</v>
          </cell>
          <cell r="L1030" t="str">
            <v>D</v>
          </cell>
          <cell r="M1030" t="str">
            <v>DA Street &amp; Area Lights</v>
          </cell>
          <cell r="N1030" t="str">
            <v/>
          </cell>
          <cell r="O1030">
            <v>0</v>
          </cell>
          <cell r="P1030" t="str">
            <v>C05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</row>
        <row r="1031">
          <cell r="J1031">
            <v>1031</v>
          </cell>
          <cell r="L1031" t="str">
            <v>D</v>
          </cell>
          <cell r="M1031" t="str">
            <v>DA Sch 25I</v>
          </cell>
          <cell r="N1031" t="str">
            <v/>
          </cell>
          <cell r="O1031">
            <v>0</v>
          </cell>
          <cell r="P1031" t="str">
            <v>D05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</row>
        <row r="1032">
          <cell r="J1032">
            <v>1032</v>
          </cell>
          <cell r="L1032" t="str">
            <v>D</v>
          </cell>
          <cell r="M1032" t="str">
            <v>NCP-Secondary</v>
          </cell>
          <cell r="N1032" t="str">
            <v/>
          </cell>
          <cell r="O1032">
            <v>100</v>
          </cell>
          <cell r="P1032" t="str">
            <v>D06</v>
          </cell>
          <cell r="R1032">
            <v>121563000</v>
          </cell>
          <cell r="S1032">
            <v>68204560.397857487</v>
          </cell>
          <cell r="T1032">
            <v>14103353.156592168</v>
          </cell>
          <cell r="U1032">
            <v>34932344.41855894</v>
          </cell>
          <cell r="V1032">
            <v>0</v>
          </cell>
          <cell r="W1032">
            <v>3444617.1705033304</v>
          </cell>
          <cell r="X1032">
            <v>878124.85648807907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</row>
        <row r="1033">
          <cell r="J1033">
            <v>1033</v>
          </cell>
          <cell r="L1033" t="str">
            <v>D</v>
          </cell>
          <cell r="M1033" t="str">
            <v>NCP-Primary</v>
          </cell>
          <cell r="N1033" t="str">
            <v/>
          </cell>
          <cell r="O1033">
            <v>0</v>
          </cell>
          <cell r="P1033" t="str">
            <v>D08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</row>
        <row r="1034">
          <cell r="J1034">
            <v>1034</v>
          </cell>
          <cell r="K1034">
            <v>369</v>
          </cell>
          <cell r="L1034" t="str">
            <v>Services</v>
          </cell>
          <cell r="O1034" t="str">
            <v>X10</v>
          </cell>
          <cell r="P1034" t="str">
            <v/>
          </cell>
          <cell r="Q1034">
            <v>76191000</v>
          </cell>
        </row>
        <row r="1035">
          <cell r="J1035">
            <v>1035</v>
          </cell>
          <cell r="L1035" t="str">
            <v>D</v>
          </cell>
          <cell r="M1035" t="str">
            <v>NCP-All</v>
          </cell>
          <cell r="N1035" t="str">
            <v/>
          </cell>
          <cell r="O1035">
            <v>0</v>
          </cell>
          <cell r="P1035" t="str">
            <v>D02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</row>
        <row r="1036">
          <cell r="J1036">
            <v>1036</v>
          </cell>
          <cell r="L1036" t="str">
            <v>D</v>
          </cell>
          <cell r="M1036" t="str">
            <v>NCP-w/o DA</v>
          </cell>
          <cell r="N1036" t="str">
            <v/>
          </cell>
          <cell r="O1036">
            <v>0</v>
          </cell>
          <cell r="P1036" t="str">
            <v>D03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</row>
        <row r="1037">
          <cell r="J1037">
            <v>1037</v>
          </cell>
          <cell r="L1037" t="str">
            <v>D</v>
          </cell>
          <cell r="M1037" t="str">
            <v xml:space="preserve">DA Sch 25 </v>
          </cell>
          <cell r="N1037" t="str">
            <v/>
          </cell>
          <cell r="O1037">
            <v>0</v>
          </cell>
          <cell r="P1037" t="str">
            <v>D04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</row>
        <row r="1038">
          <cell r="J1038">
            <v>1038</v>
          </cell>
          <cell r="L1038" t="str">
            <v>D</v>
          </cell>
          <cell r="M1038" t="str">
            <v>DA Street and Area Lights</v>
          </cell>
          <cell r="N1038" t="str">
            <v/>
          </cell>
          <cell r="O1038">
            <v>0</v>
          </cell>
          <cell r="P1038" t="str">
            <v>D07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</row>
        <row r="1039">
          <cell r="J1039">
            <v>1039</v>
          </cell>
          <cell r="L1039" t="str">
            <v>D</v>
          </cell>
          <cell r="M1039" t="str">
            <v>Avg Customers-Secondary</v>
          </cell>
          <cell r="N1039" t="str">
            <v/>
          </cell>
          <cell r="O1039">
            <v>100</v>
          </cell>
          <cell r="P1039" t="str">
            <v>C02</v>
          </cell>
          <cell r="R1039">
            <v>76191000</v>
          </cell>
          <cell r="S1039">
            <v>65366952.894972108</v>
          </cell>
          <cell r="T1039">
            <v>9186635.8571879305</v>
          </cell>
          <cell r="U1039">
            <v>858563.34065737494</v>
          </cell>
          <cell r="V1039">
            <v>0</v>
          </cell>
          <cell r="W1039">
            <v>778847.90718258859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</row>
        <row r="1040">
          <cell r="J1040">
            <v>1040</v>
          </cell>
          <cell r="L1040" t="str">
            <v>D</v>
          </cell>
          <cell r="M1040" t="str">
            <v>Wt Customers-Meters</v>
          </cell>
          <cell r="N1040" t="str">
            <v/>
          </cell>
          <cell r="O1040">
            <v>0</v>
          </cell>
          <cell r="P1040" t="str">
            <v>C04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</row>
        <row r="1041">
          <cell r="J1041">
            <v>1041</v>
          </cell>
          <cell r="L1041" t="str">
            <v>D</v>
          </cell>
          <cell r="M1041" t="str">
            <v>DA Street &amp; Area Lights</v>
          </cell>
          <cell r="N1041" t="str">
            <v/>
          </cell>
          <cell r="O1041">
            <v>0</v>
          </cell>
          <cell r="P1041" t="str">
            <v>C05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</row>
        <row r="1042">
          <cell r="J1042">
            <v>1042</v>
          </cell>
          <cell r="L1042" t="str">
            <v>D</v>
          </cell>
          <cell r="M1042" t="str">
            <v>DA Sch 25I</v>
          </cell>
          <cell r="N1042" t="str">
            <v/>
          </cell>
          <cell r="O1042">
            <v>0</v>
          </cell>
          <cell r="P1042" t="str">
            <v>D05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</row>
        <row r="1043">
          <cell r="J1043">
            <v>1043</v>
          </cell>
          <cell r="L1043" t="str">
            <v>D</v>
          </cell>
          <cell r="M1043" t="str">
            <v>NCP-Secondary</v>
          </cell>
          <cell r="N1043" t="str">
            <v/>
          </cell>
          <cell r="O1043">
            <v>0</v>
          </cell>
          <cell r="P1043" t="str">
            <v>D06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</row>
        <row r="1044">
          <cell r="J1044">
            <v>1044</v>
          </cell>
          <cell r="L1044" t="str">
            <v>D</v>
          </cell>
          <cell r="M1044" t="str">
            <v>NCP-Primary</v>
          </cell>
          <cell r="N1044" t="str">
            <v/>
          </cell>
          <cell r="O1044">
            <v>0</v>
          </cell>
          <cell r="P1044" t="str">
            <v>D08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</row>
        <row r="1045">
          <cell r="J1045">
            <v>1045</v>
          </cell>
          <cell r="K1045">
            <v>370</v>
          </cell>
          <cell r="L1045" t="str">
            <v>Meters</v>
          </cell>
          <cell r="O1045" t="str">
            <v>X11</v>
          </cell>
          <cell r="P1045" t="str">
            <v/>
          </cell>
          <cell r="Q1045">
            <v>26286000</v>
          </cell>
        </row>
        <row r="1046">
          <cell r="J1046">
            <v>1046</v>
          </cell>
          <cell r="L1046" t="str">
            <v>D</v>
          </cell>
          <cell r="M1046" t="str">
            <v>NCP-All</v>
          </cell>
          <cell r="N1046" t="str">
            <v/>
          </cell>
          <cell r="O1046">
            <v>0</v>
          </cell>
          <cell r="P1046" t="str">
            <v>D02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</row>
        <row r="1047">
          <cell r="J1047">
            <v>1047</v>
          </cell>
          <cell r="L1047" t="str">
            <v>D</v>
          </cell>
          <cell r="M1047" t="str">
            <v>NCP-w/o DA</v>
          </cell>
          <cell r="N1047" t="str">
            <v/>
          </cell>
          <cell r="O1047">
            <v>0</v>
          </cell>
          <cell r="P1047" t="str">
            <v>D03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</row>
        <row r="1048">
          <cell r="J1048">
            <v>1048</v>
          </cell>
          <cell r="L1048" t="str">
            <v>D</v>
          </cell>
          <cell r="M1048" t="str">
            <v xml:space="preserve">DA Sch 25 </v>
          </cell>
          <cell r="N1048" t="str">
            <v/>
          </cell>
          <cell r="O1048">
            <v>0</v>
          </cell>
          <cell r="P1048" t="str">
            <v>D04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J1049">
            <v>1049</v>
          </cell>
          <cell r="L1049" t="str">
            <v>D</v>
          </cell>
          <cell r="M1049" t="str">
            <v>DA Street and Area Lights</v>
          </cell>
          <cell r="N1049" t="str">
            <v/>
          </cell>
          <cell r="O1049">
            <v>0</v>
          </cell>
          <cell r="P1049" t="str">
            <v>D07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</row>
        <row r="1050">
          <cell r="J1050">
            <v>1050</v>
          </cell>
          <cell r="L1050" t="str">
            <v>D</v>
          </cell>
          <cell r="M1050" t="str">
            <v>Avg Customers-Secondary</v>
          </cell>
          <cell r="N1050" t="str">
            <v/>
          </cell>
          <cell r="O1050">
            <v>0</v>
          </cell>
          <cell r="P1050" t="str">
            <v>C02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</row>
        <row r="1051">
          <cell r="J1051">
            <v>1051</v>
          </cell>
          <cell r="L1051" t="str">
            <v>D</v>
          </cell>
          <cell r="M1051" t="str">
            <v>Wt Customers-Meters</v>
          </cell>
          <cell r="N1051" t="str">
            <v/>
          </cell>
          <cell r="O1051">
            <v>100</v>
          </cell>
          <cell r="P1051" t="str">
            <v>C04</v>
          </cell>
          <cell r="R1051">
            <v>26286000</v>
          </cell>
          <cell r="S1051">
            <v>16055739.980725741</v>
          </cell>
          <cell r="T1051">
            <v>6137584.6026157364</v>
          </cell>
          <cell r="U1051">
            <v>3050264.6158747119</v>
          </cell>
          <cell r="V1051">
            <v>61019.717019408075</v>
          </cell>
          <cell r="W1051">
            <v>981391.0837644065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</row>
        <row r="1052">
          <cell r="J1052">
            <v>1052</v>
          </cell>
          <cell r="L1052" t="str">
            <v>D</v>
          </cell>
          <cell r="M1052" t="str">
            <v>DA Street &amp; Area Lights</v>
          </cell>
          <cell r="N1052" t="str">
            <v/>
          </cell>
          <cell r="O1052">
            <v>0</v>
          </cell>
          <cell r="P1052" t="str">
            <v>C05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J1053">
            <v>1053</v>
          </cell>
          <cell r="L1053" t="str">
            <v>D</v>
          </cell>
          <cell r="M1053" t="str">
            <v>DA Sch 25I</v>
          </cell>
          <cell r="N1053" t="str">
            <v/>
          </cell>
          <cell r="O1053">
            <v>0</v>
          </cell>
          <cell r="P1053" t="str">
            <v>D05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</row>
        <row r="1054">
          <cell r="J1054">
            <v>1054</v>
          </cell>
          <cell r="L1054" t="str">
            <v>D</v>
          </cell>
          <cell r="M1054" t="str">
            <v>NCP-Secondary</v>
          </cell>
          <cell r="N1054" t="str">
            <v/>
          </cell>
          <cell r="O1054">
            <v>0</v>
          </cell>
          <cell r="P1054" t="str">
            <v>D06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</row>
        <row r="1055">
          <cell r="J1055">
            <v>1055</v>
          </cell>
          <cell r="L1055" t="str">
            <v>D</v>
          </cell>
          <cell r="M1055" t="str">
            <v>NCP-Primary</v>
          </cell>
          <cell r="N1055" t="str">
            <v/>
          </cell>
          <cell r="O1055">
            <v>0</v>
          </cell>
          <cell r="P1055" t="str">
            <v>D08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</row>
        <row r="1056">
          <cell r="J1056">
            <v>1056</v>
          </cell>
          <cell r="K1056">
            <v>371</v>
          </cell>
          <cell r="L1056" t="str">
            <v>Installations on Customer Premises</v>
          </cell>
          <cell r="O1056" t="str">
            <v>X10</v>
          </cell>
          <cell r="P1056" t="str">
            <v/>
          </cell>
          <cell r="Q1056">
            <v>0</v>
          </cell>
        </row>
        <row r="1057">
          <cell r="J1057">
            <v>1057</v>
          </cell>
          <cell r="L1057" t="str">
            <v>D</v>
          </cell>
          <cell r="M1057" t="str">
            <v>NCP-All</v>
          </cell>
          <cell r="N1057" t="str">
            <v/>
          </cell>
          <cell r="O1057">
            <v>0</v>
          </cell>
          <cell r="P1057" t="str">
            <v>D02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</row>
        <row r="1058">
          <cell r="J1058">
            <v>1058</v>
          </cell>
          <cell r="L1058" t="str">
            <v>D</v>
          </cell>
          <cell r="M1058" t="str">
            <v>NCP-w/o DA</v>
          </cell>
          <cell r="N1058" t="str">
            <v/>
          </cell>
          <cell r="O1058">
            <v>0</v>
          </cell>
          <cell r="P1058" t="str">
            <v>D03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</row>
        <row r="1059">
          <cell r="J1059">
            <v>1059</v>
          </cell>
          <cell r="L1059" t="str">
            <v>D</v>
          </cell>
          <cell r="M1059" t="str">
            <v xml:space="preserve">DA Sch 25 </v>
          </cell>
          <cell r="N1059" t="str">
            <v/>
          </cell>
          <cell r="O1059">
            <v>0</v>
          </cell>
          <cell r="P1059" t="str">
            <v>D04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</row>
        <row r="1060">
          <cell r="J1060">
            <v>1060</v>
          </cell>
          <cell r="L1060" t="str">
            <v>D</v>
          </cell>
          <cell r="M1060" t="str">
            <v>DA Street and Area Lights</v>
          </cell>
          <cell r="N1060" t="str">
            <v/>
          </cell>
          <cell r="O1060">
            <v>0</v>
          </cell>
          <cell r="P1060" t="str">
            <v>D07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</row>
        <row r="1061">
          <cell r="J1061">
            <v>1061</v>
          </cell>
          <cell r="L1061" t="str">
            <v>D</v>
          </cell>
          <cell r="M1061" t="str">
            <v>Avg Customers-Secondary</v>
          </cell>
          <cell r="N1061" t="str">
            <v/>
          </cell>
          <cell r="O1061">
            <v>100</v>
          </cell>
          <cell r="P1061" t="str">
            <v>C02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</row>
        <row r="1062">
          <cell r="J1062">
            <v>1062</v>
          </cell>
          <cell r="L1062" t="str">
            <v>D</v>
          </cell>
          <cell r="M1062" t="str">
            <v>Wt Customers-Meters</v>
          </cell>
          <cell r="N1062" t="str">
            <v/>
          </cell>
          <cell r="O1062">
            <v>0</v>
          </cell>
          <cell r="P1062" t="str">
            <v>C04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</row>
        <row r="1063">
          <cell r="J1063">
            <v>1063</v>
          </cell>
          <cell r="L1063" t="str">
            <v>D</v>
          </cell>
          <cell r="M1063" t="str">
            <v>DA Street &amp; Area Lights</v>
          </cell>
          <cell r="N1063" t="str">
            <v/>
          </cell>
          <cell r="O1063">
            <v>0</v>
          </cell>
          <cell r="P1063" t="str">
            <v>C05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</row>
        <row r="1064">
          <cell r="J1064">
            <v>1064</v>
          </cell>
          <cell r="L1064" t="str">
            <v>D</v>
          </cell>
          <cell r="M1064" t="str">
            <v>DA Sch 25I</v>
          </cell>
          <cell r="N1064" t="str">
            <v/>
          </cell>
          <cell r="O1064">
            <v>0</v>
          </cell>
          <cell r="P1064" t="str">
            <v>D05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</row>
        <row r="1065">
          <cell r="J1065">
            <v>1065</v>
          </cell>
          <cell r="L1065" t="str">
            <v>D</v>
          </cell>
          <cell r="M1065" t="str">
            <v>NCP-Secondary</v>
          </cell>
          <cell r="N1065" t="str">
            <v/>
          </cell>
          <cell r="O1065">
            <v>0</v>
          </cell>
          <cell r="P1065" t="str">
            <v>D06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</row>
        <row r="1066">
          <cell r="J1066">
            <v>1066</v>
          </cell>
          <cell r="L1066" t="str">
            <v>D</v>
          </cell>
          <cell r="M1066" t="str">
            <v>NCP-Primary</v>
          </cell>
          <cell r="N1066" t="str">
            <v/>
          </cell>
          <cell r="O1066">
            <v>0</v>
          </cell>
          <cell r="P1066" t="str">
            <v>D08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</row>
        <row r="1067">
          <cell r="J1067">
            <v>1067</v>
          </cell>
          <cell r="K1067">
            <v>372</v>
          </cell>
          <cell r="L1067" t="str">
            <v>Leased Property on Customer Premises</v>
          </cell>
          <cell r="O1067" t="str">
            <v>X10</v>
          </cell>
          <cell r="P1067" t="str">
            <v/>
          </cell>
          <cell r="Q1067">
            <v>0</v>
          </cell>
        </row>
        <row r="1068">
          <cell r="J1068">
            <v>1068</v>
          </cell>
          <cell r="L1068" t="str">
            <v>D</v>
          </cell>
          <cell r="M1068" t="str">
            <v>NCP-All</v>
          </cell>
          <cell r="N1068" t="str">
            <v/>
          </cell>
          <cell r="O1068">
            <v>0</v>
          </cell>
          <cell r="P1068" t="str">
            <v>D02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</row>
        <row r="1069">
          <cell r="J1069">
            <v>1069</v>
          </cell>
          <cell r="L1069" t="str">
            <v>D</v>
          </cell>
          <cell r="M1069" t="str">
            <v>NCP-w/o DA</v>
          </cell>
          <cell r="N1069" t="str">
            <v/>
          </cell>
          <cell r="O1069">
            <v>0</v>
          </cell>
          <cell r="P1069" t="str">
            <v>D03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</row>
        <row r="1070">
          <cell r="J1070">
            <v>1070</v>
          </cell>
          <cell r="L1070" t="str">
            <v>D</v>
          </cell>
          <cell r="M1070" t="str">
            <v xml:space="preserve">DA Sch 25 </v>
          </cell>
          <cell r="N1070" t="str">
            <v/>
          </cell>
          <cell r="O1070">
            <v>0</v>
          </cell>
          <cell r="P1070" t="str">
            <v>D04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</row>
        <row r="1071">
          <cell r="J1071">
            <v>1071</v>
          </cell>
          <cell r="L1071" t="str">
            <v>D</v>
          </cell>
          <cell r="M1071" t="str">
            <v>DA Street and Area Lights</v>
          </cell>
          <cell r="N1071" t="str">
            <v/>
          </cell>
          <cell r="O1071">
            <v>0</v>
          </cell>
          <cell r="P1071" t="str">
            <v>D07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</row>
        <row r="1072">
          <cell r="J1072">
            <v>1072</v>
          </cell>
          <cell r="L1072" t="str">
            <v>D</v>
          </cell>
          <cell r="M1072" t="str">
            <v>Avg Customers-Secondary</v>
          </cell>
          <cell r="N1072" t="str">
            <v/>
          </cell>
          <cell r="O1072">
            <v>100</v>
          </cell>
          <cell r="P1072" t="str">
            <v>C02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</row>
        <row r="1073">
          <cell r="J1073">
            <v>1073</v>
          </cell>
          <cell r="L1073" t="str">
            <v>D</v>
          </cell>
          <cell r="M1073" t="str">
            <v>Wt Customers-Meters</v>
          </cell>
          <cell r="N1073" t="str">
            <v/>
          </cell>
          <cell r="O1073">
            <v>0</v>
          </cell>
          <cell r="P1073" t="str">
            <v>C04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</row>
        <row r="1074">
          <cell r="J1074">
            <v>1074</v>
          </cell>
          <cell r="L1074" t="str">
            <v>D</v>
          </cell>
          <cell r="M1074" t="str">
            <v>DA Street &amp; Area Lights</v>
          </cell>
          <cell r="N1074" t="str">
            <v/>
          </cell>
          <cell r="O1074">
            <v>0</v>
          </cell>
          <cell r="P1074" t="str">
            <v>C05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</row>
        <row r="1075">
          <cell r="J1075">
            <v>1075</v>
          </cell>
          <cell r="L1075" t="str">
            <v>D</v>
          </cell>
          <cell r="M1075" t="str">
            <v>DA Sch 25I</v>
          </cell>
          <cell r="N1075" t="str">
            <v/>
          </cell>
          <cell r="O1075">
            <v>0</v>
          </cell>
          <cell r="P1075" t="str">
            <v>D05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</row>
        <row r="1076">
          <cell r="J1076">
            <v>1076</v>
          </cell>
          <cell r="L1076" t="str">
            <v>D</v>
          </cell>
          <cell r="M1076" t="str">
            <v>NCP-Secondary</v>
          </cell>
          <cell r="N1076" t="str">
            <v/>
          </cell>
          <cell r="O1076">
            <v>0</v>
          </cell>
          <cell r="P1076" t="str">
            <v>D06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</row>
        <row r="1077">
          <cell r="J1077">
            <v>1077</v>
          </cell>
          <cell r="L1077" t="str">
            <v>D</v>
          </cell>
          <cell r="M1077" t="str">
            <v>NCP-Primary</v>
          </cell>
          <cell r="N1077" t="str">
            <v/>
          </cell>
          <cell r="O1077">
            <v>0</v>
          </cell>
          <cell r="P1077" t="str">
            <v>D08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</row>
        <row r="1078">
          <cell r="J1078">
            <v>1078</v>
          </cell>
          <cell r="K1078">
            <v>373</v>
          </cell>
          <cell r="L1078" t="str">
            <v>Street Lights &amp; Signal Systems</v>
          </cell>
          <cell r="O1078" t="str">
            <v>X12</v>
          </cell>
          <cell r="P1078" t="str">
            <v/>
          </cell>
          <cell r="Q1078">
            <v>20332000</v>
          </cell>
        </row>
        <row r="1079">
          <cell r="J1079">
            <v>1079</v>
          </cell>
          <cell r="L1079" t="str">
            <v>D</v>
          </cell>
          <cell r="M1079" t="str">
            <v>NCP-All</v>
          </cell>
          <cell r="N1079" t="str">
            <v/>
          </cell>
          <cell r="O1079">
            <v>0</v>
          </cell>
          <cell r="P1079" t="str">
            <v>D02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</row>
        <row r="1080">
          <cell r="J1080">
            <v>1080</v>
          </cell>
          <cell r="L1080" t="str">
            <v>D</v>
          </cell>
          <cell r="M1080" t="str">
            <v>NCP-w/o DA</v>
          </cell>
          <cell r="N1080" t="str">
            <v/>
          </cell>
          <cell r="O1080">
            <v>0</v>
          </cell>
          <cell r="P1080" t="str">
            <v>D03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</row>
        <row r="1081">
          <cell r="J1081">
            <v>1081</v>
          </cell>
          <cell r="L1081" t="str">
            <v>D</v>
          </cell>
          <cell r="M1081" t="str">
            <v xml:space="preserve">DA Sch 25 </v>
          </cell>
          <cell r="N1081" t="str">
            <v/>
          </cell>
          <cell r="O1081">
            <v>0</v>
          </cell>
          <cell r="P1081" t="str">
            <v>D04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</row>
        <row r="1082">
          <cell r="J1082">
            <v>1082</v>
          </cell>
          <cell r="L1082" t="str">
            <v>D</v>
          </cell>
          <cell r="M1082" t="str">
            <v>DA Street and Area Lights</v>
          </cell>
          <cell r="N1082" t="str">
            <v/>
          </cell>
          <cell r="O1082">
            <v>0</v>
          </cell>
          <cell r="P1082" t="str">
            <v>D07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</row>
        <row r="1083">
          <cell r="J1083">
            <v>1083</v>
          </cell>
          <cell r="L1083" t="str">
            <v>D</v>
          </cell>
          <cell r="M1083" t="str">
            <v>Avg Customers-Secondary</v>
          </cell>
          <cell r="N1083" t="str">
            <v/>
          </cell>
          <cell r="O1083">
            <v>0</v>
          </cell>
          <cell r="P1083" t="str">
            <v>C02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</row>
        <row r="1084">
          <cell r="J1084">
            <v>1084</v>
          </cell>
          <cell r="L1084" t="str">
            <v>D</v>
          </cell>
          <cell r="M1084" t="str">
            <v>Wt Customers-Meters</v>
          </cell>
          <cell r="N1084" t="str">
            <v/>
          </cell>
          <cell r="O1084">
            <v>0</v>
          </cell>
          <cell r="P1084" t="str">
            <v>C04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</row>
        <row r="1085">
          <cell r="J1085">
            <v>1085</v>
          </cell>
          <cell r="L1085" t="str">
            <v>D</v>
          </cell>
          <cell r="M1085" t="str">
            <v>DA Street &amp; Area Lights</v>
          </cell>
          <cell r="N1085" t="str">
            <v/>
          </cell>
          <cell r="O1085">
            <v>100</v>
          </cell>
          <cell r="P1085" t="str">
            <v>C05</v>
          </cell>
          <cell r="R1085">
            <v>20332000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20332000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</row>
        <row r="1086">
          <cell r="J1086">
            <v>1086</v>
          </cell>
          <cell r="L1086" t="str">
            <v>D</v>
          </cell>
          <cell r="M1086" t="str">
            <v>DA Sch 25I</v>
          </cell>
          <cell r="N1086" t="str">
            <v/>
          </cell>
          <cell r="O1086">
            <v>0</v>
          </cell>
          <cell r="P1086" t="str">
            <v>D05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</row>
        <row r="1087">
          <cell r="J1087">
            <v>1087</v>
          </cell>
          <cell r="L1087" t="str">
            <v>D</v>
          </cell>
          <cell r="M1087" t="str">
            <v>NCP-Secondary</v>
          </cell>
          <cell r="N1087" t="str">
            <v/>
          </cell>
          <cell r="O1087">
            <v>0</v>
          </cell>
          <cell r="P1087" t="str">
            <v>D06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</row>
        <row r="1088">
          <cell r="J1088">
            <v>1088</v>
          </cell>
          <cell r="L1088" t="str">
            <v>D</v>
          </cell>
          <cell r="M1088" t="str">
            <v>NCP-Primary</v>
          </cell>
          <cell r="N1088" t="str">
            <v/>
          </cell>
          <cell r="O1088">
            <v>0</v>
          </cell>
          <cell r="P1088" t="str">
            <v>D08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</row>
        <row r="1089">
          <cell r="J1089">
            <v>1089</v>
          </cell>
          <cell r="L1089" t="str">
            <v>Total Distribution Plant</v>
          </cell>
          <cell r="N1089" t="str">
            <v/>
          </cell>
          <cell r="Q1089">
            <v>695186000</v>
          </cell>
          <cell r="R1089">
            <v>695186000</v>
          </cell>
          <cell r="S1089">
            <v>377267678.89115131</v>
          </cell>
          <cell r="T1089">
            <v>76499108.077935427</v>
          </cell>
          <cell r="U1089">
            <v>164018215.42208663</v>
          </cell>
          <cell r="V1089">
            <v>25510159.121658944</v>
          </cell>
          <cell r="W1089">
            <v>16701655.117546072</v>
          </cell>
          <cell r="X1089">
            <v>35189183.369621739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</row>
        <row r="1090">
          <cell r="J1090">
            <v>1090</v>
          </cell>
        </row>
        <row r="1091">
          <cell r="J1091">
            <v>1091</v>
          </cell>
          <cell r="L1091" t="str">
            <v>General Plant</v>
          </cell>
        </row>
        <row r="1092">
          <cell r="J1092">
            <v>1092</v>
          </cell>
          <cell r="K1092">
            <v>389</v>
          </cell>
          <cell r="L1092" t="str">
            <v>Land &amp; Land Rights</v>
          </cell>
          <cell r="O1092" t="str">
            <v>M02</v>
          </cell>
          <cell r="P1092" t="str">
            <v/>
          </cell>
          <cell r="Q1092">
            <v>2477000</v>
          </cell>
        </row>
        <row r="1093">
          <cell r="J1093">
            <v>1093</v>
          </cell>
          <cell r="L1093" t="str">
            <v>O</v>
          </cell>
          <cell r="M1093" t="str">
            <v>P/T/D Plant</v>
          </cell>
          <cell r="O1093">
            <v>0</v>
          </cell>
          <cell r="P1093" t="str">
            <v>S05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</row>
        <row r="1094">
          <cell r="J1094">
            <v>1094</v>
          </cell>
          <cell r="L1094" t="str">
            <v>O</v>
          </cell>
          <cell r="M1094" t="str">
            <v>Labor P/T/D Total</v>
          </cell>
          <cell r="N1094" t="str">
            <v/>
          </cell>
          <cell r="O1094">
            <v>0</v>
          </cell>
          <cell r="P1094" t="str">
            <v>S21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</row>
        <row r="1095">
          <cell r="J1095">
            <v>1095</v>
          </cell>
          <cell r="L1095" t="str">
            <v>O</v>
          </cell>
          <cell r="M1095" t="str">
            <v>Labor O&amp;M excl A&amp;G</v>
          </cell>
          <cell r="O1095">
            <v>100</v>
          </cell>
          <cell r="P1095" t="str">
            <v>S22</v>
          </cell>
          <cell r="R1095">
            <v>2477000</v>
          </cell>
          <cell r="S1095">
            <v>1373430.9146545792</v>
          </cell>
          <cell r="T1095">
            <v>246576.65265033397</v>
          </cell>
          <cell r="U1095">
            <v>514342.7555336167</v>
          </cell>
          <cell r="V1095">
            <v>244922.4075109119</v>
          </cell>
          <cell r="W1095">
            <v>49633.177530671644</v>
          </cell>
          <cell r="X1095">
            <v>48094.092119886605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</row>
        <row r="1096">
          <cell r="J1096">
            <v>1096</v>
          </cell>
          <cell r="L1096" t="str">
            <v>O</v>
          </cell>
          <cell r="M1096" t="str">
            <v>Corporate Cost Allocator</v>
          </cell>
          <cell r="O1096">
            <v>0</v>
          </cell>
          <cell r="P1096" t="str">
            <v>S23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</row>
        <row r="1097">
          <cell r="J1097">
            <v>1097</v>
          </cell>
          <cell r="K1097">
            <v>390</v>
          </cell>
          <cell r="L1097" t="str">
            <v>Structures &amp; Improvements</v>
          </cell>
          <cell r="O1097" t="str">
            <v>M02</v>
          </cell>
          <cell r="P1097" t="str">
            <v/>
          </cell>
          <cell r="Q1097">
            <v>33123000</v>
          </cell>
        </row>
        <row r="1098">
          <cell r="J1098">
            <v>1098</v>
          </cell>
          <cell r="L1098" t="str">
            <v>O</v>
          </cell>
          <cell r="M1098" t="str">
            <v>P/T/D Plant</v>
          </cell>
          <cell r="O1098">
            <v>0</v>
          </cell>
          <cell r="P1098" t="str">
            <v>S05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</row>
        <row r="1099">
          <cell r="J1099">
            <v>1099</v>
          </cell>
          <cell r="L1099" t="str">
            <v>O</v>
          </cell>
          <cell r="M1099" t="str">
            <v>Labor P/T/D Total</v>
          </cell>
          <cell r="N1099" t="str">
            <v/>
          </cell>
          <cell r="O1099">
            <v>0</v>
          </cell>
          <cell r="P1099" t="str">
            <v>S21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</row>
        <row r="1100">
          <cell r="J1100">
            <v>1100</v>
          </cell>
          <cell r="L1100" t="str">
            <v>O</v>
          </cell>
          <cell r="M1100" t="str">
            <v>Labor O&amp;M excl A&amp;G</v>
          </cell>
          <cell r="O1100">
            <v>100</v>
          </cell>
          <cell r="P1100" t="str">
            <v>S22</v>
          </cell>
          <cell r="R1100">
            <v>33123000</v>
          </cell>
          <cell r="S1100">
            <v>18365826.478039414</v>
          </cell>
          <cell r="T1100">
            <v>3297278.3470880147</v>
          </cell>
          <cell r="U1100">
            <v>6877906.7789826347</v>
          </cell>
          <cell r="V1100">
            <v>3275157.4097633972</v>
          </cell>
          <cell r="W1100">
            <v>663705.99085524294</v>
          </cell>
          <cell r="X1100">
            <v>643124.99527129752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</row>
        <row r="1101">
          <cell r="J1101">
            <v>1101</v>
          </cell>
          <cell r="L1101" t="str">
            <v>O</v>
          </cell>
          <cell r="M1101" t="str">
            <v>Corporate Cost Allocator</v>
          </cell>
          <cell r="O1101">
            <v>0</v>
          </cell>
          <cell r="P1101" t="str">
            <v>S23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</row>
        <row r="1102">
          <cell r="J1102">
            <v>1102</v>
          </cell>
          <cell r="K1102">
            <v>391</v>
          </cell>
          <cell r="L1102" t="str">
            <v>Office Furniture &amp; Equipment</v>
          </cell>
          <cell r="O1102" t="str">
            <v>M02</v>
          </cell>
          <cell r="P1102" t="str">
            <v/>
          </cell>
          <cell r="Q1102">
            <v>21827000</v>
          </cell>
        </row>
        <row r="1103">
          <cell r="J1103">
            <v>1103</v>
          </cell>
          <cell r="L1103" t="str">
            <v>O</v>
          </cell>
          <cell r="M1103" t="str">
            <v>P/T/D Plant</v>
          </cell>
          <cell r="O1103">
            <v>0</v>
          </cell>
          <cell r="P1103" t="str">
            <v>S05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</row>
        <row r="1104">
          <cell r="J1104">
            <v>1104</v>
          </cell>
          <cell r="L1104" t="str">
            <v>O</v>
          </cell>
          <cell r="M1104" t="str">
            <v>Labor P/T/D Total</v>
          </cell>
          <cell r="N1104" t="str">
            <v/>
          </cell>
          <cell r="O1104">
            <v>0</v>
          </cell>
          <cell r="P1104" t="str">
            <v>S21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</row>
        <row r="1105">
          <cell r="J1105">
            <v>1105</v>
          </cell>
          <cell r="L1105" t="str">
            <v>O</v>
          </cell>
          <cell r="M1105" t="str">
            <v>Labor O&amp;M excl A&amp;G</v>
          </cell>
          <cell r="O1105">
            <v>100</v>
          </cell>
          <cell r="P1105" t="str">
            <v>S22</v>
          </cell>
          <cell r="R1105">
            <v>21827000</v>
          </cell>
          <cell r="S1105">
            <v>12102493.570514938</v>
          </cell>
          <cell r="T1105">
            <v>2172801.2100923858</v>
          </cell>
          <cell r="U1105">
            <v>4532321.083985568</v>
          </cell>
          <cell r="V1105">
            <v>2158224.2183046727</v>
          </cell>
          <cell r="W1105">
            <v>437361.06821234152</v>
          </cell>
          <cell r="X1105">
            <v>423798.84889009484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</row>
        <row r="1106">
          <cell r="J1106">
            <v>1106</v>
          </cell>
          <cell r="L1106" t="str">
            <v>O</v>
          </cell>
          <cell r="M1106" t="str">
            <v>Corporate Cost Allocator</v>
          </cell>
          <cell r="O1106">
            <v>0</v>
          </cell>
          <cell r="P1106" t="str">
            <v>S23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</row>
        <row r="1107">
          <cell r="J1107">
            <v>1107</v>
          </cell>
          <cell r="K1107">
            <v>392</v>
          </cell>
          <cell r="L1107" t="str">
            <v>Transportation Equipment</v>
          </cell>
          <cell r="O1107" t="str">
            <v>M02</v>
          </cell>
          <cell r="P1107" t="str">
            <v/>
          </cell>
          <cell r="Q1107">
            <v>13320000</v>
          </cell>
        </row>
        <row r="1108">
          <cell r="J1108">
            <v>1108</v>
          </cell>
          <cell r="L1108" t="str">
            <v>O</v>
          </cell>
          <cell r="M1108" t="str">
            <v>P/T/D Plant</v>
          </cell>
          <cell r="O1108">
            <v>0</v>
          </cell>
          <cell r="P1108" t="str">
            <v>S05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</row>
        <row r="1109">
          <cell r="J1109">
            <v>1109</v>
          </cell>
          <cell r="L1109" t="str">
            <v>O</v>
          </cell>
          <cell r="M1109" t="str">
            <v>Labor P/T/D Total</v>
          </cell>
          <cell r="N1109" t="str">
            <v/>
          </cell>
          <cell r="O1109">
            <v>0</v>
          </cell>
          <cell r="P1109" t="str">
            <v>S21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</row>
        <row r="1110">
          <cell r="J1110">
            <v>1110</v>
          </cell>
          <cell r="L1110" t="str">
            <v>O</v>
          </cell>
          <cell r="M1110" t="str">
            <v>Labor O&amp;M excl A&amp;G</v>
          </cell>
          <cell r="O1110">
            <v>100</v>
          </cell>
          <cell r="P1110" t="str">
            <v>S22</v>
          </cell>
          <cell r="R1110">
            <v>13320000</v>
          </cell>
          <cell r="S1110">
            <v>7385587.3165922472</v>
          </cell>
          <cell r="T1110">
            <v>1325959.2302391799</v>
          </cell>
          <cell r="U1110">
            <v>2765864.1516785524</v>
          </cell>
          <cell r="V1110">
            <v>1317063.5720812865</v>
          </cell>
          <cell r="W1110">
            <v>266901.05963203323</v>
          </cell>
          <cell r="X1110">
            <v>258624.66977670146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</row>
        <row r="1111">
          <cell r="J1111">
            <v>1111</v>
          </cell>
          <cell r="L1111" t="str">
            <v>O</v>
          </cell>
          <cell r="M1111" t="str">
            <v>Corporate Cost Allocator</v>
          </cell>
          <cell r="O1111">
            <v>0</v>
          </cell>
          <cell r="P1111" t="str">
            <v>S23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</row>
        <row r="1112">
          <cell r="J1112">
            <v>1112</v>
          </cell>
          <cell r="K1112">
            <v>393</v>
          </cell>
          <cell r="L1112" t="str">
            <v>Stores Equipment</v>
          </cell>
          <cell r="O1112" t="str">
            <v>M01</v>
          </cell>
          <cell r="P1112" t="str">
            <v/>
          </cell>
          <cell r="Q1112">
            <v>1047000</v>
          </cell>
        </row>
        <row r="1113">
          <cell r="J1113">
            <v>1113</v>
          </cell>
          <cell r="L1113" t="str">
            <v>O</v>
          </cell>
          <cell r="M1113" t="str">
            <v>P/T/D Plant</v>
          </cell>
          <cell r="O1113">
            <v>100</v>
          </cell>
          <cell r="P1113" t="str">
            <v>S05</v>
          </cell>
          <cell r="R1113">
            <v>1047000</v>
          </cell>
          <cell r="S1113">
            <v>511179.55847330438</v>
          </cell>
          <cell r="T1113">
            <v>98921.808915757705</v>
          </cell>
          <cell r="U1113">
            <v>262015.02989660806</v>
          </cell>
          <cell r="V1113">
            <v>128854.09410388084</v>
          </cell>
          <cell r="W1113">
            <v>23091.257358522889</v>
          </cell>
          <cell r="X1113">
            <v>22938.251251926187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</row>
        <row r="1114">
          <cell r="J1114">
            <v>1114</v>
          </cell>
          <cell r="L1114" t="str">
            <v>O</v>
          </cell>
          <cell r="M1114" t="str">
            <v>Labor P/T/D Total</v>
          </cell>
          <cell r="N1114" t="str">
            <v/>
          </cell>
          <cell r="O1114">
            <v>0</v>
          </cell>
          <cell r="P1114" t="str">
            <v>S21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</row>
        <row r="1115">
          <cell r="J1115">
            <v>1115</v>
          </cell>
          <cell r="L1115" t="str">
            <v>O</v>
          </cell>
          <cell r="M1115" t="str">
            <v>Labor O&amp;M excl A&amp;G</v>
          </cell>
          <cell r="O1115">
            <v>0</v>
          </cell>
          <cell r="P1115" t="str">
            <v>S22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</row>
        <row r="1116">
          <cell r="J1116">
            <v>1116</v>
          </cell>
          <cell r="L1116" t="str">
            <v>O</v>
          </cell>
          <cell r="M1116" t="str">
            <v>Corporate Cost Allocator</v>
          </cell>
          <cell r="O1116">
            <v>0</v>
          </cell>
          <cell r="P1116" t="str">
            <v>S23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</row>
        <row r="1117">
          <cell r="J1117">
            <v>1117</v>
          </cell>
          <cell r="K1117">
            <v>394</v>
          </cell>
          <cell r="L1117" t="str">
            <v>Tools, Shop &amp; Garage Equipment</v>
          </cell>
          <cell r="O1117" t="str">
            <v>M03</v>
          </cell>
          <cell r="P1117" t="str">
            <v/>
          </cell>
          <cell r="Q1117">
            <v>5026000</v>
          </cell>
        </row>
        <row r="1118">
          <cell r="J1118">
            <v>1118</v>
          </cell>
          <cell r="L1118" t="str">
            <v>O</v>
          </cell>
          <cell r="M1118" t="str">
            <v>P/T/D Plant</v>
          </cell>
          <cell r="O1118">
            <v>0</v>
          </cell>
          <cell r="P1118" t="str">
            <v>S05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</row>
        <row r="1119">
          <cell r="J1119">
            <v>1119</v>
          </cell>
          <cell r="L1119" t="str">
            <v>O</v>
          </cell>
          <cell r="M1119" t="str">
            <v>Labor P/T/D Total</v>
          </cell>
          <cell r="N1119" t="str">
            <v/>
          </cell>
          <cell r="O1119">
            <v>100</v>
          </cell>
          <cell r="P1119" t="str">
            <v>S21</v>
          </cell>
          <cell r="R1119">
            <v>5026000</v>
          </cell>
          <cell r="S1119">
            <v>2466802.9785651756</v>
          </cell>
          <cell r="T1119">
            <v>478561.73356655124</v>
          </cell>
          <cell r="U1119">
            <v>1254368.064729389</v>
          </cell>
          <cell r="V1119">
            <v>598014.12620229495</v>
          </cell>
          <cell r="W1119">
            <v>111315.2174504266</v>
          </cell>
          <cell r="X1119">
            <v>116937.87948616254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</row>
        <row r="1120">
          <cell r="J1120">
            <v>1120</v>
          </cell>
          <cell r="L1120" t="str">
            <v>O</v>
          </cell>
          <cell r="M1120" t="str">
            <v>Labor O&amp;M excl A&amp;G</v>
          </cell>
          <cell r="O1120">
            <v>0</v>
          </cell>
          <cell r="P1120" t="str">
            <v>S22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</row>
        <row r="1121">
          <cell r="J1121">
            <v>1121</v>
          </cell>
          <cell r="L1121" t="str">
            <v>O</v>
          </cell>
          <cell r="M1121" t="str">
            <v>Corporate Cost Allocator</v>
          </cell>
          <cell r="O1121">
            <v>0</v>
          </cell>
          <cell r="P1121" t="str">
            <v>S23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</row>
        <row r="1122">
          <cell r="J1122">
            <v>1122</v>
          </cell>
          <cell r="K1122">
            <v>395</v>
          </cell>
          <cell r="L1122" t="str">
            <v>Laboratory Equipment</v>
          </cell>
          <cell r="O1122" t="str">
            <v>M03</v>
          </cell>
          <cell r="P1122" t="str">
            <v/>
          </cell>
          <cell r="Q1122">
            <v>1033000</v>
          </cell>
        </row>
        <row r="1123">
          <cell r="J1123">
            <v>1123</v>
          </cell>
          <cell r="L1123" t="str">
            <v>O</v>
          </cell>
          <cell r="M1123" t="str">
            <v>P/T/D Plant</v>
          </cell>
          <cell r="O1123">
            <v>0</v>
          </cell>
          <cell r="P1123" t="str">
            <v>S05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</row>
        <row r="1124">
          <cell r="J1124">
            <v>1124</v>
          </cell>
          <cell r="L1124" t="str">
            <v>O</v>
          </cell>
          <cell r="M1124" t="str">
            <v>Labor P/T/D Total</v>
          </cell>
          <cell r="N1124" t="str">
            <v/>
          </cell>
          <cell r="O1124">
            <v>100</v>
          </cell>
          <cell r="P1124" t="str">
            <v>S21</v>
          </cell>
          <cell r="R1124">
            <v>1033000</v>
          </cell>
          <cell r="S1124">
            <v>507005.06901269918</v>
          </cell>
          <cell r="T1124">
            <v>98359.385351024161</v>
          </cell>
          <cell r="U1124">
            <v>257811.82070542357</v>
          </cell>
          <cell r="V1124">
            <v>122910.5834395087</v>
          </cell>
          <cell r="W1124">
            <v>22878.754402365834</v>
          </cell>
          <cell r="X1124">
            <v>24034.387088978492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</row>
        <row r="1125">
          <cell r="J1125">
            <v>1125</v>
          </cell>
          <cell r="L1125" t="str">
            <v>O</v>
          </cell>
          <cell r="M1125" t="str">
            <v>Labor O&amp;M excl A&amp;G</v>
          </cell>
          <cell r="O1125">
            <v>0</v>
          </cell>
          <cell r="P1125" t="str">
            <v>S22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</row>
        <row r="1126">
          <cell r="J1126">
            <v>1126</v>
          </cell>
          <cell r="L1126" t="str">
            <v>O</v>
          </cell>
          <cell r="M1126" t="str">
            <v>Corporate Cost Allocator</v>
          </cell>
          <cell r="O1126">
            <v>0</v>
          </cell>
          <cell r="P1126" t="str">
            <v>S23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</row>
        <row r="1127">
          <cell r="J1127">
            <v>1127</v>
          </cell>
          <cell r="K1127">
            <v>396</v>
          </cell>
          <cell r="L1127" t="str">
            <v>Power Operated Equipment</v>
          </cell>
          <cell r="O1127" t="str">
            <v>M03</v>
          </cell>
          <cell r="P1127" t="str">
            <v/>
          </cell>
          <cell r="Q1127">
            <v>24302000</v>
          </cell>
        </row>
        <row r="1128">
          <cell r="J1128">
            <v>1128</v>
          </cell>
          <cell r="L1128" t="str">
            <v>O</v>
          </cell>
          <cell r="M1128" t="str">
            <v>P/T/D Plant</v>
          </cell>
          <cell r="O1128">
            <v>0</v>
          </cell>
          <cell r="P1128" t="str">
            <v>S05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</row>
        <row r="1129">
          <cell r="J1129">
            <v>1129</v>
          </cell>
          <cell r="L1129" t="str">
            <v>O</v>
          </cell>
          <cell r="M1129" t="str">
            <v>Labor P/T/D Total</v>
          </cell>
          <cell r="N1129" t="str">
            <v/>
          </cell>
          <cell r="O1129">
            <v>100</v>
          </cell>
          <cell r="P1129" t="str">
            <v>S21</v>
          </cell>
          <cell r="R1129">
            <v>24302000</v>
          </cell>
          <cell r="S1129">
            <v>11927625.544188399</v>
          </cell>
          <cell r="T1129">
            <v>2313968.8120044428</v>
          </cell>
          <cell r="U1129">
            <v>6065191.5457727043</v>
          </cell>
          <cell r="V1129">
            <v>2891551.789687261</v>
          </cell>
          <cell r="W1129">
            <v>538237.64713097236</v>
          </cell>
          <cell r="X1129">
            <v>565424.66121622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</row>
        <row r="1130">
          <cell r="J1130">
            <v>1130</v>
          </cell>
          <cell r="L1130" t="str">
            <v>O</v>
          </cell>
          <cell r="M1130" t="str">
            <v>Labor O&amp;M excl A&amp;G</v>
          </cell>
          <cell r="O1130">
            <v>0</v>
          </cell>
          <cell r="P1130" t="str">
            <v>S22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</row>
        <row r="1131">
          <cell r="J1131">
            <v>1131</v>
          </cell>
          <cell r="L1131" t="str">
            <v>O</v>
          </cell>
          <cell r="M1131" t="str">
            <v>Corporate Cost Allocator</v>
          </cell>
          <cell r="O1131">
            <v>0</v>
          </cell>
          <cell r="P1131" t="str">
            <v>S23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</row>
        <row r="1132">
          <cell r="J1132">
            <v>1132</v>
          </cell>
          <cell r="K1132">
            <v>397</v>
          </cell>
          <cell r="L1132" t="str">
            <v>Communication Equipment</v>
          </cell>
          <cell r="O1132" t="str">
            <v>M02</v>
          </cell>
          <cell r="P1132" t="str">
            <v/>
          </cell>
          <cell r="Q1132">
            <v>37857000</v>
          </cell>
        </row>
        <row r="1133">
          <cell r="J1133">
            <v>1133</v>
          </cell>
          <cell r="L1133" t="str">
            <v>O</v>
          </cell>
          <cell r="M1133" t="str">
            <v>P/T/D Plant</v>
          </cell>
          <cell r="O1133">
            <v>0</v>
          </cell>
          <cell r="P1133" t="str">
            <v>S05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</row>
        <row r="1134">
          <cell r="J1134">
            <v>1134</v>
          </cell>
          <cell r="L1134" t="str">
            <v>O</v>
          </cell>
          <cell r="M1134" t="str">
            <v>Labor P/T/D Total</v>
          </cell>
          <cell r="N1134" t="str">
            <v/>
          </cell>
          <cell r="O1134">
            <v>0</v>
          </cell>
          <cell r="P1134" t="str">
            <v>S21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</row>
        <row r="1135">
          <cell r="J1135">
            <v>1135</v>
          </cell>
          <cell r="L1135" t="str">
            <v>O</v>
          </cell>
          <cell r="M1135" t="str">
            <v>Labor O&amp;M excl A&amp;G</v>
          </cell>
          <cell r="O1135">
            <v>100</v>
          </cell>
          <cell r="P1135" t="str">
            <v>S22</v>
          </cell>
          <cell r="R1135">
            <v>37857000</v>
          </cell>
          <cell r="S1135">
            <v>20990704.132449903</v>
          </cell>
          <cell r="T1135">
            <v>3768531.4248622092</v>
          </cell>
          <cell r="U1135">
            <v>7860909.849106228</v>
          </cell>
          <cell r="V1135">
            <v>3743248.9225436384</v>
          </cell>
          <cell r="W1135">
            <v>758564.070156898</v>
          </cell>
          <cell r="X1135">
            <v>735041.6008811252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</row>
        <row r="1136">
          <cell r="J1136">
            <v>1136</v>
          </cell>
          <cell r="L1136" t="str">
            <v>O</v>
          </cell>
          <cell r="M1136" t="str">
            <v>Corporate Cost Allocator</v>
          </cell>
          <cell r="O1136">
            <v>0</v>
          </cell>
          <cell r="P1136" t="str">
            <v>S23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</row>
        <row r="1137">
          <cell r="J1137">
            <v>1137</v>
          </cell>
          <cell r="K1137">
            <v>398</v>
          </cell>
          <cell r="L1137" t="str">
            <v>Miscellaneous Equipment</v>
          </cell>
          <cell r="O1137" t="str">
            <v>M02</v>
          </cell>
          <cell r="P1137" t="str">
            <v/>
          </cell>
          <cell r="Q1137">
            <v>207000</v>
          </cell>
        </row>
        <row r="1138">
          <cell r="J1138">
            <v>1138</v>
          </cell>
          <cell r="L1138" t="str">
            <v>O</v>
          </cell>
          <cell r="M1138" t="str">
            <v>P/T/D Plant</v>
          </cell>
          <cell r="O1138">
            <v>0</v>
          </cell>
          <cell r="P1138" t="str">
            <v>S05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</row>
        <row r="1139">
          <cell r="J1139">
            <v>1139</v>
          </cell>
          <cell r="L1139" t="str">
            <v>O</v>
          </cell>
          <cell r="M1139" t="str">
            <v>Labor P/T/D Total</v>
          </cell>
          <cell r="N1139" t="str">
            <v/>
          </cell>
          <cell r="O1139">
            <v>0</v>
          </cell>
          <cell r="P1139" t="str">
            <v>S21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</row>
        <row r="1140">
          <cell r="J1140">
            <v>1140</v>
          </cell>
          <cell r="L1140" t="str">
            <v>O</v>
          </cell>
          <cell r="M1140" t="str">
            <v>Labor O&amp;M excl A&amp;G</v>
          </cell>
          <cell r="O1140">
            <v>100</v>
          </cell>
          <cell r="P1140" t="str">
            <v>S22</v>
          </cell>
          <cell r="R1140">
            <v>207000</v>
          </cell>
          <cell r="S1140">
            <v>114776.01910920384</v>
          </cell>
          <cell r="T1140">
            <v>20606.123172635904</v>
          </cell>
          <cell r="U1140">
            <v>42983.023978788311</v>
          </cell>
          <cell r="V1140">
            <v>20467.87983639837</v>
          </cell>
          <cell r="W1140">
            <v>4147.7867375248406</v>
          </cell>
          <cell r="X1140">
            <v>4019.1671654487391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</row>
        <row r="1141">
          <cell r="J1141">
            <v>1141</v>
          </cell>
          <cell r="L1141" t="str">
            <v>O</v>
          </cell>
          <cell r="M1141" t="str">
            <v>Corporate Cost Allocator</v>
          </cell>
          <cell r="O1141">
            <v>0</v>
          </cell>
          <cell r="P1141" t="str">
            <v>S23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</row>
        <row r="1142">
          <cell r="J1142">
            <v>1142</v>
          </cell>
          <cell r="L1142" t="str">
            <v>Total General Plant</v>
          </cell>
          <cell r="N1142" t="str">
            <v/>
          </cell>
          <cell r="Q1142">
            <v>140219000</v>
          </cell>
          <cell r="R1142">
            <v>140219000</v>
          </cell>
          <cell r="S1142">
            <v>75745431.581599876</v>
          </cell>
          <cell r="T1142">
            <v>13821564.727942536</v>
          </cell>
          <cell r="U1142">
            <v>30433714.10436951</v>
          </cell>
          <cell r="V1142">
            <v>14500415.003473252</v>
          </cell>
          <cell r="W1142">
            <v>2875836.0294669997</v>
          </cell>
          <cell r="X1142">
            <v>2842038.5531478417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</row>
        <row r="1143">
          <cell r="J1143">
            <v>1143</v>
          </cell>
        </row>
        <row r="1144">
          <cell r="J1144">
            <v>1144</v>
          </cell>
          <cell r="K1144" t="str">
            <v>Total Plant In Service</v>
          </cell>
          <cell r="N1144" t="str">
            <v/>
          </cell>
          <cell r="Q1144">
            <v>2030870000</v>
          </cell>
          <cell r="R1144">
            <v>2030870000</v>
          </cell>
          <cell r="S1144">
            <v>996671876.55611622</v>
          </cell>
          <cell r="T1144">
            <v>191822488.42468446</v>
          </cell>
          <cell r="U1144">
            <v>504112749.36297035</v>
          </cell>
          <cell r="V1144">
            <v>250684204.80329561</v>
          </cell>
          <cell r="W1144">
            <v>44490835.28023722</v>
          </cell>
          <cell r="X1144">
            <v>43087845.572696321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</row>
        <row r="1145">
          <cell r="J1145">
            <v>1145</v>
          </cell>
        </row>
        <row r="1146">
          <cell r="J1146">
            <v>1146</v>
          </cell>
          <cell r="K1146" t="str">
            <v>Accumulated Reserve For Depreciation</v>
          </cell>
        </row>
        <row r="1147">
          <cell r="J1147">
            <v>1147</v>
          </cell>
          <cell r="L1147" t="str">
            <v>Production Plant Accumulated Depreciation</v>
          </cell>
        </row>
        <row r="1148">
          <cell r="J1148">
            <v>1148</v>
          </cell>
          <cell r="K1148" t="str">
            <v>31X</v>
          </cell>
          <cell r="L1148" t="str">
            <v>Steam Production Accum Depr</v>
          </cell>
          <cell r="O1148" t="str">
            <v>P01</v>
          </cell>
          <cell r="P1148" t="str">
            <v/>
          </cell>
          <cell r="Q1148">
            <v>-164367000</v>
          </cell>
        </row>
        <row r="1149">
          <cell r="J1149">
            <v>1149</v>
          </cell>
          <cell r="L1149" t="str">
            <v>P</v>
          </cell>
          <cell r="M1149" t="str">
            <v>Coincident Peak</v>
          </cell>
          <cell r="N1149" t="str">
            <v/>
          </cell>
          <cell r="O1149">
            <v>34.200000000000003</v>
          </cell>
          <cell r="P1149" t="str">
            <v>D01</v>
          </cell>
          <cell r="R1149">
            <v>-56213514</v>
          </cell>
          <cell r="S1149">
            <v>-28013411.570270851</v>
          </cell>
          <cell r="T1149">
            <v>-4375685.3570803041</v>
          </cell>
          <cell r="U1149">
            <v>-13750494.985956607</v>
          </cell>
          <cell r="V1149">
            <v>-8937998.459738085</v>
          </cell>
          <cell r="W1149">
            <v>-999282.0749841691</v>
          </cell>
          <cell r="X1149">
            <v>-136641.5519699821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</row>
        <row r="1150">
          <cell r="J1150">
            <v>1150</v>
          </cell>
          <cell r="L1150" t="str">
            <v>P</v>
          </cell>
          <cell r="M1150" t="str">
            <v>Generation Level Consumption</v>
          </cell>
          <cell r="N1150" t="str">
            <v/>
          </cell>
          <cell r="O1150">
            <v>65.8</v>
          </cell>
          <cell r="P1150" t="str">
            <v>E02</v>
          </cell>
          <cell r="R1150">
            <v>-108153486</v>
          </cell>
          <cell r="S1150">
            <v>-46622814.591399185</v>
          </cell>
          <cell r="T1150">
            <v>-9549962.2656354122</v>
          </cell>
          <cell r="U1150">
            <v>-28858862.787128795</v>
          </cell>
          <cell r="V1150">
            <v>-20194176.848437332</v>
          </cell>
          <cell r="W1150">
            <v>-2422706.7315896158</v>
          </cell>
          <cell r="X1150">
            <v>-504962.77580967179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</row>
        <row r="1151">
          <cell r="J1151">
            <v>1151</v>
          </cell>
          <cell r="L1151" t="str">
            <v>P</v>
          </cell>
          <cell r="M1151" t="str">
            <v>Open</v>
          </cell>
          <cell r="N1151" t="str">
            <v/>
          </cell>
          <cell r="O1151">
            <v>0</v>
          </cell>
          <cell r="P1151" t="str">
            <v>xxx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</row>
        <row r="1152">
          <cell r="J1152">
            <v>1152</v>
          </cell>
          <cell r="L1152" t="str">
            <v>P</v>
          </cell>
          <cell r="M1152" t="str">
            <v>Open</v>
          </cell>
          <cell r="N1152" t="str">
            <v/>
          </cell>
          <cell r="O1152">
            <v>0</v>
          </cell>
          <cell r="P1152" t="str">
            <v>xxx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</row>
        <row r="1153">
          <cell r="J1153">
            <v>1153</v>
          </cell>
          <cell r="K1153" t="str">
            <v>32X</v>
          </cell>
          <cell r="L1153" t="str">
            <v>Nuclear Production Accum Depr</v>
          </cell>
          <cell r="O1153" t="str">
            <v>P01</v>
          </cell>
          <cell r="P1153" t="str">
            <v/>
          </cell>
          <cell r="Q1153">
            <v>-64518000</v>
          </cell>
        </row>
        <row r="1154">
          <cell r="J1154">
            <v>1154</v>
          </cell>
          <cell r="L1154" t="str">
            <v>P</v>
          </cell>
          <cell r="M1154" t="str">
            <v>Coincident Peak</v>
          </cell>
          <cell r="N1154" t="str">
            <v/>
          </cell>
          <cell r="O1154">
            <v>34.200000000000003</v>
          </cell>
          <cell r="P1154" t="str">
            <v>D01</v>
          </cell>
          <cell r="R1154">
            <v>-22065156</v>
          </cell>
          <cell r="S1154">
            <v>-10995937.674172644</v>
          </cell>
          <cell r="T1154">
            <v>-1717561.7238746651</v>
          </cell>
          <cell r="U1154">
            <v>-5397399.9373593749</v>
          </cell>
          <cell r="V1154">
            <v>-3508379.3256881353</v>
          </cell>
          <cell r="W1154">
            <v>-392242.24396520364</v>
          </cell>
          <cell r="X1154">
            <v>-53635.094939977636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</row>
        <row r="1155">
          <cell r="J1155">
            <v>1155</v>
          </cell>
          <cell r="L1155" t="str">
            <v>P</v>
          </cell>
          <cell r="M1155" t="str">
            <v>Generation Level Consumption</v>
          </cell>
          <cell r="N1155" t="str">
            <v/>
          </cell>
          <cell r="O1155">
            <v>65.8</v>
          </cell>
          <cell r="P1155" t="str">
            <v>E02</v>
          </cell>
          <cell r="R1155">
            <v>-42452844</v>
          </cell>
          <cell r="S1155">
            <v>-18300575.856515557</v>
          </cell>
          <cell r="T1155">
            <v>-3748589.8352726852</v>
          </cell>
          <cell r="U1155">
            <v>-11327797.607183775</v>
          </cell>
          <cell r="V1155">
            <v>-7926700.0182973463</v>
          </cell>
          <cell r="W1155">
            <v>-950970.6504876212</v>
          </cell>
          <cell r="X1155">
            <v>-198210.03224301961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</row>
        <row r="1156">
          <cell r="J1156">
            <v>1156</v>
          </cell>
          <cell r="L1156" t="str">
            <v>P</v>
          </cell>
          <cell r="M1156" t="str">
            <v>Open</v>
          </cell>
          <cell r="N1156" t="str">
            <v/>
          </cell>
          <cell r="O1156">
            <v>0</v>
          </cell>
          <cell r="P1156" t="str">
            <v>xxx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</row>
        <row r="1157">
          <cell r="J1157">
            <v>1157</v>
          </cell>
          <cell r="L1157" t="str">
            <v>P</v>
          </cell>
          <cell r="M1157" t="str">
            <v>Open</v>
          </cell>
          <cell r="N1157" t="str">
            <v/>
          </cell>
          <cell r="O1157">
            <v>0</v>
          </cell>
          <cell r="P1157" t="str">
            <v>xxx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</row>
        <row r="1158">
          <cell r="J1158">
            <v>1158</v>
          </cell>
          <cell r="K1158" t="str">
            <v>33X</v>
          </cell>
          <cell r="L1158" t="str">
            <v>Hydraulic Production Accum Depr</v>
          </cell>
          <cell r="O1158" t="str">
            <v>P01</v>
          </cell>
          <cell r="P1158" t="str">
            <v/>
          </cell>
          <cell r="Q1158">
            <v>-68329000</v>
          </cell>
        </row>
        <row r="1159">
          <cell r="J1159">
            <v>1159</v>
          </cell>
          <cell r="L1159" t="str">
            <v>P</v>
          </cell>
          <cell r="M1159" t="str">
            <v>Coincident Peak</v>
          </cell>
          <cell r="N1159" t="str">
            <v/>
          </cell>
          <cell r="O1159">
            <v>34.200000000000003</v>
          </cell>
          <cell r="P1159" t="str">
            <v>D01</v>
          </cell>
          <cell r="R1159">
            <v>-23368518</v>
          </cell>
          <cell r="S1159">
            <v>-11645454.374570547</v>
          </cell>
          <cell r="T1159">
            <v>-1819016.011510462</v>
          </cell>
          <cell r="U1159">
            <v>-5716217.8046410102</v>
          </cell>
          <cell r="V1159">
            <v>-3715615.0368105737</v>
          </cell>
          <cell r="W1159">
            <v>-415411.51752841682</v>
          </cell>
          <cell r="X1159">
            <v>-56803.254938989616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</row>
        <row r="1160">
          <cell r="J1160">
            <v>1160</v>
          </cell>
          <cell r="L1160" t="str">
            <v>P</v>
          </cell>
          <cell r="M1160" t="str">
            <v>Generation Level Consumption</v>
          </cell>
          <cell r="N1160" t="str">
            <v/>
          </cell>
          <cell r="O1160">
            <v>65.8</v>
          </cell>
          <cell r="P1160" t="str">
            <v>E02</v>
          </cell>
          <cell r="R1160">
            <v>-44960482</v>
          </cell>
          <cell r="S1160">
            <v>-19381568.673856158</v>
          </cell>
          <cell r="T1160">
            <v>-3970014.4898221786</v>
          </cell>
          <cell r="U1160">
            <v>-11996916.871280266</v>
          </cell>
          <cell r="V1160">
            <v>-8394920.5733320825</v>
          </cell>
          <cell r="W1160">
            <v>-1007143.333289449</v>
          </cell>
          <cell r="X1160">
            <v>-209918.05841987176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</row>
        <row r="1161">
          <cell r="J1161">
            <v>1161</v>
          </cell>
          <cell r="L1161" t="str">
            <v>P</v>
          </cell>
          <cell r="M1161" t="str">
            <v>Open</v>
          </cell>
          <cell r="N1161" t="str">
            <v/>
          </cell>
          <cell r="O1161">
            <v>0</v>
          </cell>
          <cell r="P1161" t="str">
            <v>xxx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</row>
        <row r="1162">
          <cell r="J1162">
            <v>1162</v>
          </cell>
          <cell r="L1162" t="str">
            <v>P</v>
          </cell>
          <cell r="M1162" t="str">
            <v>Open</v>
          </cell>
          <cell r="N1162" t="str">
            <v/>
          </cell>
          <cell r="O1162">
            <v>0</v>
          </cell>
          <cell r="P1162" t="str">
            <v>xxx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J1163">
            <v>1163</v>
          </cell>
          <cell r="K1163" t="str">
            <v>34X</v>
          </cell>
          <cell r="L1163" t="str">
            <v>Other Production Accum Depr</v>
          </cell>
          <cell r="O1163" t="str">
            <v>P01</v>
          </cell>
          <cell r="P1163" t="str">
            <v/>
          </cell>
          <cell r="Q1163">
            <v>-44139000</v>
          </cell>
        </row>
        <row r="1164">
          <cell r="J1164">
            <v>1164</v>
          </cell>
          <cell r="L1164" t="str">
            <v>P</v>
          </cell>
          <cell r="M1164" t="str">
            <v>Coincident Peak</v>
          </cell>
          <cell r="N1164" t="str">
            <v/>
          </cell>
          <cell r="O1164">
            <v>34.200000000000003</v>
          </cell>
          <cell r="P1164" t="str">
            <v>D01</v>
          </cell>
          <cell r="R1164">
            <v>-15095538.000000002</v>
          </cell>
          <cell r="S1164">
            <v>-7522702.0831443379</v>
          </cell>
          <cell r="T1164">
            <v>-1175043.5061549312</v>
          </cell>
          <cell r="U1164">
            <v>-3692548.3715413604</v>
          </cell>
          <cell r="V1164">
            <v>-2400203.8974634772</v>
          </cell>
          <cell r="W1164">
            <v>-268346.5142499787</v>
          </cell>
          <cell r="X1164">
            <v>-36693.627445917002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</row>
        <row r="1165">
          <cell r="J1165">
            <v>1165</v>
          </cell>
          <cell r="L1165" t="str">
            <v>P</v>
          </cell>
          <cell r="M1165" t="str">
            <v>Generation Level Consumption</v>
          </cell>
          <cell r="N1165" t="str">
            <v/>
          </cell>
          <cell r="O1165">
            <v>65.8</v>
          </cell>
          <cell r="P1165" t="str">
            <v>E02</v>
          </cell>
          <cell r="R1165">
            <v>-29043462</v>
          </cell>
          <cell r="S1165">
            <v>-12520058.243137421</v>
          </cell>
          <cell r="T1165">
            <v>-2564540.2327893157</v>
          </cell>
          <cell r="U1165">
            <v>-7749738.9656140096</v>
          </cell>
          <cell r="V1165">
            <v>-5422930.2226917539</v>
          </cell>
          <cell r="W1165">
            <v>-650591.98273153405</v>
          </cell>
          <cell r="X1165">
            <v>-135602.3530359689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</row>
        <row r="1166">
          <cell r="J1166">
            <v>1166</v>
          </cell>
          <cell r="L1166" t="str">
            <v>P</v>
          </cell>
          <cell r="M1166" t="str">
            <v>Open</v>
          </cell>
          <cell r="N1166" t="str">
            <v/>
          </cell>
          <cell r="O1166">
            <v>0</v>
          </cell>
          <cell r="P1166" t="str">
            <v>xxx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</row>
        <row r="1167">
          <cell r="J1167">
            <v>1167</v>
          </cell>
          <cell r="L1167" t="str">
            <v>P</v>
          </cell>
          <cell r="M1167" t="str">
            <v>Open</v>
          </cell>
          <cell r="N1167" t="str">
            <v/>
          </cell>
          <cell r="O1167">
            <v>0</v>
          </cell>
          <cell r="P1167" t="str">
            <v>xxx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</row>
        <row r="1168">
          <cell r="J1168">
            <v>1168</v>
          </cell>
          <cell r="L1168" t="str">
            <v>Total Production Plant Accum Depr</v>
          </cell>
          <cell r="N1168" t="str">
            <v/>
          </cell>
          <cell r="Q1168">
            <v>-341353000</v>
          </cell>
          <cell r="R1168">
            <v>-341353000</v>
          </cell>
          <cell r="S1168">
            <v>-155002523.0670667</v>
          </cell>
          <cell r="T1168">
            <v>-28920413.422139954</v>
          </cell>
          <cell r="U1168">
            <v>-88489977.330705196</v>
          </cell>
          <cell r="V1168">
            <v>-60500924.382458791</v>
          </cell>
          <cell r="W1168">
            <v>-7106695.0488259885</v>
          </cell>
          <cell r="X1168">
            <v>-1332466.7488033988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</row>
        <row r="1169">
          <cell r="J1169">
            <v>1169</v>
          </cell>
        </row>
        <row r="1170">
          <cell r="J1170">
            <v>1170</v>
          </cell>
          <cell r="L1170" t="str">
            <v>Transmission Plant Accumulated Depreciation</v>
          </cell>
        </row>
        <row r="1171">
          <cell r="J1171">
            <v>1171</v>
          </cell>
          <cell r="K1171">
            <v>350</v>
          </cell>
          <cell r="L1171" t="str">
            <v>Land &amp; Land Rights Accum Depr</v>
          </cell>
          <cell r="O1171" t="str">
            <v>T01</v>
          </cell>
          <cell r="P1171" t="str">
            <v/>
          </cell>
          <cell r="Q1171">
            <v>-2815000</v>
          </cell>
        </row>
        <row r="1172">
          <cell r="J1172">
            <v>1172</v>
          </cell>
          <cell r="L1172" t="str">
            <v>T</v>
          </cell>
          <cell r="M1172" t="str">
            <v>Coincident Peak</v>
          </cell>
          <cell r="N1172" t="str">
            <v/>
          </cell>
          <cell r="O1172">
            <v>34.200000000000003</v>
          </cell>
          <cell r="P1172" t="str">
            <v>D01</v>
          </cell>
          <cell r="R1172">
            <v>-962730.00000000012</v>
          </cell>
          <cell r="S1172">
            <v>-479766.33734455495</v>
          </cell>
          <cell r="T1172">
            <v>-74939.338676139727</v>
          </cell>
          <cell r="U1172">
            <v>-235495.22340535419</v>
          </cell>
          <cell r="V1172">
            <v>-153074.92175535669</v>
          </cell>
          <cell r="W1172">
            <v>-17114.01340342305</v>
          </cell>
          <cell r="X1172">
            <v>-2340.1654151715347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</row>
        <row r="1173">
          <cell r="J1173">
            <v>1173</v>
          </cell>
          <cell r="L1173" t="str">
            <v>T</v>
          </cell>
          <cell r="M1173" t="str">
            <v>Generation Level Consumption</v>
          </cell>
          <cell r="N1173" t="str">
            <v/>
          </cell>
          <cell r="O1173">
            <v>65.8</v>
          </cell>
          <cell r="P1173" t="str">
            <v>E02</v>
          </cell>
          <cell r="R1173">
            <v>-1852270</v>
          </cell>
          <cell r="S1173">
            <v>-798476.72023452818</v>
          </cell>
          <cell r="T1173">
            <v>-163555.60287505208</v>
          </cell>
          <cell r="U1173">
            <v>-494245.795967363</v>
          </cell>
          <cell r="V1173">
            <v>-345851.70884880231</v>
          </cell>
          <cell r="W1173">
            <v>-41492.023638715611</v>
          </cell>
          <cell r="X1173">
            <v>-8648.1484355389221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</row>
        <row r="1174">
          <cell r="J1174">
            <v>1174</v>
          </cell>
          <cell r="L1174" t="str">
            <v>T</v>
          </cell>
          <cell r="M1174" t="str">
            <v>Open</v>
          </cell>
          <cell r="N1174" t="str">
            <v/>
          </cell>
          <cell r="O1174">
            <v>0</v>
          </cell>
          <cell r="P1174" t="str">
            <v>xxx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</row>
        <row r="1175">
          <cell r="J1175">
            <v>1175</v>
          </cell>
          <cell r="K1175">
            <v>352</v>
          </cell>
          <cell r="L1175" t="str">
            <v>Structures &amp; Improvements Accum Depr</v>
          </cell>
          <cell r="O1175" t="str">
            <v>T01</v>
          </cell>
          <cell r="P1175" t="str">
            <v/>
          </cell>
          <cell r="Q1175">
            <v>-2896000</v>
          </cell>
        </row>
        <row r="1176">
          <cell r="J1176">
            <v>1176</v>
          </cell>
          <cell r="L1176" t="str">
            <v>T</v>
          </cell>
          <cell r="M1176" t="str">
            <v>Coincident Peak</v>
          </cell>
          <cell r="N1176" t="str">
            <v/>
          </cell>
          <cell r="O1176">
            <v>34.200000000000003</v>
          </cell>
          <cell r="P1176" t="str">
            <v>D01</v>
          </cell>
          <cell r="R1176">
            <v>-990432.00000000012</v>
          </cell>
          <cell r="S1176">
            <v>-493571.33674949594</v>
          </cell>
          <cell r="T1176">
            <v>-77095.67488671426</v>
          </cell>
          <cell r="U1176">
            <v>-242271.46251577468</v>
          </cell>
          <cell r="V1176">
            <v>-157479.56426412537</v>
          </cell>
          <cell r="W1176">
            <v>-17606.459259791529</v>
          </cell>
          <cell r="X1176">
            <v>-2407.5023240983178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J1177">
            <v>1177</v>
          </cell>
          <cell r="L1177" t="str">
            <v>T</v>
          </cell>
          <cell r="M1177" t="str">
            <v>Generation Level Consumption</v>
          </cell>
          <cell r="N1177" t="str">
            <v/>
          </cell>
          <cell r="O1177">
            <v>65.8</v>
          </cell>
          <cell r="P1177" t="str">
            <v>E02</v>
          </cell>
          <cell r="R1177">
            <v>-1905568</v>
          </cell>
          <cell r="S1177">
            <v>-821452.42692688946</v>
          </cell>
          <cell r="T1177">
            <v>-168261.82093291325</v>
          </cell>
          <cell r="U1177">
            <v>-508467.43343569565</v>
          </cell>
          <cell r="V1177">
            <v>-355803.39212295972</v>
          </cell>
          <cell r="W1177">
            <v>-42685.932667040994</v>
          </cell>
          <cell r="X1177">
            <v>-8896.9939145011431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</row>
        <row r="1178">
          <cell r="J1178">
            <v>1178</v>
          </cell>
          <cell r="L1178" t="str">
            <v>T</v>
          </cell>
          <cell r="M1178" t="str">
            <v>Open</v>
          </cell>
          <cell r="N1178" t="str">
            <v/>
          </cell>
          <cell r="O1178">
            <v>0</v>
          </cell>
          <cell r="P1178" t="str">
            <v>xxx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</row>
        <row r="1179">
          <cell r="J1179">
            <v>1179</v>
          </cell>
          <cell r="K1179">
            <v>353</v>
          </cell>
          <cell r="L1179" t="str">
            <v>Station Equipment Accum Depr</v>
          </cell>
          <cell r="O1179" t="str">
            <v>T01</v>
          </cell>
          <cell r="P1179" t="str">
            <v/>
          </cell>
          <cell r="Q1179">
            <v>-42287000</v>
          </cell>
        </row>
        <row r="1180">
          <cell r="J1180">
            <v>1180</v>
          </cell>
          <cell r="L1180" t="str">
            <v>T</v>
          </cell>
          <cell r="M1180" t="str">
            <v>Coincident Peak</v>
          </cell>
          <cell r="N1180" t="str">
            <v/>
          </cell>
          <cell r="O1180">
            <v>34.200000000000003</v>
          </cell>
          <cell r="P1180" t="str">
            <v>D01</v>
          </cell>
          <cell r="R1180">
            <v>-14462154.000000002</v>
          </cell>
          <cell r="S1180">
            <v>-7207061.8498363039</v>
          </cell>
          <cell r="T1180">
            <v>-1125740.6090933997</v>
          </cell>
          <cell r="U1180">
            <v>-3537615.1020043385</v>
          </cell>
          <cell r="V1180">
            <v>-2299495.2810901483</v>
          </cell>
          <cell r="W1180">
            <v>-257087.13491671422</v>
          </cell>
          <cell r="X1180">
            <v>-35154.023059097221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</row>
        <row r="1181">
          <cell r="J1181">
            <v>1181</v>
          </cell>
          <cell r="L1181" t="str">
            <v>T</v>
          </cell>
          <cell r="M1181" t="str">
            <v>Generation Level Consumption</v>
          </cell>
          <cell r="N1181" t="str">
            <v/>
          </cell>
          <cell r="O1181">
            <v>65.8</v>
          </cell>
          <cell r="P1181" t="str">
            <v>E02</v>
          </cell>
          <cell r="R1181">
            <v>-27824846</v>
          </cell>
          <cell r="S1181">
            <v>-11994737.146912077</v>
          </cell>
          <cell r="T1181">
            <v>-2456936.3334910576</v>
          </cell>
          <cell r="U1181">
            <v>-7424572.6373257125</v>
          </cell>
          <cell r="V1181">
            <v>-5195392.9705468221</v>
          </cell>
          <cell r="W1181">
            <v>-623294.21087402024</v>
          </cell>
          <cell r="X1181">
            <v>-129912.70085031417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</row>
        <row r="1182">
          <cell r="J1182">
            <v>1182</v>
          </cell>
          <cell r="L1182" t="str">
            <v>T</v>
          </cell>
          <cell r="M1182" t="str">
            <v>Open</v>
          </cell>
          <cell r="N1182" t="str">
            <v/>
          </cell>
          <cell r="O1182">
            <v>0</v>
          </cell>
          <cell r="P1182" t="str">
            <v>xxx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</row>
        <row r="1183">
          <cell r="J1183">
            <v>1183</v>
          </cell>
          <cell r="K1183">
            <v>354</v>
          </cell>
          <cell r="L1183" t="str">
            <v>Towers &amp; Fixtures Accum Depr</v>
          </cell>
          <cell r="O1183" t="str">
            <v>T01</v>
          </cell>
          <cell r="P1183" t="str">
            <v/>
          </cell>
          <cell r="Q1183">
            <v>-4787000</v>
          </cell>
        </row>
        <row r="1184">
          <cell r="J1184">
            <v>1184</v>
          </cell>
          <cell r="L1184" t="str">
            <v>T</v>
          </cell>
          <cell r="M1184" t="str">
            <v>Coincident Peak</v>
          </cell>
          <cell r="N1184" t="str">
            <v/>
          </cell>
          <cell r="O1184">
            <v>34.200000000000003</v>
          </cell>
          <cell r="P1184" t="str">
            <v>D01</v>
          </cell>
          <cell r="R1184">
            <v>-1637154</v>
          </cell>
          <cell r="S1184">
            <v>-815858.42162287177</v>
          </cell>
          <cell r="T1184">
            <v>-127436.80790148518</v>
          </cell>
          <cell r="U1184">
            <v>-400467.36569855432</v>
          </cell>
          <cell r="V1184">
            <v>-260308.93443797241</v>
          </cell>
          <cell r="W1184">
            <v>-29102.942153529708</v>
          </cell>
          <cell r="X1184">
            <v>-3979.5281855865487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</row>
        <row r="1185">
          <cell r="J1185">
            <v>1185</v>
          </cell>
          <cell r="L1185" t="str">
            <v>T</v>
          </cell>
          <cell r="M1185" t="str">
            <v>Generation Level Consumption</v>
          </cell>
          <cell r="N1185" t="str">
            <v/>
          </cell>
          <cell r="O1185">
            <v>65.8</v>
          </cell>
          <cell r="P1185" t="str">
            <v>E02</v>
          </cell>
          <cell r="R1185">
            <v>-3149846</v>
          </cell>
          <cell r="S1185">
            <v>-1357835.9004485565</v>
          </cell>
          <cell r="T1185">
            <v>-278131.67707384523</v>
          </cell>
          <cell r="U1185">
            <v>-840481.21680133813</v>
          </cell>
          <cell r="V1185">
            <v>-588132.19547396689</v>
          </cell>
          <cell r="W1185">
            <v>-70558.549612267001</v>
          </cell>
          <cell r="X1185">
            <v>-14706.46059002658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</row>
        <row r="1186">
          <cell r="J1186">
            <v>1186</v>
          </cell>
          <cell r="L1186" t="str">
            <v>T</v>
          </cell>
          <cell r="M1186" t="str">
            <v>Open</v>
          </cell>
          <cell r="N1186" t="str">
            <v/>
          </cell>
          <cell r="O1186">
            <v>0</v>
          </cell>
          <cell r="P1186" t="str">
            <v>xxx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</row>
        <row r="1187">
          <cell r="J1187">
            <v>1187</v>
          </cell>
          <cell r="K1187">
            <v>355</v>
          </cell>
          <cell r="L1187" t="str">
            <v>Poles &amp; Fixtures Accum Depr</v>
          </cell>
          <cell r="O1187" t="str">
            <v>T01</v>
          </cell>
          <cell r="P1187" t="str">
            <v/>
          </cell>
          <cell r="Q1187">
            <v>-35296000</v>
          </cell>
        </row>
        <row r="1188">
          <cell r="J1188">
            <v>1188</v>
          </cell>
          <cell r="L1188" t="str">
            <v>T</v>
          </cell>
          <cell r="M1188" t="str">
            <v>Coincident Peak</v>
          </cell>
          <cell r="N1188" t="str">
            <v/>
          </cell>
          <cell r="O1188">
            <v>34.200000000000003</v>
          </cell>
          <cell r="P1188" t="str">
            <v>D01</v>
          </cell>
          <cell r="R1188">
            <v>-12071232</v>
          </cell>
          <cell r="S1188">
            <v>-6015571.0987259001</v>
          </cell>
          <cell r="T1188">
            <v>-939630.15911652835</v>
          </cell>
          <cell r="U1188">
            <v>-2952767.1066839718</v>
          </cell>
          <cell r="V1188">
            <v>-1919336.5677716052</v>
          </cell>
          <cell r="W1188">
            <v>-214584.8018071829</v>
          </cell>
          <cell r="X1188">
            <v>-29342.265894811535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</row>
        <row r="1189">
          <cell r="J1189">
            <v>1189</v>
          </cell>
          <cell r="L1189" t="str">
            <v>T</v>
          </cell>
          <cell r="M1189" t="str">
            <v>Generation Level Consumption</v>
          </cell>
          <cell r="N1189" t="str">
            <v/>
          </cell>
          <cell r="O1189">
            <v>65.8</v>
          </cell>
          <cell r="P1189" t="str">
            <v>E02</v>
          </cell>
          <cell r="R1189">
            <v>-23224768</v>
          </cell>
          <cell r="S1189">
            <v>-10011735.103871372</v>
          </cell>
          <cell r="T1189">
            <v>-2050749.0440773848</v>
          </cell>
          <cell r="U1189">
            <v>-6197122.4207687546</v>
          </cell>
          <cell r="V1189">
            <v>-4336476.7017859062</v>
          </cell>
          <cell r="W1189">
            <v>-520249.54399719578</v>
          </cell>
          <cell r="X1189">
            <v>-108435.18549938963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</row>
        <row r="1190">
          <cell r="J1190">
            <v>1190</v>
          </cell>
          <cell r="L1190" t="str">
            <v>T</v>
          </cell>
          <cell r="M1190" t="str">
            <v>Open</v>
          </cell>
          <cell r="N1190" t="str">
            <v/>
          </cell>
          <cell r="O1190">
            <v>0</v>
          </cell>
          <cell r="P1190" t="str">
            <v>xxx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</row>
        <row r="1191">
          <cell r="J1191">
            <v>1191</v>
          </cell>
          <cell r="K1191">
            <v>356</v>
          </cell>
          <cell r="L1191" t="str">
            <v>Overhead Conductors &amp; Devices Accum Depr</v>
          </cell>
          <cell r="O1191" t="str">
            <v>T01</v>
          </cell>
          <cell r="P1191" t="str">
            <v/>
          </cell>
          <cell r="Q1191">
            <v>-22027000</v>
          </cell>
        </row>
        <row r="1192">
          <cell r="J1192">
            <v>1192</v>
          </cell>
          <cell r="L1192" t="str">
            <v>T</v>
          </cell>
          <cell r="M1192" t="str">
            <v>Coincident Peak</v>
          </cell>
          <cell r="N1192" t="str">
            <v/>
          </cell>
          <cell r="O1192">
            <v>34.200000000000003</v>
          </cell>
          <cell r="P1192" t="str">
            <v>D01</v>
          </cell>
          <cell r="R1192">
            <v>-7533234.0000000009</v>
          </cell>
          <cell r="S1192">
            <v>-3754107.6776868603</v>
          </cell>
          <cell r="T1192">
            <v>-586390.3421027814</v>
          </cell>
          <cell r="U1192">
            <v>-1842718.7516695336</v>
          </cell>
          <cell r="V1192">
            <v>-1197790.8708721995</v>
          </cell>
          <cell r="W1192">
            <v>-133914.87503985772</v>
          </cell>
          <cell r="X1192">
            <v>-18311.482628768525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</row>
        <row r="1193">
          <cell r="J1193">
            <v>1193</v>
          </cell>
          <cell r="L1193" t="str">
            <v>T</v>
          </cell>
          <cell r="M1193" t="str">
            <v>Generation Level Consumption</v>
          </cell>
          <cell r="N1193" t="str">
            <v/>
          </cell>
          <cell r="O1193">
            <v>65.8</v>
          </cell>
          <cell r="P1193" t="str">
            <v>E02</v>
          </cell>
          <cell r="R1193">
            <v>-14493766</v>
          </cell>
          <cell r="S1193">
            <v>-6247973.9668227192</v>
          </cell>
          <cell r="T1193">
            <v>-1279800.8044507182</v>
          </cell>
          <cell r="U1193">
            <v>-3867407.5125304102</v>
          </cell>
          <cell r="V1193">
            <v>-2706243.5491341273</v>
          </cell>
          <cell r="W1193">
            <v>-324669.55761633703</v>
          </cell>
          <cell r="X1193">
            <v>-67670.609445689464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</row>
        <row r="1194">
          <cell r="J1194">
            <v>1194</v>
          </cell>
          <cell r="L1194" t="str">
            <v>T</v>
          </cell>
          <cell r="M1194" t="str">
            <v>Open</v>
          </cell>
          <cell r="N1194" t="str">
            <v/>
          </cell>
          <cell r="O1194">
            <v>0</v>
          </cell>
          <cell r="P1194" t="str">
            <v>xxx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</row>
        <row r="1195">
          <cell r="J1195">
            <v>1195</v>
          </cell>
          <cell r="K1195">
            <v>357</v>
          </cell>
          <cell r="L1195" t="str">
            <v>Underground Conduit Accum Depr</v>
          </cell>
          <cell r="O1195" t="str">
            <v>T01</v>
          </cell>
          <cell r="P1195" t="str">
            <v/>
          </cell>
          <cell r="Q1195">
            <v>-283000</v>
          </cell>
        </row>
        <row r="1196">
          <cell r="J1196">
            <v>1196</v>
          </cell>
          <cell r="L1196" t="str">
            <v>T</v>
          </cell>
          <cell r="M1196" t="str">
            <v>Coincident Peak</v>
          </cell>
          <cell r="N1196" t="str">
            <v/>
          </cell>
          <cell r="O1196">
            <v>34.200000000000003</v>
          </cell>
          <cell r="P1196" t="str">
            <v>D01</v>
          </cell>
          <cell r="R1196">
            <v>-96786</v>
          </cell>
          <cell r="S1196">
            <v>-48232.281871584026</v>
          </cell>
          <cell r="T1196">
            <v>-7533.8660196616474</v>
          </cell>
          <cell r="U1196">
            <v>-23675.008249987648</v>
          </cell>
          <cell r="V1196">
            <v>-15389.059629401752</v>
          </cell>
          <cell r="W1196">
            <v>-1720.5207080528321</v>
          </cell>
          <cell r="X1196">
            <v>-235.26352131209384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</row>
        <row r="1197">
          <cell r="J1197">
            <v>1197</v>
          </cell>
          <cell r="L1197" t="str">
            <v>T</v>
          </cell>
          <cell r="M1197" t="str">
            <v>Generation Level Consumption</v>
          </cell>
          <cell r="N1197" t="str">
            <v/>
          </cell>
          <cell r="O1197">
            <v>65.8</v>
          </cell>
          <cell r="P1197" t="str">
            <v>E02</v>
          </cell>
          <cell r="R1197">
            <v>-186214</v>
          </cell>
          <cell r="S1197">
            <v>-80273.148073311371</v>
          </cell>
          <cell r="T1197">
            <v>-16442.712473761894</v>
          </cell>
          <cell r="U1197">
            <v>-49687.943253557278</v>
          </cell>
          <cell r="V1197">
            <v>-34769.461315883149</v>
          </cell>
          <cell r="W1197">
            <v>-4171.3117903220309</v>
          </cell>
          <cell r="X1197">
            <v>-869.42309316430374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</row>
        <row r="1198">
          <cell r="J1198">
            <v>1198</v>
          </cell>
          <cell r="L1198" t="str">
            <v>T</v>
          </cell>
          <cell r="M1198" t="str">
            <v>Open</v>
          </cell>
          <cell r="N1198" t="str">
            <v/>
          </cell>
          <cell r="O1198">
            <v>0</v>
          </cell>
          <cell r="P1198" t="str">
            <v>xxx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</row>
        <row r="1199">
          <cell r="J1199">
            <v>1199</v>
          </cell>
          <cell r="K1199">
            <v>358</v>
          </cell>
          <cell r="L1199" t="str">
            <v>Underground Conductors &amp; Devices Accum Depr</v>
          </cell>
          <cell r="O1199" t="str">
            <v>T01</v>
          </cell>
          <cell r="P1199" t="str">
            <v/>
          </cell>
          <cell r="Q1199">
            <v>-458000</v>
          </cell>
        </row>
        <row r="1200">
          <cell r="J1200">
            <v>1200</v>
          </cell>
          <cell r="L1200" t="str">
            <v>T</v>
          </cell>
          <cell r="M1200" t="str">
            <v>Coincident Peak</v>
          </cell>
          <cell r="N1200" t="str">
            <v/>
          </cell>
          <cell r="O1200">
            <v>34.200000000000003</v>
          </cell>
          <cell r="P1200" t="str">
            <v>D01</v>
          </cell>
          <cell r="R1200">
            <v>-156636.00000000003</v>
          </cell>
          <cell r="S1200">
            <v>-78057.897869913388</v>
          </cell>
          <cell r="T1200">
            <v>-12192.617091890585</v>
          </cell>
          <cell r="U1200">
            <v>-38315.031019414644</v>
          </cell>
          <cell r="V1200">
            <v>-24905.262580445244</v>
          </cell>
          <cell r="W1200">
            <v>-2784.4469409476937</v>
          </cell>
          <cell r="X1200">
            <v>-380.74449738847704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</row>
        <row r="1201">
          <cell r="J1201">
            <v>1201</v>
          </cell>
          <cell r="L1201" t="str">
            <v>T</v>
          </cell>
          <cell r="M1201" t="str">
            <v>Generation Level Consumption</v>
          </cell>
          <cell r="N1201" t="str">
            <v/>
          </cell>
          <cell r="O1201">
            <v>65.8</v>
          </cell>
          <cell r="P1201" t="str">
            <v>E02</v>
          </cell>
          <cell r="R1201">
            <v>-301364</v>
          </cell>
          <cell r="S1201">
            <v>-129912.02055680779</v>
          </cell>
          <cell r="T1201">
            <v>-26610.467537042219</v>
          </cell>
          <cell r="U1201">
            <v>-80413.70321600436</v>
          </cell>
          <cell r="V1201">
            <v>-56270.01159955647</v>
          </cell>
          <cell r="W1201">
            <v>-6750.7448762102122</v>
          </cell>
          <cell r="X1201">
            <v>-1407.0522143789792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</row>
        <row r="1202">
          <cell r="J1202">
            <v>1202</v>
          </cell>
          <cell r="L1202" t="str">
            <v>T</v>
          </cell>
          <cell r="M1202" t="str">
            <v>Open</v>
          </cell>
          <cell r="N1202" t="str">
            <v/>
          </cell>
          <cell r="O1202">
            <v>0</v>
          </cell>
          <cell r="P1202" t="str">
            <v>xxx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</row>
        <row r="1203">
          <cell r="J1203">
            <v>1203</v>
          </cell>
          <cell r="K1203">
            <v>359</v>
          </cell>
          <cell r="L1203" t="str">
            <v>Roads &amp; Trails Accum Depr</v>
          </cell>
          <cell r="O1203" t="str">
            <v>T01</v>
          </cell>
          <cell r="P1203" t="str">
            <v/>
          </cell>
          <cell r="Q1203">
            <v>-435000</v>
          </cell>
        </row>
        <row r="1204">
          <cell r="J1204">
            <v>1204</v>
          </cell>
          <cell r="L1204" t="str">
            <v>T</v>
          </cell>
          <cell r="M1204" t="str">
            <v>Coincident Peak</v>
          </cell>
          <cell r="N1204" t="str">
            <v/>
          </cell>
          <cell r="O1204">
            <v>34.200000000000003</v>
          </cell>
          <cell r="P1204" t="str">
            <v>D01</v>
          </cell>
          <cell r="R1204">
            <v>-148770.00000000003</v>
          </cell>
          <cell r="S1204">
            <v>-74137.95976727581</v>
          </cell>
          <cell r="T1204">
            <v>-11580.32409382621</v>
          </cell>
          <cell r="U1204">
            <v>-36390.913741147102</v>
          </cell>
          <cell r="V1204">
            <v>-23654.561621165241</v>
          </cell>
          <cell r="W1204">
            <v>-2644.6166360529405</v>
          </cell>
          <cell r="X1204">
            <v>-361.62414053272386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</row>
        <row r="1205">
          <cell r="J1205">
            <v>1205</v>
          </cell>
          <cell r="L1205" t="str">
            <v>T</v>
          </cell>
          <cell r="M1205" t="str">
            <v>Generation Level Consumption</v>
          </cell>
          <cell r="N1205" t="str">
            <v/>
          </cell>
          <cell r="O1205">
            <v>65.8</v>
          </cell>
          <cell r="P1205" t="str">
            <v>E02</v>
          </cell>
          <cell r="R1205">
            <v>-286230</v>
          </cell>
          <cell r="S1205">
            <v>-123388.05445897683</v>
          </cell>
          <cell r="T1205">
            <v>-25274.134014439664</v>
          </cell>
          <cell r="U1205">
            <v>-76375.460478082736</v>
          </cell>
          <cell r="V1205">
            <v>-53444.224990845119</v>
          </cell>
          <cell r="W1205">
            <v>-6411.7336706363376</v>
          </cell>
          <cell r="X1205">
            <v>-1336.3923870193362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</row>
        <row r="1206">
          <cell r="J1206">
            <v>1206</v>
          </cell>
          <cell r="L1206" t="str">
            <v>T</v>
          </cell>
          <cell r="M1206" t="str">
            <v>Open</v>
          </cell>
          <cell r="N1206" t="str">
            <v/>
          </cell>
          <cell r="O1206">
            <v>0</v>
          </cell>
          <cell r="P1206" t="str">
            <v>xxx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</row>
        <row r="1207">
          <cell r="J1207">
            <v>1207</v>
          </cell>
          <cell r="L1207" t="str">
            <v>Transmission Plant</v>
          </cell>
          <cell r="N1207" t="str">
            <v/>
          </cell>
          <cell r="Q1207">
            <v>-111284000</v>
          </cell>
          <cell r="R1207">
            <v>-111284000</v>
          </cell>
          <cell r="S1207">
            <v>-50532149.349780001</v>
          </cell>
          <cell r="T1207">
            <v>-9428302.3359086402</v>
          </cell>
          <cell r="U1207">
            <v>-28848490.088764992</v>
          </cell>
          <cell r="V1207">
            <v>-19723819.23984129</v>
          </cell>
          <cell r="W1207">
            <v>-2316843.4196082978</v>
          </cell>
          <cell r="X1207">
            <v>-434395.56609678955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</row>
        <row r="1208">
          <cell r="J1208">
            <v>1208</v>
          </cell>
        </row>
        <row r="1209">
          <cell r="J1209">
            <v>1209</v>
          </cell>
          <cell r="L1209" t="str">
            <v>Distribution Plant Accumulated Depreciation</v>
          </cell>
        </row>
        <row r="1210">
          <cell r="J1210">
            <v>1210</v>
          </cell>
          <cell r="K1210">
            <v>360</v>
          </cell>
          <cell r="L1210" t="str">
            <v>Land &amp; Land Rights Accum Depr</v>
          </cell>
          <cell r="O1210" t="str">
            <v>X01</v>
          </cell>
          <cell r="P1210" t="str">
            <v/>
          </cell>
          <cell r="Q1210">
            <v>-2000</v>
          </cell>
        </row>
        <row r="1211">
          <cell r="J1211">
            <v>1211</v>
          </cell>
          <cell r="L1211" t="str">
            <v>D</v>
          </cell>
          <cell r="M1211" t="str">
            <v>NCP-All</v>
          </cell>
          <cell r="N1211" t="str">
            <v/>
          </cell>
          <cell r="O1211">
            <v>0</v>
          </cell>
          <cell r="P1211" t="str">
            <v>D02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</row>
        <row r="1212">
          <cell r="J1212">
            <v>1212</v>
          </cell>
          <cell r="L1212" t="str">
            <v>D</v>
          </cell>
          <cell r="M1212" t="str">
            <v>NCP-w/o DA</v>
          </cell>
          <cell r="N1212" t="str">
            <v/>
          </cell>
          <cell r="O1212">
            <v>0</v>
          </cell>
          <cell r="P1212" t="str">
            <v>D03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</row>
        <row r="1213">
          <cell r="J1213">
            <v>1213</v>
          </cell>
          <cell r="L1213" t="str">
            <v>D</v>
          </cell>
          <cell r="M1213" t="str">
            <v xml:space="preserve">DA Sch 25 </v>
          </cell>
          <cell r="N1213" t="str">
            <v/>
          </cell>
          <cell r="O1213">
            <v>0</v>
          </cell>
          <cell r="P1213" t="str">
            <v>D04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</row>
        <row r="1214">
          <cell r="J1214">
            <v>1214</v>
          </cell>
          <cell r="L1214" t="str">
            <v>D</v>
          </cell>
          <cell r="M1214" t="str">
            <v>DA Street and Area Lights</v>
          </cell>
          <cell r="N1214" t="str">
            <v/>
          </cell>
          <cell r="O1214">
            <v>0</v>
          </cell>
          <cell r="P1214" t="str">
            <v>D07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</row>
        <row r="1215">
          <cell r="J1215">
            <v>1215</v>
          </cell>
          <cell r="L1215" t="str">
            <v>D</v>
          </cell>
          <cell r="M1215" t="str">
            <v>Avg Customers-Secondary</v>
          </cell>
          <cell r="N1215" t="str">
            <v/>
          </cell>
          <cell r="O1215">
            <v>0</v>
          </cell>
          <cell r="P1215" t="str">
            <v>C02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</row>
        <row r="1216">
          <cell r="J1216">
            <v>1216</v>
          </cell>
          <cell r="L1216" t="str">
            <v>D</v>
          </cell>
          <cell r="M1216" t="str">
            <v>Wt Customers-Meters</v>
          </cell>
          <cell r="N1216" t="str">
            <v/>
          </cell>
          <cell r="O1216">
            <v>0</v>
          </cell>
          <cell r="P1216" t="str">
            <v>C04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</row>
        <row r="1217">
          <cell r="J1217">
            <v>1217</v>
          </cell>
          <cell r="L1217" t="str">
            <v>D</v>
          </cell>
          <cell r="M1217" t="str">
            <v>DA Street &amp; Area Lights</v>
          </cell>
          <cell r="N1217" t="str">
            <v/>
          </cell>
          <cell r="O1217">
            <v>0</v>
          </cell>
          <cell r="P1217" t="str">
            <v>C05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</row>
        <row r="1218">
          <cell r="J1218">
            <v>1218</v>
          </cell>
          <cell r="L1218" t="str">
            <v>D</v>
          </cell>
          <cell r="M1218" t="str">
            <v>DA Sch 25I</v>
          </cell>
          <cell r="N1218" t="str">
            <v/>
          </cell>
          <cell r="O1218">
            <v>0</v>
          </cell>
          <cell r="P1218" t="str">
            <v>D05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</row>
        <row r="1219">
          <cell r="J1219">
            <v>1219</v>
          </cell>
          <cell r="L1219" t="str">
            <v>D</v>
          </cell>
          <cell r="M1219" t="str">
            <v>NCP-Secondary</v>
          </cell>
          <cell r="N1219" t="str">
            <v/>
          </cell>
          <cell r="O1219">
            <v>0</v>
          </cell>
          <cell r="P1219" t="str">
            <v>D06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</row>
        <row r="1220">
          <cell r="J1220">
            <v>1220</v>
          </cell>
          <cell r="L1220" t="str">
            <v>D</v>
          </cell>
          <cell r="M1220" t="str">
            <v>NCP-Primary</v>
          </cell>
          <cell r="N1220" t="str">
            <v/>
          </cell>
          <cell r="O1220">
            <v>100</v>
          </cell>
          <cell r="P1220" t="str">
            <v>D08</v>
          </cell>
          <cell r="R1220">
            <v>-2000</v>
          </cell>
          <cell r="S1220">
            <v>-998.89845067285978</v>
          </cell>
          <cell r="T1220">
            <v>-206.55242897591702</v>
          </cell>
          <cell r="U1220">
            <v>-549.65521903731747</v>
          </cell>
          <cell r="V1220">
            <v>-181.58464034613306</v>
          </cell>
          <cell r="W1220">
            <v>-50.448573155600798</v>
          </cell>
          <cell r="X1220">
            <v>-12.860687812171921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</row>
        <row r="1221">
          <cell r="J1221">
            <v>1221</v>
          </cell>
          <cell r="K1221">
            <v>361</v>
          </cell>
          <cell r="L1221" t="str">
            <v>Structures &amp; Improvements Accum Depr</v>
          </cell>
          <cell r="O1221" t="str">
            <v>X02</v>
          </cell>
          <cell r="P1221" t="str">
            <v/>
          </cell>
          <cell r="Q1221">
            <v>-3562000</v>
          </cell>
        </row>
        <row r="1222">
          <cell r="J1222">
            <v>1222</v>
          </cell>
          <cell r="L1222" t="str">
            <v>D</v>
          </cell>
          <cell r="M1222" t="str">
            <v>NCP-All</v>
          </cell>
          <cell r="N1222" t="str">
            <v/>
          </cell>
          <cell r="O1222">
            <v>0</v>
          </cell>
          <cell r="P1222" t="str">
            <v>D02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</row>
        <row r="1223">
          <cell r="J1223">
            <v>1223</v>
          </cell>
          <cell r="L1223" t="str">
            <v>D</v>
          </cell>
          <cell r="M1223" t="str">
            <v>NCP-w/o DA</v>
          </cell>
          <cell r="N1223" t="str">
            <v/>
          </cell>
          <cell r="O1223">
            <v>10956.161</v>
          </cell>
          <cell r="P1223" t="str">
            <v>D03</v>
          </cell>
          <cell r="R1223">
            <v>-3136950.8390769842</v>
          </cell>
          <cell r="S1223">
            <v>-1720939.2037758355</v>
          </cell>
          <cell r="T1223">
            <v>-355856.16577975289</v>
          </cell>
          <cell r="U1223">
            <v>-951083.93268186494</v>
          </cell>
          <cell r="V1223">
            <v>0</v>
          </cell>
          <cell r="W1223">
            <v>-86914.66811220425</v>
          </cell>
          <cell r="X1223">
            <v>-22156.868727326859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</row>
        <row r="1224">
          <cell r="J1224">
            <v>1224</v>
          </cell>
          <cell r="L1224" t="str">
            <v>D</v>
          </cell>
          <cell r="M1224" t="str">
            <v xml:space="preserve">DA Sch 25 </v>
          </cell>
          <cell r="N1224" t="str">
            <v/>
          </cell>
          <cell r="O1224">
            <v>1484.5329999999999</v>
          </cell>
          <cell r="P1224" t="str">
            <v>D04</v>
          </cell>
          <cell r="R1224">
            <v>-425049.16092301602</v>
          </cell>
          <cell r="S1224">
            <v>0</v>
          </cell>
          <cell r="T1224">
            <v>0</v>
          </cell>
          <cell r="U1224">
            <v>0</v>
          </cell>
          <cell r="V1224">
            <v>-425049.16092301602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</row>
        <row r="1225">
          <cell r="J1225">
            <v>1225</v>
          </cell>
          <cell r="L1225" t="str">
            <v>D</v>
          </cell>
          <cell r="M1225" t="str">
            <v>DA Street and Area Lights</v>
          </cell>
          <cell r="N1225" t="str">
            <v/>
          </cell>
          <cell r="O1225">
            <v>0</v>
          </cell>
          <cell r="P1225" t="str">
            <v>D07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</row>
        <row r="1226">
          <cell r="J1226">
            <v>1226</v>
          </cell>
          <cell r="L1226" t="str">
            <v>D</v>
          </cell>
          <cell r="M1226" t="str">
            <v>Avg Customers-Secondary</v>
          </cell>
          <cell r="N1226" t="str">
            <v/>
          </cell>
          <cell r="O1226">
            <v>0</v>
          </cell>
          <cell r="P1226" t="str">
            <v>C02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</row>
        <row r="1227">
          <cell r="J1227">
            <v>1227</v>
          </cell>
          <cell r="L1227" t="str">
            <v>D</v>
          </cell>
          <cell r="M1227" t="str">
            <v>Wt Customers-Meters</v>
          </cell>
          <cell r="N1227" t="str">
            <v/>
          </cell>
          <cell r="O1227">
            <v>0</v>
          </cell>
          <cell r="P1227" t="str">
            <v>C04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</row>
        <row r="1228">
          <cell r="J1228">
            <v>1228</v>
          </cell>
          <cell r="L1228" t="str">
            <v>D</v>
          </cell>
          <cell r="M1228" t="str">
            <v>DA Street &amp; Area Lights</v>
          </cell>
          <cell r="N1228" t="str">
            <v/>
          </cell>
          <cell r="O1228">
            <v>0</v>
          </cell>
          <cell r="P1228" t="str">
            <v>C05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</row>
        <row r="1229">
          <cell r="J1229">
            <v>1229</v>
          </cell>
          <cell r="L1229" t="str">
            <v>D</v>
          </cell>
          <cell r="M1229" t="str">
            <v>DA Sch 25I</v>
          </cell>
          <cell r="N1229" t="str">
            <v/>
          </cell>
          <cell r="O1229">
            <v>0</v>
          </cell>
          <cell r="P1229" t="str">
            <v>D05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</row>
        <row r="1230">
          <cell r="J1230">
            <v>1230</v>
          </cell>
          <cell r="L1230" t="str">
            <v>D</v>
          </cell>
          <cell r="M1230" t="str">
            <v>NCP-Secondary</v>
          </cell>
          <cell r="N1230" t="str">
            <v/>
          </cell>
          <cell r="O1230">
            <v>0</v>
          </cell>
          <cell r="P1230" t="str">
            <v>D06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</row>
        <row r="1231">
          <cell r="J1231">
            <v>1231</v>
          </cell>
          <cell r="L1231" t="str">
            <v>D</v>
          </cell>
          <cell r="M1231" t="str">
            <v>NCP-Primary</v>
          </cell>
          <cell r="N1231" t="str">
            <v/>
          </cell>
          <cell r="O1231">
            <v>0</v>
          </cell>
          <cell r="P1231" t="str">
            <v>D08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</row>
        <row r="1232">
          <cell r="J1232">
            <v>1232</v>
          </cell>
          <cell r="K1232">
            <v>362</v>
          </cell>
          <cell r="L1232" t="str">
            <v>Station Equipment Accum Depr</v>
          </cell>
          <cell r="O1232" t="str">
            <v>X03</v>
          </cell>
          <cell r="P1232" t="str">
            <v/>
          </cell>
          <cell r="Q1232">
            <v>-20705000</v>
          </cell>
        </row>
        <row r="1233">
          <cell r="J1233">
            <v>1233</v>
          </cell>
          <cell r="L1233" t="str">
            <v>D</v>
          </cell>
          <cell r="M1233" t="str">
            <v>NCP-All</v>
          </cell>
          <cell r="N1233" t="str">
            <v/>
          </cell>
          <cell r="O1233">
            <v>0</v>
          </cell>
          <cell r="P1233" t="str">
            <v>D02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</row>
        <row r="1234">
          <cell r="J1234">
            <v>1234</v>
          </cell>
          <cell r="L1234" t="str">
            <v>D</v>
          </cell>
          <cell r="M1234" t="str">
            <v>NCP-w/o DA</v>
          </cell>
          <cell r="N1234" t="str">
            <v/>
          </cell>
          <cell r="O1234">
            <v>63092.08</v>
          </cell>
          <cell r="P1234" t="str">
            <v>D03</v>
          </cell>
          <cell r="R1234">
            <v>-19005641.677174062</v>
          </cell>
          <cell r="S1234">
            <v>-10426543.332374513</v>
          </cell>
          <cell r="T1234">
            <v>-2156002.7945522596</v>
          </cell>
          <cell r="U1234">
            <v>-5762270.8664403958</v>
          </cell>
          <cell r="V1234">
            <v>0</v>
          </cell>
          <cell r="W1234">
            <v>-526584.2926365739</v>
          </cell>
          <cell r="X1234">
            <v>-134240.39117032001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</row>
        <row r="1235">
          <cell r="J1235">
            <v>1235</v>
          </cell>
          <cell r="L1235" t="str">
            <v>D</v>
          </cell>
          <cell r="M1235" t="str">
            <v xml:space="preserve">DA Sch 25 </v>
          </cell>
          <cell r="N1235" t="str">
            <v/>
          </cell>
          <cell r="O1235">
            <v>5641.2749999999996</v>
          </cell>
          <cell r="P1235" t="str">
            <v>D04</v>
          </cell>
          <cell r="R1235">
            <v>-1699358.322825941</v>
          </cell>
          <cell r="S1235">
            <v>0</v>
          </cell>
          <cell r="T1235">
            <v>0</v>
          </cell>
          <cell r="U1235">
            <v>0</v>
          </cell>
          <cell r="V1235">
            <v>-1699358.322825941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</row>
        <row r="1236">
          <cell r="J1236">
            <v>1236</v>
          </cell>
          <cell r="L1236" t="str">
            <v>D</v>
          </cell>
          <cell r="M1236" t="str">
            <v>DA Street and Area Lights</v>
          </cell>
          <cell r="N1236" t="str">
            <v/>
          </cell>
          <cell r="O1236">
            <v>0</v>
          </cell>
          <cell r="P1236" t="str">
            <v>D07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</row>
        <row r="1237">
          <cell r="J1237">
            <v>1237</v>
          </cell>
          <cell r="L1237" t="str">
            <v>D</v>
          </cell>
          <cell r="M1237" t="str">
            <v>Avg Customers-Secondary</v>
          </cell>
          <cell r="N1237" t="str">
            <v/>
          </cell>
          <cell r="O1237">
            <v>0</v>
          </cell>
          <cell r="P1237" t="str">
            <v>C02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</row>
        <row r="1238">
          <cell r="J1238">
            <v>1238</v>
          </cell>
          <cell r="L1238" t="str">
            <v>D</v>
          </cell>
          <cell r="M1238" t="str">
            <v>Wt Customers-Meters</v>
          </cell>
          <cell r="N1238" t="str">
            <v/>
          </cell>
          <cell r="O1238">
            <v>0</v>
          </cell>
          <cell r="P1238" t="str">
            <v>C04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</row>
        <row r="1239">
          <cell r="J1239">
            <v>1239</v>
          </cell>
          <cell r="L1239" t="str">
            <v>D</v>
          </cell>
          <cell r="M1239" t="str">
            <v>DA Street &amp; Area Lights</v>
          </cell>
          <cell r="N1239" t="str">
            <v/>
          </cell>
          <cell r="O1239">
            <v>0</v>
          </cell>
          <cell r="P1239" t="str">
            <v>C05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</row>
        <row r="1240">
          <cell r="J1240">
            <v>1240</v>
          </cell>
          <cell r="L1240" t="str">
            <v>D</v>
          </cell>
          <cell r="M1240" t="str">
            <v>DA Sch 25I</v>
          </cell>
          <cell r="N1240" t="str">
            <v/>
          </cell>
          <cell r="O1240">
            <v>0</v>
          </cell>
          <cell r="P1240" t="str">
            <v>D05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</row>
        <row r="1241">
          <cell r="J1241">
            <v>1241</v>
          </cell>
          <cell r="L1241" t="str">
            <v>D</v>
          </cell>
          <cell r="M1241" t="str">
            <v>NCP-Secondary</v>
          </cell>
          <cell r="N1241" t="str">
            <v/>
          </cell>
          <cell r="O1241">
            <v>0</v>
          </cell>
          <cell r="P1241" t="str">
            <v>D06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</row>
        <row r="1242">
          <cell r="J1242">
            <v>1242</v>
          </cell>
          <cell r="L1242" t="str">
            <v>D</v>
          </cell>
          <cell r="M1242" t="str">
            <v>NCP-Primary</v>
          </cell>
          <cell r="N1242" t="str">
            <v/>
          </cell>
          <cell r="O1242">
            <v>0</v>
          </cell>
          <cell r="P1242" t="str">
            <v>D08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</row>
        <row r="1243">
          <cell r="J1243">
            <v>1243</v>
          </cell>
          <cell r="K1243">
            <v>363</v>
          </cell>
          <cell r="L1243" t="str">
            <v>Storage Battery Equipment Accum Depr</v>
          </cell>
          <cell r="O1243" t="str">
            <v>X01</v>
          </cell>
          <cell r="P1243" t="str">
            <v/>
          </cell>
          <cell r="Q1243">
            <v>0</v>
          </cell>
        </row>
        <row r="1244">
          <cell r="J1244">
            <v>1244</v>
          </cell>
          <cell r="L1244" t="str">
            <v>D</v>
          </cell>
          <cell r="M1244" t="str">
            <v>NCP-All</v>
          </cell>
          <cell r="N1244" t="str">
            <v/>
          </cell>
          <cell r="O1244">
            <v>0</v>
          </cell>
          <cell r="P1244" t="str">
            <v>D02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</row>
        <row r="1245">
          <cell r="J1245">
            <v>1245</v>
          </cell>
          <cell r="L1245" t="str">
            <v>D</v>
          </cell>
          <cell r="M1245" t="str">
            <v>NCP-w/o DA</v>
          </cell>
          <cell r="N1245" t="str">
            <v/>
          </cell>
          <cell r="O1245">
            <v>0</v>
          </cell>
          <cell r="P1245" t="str">
            <v>D03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</row>
        <row r="1246">
          <cell r="J1246">
            <v>1246</v>
          </cell>
          <cell r="L1246" t="str">
            <v>D</v>
          </cell>
          <cell r="M1246" t="str">
            <v xml:space="preserve">DA Sch 25 </v>
          </cell>
          <cell r="N1246" t="str">
            <v/>
          </cell>
          <cell r="O1246">
            <v>0</v>
          </cell>
          <cell r="P1246" t="str">
            <v>D04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</row>
        <row r="1247">
          <cell r="J1247">
            <v>1247</v>
          </cell>
          <cell r="L1247" t="str">
            <v>D</v>
          </cell>
          <cell r="M1247" t="str">
            <v>DA Street and Area Lights</v>
          </cell>
          <cell r="N1247" t="str">
            <v/>
          </cell>
          <cell r="O1247">
            <v>0</v>
          </cell>
          <cell r="P1247" t="str">
            <v>D07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</row>
        <row r="1248">
          <cell r="J1248">
            <v>1248</v>
          </cell>
          <cell r="L1248" t="str">
            <v>D</v>
          </cell>
          <cell r="M1248" t="str">
            <v>Avg Customers-Secondary</v>
          </cell>
          <cell r="N1248" t="str">
            <v/>
          </cell>
          <cell r="O1248">
            <v>0</v>
          </cell>
          <cell r="P1248" t="str">
            <v>C02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</row>
        <row r="1249">
          <cell r="J1249">
            <v>1249</v>
          </cell>
          <cell r="L1249" t="str">
            <v>D</v>
          </cell>
          <cell r="M1249" t="str">
            <v>Wt Customers-Meters</v>
          </cell>
          <cell r="N1249" t="str">
            <v/>
          </cell>
          <cell r="O1249">
            <v>0</v>
          </cell>
          <cell r="P1249" t="str">
            <v>C04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</row>
        <row r="1250">
          <cell r="J1250">
            <v>1250</v>
          </cell>
          <cell r="L1250" t="str">
            <v>D</v>
          </cell>
          <cell r="M1250" t="str">
            <v>DA Street &amp; Area Lights</v>
          </cell>
          <cell r="N1250" t="str">
            <v/>
          </cell>
          <cell r="O1250">
            <v>0</v>
          </cell>
          <cell r="P1250" t="str">
            <v>C05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J1251">
            <v>1251</v>
          </cell>
          <cell r="L1251" t="str">
            <v>D</v>
          </cell>
          <cell r="M1251" t="str">
            <v>DA Sch 25I</v>
          </cell>
          <cell r="N1251" t="str">
            <v/>
          </cell>
          <cell r="O1251">
            <v>0</v>
          </cell>
          <cell r="P1251" t="str">
            <v>D05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</row>
        <row r="1252">
          <cell r="J1252">
            <v>1252</v>
          </cell>
          <cell r="L1252" t="str">
            <v>D</v>
          </cell>
          <cell r="M1252" t="str">
            <v>NCP-Secondary</v>
          </cell>
          <cell r="N1252" t="str">
            <v/>
          </cell>
          <cell r="O1252">
            <v>0</v>
          </cell>
          <cell r="P1252" t="str">
            <v>D06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</row>
        <row r="1253">
          <cell r="J1253">
            <v>1253</v>
          </cell>
          <cell r="L1253" t="str">
            <v>D</v>
          </cell>
          <cell r="M1253" t="str">
            <v>NCP-Primary</v>
          </cell>
          <cell r="N1253" t="str">
            <v/>
          </cell>
          <cell r="O1253">
            <v>100</v>
          </cell>
          <cell r="P1253" t="str">
            <v>D08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</row>
        <row r="1254">
          <cell r="J1254">
            <v>1254</v>
          </cell>
          <cell r="K1254">
            <v>364</v>
          </cell>
          <cell r="L1254" t="str">
            <v>Poles, Towers &amp; Fixtures Accum Depr</v>
          </cell>
          <cell r="O1254" t="str">
            <v>X05</v>
          </cell>
          <cell r="P1254" t="str">
            <v/>
          </cell>
          <cell r="Q1254">
            <v>-43303000</v>
          </cell>
        </row>
        <row r="1255">
          <cell r="J1255">
            <v>1255</v>
          </cell>
          <cell r="L1255" t="str">
            <v>D</v>
          </cell>
          <cell r="M1255" t="str">
            <v>NCP-All</v>
          </cell>
          <cell r="N1255" t="str">
            <v/>
          </cell>
          <cell r="O1255">
            <v>0</v>
          </cell>
          <cell r="P1255" t="str">
            <v>D02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</row>
        <row r="1256">
          <cell r="J1256">
            <v>1256</v>
          </cell>
          <cell r="L1256" t="str">
            <v>D</v>
          </cell>
          <cell r="M1256" t="str">
            <v>NCP-w/o DA</v>
          </cell>
          <cell r="N1256" t="str">
            <v/>
          </cell>
          <cell r="O1256">
            <v>87.16</v>
          </cell>
          <cell r="P1256" t="str">
            <v>D03</v>
          </cell>
          <cell r="R1256">
            <v>-37742894.799999997</v>
          </cell>
          <cell r="S1256">
            <v>-20705848.021647334</v>
          </cell>
          <cell r="T1256">
            <v>-4281559.5519209728</v>
          </cell>
          <cell r="U1256">
            <v>-11443169.707990749</v>
          </cell>
          <cell r="V1256">
            <v>0</v>
          </cell>
          <cell r="W1256">
            <v>-1045732.4145063959</v>
          </cell>
          <cell r="X1256">
            <v>-266585.10393454868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</row>
        <row r="1257">
          <cell r="J1257">
            <v>1257</v>
          </cell>
          <cell r="L1257" t="str">
            <v>D</v>
          </cell>
          <cell r="M1257" t="str">
            <v xml:space="preserve">DA Sch 25 </v>
          </cell>
          <cell r="N1257" t="str">
            <v/>
          </cell>
          <cell r="O1257">
            <v>4.6500000000000004</v>
          </cell>
          <cell r="P1257" t="str">
            <v>D04</v>
          </cell>
          <cell r="R1257">
            <v>-2013589.5</v>
          </cell>
          <cell r="S1257">
            <v>0</v>
          </cell>
          <cell r="T1257">
            <v>0</v>
          </cell>
          <cell r="U1257">
            <v>0</v>
          </cell>
          <cell r="V1257">
            <v>-2013589.5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J1258">
            <v>1258</v>
          </cell>
          <cell r="L1258" t="str">
            <v>D</v>
          </cell>
          <cell r="M1258" t="str">
            <v>DA Street and Area Lights</v>
          </cell>
          <cell r="N1258" t="str">
            <v/>
          </cell>
          <cell r="O1258">
            <v>7.68</v>
          </cell>
          <cell r="P1258" t="str">
            <v>D07</v>
          </cell>
          <cell r="R1258">
            <v>-3325670.3999999994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-3325670.3999999994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</row>
        <row r="1259">
          <cell r="J1259">
            <v>1259</v>
          </cell>
          <cell r="L1259" t="str">
            <v>D</v>
          </cell>
          <cell r="M1259" t="str">
            <v>Avg Customers-Secondary</v>
          </cell>
          <cell r="N1259" t="str">
            <v/>
          </cell>
          <cell r="O1259">
            <v>0</v>
          </cell>
          <cell r="P1259" t="str">
            <v>C02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J1260">
            <v>1260</v>
          </cell>
          <cell r="L1260" t="str">
            <v>D</v>
          </cell>
          <cell r="M1260" t="str">
            <v>Wt Customers-Meters</v>
          </cell>
          <cell r="N1260" t="str">
            <v/>
          </cell>
          <cell r="O1260">
            <v>0</v>
          </cell>
          <cell r="P1260" t="str">
            <v>C04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</row>
        <row r="1261">
          <cell r="J1261">
            <v>1261</v>
          </cell>
          <cell r="L1261" t="str">
            <v>D</v>
          </cell>
          <cell r="M1261" t="str">
            <v>DA Street &amp; Area Lights</v>
          </cell>
          <cell r="N1261" t="str">
            <v/>
          </cell>
          <cell r="O1261">
            <v>0</v>
          </cell>
          <cell r="P1261" t="str">
            <v>C05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</row>
        <row r="1262">
          <cell r="J1262">
            <v>1262</v>
          </cell>
          <cell r="L1262" t="str">
            <v>D</v>
          </cell>
          <cell r="M1262" t="str">
            <v>DA Sch 25I</v>
          </cell>
          <cell r="N1262" t="str">
            <v/>
          </cell>
          <cell r="O1262">
            <v>0</v>
          </cell>
          <cell r="P1262" t="str">
            <v>D05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</row>
        <row r="1263">
          <cell r="J1263">
            <v>1263</v>
          </cell>
          <cell r="L1263" t="str">
            <v>D</v>
          </cell>
          <cell r="M1263" t="str">
            <v>NCP-Secondary</v>
          </cell>
          <cell r="N1263" t="str">
            <v/>
          </cell>
          <cell r="O1263">
            <v>0.51</v>
          </cell>
          <cell r="P1263" t="str">
            <v>D06</v>
          </cell>
          <cell r="R1263">
            <v>-220845.29999999996</v>
          </cell>
          <cell r="S1263">
            <v>-123908.23361082694</v>
          </cell>
          <cell r="T1263">
            <v>-25621.77026622857</v>
          </cell>
          <cell r="U1263">
            <v>-63462.106749750943</v>
          </cell>
          <cell r="V1263">
            <v>0</v>
          </cell>
          <cell r="W1263">
            <v>-6257.8869590661552</v>
          </cell>
          <cell r="X1263">
            <v>-1595.3024141273802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</row>
        <row r="1264">
          <cell r="J1264">
            <v>1264</v>
          </cell>
          <cell r="L1264" t="str">
            <v>D</v>
          </cell>
          <cell r="M1264" t="str">
            <v>NCP-Primary</v>
          </cell>
          <cell r="N1264" t="str">
            <v/>
          </cell>
          <cell r="O1264">
            <v>0</v>
          </cell>
          <cell r="P1264" t="str">
            <v>D08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</row>
        <row r="1265">
          <cell r="J1265">
            <v>1265</v>
          </cell>
          <cell r="K1265">
            <v>365</v>
          </cell>
          <cell r="L1265" t="str">
            <v>Overhead Conductors &amp; Devices Accum Depr</v>
          </cell>
          <cell r="O1265" t="str">
            <v>X06</v>
          </cell>
          <cell r="P1265" t="str">
            <v/>
          </cell>
          <cell r="Q1265">
            <v>-25455000</v>
          </cell>
        </row>
        <row r="1266">
          <cell r="J1266">
            <v>1266</v>
          </cell>
          <cell r="L1266" t="str">
            <v>D</v>
          </cell>
          <cell r="M1266" t="str">
            <v>NCP-All</v>
          </cell>
          <cell r="N1266" t="str">
            <v/>
          </cell>
          <cell r="O1266">
            <v>0</v>
          </cell>
          <cell r="P1266" t="str">
            <v>D02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</row>
        <row r="1267">
          <cell r="J1267">
            <v>1267</v>
          </cell>
          <cell r="L1267" t="str">
            <v>D</v>
          </cell>
          <cell r="M1267" t="str">
            <v>NCP-w/o DA</v>
          </cell>
          <cell r="N1267" t="str">
            <v/>
          </cell>
          <cell r="O1267">
            <v>94.63</v>
          </cell>
          <cell r="P1267" t="str">
            <v>D03</v>
          </cell>
          <cell r="R1267">
            <v>-24088066.5</v>
          </cell>
          <cell r="S1267">
            <v>-13214774.508613855</v>
          </cell>
          <cell r="T1267">
            <v>-2732553.8159405463</v>
          </cell>
          <cell r="U1267">
            <v>-7303197.9756059078</v>
          </cell>
          <cell r="V1267">
            <v>0</v>
          </cell>
          <cell r="W1267">
            <v>-667401.6944199953</v>
          </cell>
          <cell r="X1267">
            <v>-170138.5054196961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</row>
        <row r="1268">
          <cell r="J1268">
            <v>1268</v>
          </cell>
          <cell r="L1268" t="str">
            <v>D</v>
          </cell>
          <cell r="M1268" t="str">
            <v xml:space="preserve">DA Sch 25 </v>
          </cell>
          <cell r="N1268" t="str">
            <v/>
          </cell>
          <cell r="O1268">
            <v>5.0599999999999996</v>
          </cell>
          <cell r="P1268" t="str">
            <v>D04</v>
          </cell>
          <cell r="R1268">
            <v>-1288022.9999999998</v>
          </cell>
          <cell r="S1268">
            <v>0</v>
          </cell>
          <cell r="T1268">
            <v>0</v>
          </cell>
          <cell r="U1268">
            <v>0</v>
          </cell>
          <cell r="V1268">
            <v>-1288022.9999999998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</row>
        <row r="1269">
          <cell r="J1269">
            <v>1269</v>
          </cell>
          <cell r="L1269" t="str">
            <v>D</v>
          </cell>
          <cell r="M1269" t="str">
            <v>DA Street and Area Lights</v>
          </cell>
          <cell r="N1269" t="str">
            <v/>
          </cell>
          <cell r="O1269">
            <v>0</v>
          </cell>
          <cell r="P1269" t="str">
            <v>D07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</row>
        <row r="1270">
          <cell r="J1270">
            <v>1270</v>
          </cell>
          <cell r="L1270" t="str">
            <v>D</v>
          </cell>
          <cell r="M1270" t="str">
            <v>Avg Customers-Secondary</v>
          </cell>
          <cell r="N1270" t="str">
            <v/>
          </cell>
          <cell r="O1270">
            <v>0</v>
          </cell>
          <cell r="P1270" t="str">
            <v>C02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</row>
        <row r="1271">
          <cell r="J1271">
            <v>1271</v>
          </cell>
          <cell r="L1271" t="str">
            <v>D</v>
          </cell>
          <cell r="M1271" t="str">
            <v>Wt Customers-Meters</v>
          </cell>
          <cell r="N1271" t="str">
            <v/>
          </cell>
          <cell r="O1271">
            <v>0</v>
          </cell>
          <cell r="P1271" t="str">
            <v>C04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</row>
        <row r="1272">
          <cell r="J1272">
            <v>1272</v>
          </cell>
          <cell r="L1272" t="str">
            <v>D</v>
          </cell>
          <cell r="M1272" t="str">
            <v>DA Street &amp; Area Lights</v>
          </cell>
          <cell r="N1272" t="str">
            <v/>
          </cell>
          <cell r="O1272">
            <v>0</v>
          </cell>
          <cell r="P1272" t="str">
            <v>C05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</row>
        <row r="1273">
          <cell r="J1273">
            <v>1273</v>
          </cell>
          <cell r="L1273" t="str">
            <v>D</v>
          </cell>
          <cell r="M1273" t="str">
            <v>DA Sch 25I</v>
          </cell>
          <cell r="N1273" t="str">
            <v/>
          </cell>
          <cell r="O1273">
            <v>0</v>
          </cell>
          <cell r="P1273" t="str">
            <v>D05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</row>
        <row r="1274">
          <cell r="J1274">
            <v>1274</v>
          </cell>
          <cell r="L1274" t="str">
            <v>D</v>
          </cell>
          <cell r="M1274" t="str">
            <v>NCP-Secondary</v>
          </cell>
          <cell r="N1274" t="str">
            <v/>
          </cell>
          <cell r="O1274">
            <v>0.31</v>
          </cell>
          <cell r="P1274" t="str">
            <v>D06</v>
          </cell>
          <cell r="R1274">
            <v>-78910.5</v>
          </cell>
          <cell r="S1274">
            <v>-44273.800114139449</v>
          </cell>
          <cell r="T1274">
            <v>-9154.9455777108687</v>
          </cell>
          <cell r="U1274">
            <v>-22675.721759422649</v>
          </cell>
          <cell r="V1274">
            <v>0</v>
          </cell>
          <cell r="W1274">
            <v>-2236.0131226853814</v>
          </cell>
          <cell r="X1274">
            <v>-570.01942604166197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</row>
        <row r="1275">
          <cell r="J1275">
            <v>1275</v>
          </cell>
          <cell r="L1275" t="str">
            <v>D</v>
          </cell>
          <cell r="M1275" t="str">
            <v>NCP-Primary</v>
          </cell>
          <cell r="N1275" t="str">
            <v/>
          </cell>
          <cell r="O1275">
            <v>0</v>
          </cell>
          <cell r="P1275" t="str">
            <v>D08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</row>
        <row r="1276">
          <cell r="J1276">
            <v>1276</v>
          </cell>
          <cell r="K1276">
            <v>366</v>
          </cell>
          <cell r="L1276" t="str">
            <v>Underground Conduit Accum Depr</v>
          </cell>
          <cell r="O1276" t="str">
            <v>X07</v>
          </cell>
          <cell r="P1276" t="str">
            <v/>
          </cell>
          <cell r="Q1276">
            <v>-11416000</v>
          </cell>
        </row>
        <row r="1277">
          <cell r="J1277">
            <v>1277</v>
          </cell>
          <cell r="L1277" t="str">
            <v>D</v>
          </cell>
          <cell r="M1277" t="str">
            <v>NCP-All</v>
          </cell>
          <cell r="N1277" t="str">
            <v/>
          </cell>
          <cell r="O1277">
            <v>0</v>
          </cell>
          <cell r="P1277" t="str">
            <v>D02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</row>
        <row r="1278">
          <cell r="J1278">
            <v>1278</v>
          </cell>
          <cell r="L1278" t="str">
            <v>D</v>
          </cell>
          <cell r="M1278" t="str">
            <v>NCP-w/o DA</v>
          </cell>
          <cell r="N1278" t="str">
            <v/>
          </cell>
          <cell r="O1278">
            <v>73.58</v>
          </cell>
          <cell r="P1278" t="str">
            <v>D03</v>
          </cell>
          <cell r="R1278">
            <v>-8399892.8000000007</v>
          </cell>
          <cell r="S1278">
            <v>-4608202.5408111969</v>
          </cell>
          <cell r="T1278">
            <v>-952885.07793398527</v>
          </cell>
          <cell r="U1278">
            <v>-2546741.5615224512</v>
          </cell>
          <cell r="V1278">
            <v>0</v>
          </cell>
          <cell r="W1278">
            <v>-232733.61054804127</v>
          </cell>
          <cell r="X1278">
            <v>-59330.00918432646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</row>
        <row r="1279">
          <cell r="J1279">
            <v>1279</v>
          </cell>
          <cell r="L1279" t="str">
            <v>D</v>
          </cell>
          <cell r="M1279" t="str">
            <v xml:space="preserve">DA Sch 25 </v>
          </cell>
          <cell r="N1279" t="str">
            <v/>
          </cell>
          <cell r="O1279">
            <v>5.0599999999999996</v>
          </cell>
          <cell r="P1279" t="str">
            <v>D04</v>
          </cell>
          <cell r="R1279">
            <v>-577649.6</v>
          </cell>
          <cell r="S1279">
            <v>0</v>
          </cell>
          <cell r="T1279">
            <v>0</v>
          </cell>
          <cell r="U1279">
            <v>0</v>
          </cell>
          <cell r="V1279">
            <v>-577649.6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</row>
        <row r="1280">
          <cell r="J1280">
            <v>1280</v>
          </cell>
          <cell r="L1280" t="str">
            <v>D</v>
          </cell>
          <cell r="M1280" t="str">
            <v>DA Street and Area Lights</v>
          </cell>
          <cell r="N1280" t="str">
            <v/>
          </cell>
          <cell r="O1280">
            <v>0</v>
          </cell>
          <cell r="P1280" t="str">
            <v>D07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</row>
        <row r="1281">
          <cell r="J1281">
            <v>1281</v>
          </cell>
          <cell r="L1281" t="str">
            <v>D</v>
          </cell>
          <cell r="M1281" t="str">
            <v>Avg Customers-Secondary</v>
          </cell>
          <cell r="N1281" t="str">
            <v/>
          </cell>
          <cell r="O1281">
            <v>0</v>
          </cell>
          <cell r="P1281" t="str">
            <v>C02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</row>
        <row r="1282">
          <cell r="J1282">
            <v>1282</v>
          </cell>
          <cell r="L1282" t="str">
            <v>D</v>
          </cell>
          <cell r="M1282" t="str">
            <v>Wt Customers-Meters</v>
          </cell>
          <cell r="N1282" t="str">
            <v/>
          </cell>
          <cell r="O1282">
            <v>0</v>
          </cell>
          <cell r="P1282" t="str">
            <v>C04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</row>
        <row r="1283">
          <cell r="J1283">
            <v>1283</v>
          </cell>
          <cell r="L1283" t="str">
            <v>D</v>
          </cell>
          <cell r="M1283" t="str">
            <v>DA Street &amp; Area Lights</v>
          </cell>
          <cell r="N1283" t="str">
            <v/>
          </cell>
          <cell r="O1283">
            <v>0</v>
          </cell>
          <cell r="P1283" t="str">
            <v>C05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</row>
        <row r="1284">
          <cell r="J1284">
            <v>1284</v>
          </cell>
          <cell r="L1284" t="str">
            <v>D</v>
          </cell>
          <cell r="M1284" t="str">
            <v>DA Sch 25I</v>
          </cell>
          <cell r="N1284" t="str">
            <v/>
          </cell>
          <cell r="O1284">
            <v>0</v>
          </cell>
          <cell r="P1284" t="str">
            <v>D05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</row>
        <row r="1285">
          <cell r="J1285">
            <v>1285</v>
          </cell>
          <cell r="L1285" t="str">
            <v>D</v>
          </cell>
          <cell r="M1285" t="str">
            <v>NCP-Secondary</v>
          </cell>
          <cell r="N1285" t="str">
            <v/>
          </cell>
          <cell r="O1285">
            <v>21.36</v>
          </cell>
          <cell r="P1285" t="str">
            <v>D06</v>
          </cell>
          <cell r="R1285">
            <v>-2438457.6</v>
          </cell>
          <cell r="S1285">
            <v>-1368129.518495057</v>
          </cell>
          <cell r="T1285">
            <v>-282902.10582312185</v>
          </cell>
          <cell r="U1285">
            <v>-700715.19075090811</v>
          </cell>
          <cell r="V1285">
            <v>0</v>
          </cell>
          <cell r="W1285">
            <v>-69096.295077485265</v>
          </cell>
          <cell r="X1285">
            <v>-17614.489853427982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J1286">
            <v>1286</v>
          </cell>
          <cell r="L1286" t="str">
            <v>D</v>
          </cell>
          <cell r="M1286" t="str">
            <v>NCP-Primary</v>
          </cell>
          <cell r="N1286" t="str">
            <v/>
          </cell>
          <cell r="O1286">
            <v>0</v>
          </cell>
          <cell r="P1286" t="str">
            <v>D08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J1287">
            <v>1287</v>
          </cell>
          <cell r="K1287">
            <v>367</v>
          </cell>
          <cell r="L1287" t="str">
            <v>Underground Conductors &amp; Devices Accum Depr</v>
          </cell>
          <cell r="O1287" t="str">
            <v>X08</v>
          </cell>
          <cell r="P1287" t="str">
            <v/>
          </cell>
          <cell r="Q1287">
            <v>-25457000</v>
          </cell>
        </row>
        <row r="1288">
          <cell r="J1288">
            <v>1288</v>
          </cell>
          <cell r="L1288" t="str">
            <v>D</v>
          </cell>
          <cell r="M1288" t="str">
            <v>NCP-All</v>
          </cell>
          <cell r="N1288" t="str">
            <v/>
          </cell>
          <cell r="O1288">
            <v>0</v>
          </cell>
          <cell r="P1288" t="str">
            <v>D02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</row>
        <row r="1289">
          <cell r="J1289">
            <v>1289</v>
          </cell>
          <cell r="L1289" t="str">
            <v>D</v>
          </cell>
          <cell r="M1289" t="str">
            <v>NCP-w/o DA</v>
          </cell>
          <cell r="N1289" t="str">
            <v/>
          </cell>
          <cell r="O1289">
            <v>75.790000000000006</v>
          </cell>
          <cell r="P1289" t="str">
            <v>D03</v>
          </cell>
          <cell r="R1289">
            <v>-19293860.300000001</v>
          </cell>
          <cell r="S1289">
            <v>-10584660.801446928</v>
          </cell>
          <cell r="T1289">
            <v>-2188698.3576281979</v>
          </cell>
          <cell r="U1289">
            <v>-5849655.118005557</v>
          </cell>
          <cell r="V1289">
            <v>0</v>
          </cell>
          <cell r="W1289">
            <v>-534569.88987151301</v>
          </cell>
          <cell r="X1289">
            <v>-136276.13304780648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J1290">
            <v>1290</v>
          </cell>
          <cell r="L1290" t="str">
            <v>D</v>
          </cell>
          <cell r="M1290" t="str">
            <v xml:space="preserve">DA Sch 25 </v>
          </cell>
          <cell r="N1290" t="str">
            <v/>
          </cell>
          <cell r="O1290">
            <v>5.46</v>
          </cell>
          <cell r="P1290" t="str">
            <v>D04</v>
          </cell>
          <cell r="R1290">
            <v>-1389952.2</v>
          </cell>
          <cell r="S1290">
            <v>0</v>
          </cell>
          <cell r="T1290">
            <v>0</v>
          </cell>
          <cell r="U1290">
            <v>0</v>
          </cell>
          <cell r="V1290">
            <v>-1389952.2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J1291">
            <v>1291</v>
          </cell>
          <cell r="L1291" t="str">
            <v>D</v>
          </cell>
          <cell r="M1291" t="str">
            <v>DA Street and Area Lights</v>
          </cell>
          <cell r="N1291" t="str">
            <v/>
          </cell>
          <cell r="O1291">
            <v>0</v>
          </cell>
          <cell r="P1291" t="str">
            <v>D07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J1292">
            <v>1292</v>
          </cell>
          <cell r="L1292" t="str">
            <v>D</v>
          </cell>
          <cell r="M1292" t="str">
            <v>Avg Customers-Secondary</v>
          </cell>
          <cell r="N1292" t="str">
            <v/>
          </cell>
          <cell r="O1292">
            <v>0</v>
          </cell>
          <cell r="P1292" t="str">
            <v>C02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J1293">
            <v>1293</v>
          </cell>
          <cell r="L1293" t="str">
            <v>D</v>
          </cell>
          <cell r="M1293" t="str">
            <v>Wt Customers-Meters</v>
          </cell>
          <cell r="N1293" t="str">
            <v/>
          </cell>
          <cell r="O1293">
            <v>0</v>
          </cell>
          <cell r="P1293" t="str">
            <v>C04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</row>
        <row r="1294">
          <cell r="J1294">
            <v>1294</v>
          </cell>
          <cell r="L1294" t="str">
            <v>D</v>
          </cell>
          <cell r="M1294" t="str">
            <v>DA Street &amp; Area Lights</v>
          </cell>
          <cell r="N1294" t="str">
            <v/>
          </cell>
          <cell r="O1294">
            <v>0</v>
          </cell>
          <cell r="P1294" t="str">
            <v>C05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</row>
        <row r="1295">
          <cell r="J1295">
            <v>1295</v>
          </cell>
          <cell r="L1295" t="str">
            <v>D</v>
          </cell>
          <cell r="M1295" t="str">
            <v>DA Sch 25I</v>
          </cell>
          <cell r="N1295" t="str">
            <v/>
          </cell>
          <cell r="O1295">
            <v>0</v>
          </cell>
          <cell r="P1295" t="str">
            <v>D05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</row>
        <row r="1296">
          <cell r="J1296">
            <v>1296</v>
          </cell>
          <cell r="L1296" t="str">
            <v>D</v>
          </cell>
          <cell r="M1296" t="str">
            <v>NCP-Secondary</v>
          </cell>
          <cell r="N1296" t="str">
            <v/>
          </cell>
          <cell r="O1296">
            <v>18.75</v>
          </cell>
          <cell r="P1296" t="str">
            <v>D06</v>
          </cell>
          <cell r="R1296">
            <v>-4773187.5</v>
          </cell>
          <cell r="S1296">
            <v>-2678061.2121619936</v>
          </cell>
          <cell r="T1296">
            <v>-553770.05334790424</v>
          </cell>
          <cell r="U1296">
            <v>-1371623.1889996158</v>
          </cell>
          <cell r="V1296">
            <v>0</v>
          </cell>
          <cell r="W1296">
            <v>-135253.35521936661</v>
          </cell>
          <cell r="X1296">
            <v>-34479.690271120264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</row>
        <row r="1297">
          <cell r="J1297">
            <v>1297</v>
          </cell>
          <cell r="L1297" t="str">
            <v>D</v>
          </cell>
          <cell r="M1297" t="str">
            <v>NCP-Primary</v>
          </cell>
          <cell r="N1297" t="str">
            <v/>
          </cell>
          <cell r="O1297">
            <v>0</v>
          </cell>
          <cell r="P1297" t="str">
            <v>D08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</row>
        <row r="1298">
          <cell r="J1298">
            <v>1298</v>
          </cell>
          <cell r="K1298">
            <v>368</v>
          </cell>
          <cell r="L1298" t="str">
            <v>Line Transformers Accum Depr</v>
          </cell>
          <cell r="O1298" t="str">
            <v>X09</v>
          </cell>
          <cell r="P1298" t="str">
            <v/>
          </cell>
          <cell r="Q1298">
            <v>-35565000</v>
          </cell>
        </row>
        <row r="1299">
          <cell r="J1299">
            <v>1299</v>
          </cell>
          <cell r="L1299" t="str">
            <v>D</v>
          </cell>
          <cell r="M1299" t="str">
            <v>NCP-All</v>
          </cell>
          <cell r="N1299" t="str">
            <v/>
          </cell>
          <cell r="O1299">
            <v>0</v>
          </cell>
          <cell r="P1299" t="str">
            <v>D02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</row>
        <row r="1300">
          <cell r="J1300">
            <v>1300</v>
          </cell>
          <cell r="L1300" t="str">
            <v>D</v>
          </cell>
          <cell r="M1300" t="str">
            <v>NCP-w/o DA</v>
          </cell>
          <cell r="N1300" t="str">
            <v/>
          </cell>
          <cell r="O1300">
            <v>0</v>
          </cell>
          <cell r="P1300" t="str">
            <v>D03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</row>
        <row r="1301">
          <cell r="J1301">
            <v>1301</v>
          </cell>
          <cell r="L1301" t="str">
            <v>D</v>
          </cell>
          <cell r="M1301" t="str">
            <v xml:space="preserve">DA Sch 25 </v>
          </cell>
          <cell r="N1301" t="str">
            <v/>
          </cell>
          <cell r="O1301">
            <v>0</v>
          </cell>
          <cell r="P1301" t="str">
            <v>D04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</row>
        <row r="1302">
          <cell r="J1302">
            <v>1302</v>
          </cell>
          <cell r="L1302" t="str">
            <v>D</v>
          </cell>
          <cell r="M1302" t="str">
            <v>DA Street and Area Lights</v>
          </cell>
          <cell r="N1302" t="str">
            <v/>
          </cell>
          <cell r="O1302">
            <v>0</v>
          </cell>
          <cell r="P1302" t="str">
            <v>D07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</row>
        <row r="1303">
          <cell r="J1303">
            <v>1303</v>
          </cell>
          <cell r="L1303" t="str">
            <v>D</v>
          </cell>
          <cell r="M1303" t="str">
            <v>Avg Customers-Secondary</v>
          </cell>
          <cell r="N1303" t="str">
            <v/>
          </cell>
          <cell r="O1303">
            <v>0</v>
          </cell>
          <cell r="P1303" t="str">
            <v>C02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</row>
        <row r="1304">
          <cell r="J1304">
            <v>1304</v>
          </cell>
          <cell r="L1304" t="str">
            <v>D</v>
          </cell>
          <cell r="M1304" t="str">
            <v>Wt Customers-Meters</v>
          </cell>
          <cell r="N1304" t="str">
            <v/>
          </cell>
          <cell r="O1304">
            <v>0</v>
          </cell>
          <cell r="P1304" t="str">
            <v>C04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</row>
        <row r="1305">
          <cell r="J1305">
            <v>1305</v>
          </cell>
          <cell r="L1305" t="str">
            <v>D</v>
          </cell>
          <cell r="M1305" t="str">
            <v>DA Street &amp; Area Lights</v>
          </cell>
          <cell r="N1305" t="str">
            <v/>
          </cell>
          <cell r="O1305">
            <v>0</v>
          </cell>
          <cell r="P1305" t="str">
            <v>C05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</row>
        <row r="1306">
          <cell r="J1306">
            <v>1306</v>
          </cell>
          <cell r="L1306" t="str">
            <v>D</v>
          </cell>
          <cell r="M1306" t="str">
            <v>DA Sch 25I</v>
          </cell>
          <cell r="N1306" t="str">
            <v/>
          </cell>
          <cell r="O1306">
            <v>0</v>
          </cell>
          <cell r="P1306" t="str">
            <v>D05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</row>
        <row r="1307">
          <cell r="J1307">
            <v>1307</v>
          </cell>
          <cell r="L1307" t="str">
            <v>D</v>
          </cell>
          <cell r="M1307" t="str">
            <v>NCP-Secondary</v>
          </cell>
          <cell r="N1307" t="str">
            <v/>
          </cell>
          <cell r="O1307">
            <v>100</v>
          </cell>
          <cell r="P1307" t="str">
            <v>D06</v>
          </cell>
          <cell r="R1307">
            <v>-35565000</v>
          </cell>
          <cell r="S1307">
            <v>-19954222.835482851</v>
          </cell>
          <cell r="T1307">
            <v>-4126138.3399077058</v>
          </cell>
          <cell r="U1307">
            <v>-10219958.616076017</v>
          </cell>
          <cell r="V1307">
            <v>0</v>
          </cell>
          <cell r="W1307">
            <v>-1007772.18124718</v>
          </cell>
          <cell r="X1307">
            <v>-256908.02728625099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</row>
        <row r="1308">
          <cell r="J1308">
            <v>1308</v>
          </cell>
          <cell r="L1308" t="str">
            <v>D</v>
          </cell>
          <cell r="M1308" t="str">
            <v>NCP-Primary</v>
          </cell>
          <cell r="N1308" t="str">
            <v/>
          </cell>
          <cell r="O1308">
            <v>0</v>
          </cell>
          <cell r="P1308" t="str">
            <v>D08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</row>
        <row r="1309">
          <cell r="J1309">
            <v>1309</v>
          </cell>
          <cell r="K1309">
            <v>369</v>
          </cell>
          <cell r="L1309" t="str">
            <v>Services Accum Depr</v>
          </cell>
          <cell r="O1309" t="str">
            <v>X10</v>
          </cell>
          <cell r="P1309" t="str">
            <v/>
          </cell>
          <cell r="Q1309">
            <v>-28270000</v>
          </cell>
        </row>
        <row r="1310">
          <cell r="J1310">
            <v>1310</v>
          </cell>
          <cell r="L1310" t="str">
            <v>D</v>
          </cell>
          <cell r="M1310" t="str">
            <v>NCP-All</v>
          </cell>
          <cell r="N1310" t="str">
            <v/>
          </cell>
          <cell r="O1310">
            <v>0</v>
          </cell>
          <cell r="P1310" t="str">
            <v>D02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</row>
        <row r="1311">
          <cell r="J1311">
            <v>1311</v>
          </cell>
          <cell r="L1311" t="str">
            <v>D</v>
          </cell>
          <cell r="M1311" t="str">
            <v>NCP-w/o DA</v>
          </cell>
          <cell r="N1311" t="str">
            <v/>
          </cell>
          <cell r="O1311">
            <v>0</v>
          </cell>
          <cell r="P1311" t="str">
            <v>D03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</row>
        <row r="1312">
          <cell r="J1312">
            <v>1312</v>
          </cell>
          <cell r="L1312" t="str">
            <v>D</v>
          </cell>
          <cell r="M1312" t="str">
            <v xml:space="preserve">DA Sch 25 </v>
          </cell>
          <cell r="N1312" t="str">
            <v/>
          </cell>
          <cell r="O1312">
            <v>0</v>
          </cell>
          <cell r="P1312" t="str">
            <v>D04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</row>
        <row r="1313">
          <cell r="J1313">
            <v>1313</v>
          </cell>
          <cell r="L1313" t="str">
            <v>D</v>
          </cell>
          <cell r="M1313" t="str">
            <v>DA Street and Area Lights</v>
          </cell>
          <cell r="N1313" t="str">
            <v/>
          </cell>
          <cell r="O1313">
            <v>0</v>
          </cell>
          <cell r="P1313" t="str">
            <v>D07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</row>
        <row r="1314">
          <cell r="J1314">
            <v>1314</v>
          </cell>
          <cell r="L1314" t="str">
            <v>D</v>
          </cell>
          <cell r="M1314" t="str">
            <v>Avg Customers-Secondary</v>
          </cell>
          <cell r="N1314" t="str">
            <v/>
          </cell>
          <cell r="O1314">
            <v>100</v>
          </cell>
          <cell r="P1314" t="str">
            <v>C02</v>
          </cell>
          <cell r="R1314">
            <v>-28270000</v>
          </cell>
          <cell r="S1314">
            <v>-24253832.583124798</v>
          </cell>
          <cell r="T1314">
            <v>-3408620.3840703336</v>
          </cell>
          <cell r="U1314">
            <v>-318562.37141373643</v>
          </cell>
          <cell r="V1314">
            <v>0</v>
          </cell>
          <cell r="W1314">
            <v>-288984.66139113257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</row>
        <row r="1315">
          <cell r="J1315">
            <v>1315</v>
          </cell>
          <cell r="L1315" t="str">
            <v>D</v>
          </cell>
          <cell r="M1315" t="str">
            <v>Wt Customers-Meters</v>
          </cell>
          <cell r="N1315" t="str">
            <v/>
          </cell>
          <cell r="O1315">
            <v>0</v>
          </cell>
          <cell r="P1315" t="str">
            <v>C04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</row>
        <row r="1316">
          <cell r="J1316">
            <v>1316</v>
          </cell>
          <cell r="L1316" t="str">
            <v>D</v>
          </cell>
          <cell r="M1316" t="str">
            <v>DA Street &amp; Area Lights</v>
          </cell>
          <cell r="N1316" t="str">
            <v/>
          </cell>
          <cell r="O1316">
            <v>0</v>
          </cell>
          <cell r="P1316" t="str">
            <v>C05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</row>
        <row r="1317">
          <cell r="J1317">
            <v>1317</v>
          </cell>
          <cell r="L1317" t="str">
            <v>D</v>
          </cell>
          <cell r="M1317" t="str">
            <v>DA Sch 25I</v>
          </cell>
          <cell r="N1317" t="str">
            <v/>
          </cell>
          <cell r="O1317">
            <v>0</v>
          </cell>
          <cell r="P1317" t="str">
            <v>D05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</row>
        <row r="1318">
          <cell r="J1318">
            <v>1318</v>
          </cell>
          <cell r="L1318" t="str">
            <v>D</v>
          </cell>
          <cell r="M1318" t="str">
            <v>NCP-Secondary</v>
          </cell>
          <cell r="N1318" t="str">
            <v/>
          </cell>
          <cell r="O1318">
            <v>0</v>
          </cell>
          <cell r="P1318" t="str">
            <v>D06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</row>
        <row r="1319">
          <cell r="J1319">
            <v>1319</v>
          </cell>
          <cell r="L1319" t="str">
            <v>D</v>
          </cell>
          <cell r="M1319" t="str">
            <v>NCP-Primary</v>
          </cell>
          <cell r="N1319" t="str">
            <v/>
          </cell>
          <cell r="O1319">
            <v>0</v>
          </cell>
          <cell r="P1319" t="str">
            <v>D08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</row>
        <row r="1320">
          <cell r="J1320">
            <v>1320</v>
          </cell>
          <cell r="K1320">
            <v>370</v>
          </cell>
          <cell r="L1320" t="str">
            <v>Meters Accum Depr</v>
          </cell>
          <cell r="O1320" t="str">
            <v>X11</v>
          </cell>
          <cell r="P1320" t="str">
            <v/>
          </cell>
          <cell r="Q1320">
            <v>-4947000</v>
          </cell>
        </row>
        <row r="1321">
          <cell r="J1321">
            <v>1321</v>
          </cell>
          <cell r="L1321" t="str">
            <v>D</v>
          </cell>
          <cell r="M1321" t="str">
            <v>NCP-All</v>
          </cell>
          <cell r="N1321" t="str">
            <v/>
          </cell>
          <cell r="O1321">
            <v>0</v>
          </cell>
          <cell r="P1321" t="str">
            <v>D02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</row>
        <row r="1322">
          <cell r="J1322">
            <v>1322</v>
          </cell>
          <cell r="L1322" t="str">
            <v>D</v>
          </cell>
          <cell r="M1322" t="str">
            <v>NCP-w/o DA</v>
          </cell>
          <cell r="N1322" t="str">
            <v/>
          </cell>
          <cell r="O1322">
            <v>0</v>
          </cell>
          <cell r="P1322" t="str">
            <v>D03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</row>
        <row r="1323">
          <cell r="J1323">
            <v>1323</v>
          </cell>
          <cell r="L1323" t="str">
            <v>D</v>
          </cell>
          <cell r="M1323" t="str">
            <v xml:space="preserve">DA Sch 25 </v>
          </cell>
          <cell r="N1323" t="str">
            <v/>
          </cell>
          <cell r="O1323">
            <v>0</v>
          </cell>
          <cell r="P1323" t="str">
            <v>D04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</row>
        <row r="1324">
          <cell r="J1324">
            <v>1324</v>
          </cell>
          <cell r="L1324" t="str">
            <v>D</v>
          </cell>
          <cell r="M1324" t="str">
            <v>DA Street and Area Lights</v>
          </cell>
          <cell r="N1324" t="str">
            <v/>
          </cell>
          <cell r="O1324">
            <v>0</v>
          </cell>
          <cell r="P1324" t="str">
            <v>D07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</row>
        <row r="1325">
          <cell r="J1325">
            <v>1325</v>
          </cell>
          <cell r="L1325" t="str">
            <v>D</v>
          </cell>
          <cell r="M1325" t="str">
            <v>Avg Customers-Secondary</v>
          </cell>
          <cell r="N1325" t="str">
            <v/>
          </cell>
          <cell r="O1325">
            <v>0</v>
          </cell>
          <cell r="P1325" t="str">
            <v>C02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</row>
        <row r="1326">
          <cell r="J1326">
            <v>1326</v>
          </cell>
          <cell r="L1326" t="str">
            <v>D</v>
          </cell>
          <cell r="M1326" t="str">
            <v>Wt Customers-Meters</v>
          </cell>
          <cell r="N1326" t="str">
            <v/>
          </cell>
          <cell r="O1326">
            <v>100</v>
          </cell>
          <cell r="P1326" t="str">
            <v>C04</v>
          </cell>
          <cell r="R1326">
            <v>-4947000</v>
          </cell>
          <cell r="S1326">
            <v>-3021674.8719717814</v>
          </cell>
          <cell r="T1326">
            <v>-1155087.5382005649</v>
          </cell>
          <cell r="U1326">
            <v>-574056.87646398076</v>
          </cell>
          <cell r="V1326">
            <v>-11483.852244351052</v>
          </cell>
          <cell r="W1326">
            <v>-184696.8611193228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</row>
        <row r="1327">
          <cell r="J1327">
            <v>1327</v>
          </cell>
          <cell r="L1327" t="str">
            <v>D</v>
          </cell>
          <cell r="M1327" t="str">
            <v>DA Street &amp; Area Lights</v>
          </cell>
          <cell r="N1327" t="str">
            <v/>
          </cell>
          <cell r="O1327">
            <v>0</v>
          </cell>
          <cell r="P1327" t="str">
            <v>C05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</row>
        <row r="1328">
          <cell r="J1328">
            <v>1328</v>
          </cell>
          <cell r="L1328" t="str">
            <v>D</v>
          </cell>
          <cell r="M1328" t="str">
            <v>DA Sch 25I</v>
          </cell>
          <cell r="N1328" t="str">
            <v/>
          </cell>
          <cell r="O1328">
            <v>0</v>
          </cell>
          <cell r="P1328" t="str">
            <v>D05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</row>
        <row r="1329">
          <cell r="J1329">
            <v>1329</v>
          </cell>
          <cell r="L1329" t="str">
            <v>D</v>
          </cell>
          <cell r="M1329" t="str">
            <v>NCP-Secondary</v>
          </cell>
          <cell r="N1329" t="str">
            <v/>
          </cell>
          <cell r="O1329">
            <v>0</v>
          </cell>
          <cell r="P1329" t="str">
            <v>D06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</row>
        <row r="1330">
          <cell r="J1330">
            <v>1330</v>
          </cell>
          <cell r="L1330" t="str">
            <v>D</v>
          </cell>
          <cell r="M1330" t="str">
            <v>NCP-Primary</v>
          </cell>
          <cell r="N1330" t="str">
            <v/>
          </cell>
          <cell r="O1330">
            <v>0</v>
          </cell>
          <cell r="P1330" t="str">
            <v>D08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</row>
        <row r="1331">
          <cell r="J1331">
            <v>1331</v>
          </cell>
          <cell r="K1331">
            <v>371</v>
          </cell>
          <cell r="L1331" t="str">
            <v>Installations on Customer Premises Accum Depr</v>
          </cell>
          <cell r="O1331" t="str">
            <v>X10</v>
          </cell>
          <cell r="P1331" t="str">
            <v/>
          </cell>
          <cell r="Q1331">
            <v>0</v>
          </cell>
        </row>
        <row r="1332">
          <cell r="J1332">
            <v>1332</v>
          </cell>
          <cell r="L1332" t="str">
            <v>D</v>
          </cell>
          <cell r="M1332" t="str">
            <v>NCP-All</v>
          </cell>
          <cell r="N1332" t="str">
            <v/>
          </cell>
          <cell r="O1332">
            <v>0</v>
          </cell>
          <cell r="P1332" t="str">
            <v>D02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</row>
        <row r="1333">
          <cell r="J1333">
            <v>1333</v>
          </cell>
          <cell r="L1333" t="str">
            <v>D</v>
          </cell>
          <cell r="M1333" t="str">
            <v>NCP-w/o DA</v>
          </cell>
          <cell r="N1333" t="str">
            <v/>
          </cell>
          <cell r="O1333">
            <v>0</v>
          </cell>
          <cell r="P1333" t="str">
            <v>D03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</row>
        <row r="1334">
          <cell r="J1334">
            <v>1334</v>
          </cell>
          <cell r="L1334" t="str">
            <v>D</v>
          </cell>
          <cell r="M1334" t="str">
            <v xml:space="preserve">DA Sch 25 </v>
          </cell>
          <cell r="N1334" t="str">
            <v/>
          </cell>
          <cell r="O1334">
            <v>0</v>
          </cell>
          <cell r="P1334" t="str">
            <v>D04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</row>
        <row r="1335">
          <cell r="J1335">
            <v>1335</v>
          </cell>
          <cell r="L1335" t="str">
            <v>D</v>
          </cell>
          <cell r="M1335" t="str">
            <v>DA Street and Area Lights</v>
          </cell>
          <cell r="N1335" t="str">
            <v/>
          </cell>
          <cell r="O1335">
            <v>0</v>
          </cell>
          <cell r="P1335" t="str">
            <v>D07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</row>
        <row r="1336">
          <cell r="J1336">
            <v>1336</v>
          </cell>
          <cell r="L1336" t="str">
            <v>D</v>
          </cell>
          <cell r="M1336" t="str">
            <v>Avg Customers-Secondary</v>
          </cell>
          <cell r="N1336" t="str">
            <v/>
          </cell>
          <cell r="O1336">
            <v>100</v>
          </cell>
          <cell r="P1336" t="str">
            <v>C02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</row>
        <row r="1337">
          <cell r="J1337">
            <v>1337</v>
          </cell>
          <cell r="L1337" t="str">
            <v>D</v>
          </cell>
          <cell r="M1337" t="str">
            <v>Wt Customers-Meters</v>
          </cell>
          <cell r="N1337" t="str">
            <v/>
          </cell>
          <cell r="O1337">
            <v>0</v>
          </cell>
          <cell r="P1337" t="str">
            <v>C04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</row>
        <row r="1338">
          <cell r="J1338">
            <v>1338</v>
          </cell>
          <cell r="L1338" t="str">
            <v>D</v>
          </cell>
          <cell r="M1338" t="str">
            <v>DA Street &amp; Area Lights</v>
          </cell>
          <cell r="N1338" t="str">
            <v/>
          </cell>
          <cell r="O1338">
            <v>0</v>
          </cell>
          <cell r="P1338" t="str">
            <v>C05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</row>
        <row r="1339">
          <cell r="J1339">
            <v>1339</v>
          </cell>
          <cell r="L1339" t="str">
            <v>D</v>
          </cell>
          <cell r="M1339" t="str">
            <v>DA Sch 25I</v>
          </cell>
          <cell r="N1339" t="str">
            <v/>
          </cell>
          <cell r="O1339">
            <v>0</v>
          </cell>
          <cell r="P1339" t="str">
            <v>D05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</row>
        <row r="1340">
          <cell r="J1340">
            <v>1340</v>
          </cell>
          <cell r="L1340" t="str">
            <v>D</v>
          </cell>
          <cell r="M1340" t="str">
            <v>NCP-Secondary</v>
          </cell>
          <cell r="N1340" t="str">
            <v/>
          </cell>
          <cell r="O1340">
            <v>0</v>
          </cell>
          <cell r="P1340" t="str">
            <v>D06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</row>
        <row r="1341">
          <cell r="J1341">
            <v>1341</v>
          </cell>
          <cell r="L1341" t="str">
            <v>D</v>
          </cell>
          <cell r="M1341" t="str">
            <v>NCP-Primary</v>
          </cell>
          <cell r="N1341" t="str">
            <v/>
          </cell>
          <cell r="O1341">
            <v>0</v>
          </cell>
          <cell r="P1341" t="str">
            <v>D08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</row>
        <row r="1342">
          <cell r="J1342">
            <v>1342</v>
          </cell>
          <cell r="K1342">
            <v>372</v>
          </cell>
          <cell r="L1342" t="str">
            <v>Leased Property on Customer Premises Accum Depr</v>
          </cell>
          <cell r="O1342" t="str">
            <v>X10</v>
          </cell>
          <cell r="P1342" t="str">
            <v/>
          </cell>
          <cell r="Q1342">
            <v>0</v>
          </cell>
        </row>
        <row r="1343">
          <cell r="J1343">
            <v>1343</v>
          </cell>
          <cell r="L1343" t="str">
            <v>D</v>
          </cell>
          <cell r="M1343" t="str">
            <v>NCP-All</v>
          </cell>
          <cell r="N1343" t="str">
            <v/>
          </cell>
          <cell r="O1343">
            <v>0</v>
          </cell>
          <cell r="P1343" t="str">
            <v>D02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</row>
        <row r="1344">
          <cell r="J1344">
            <v>1344</v>
          </cell>
          <cell r="L1344" t="str">
            <v>D</v>
          </cell>
          <cell r="M1344" t="str">
            <v>NCP-w/o DA</v>
          </cell>
          <cell r="N1344" t="str">
            <v/>
          </cell>
          <cell r="O1344">
            <v>0</v>
          </cell>
          <cell r="P1344" t="str">
            <v>D03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</row>
        <row r="1345">
          <cell r="J1345">
            <v>1345</v>
          </cell>
          <cell r="L1345" t="str">
            <v>D</v>
          </cell>
          <cell r="M1345" t="str">
            <v xml:space="preserve">DA Sch 25 </v>
          </cell>
          <cell r="N1345" t="str">
            <v/>
          </cell>
          <cell r="O1345">
            <v>0</v>
          </cell>
          <cell r="P1345" t="str">
            <v>D04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</row>
        <row r="1346">
          <cell r="J1346">
            <v>1346</v>
          </cell>
          <cell r="L1346" t="str">
            <v>D</v>
          </cell>
          <cell r="M1346" t="str">
            <v>DA Street and Area Lights</v>
          </cell>
          <cell r="N1346" t="str">
            <v/>
          </cell>
          <cell r="O1346">
            <v>0</v>
          </cell>
          <cell r="P1346" t="str">
            <v>D07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</row>
        <row r="1347">
          <cell r="J1347">
            <v>1347</v>
          </cell>
          <cell r="L1347" t="str">
            <v>D</v>
          </cell>
          <cell r="M1347" t="str">
            <v>Avg Customers-Secondary</v>
          </cell>
          <cell r="N1347" t="str">
            <v/>
          </cell>
          <cell r="O1347">
            <v>100</v>
          </cell>
          <cell r="P1347" t="str">
            <v>C02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</row>
        <row r="1348">
          <cell r="J1348">
            <v>1348</v>
          </cell>
          <cell r="L1348" t="str">
            <v>D</v>
          </cell>
          <cell r="M1348" t="str">
            <v>Wt Customers-Meters</v>
          </cell>
          <cell r="N1348" t="str">
            <v/>
          </cell>
          <cell r="O1348">
            <v>0</v>
          </cell>
          <cell r="P1348" t="str">
            <v>C04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</row>
        <row r="1349">
          <cell r="J1349">
            <v>1349</v>
          </cell>
          <cell r="L1349" t="str">
            <v>D</v>
          </cell>
          <cell r="M1349" t="str">
            <v>DA Street &amp; Area Lights</v>
          </cell>
          <cell r="N1349" t="str">
            <v/>
          </cell>
          <cell r="O1349">
            <v>0</v>
          </cell>
          <cell r="P1349" t="str">
            <v>C05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</row>
        <row r="1350">
          <cell r="J1350">
            <v>1350</v>
          </cell>
          <cell r="L1350" t="str">
            <v>D</v>
          </cell>
          <cell r="M1350" t="str">
            <v>DA Sch 25I</v>
          </cell>
          <cell r="N1350" t="str">
            <v/>
          </cell>
          <cell r="O1350">
            <v>0</v>
          </cell>
          <cell r="P1350" t="str">
            <v>D05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</row>
        <row r="1351">
          <cell r="J1351">
            <v>1351</v>
          </cell>
          <cell r="L1351" t="str">
            <v>D</v>
          </cell>
          <cell r="M1351" t="str">
            <v>NCP-Secondary</v>
          </cell>
          <cell r="N1351" t="str">
            <v/>
          </cell>
          <cell r="O1351">
            <v>0</v>
          </cell>
          <cell r="P1351" t="str">
            <v>D06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</row>
        <row r="1352">
          <cell r="J1352">
            <v>1352</v>
          </cell>
          <cell r="L1352" t="str">
            <v>D</v>
          </cell>
          <cell r="M1352" t="str">
            <v>NCP-Primary</v>
          </cell>
          <cell r="N1352" t="str">
            <v/>
          </cell>
          <cell r="O1352">
            <v>0</v>
          </cell>
          <cell r="P1352" t="str">
            <v>D08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</row>
        <row r="1353">
          <cell r="J1353">
            <v>1353</v>
          </cell>
          <cell r="K1353">
            <v>373</v>
          </cell>
          <cell r="L1353" t="str">
            <v>Street Lights &amp; Signal Systems Accum Depr</v>
          </cell>
          <cell r="O1353" t="str">
            <v>X12</v>
          </cell>
          <cell r="P1353" t="str">
            <v/>
          </cell>
          <cell r="Q1353">
            <v>-10331000</v>
          </cell>
        </row>
        <row r="1354">
          <cell r="J1354">
            <v>1354</v>
          </cell>
          <cell r="L1354" t="str">
            <v>D</v>
          </cell>
          <cell r="M1354" t="str">
            <v>NCP-All</v>
          </cell>
          <cell r="N1354" t="str">
            <v/>
          </cell>
          <cell r="O1354">
            <v>0</v>
          </cell>
          <cell r="P1354" t="str">
            <v>D02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</row>
        <row r="1355">
          <cell r="J1355">
            <v>1355</v>
          </cell>
          <cell r="L1355" t="str">
            <v>D</v>
          </cell>
          <cell r="M1355" t="str">
            <v>NCP-w/o DA</v>
          </cell>
          <cell r="N1355" t="str">
            <v/>
          </cell>
          <cell r="O1355">
            <v>0</v>
          </cell>
          <cell r="P1355" t="str">
            <v>D03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</row>
        <row r="1356">
          <cell r="J1356">
            <v>1356</v>
          </cell>
          <cell r="L1356" t="str">
            <v>D</v>
          </cell>
          <cell r="M1356" t="str">
            <v xml:space="preserve">DA Sch 25 </v>
          </cell>
          <cell r="N1356" t="str">
            <v/>
          </cell>
          <cell r="O1356">
            <v>0</v>
          </cell>
          <cell r="P1356" t="str">
            <v>D04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</row>
        <row r="1357">
          <cell r="J1357">
            <v>1357</v>
          </cell>
          <cell r="L1357" t="str">
            <v>D</v>
          </cell>
          <cell r="M1357" t="str">
            <v>DA Street and Area Lights</v>
          </cell>
          <cell r="N1357" t="str">
            <v/>
          </cell>
          <cell r="O1357">
            <v>0</v>
          </cell>
          <cell r="P1357" t="str">
            <v>D07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</row>
        <row r="1358">
          <cell r="J1358">
            <v>1358</v>
          </cell>
          <cell r="L1358" t="str">
            <v>D</v>
          </cell>
          <cell r="M1358" t="str">
            <v>Avg Customers-Secondary</v>
          </cell>
          <cell r="N1358" t="str">
            <v/>
          </cell>
          <cell r="O1358">
            <v>0</v>
          </cell>
          <cell r="P1358" t="str">
            <v>C02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</row>
        <row r="1359">
          <cell r="J1359">
            <v>1359</v>
          </cell>
          <cell r="L1359" t="str">
            <v>D</v>
          </cell>
          <cell r="M1359" t="str">
            <v>Wt Customers-Meters</v>
          </cell>
          <cell r="N1359" t="str">
            <v/>
          </cell>
          <cell r="O1359">
            <v>0</v>
          </cell>
          <cell r="P1359" t="str">
            <v>C04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</row>
        <row r="1360">
          <cell r="J1360">
            <v>1360</v>
          </cell>
          <cell r="L1360" t="str">
            <v>D</v>
          </cell>
          <cell r="M1360" t="str">
            <v>DA Street &amp; Area Lights</v>
          </cell>
          <cell r="N1360" t="str">
            <v/>
          </cell>
          <cell r="O1360">
            <v>100</v>
          </cell>
          <cell r="P1360" t="str">
            <v>C05</v>
          </cell>
          <cell r="R1360">
            <v>-10331000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-10331000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</row>
        <row r="1361">
          <cell r="J1361">
            <v>1361</v>
          </cell>
          <cell r="L1361" t="str">
            <v>D</v>
          </cell>
          <cell r="M1361" t="str">
            <v>DA Sch 25I</v>
          </cell>
          <cell r="N1361" t="str">
            <v/>
          </cell>
          <cell r="O1361">
            <v>0</v>
          </cell>
          <cell r="P1361" t="str">
            <v>D05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</row>
        <row r="1362">
          <cell r="J1362">
            <v>1362</v>
          </cell>
          <cell r="L1362" t="str">
            <v>D</v>
          </cell>
          <cell r="M1362" t="str">
            <v>NCP-Secondary</v>
          </cell>
          <cell r="N1362" t="str">
            <v/>
          </cell>
          <cell r="O1362">
            <v>0</v>
          </cell>
          <cell r="P1362" t="str">
            <v>D06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</row>
        <row r="1363">
          <cell r="J1363">
            <v>1363</v>
          </cell>
          <cell r="L1363" t="str">
            <v>D</v>
          </cell>
          <cell r="M1363" t="str">
            <v>NCP-Primary</v>
          </cell>
          <cell r="N1363" t="str">
            <v/>
          </cell>
          <cell r="O1363">
            <v>0</v>
          </cell>
          <cell r="P1363" t="str">
            <v>D08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</row>
        <row r="1364">
          <cell r="J1364">
            <v>1364</v>
          </cell>
          <cell r="L1364" t="str">
            <v>Total Distribution Plant Accumulated Depreciation</v>
          </cell>
          <cell r="P1364" t="str">
            <v/>
          </cell>
          <cell r="Q1364">
            <v>-209013000</v>
          </cell>
          <cell r="R1364">
            <v>-209013000</v>
          </cell>
          <cell r="S1364">
            <v>-112706070.3620818</v>
          </cell>
          <cell r="T1364">
            <v>-22229057.45337826</v>
          </cell>
          <cell r="U1364">
            <v>-47127722.889679395</v>
          </cell>
          <cell r="V1364">
            <v>-7405287.2206336539</v>
          </cell>
          <cell r="W1364">
            <v>-4788284.2728041178</v>
          </cell>
          <cell r="X1364">
            <v>-14756577.801422805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</row>
        <row r="1365">
          <cell r="J1365">
            <v>1365</v>
          </cell>
        </row>
        <row r="1366">
          <cell r="J1366">
            <v>1366</v>
          </cell>
          <cell r="L1366" t="str">
            <v>General Plant Accumulated Depreciation</v>
          </cell>
        </row>
        <row r="1367">
          <cell r="J1367">
            <v>1367</v>
          </cell>
          <cell r="K1367">
            <v>389</v>
          </cell>
          <cell r="L1367" t="str">
            <v>Land &amp; Land Rights Accum Depr</v>
          </cell>
          <cell r="O1367" t="str">
            <v>M02</v>
          </cell>
          <cell r="Q1367">
            <v>2000</v>
          </cell>
        </row>
        <row r="1368">
          <cell r="J1368">
            <v>1368</v>
          </cell>
          <cell r="L1368" t="str">
            <v>O</v>
          </cell>
          <cell r="M1368" t="str">
            <v>P/T/D Plant</v>
          </cell>
          <cell r="O1368">
            <v>0</v>
          </cell>
          <cell r="P1368" t="str">
            <v>S05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</row>
        <row r="1369">
          <cell r="J1369">
            <v>1369</v>
          </cell>
          <cell r="L1369" t="str">
            <v>O</v>
          </cell>
          <cell r="M1369" t="str">
            <v>Labor P/T/D Total</v>
          </cell>
          <cell r="N1369" t="str">
            <v/>
          </cell>
          <cell r="O1369">
            <v>0</v>
          </cell>
          <cell r="P1369" t="str">
            <v>S21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J1370">
            <v>1370</v>
          </cell>
          <cell r="L1370" t="str">
            <v>O</v>
          </cell>
          <cell r="M1370" t="str">
            <v>Labor O&amp;M excl A&amp;G</v>
          </cell>
          <cell r="O1370">
            <v>100</v>
          </cell>
          <cell r="P1370" t="str">
            <v>S22</v>
          </cell>
          <cell r="R1370">
            <v>2000</v>
          </cell>
          <cell r="S1370">
            <v>1108.9470445333704</v>
          </cell>
          <cell r="T1370">
            <v>199.09297751339037</v>
          </cell>
          <cell r="U1370">
            <v>415.29491766945233</v>
          </cell>
          <cell r="V1370">
            <v>197.75729310529826</v>
          </cell>
          <cell r="W1370">
            <v>40.075234178983969</v>
          </cell>
          <cell r="X1370">
            <v>38.832532999504728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</row>
        <row r="1371">
          <cell r="J1371">
            <v>1371</v>
          </cell>
          <cell r="L1371" t="str">
            <v>O</v>
          </cell>
          <cell r="M1371" t="str">
            <v>Corporate Cost Allocator</v>
          </cell>
          <cell r="O1371">
            <v>0</v>
          </cell>
          <cell r="P1371" t="str">
            <v>S23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</row>
        <row r="1372">
          <cell r="J1372">
            <v>1372</v>
          </cell>
          <cell r="K1372">
            <v>390</v>
          </cell>
          <cell r="L1372" t="str">
            <v>Structures &amp; Improvements Accum Depr</v>
          </cell>
          <cell r="O1372" t="str">
            <v>M02</v>
          </cell>
          <cell r="Q1372">
            <v>-2526000</v>
          </cell>
        </row>
        <row r="1373">
          <cell r="J1373">
            <v>1373</v>
          </cell>
          <cell r="L1373" t="str">
            <v>O</v>
          </cell>
          <cell r="M1373" t="str">
            <v>P/T/D Plant</v>
          </cell>
          <cell r="O1373">
            <v>0</v>
          </cell>
          <cell r="P1373" t="str">
            <v>S05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J1374">
            <v>1374</v>
          </cell>
          <cell r="L1374" t="str">
            <v>O</v>
          </cell>
          <cell r="M1374" t="str">
            <v>Labor P/T/D Total</v>
          </cell>
          <cell r="N1374" t="str">
            <v/>
          </cell>
          <cell r="O1374">
            <v>0</v>
          </cell>
          <cell r="P1374" t="str">
            <v>S21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J1375">
            <v>1375</v>
          </cell>
          <cell r="L1375" t="str">
            <v>O</v>
          </cell>
          <cell r="M1375" t="str">
            <v>Labor O&amp;M excl A&amp;G</v>
          </cell>
          <cell r="O1375">
            <v>100</v>
          </cell>
          <cell r="P1375" t="str">
            <v>S22</v>
          </cell>
          <cell r="R1375">
            <v>-2526000</v>
          </cell>
          <cell r="S1375">
            <v>-1400600.1172456469</v>
          </cell>
          <cell r="T1375">
            <v>-251454.43059941204</v>
          </cell>
          <cell r="U1375">
            <v>-524517.48101651832</v>
          </cell>
          <cell r="V1375">
            <v>-249767.46119199172</v>
          </cell>
          <cell r="W1375">
            <v>-50615.020768056755</v>
          </cell>
          <cell r="X1375">
            <v>-49045.489178374468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</row>
        <row r="1376">
          <cell r="J1376">
            <v>1376</v>
          </cell>
          <cell r="L1376" t="str">
            <v>O</v>
          </cell>
          <cell r="M1376" t="str">
            <v>Corporate Cost Allocator</v>
          </cell>
          <cell r="O1376">
            <v>0</v>
          </cell>
          <cell r="P1376" t="str">
            <v>S23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</row>
        <row r="1377">
          <cell r="J1377">
            <v>1377</v>
          </cell>
          <cell r="K1377">
            <v>391</v>
          </cell>
          <cell r="L1377" t="str">
            <v>Office Furniture &amp; Equipment Accum Depr</v>
          </cell>
          <cell r="O1377" t="str">
            <v>M02</v>
          </cell>
          <cell r="Q1377">
            <v>-7309000</v>
          </cell>
        </row>
        <row r="1378">
          <cell r="J1378">
            <v>1378</v>
          </cell>
          <cell r="L1378" t="str">
            <v>O</v>
          </cell>
          <cell r="M1378" t="str">
            <v>P/T/D Plant</v>
          </cell>
          <cell r="O1378">
            <v>0</v>
          </cell>
          <cell r="P1378" t="str">
            <v>S05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</row>
        <row r="1379">
          <cell r="J1379">
            <v>1379</v>
          </cell>
          <cell r="L1379" t="str">
            <v>O</v>
          </cell>
          <cell r="M1379" t="str">
            <v>Labor P/T/D Total</v>
          </cell>
          <cell r="N1379" t="str">
            <v/>
          </cell>
          <cell r="O1379">
            <v>0</v>
          </cell>
          <cell r="P1379" t="str">
            <v>S21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</row>
        <row r="1380">
          <cell r="J1380">
            <v>1380</v>
          </cell>
          <cell r="L1380" t="str">
            <v>O</v>
          </cell>
          <cell r="M1380" t="str">
            <v>Labor O&amp;M excl A&amp;G</v>
          </cell>
          <cell r="O1380">
            <v>100</v>
          </cell>
          <cell r="P1380" t="str">
            <v>S22</v>
          </cell>
          <cell r="R1380">
            <v>-7309000</v>
          </cell>
          <cell r="S1380">
            <v>-4052646.9742472023</v>
          </cell>
          <cell r="T1380">
            <v>-727585.28632268507</v>
          </cell>
          <cell r="U1380">
            <v>-1517695.2766230134</v>
          </cell>
          <cell r="V1380">
            <v>-722704.02765331254</v>
          </cell>
          <cell r="W1380">
            <v>-146454.94330709692</v>
          </cell>
          <cell r="X1380">
            <v>-141913.49184669001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</row>
        <row r="1381">
          <cell r="J1381">
            <v>1381</v>
          </cell>
          <cell r="L1381" t="str">
            <v>O</v>
          </cell>
          <cell r="M1381" t="str">
            <v>Corporate Cost Allocator</v>
          </cell>
          <cell r="O1381">
            <v>0</v>
          </cell>
          <cell r="P1381" t="str">
            <v>S23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</row>
        <row r="1382">
          <cell r="J1382">
            <v>1382</v>
          </cell>
          <cell r="K1382">
            <v>392</v>
          </cell>
          <cell r="L1382" t="str">
            <v>Transportation Equipment Accum Depr</v>
          </cell>
          <cell r="O1382" t="str">
            <v>M02</v>
          </cell>
          <cell r="Q1382">
            <v>-4183000</v>
          </cell>
        </row>
        <row r="1383">
          <cell r="J1383">
            <v>1383</v>
          </cell>
          <cell r="L1383" t="str">
            <v>O</v>
          </cell>
          <cell r="M1383" t="str">
            <v>P/T/D Plant</v>
          </cell>
          <cell r="O1383">
            <v>0</v>
          </cell>
          <cell r="P1383" t="str">
            <v>S05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</row>
        <row r="1384">
          <cell r="J1384">
            <v>1384</v>
          </cell>
          <cell r="L1384" t="str">
            <v>O</v>
          </cell>
          <cell r="M1384" t="str">
            <v>Labor P/T/D Total</v>
          </cell>
          <cell r="N1384" t="str">
            <v/>
          </cell>
          <cell r="O1384">
            <v>0</v>
          </cell>
          <cell r="P1384" t="str">
            <v>S21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</row>
        <row r="1385">
          <cell r="J1385">
            <v>1385</v>
          </cell>
          <cell r="L1385" t="str">
            <v>O</v>
          </cell>
          <cell r="M1385" t="str">
            <v>Labor O&amp;M excl A&amp;G</v>
          </cell>
          <cell r="O1385">
            <v>100</v>
          </cell>
          <cell r="P1385" t="str">
            <v>S22</v>
          </cell>
          <cell r="R1385">
            <v>-4183000</v>
          </cell>
          <cell r="S1385">
            <v>-2319362.7436415441</v>
          </cell>
          <cell r="T1385">
            <v>-416402.96246925596</v>
          </cell>
          <cell r="U1385">
            <v>-868589.32030565955</v>
          </cell>
          <cell r="V1385">
            <v>-413609.37852973136</v>
          </cell>
          <cell r="W1385">
            <v>-83817.352285344969</v>
          </cell>
          <cell r="X1385">
            <v>-81218.24276846413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</row>
        <row r="1386">
          <cell r="J1386">
            <v>1386</v>
          </cell>
          <cell r="L1386" t="str">
            <v>O</v>
          </cell>
          <cell r="M1386" t="str">
            <v>Corporate Cost Allocator</v>
          </cell>
          <cell r="O1386">
            <v>0</v>
          </cell>
          <cell r="P1386" t="str">
            <v>S23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</row>
        <row r="1387">
          <cell r="J1387">
            <v>1387</v>
          </cell>
          <cell r="K1387">
            <v>393</v>
          </cell>
          <cell r="L1387" t="str">
            <v>Stores Equipment Accum Depr</v>
          </cell>
          <cell r="O1387" t="str">
            <v>M01</v>
          </cell>
          <cell r="Q1387">
            <v>-248000</v>
          </cell>
        </row>
        <row r="1388">
          <cell r="J1388">
            <v>1388</v>
          </cell>
          <cell r="L1388" t="str">
            <v>O</v>
          </cell>
          <cell r="M1388" t="str">
            <v>P/T/D Plant</v>
          </cell>
          <cell r="O1388">
            <v>100</v>
          </cell>
          <cell r="P1388" t="str">
            <v>S05</v>
          </cell>
          <cell r="R1388">
            <v>-248000</v>
          </cell>
          <cell r="S1388">
            <v>-121081.69102328509</v>
          </cell>
          <cell r="T1388">
            <v>-23431.335827228188</v>
          </cell>
          <cell r="U1388">
            <v>-62062.77690005616</v>
          </cell>
          <cell r="V1388">
            <v>-30521.313598626981</v>
          </cell>
          <cell r="W1388">
            <v>-5469.5623924676947</v>
          </cell>
          <cell r="X1388">
            <v>-5433.3202583359071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</row>
        <row r="1389">
          <cell r="J1389">
            <v>1389</v>
          </cell>
          <cell r="L1389" t="str">
            <v>O</v>
          </cell>
          <cell r="M1389" t="str">
            <v>Labor P/T/D Total</v>
          </cell>
          <cell r="N1389" t="str">
            <v/>
          </cell>
          <cell r="O1389">
            <v>0</v>
          </cell>
          <cell r="P1389" t="str">
            <v>S21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</row>
        <row r="1390">
          <cell r="J1390">
            <v>1390</v>
          </cell>
          <cell r="L1390" t="str">
            <v>O</v>
          </cell>
          <cell r="M1390" t="str">
            <v>Labor O&amp;M excl A&amp;G</v>
          </cell>
          <cell r="O1390">
            <v>0</v>
          </cell>
          <cell r="P1390" t="str">
            <v>S22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</row>
        <row r="1391">
          <cell r="J1391">
            <v>1391</v>
          </cell>
          <cell r="L1391" t="str">
            <v>O</v>
          </cell>
          <cell r="M1391" t="str">
            <v>Corporate Cost Allocator</v>
          </cell>
          <cell r="O1391">
            <v>0</v>
          </cell>
          <cell r="P1391" t="str">
            <v>S23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</row>
        <row r="1392">
          <cell r="J1392">
            <v>1392</v>
          </cell>
          <cell r="K1392">
            <v>394</v>
          </cell>
          <cell r="L1392" t="str">
            <v>Tools, Shop &amp; Garage Equipment Accum Depr</v>
          </cell>
          <cell r="O1392" t="str">
            <v>M03</v>
          </cell>
          <cell r="Q1392">
            <v>-1628000</v>
          </cell>
        </row>
        <row r="1393">
          <cell r="J1393">
            <v>1393</v>
          </cell>
          <cell r="L1393" t="str">
            <v>O</v>
          </cell>
          <cell r="M1393" t="str">
            <v>P/T/D Plant</v>
          </cell>
          <cell r="O1393">
            <v>0</v>
          </cell>
          <cell r="P1393" t="str">
            <v>S05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</row>
        <row r="1394">
          <cell r="J1394">
            <v>1394</v>
          </cell>
          <cell r="L1394" t="str">
            <v>O</v>
          </cell>
          <cell r="M1394" t="str">
            <v>Labor P/T/D Total</v>
          </cell>
          <cell r="N1394" t="str">
            <v/>
          </cell>
          <cell r="O1394">
            <v>100</v>
          </cell>
          <cell r="P1394" t="str">
            <v>S21</v>
          </cell>
          <cell r="R1394">
            <v>-1628000</v>
          </cell>
          <cell r="S1394">
            <v>-799036.06229687738</v>
          </cell>
          <cell r="T1394">
            <v>-155013.6295754766</v>
          </cell>
          <cell r="U1394">
            <v>-406309.43282519805</v>
          </cell>
          <cell r="V1394">
            <v>-193706.12762780266</v>
          </cell>
          <cell r="W1394">
            <v>-36056.739755132214</v>
          </cell>
          <cell r="X1394">
            <v>-37878.007919513053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</row>
        <row r="1395">
          <cell r="J1395">
            <v>1395</v>
          </cell>
          <cell r="L1395" t="str">
            <v>O</v>
          </cell>
          <cell r="M1395" t="str">
            <v>Labor O&amp;M excl A&amp;G</v>
          </cell>
          <cell r="O1395">
            <v>0</v>
          </cell>
          <cell r="P1395" t="str">
            <v>S22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J1396">
            <v>1396</v>
          </cell>
          <cell r="L1396" t="str">
            <v>O</v>
          </cell>
          <cell r="M1396" t="str">
            <v>Corporate Cost Allocator</v>
          </cell>
          <cell r="O1396">
            <v>0</v>
          </cell>
          <cell r="P1396" t="str">
            <v>S23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</row>
        <row r="1397">
          <cell r="J1397">
            <v>1397</v>
          </cell>
          <cell r="K1397">
            <v>395</v>
          </cell>
          <cell r="L1397" t="str">
            <v>Laboratory Equipment Accum Depr</v>
          </cell>
          <cell r="O1397" t="str">
            <v>M03</v>
          </cell>
          <cell r="Q1397">
            <v>-419000</v>
          </cell>
        </row>
        <row r="1398">
          <cell r="J1398">
            <v>1398</v>
          </cell>
          <cell r="L1398" t="str">
            <v>O</v>
          </cell>
          <cell r="M1398" t="str">
            <v>P/T/D Plant</v>
          </cell>
          <cell r="O1398">
            <v>0</v>
          </cell>
          <cell r="P1398" t="str">
            <v>S05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</row>
        <row r="1399">
          <cell r="J1399">
            <v>1399</v>
          </cell>
          <cell r="L1399" t="str">
            <v>O</v>
          </cell>
          <cell r="M1399" t="str">
            <v>Labor P/T/D Total</v>
          </cell>
          <cell r="N1399" t="str">
            <v/>
          </cell>
          <cell r="O1399">
            <v>100</v>
          </cell>
          <cell r="P1399" t="str">
            <v>S21</v>
          </cell>
          <cell r="R1399">
            <v>-419000</v>
          </cell>
          <cell r="S1399">
            <v>-205648.71627911032</v>
          </cell>
          <cell r="T1399">
            <v>-39896.014000076597</v>
          </cell>
          <cell r="U1399">
            <v>-104572.26803056386</v>
          </cell>
          <cell r="V1399">
            <v>-49854.341201504496</v>
          </cell>
          <cell r="W1399">
            <v>-9279.9594332926281</v>
          </cell>
          <cell r="X1399">
            <v>-9748.7010554520693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</row>
        <row r="1400">
          <cell r="J1400">
            <v>1400</v>
          </cell>
          <cell r="L1400" t="str">
            <v>O</v>
          </cell>
          <cell r="M1400" t="str">
            <v>Labor O&amp;M excl A&amp;G</v>
          </cell>
          <cell r="O1400">
            <v>0</v>
          </cell>
          <cell r="P1400" t="str">
            <v>S22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</row>
        <row r="1401">
          <cell r="J1401">
            <v>1401</v>
          </cell>
          <cell r="L1401" t="str">
            <v>O</v>
          </cell>
          <cell r="M1401" t="str">
            <v>Corporate Cost Allocator</v>
          </cell>
          <cell r="O1401">
            <v>0</v>
          </cell>
          <cell r="P1401" t="str">
            <v>S23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</row>
        <row r="1402">
          <cell r="J1402">
            <v>1402</v>
          </cell>
          <cell r="K1402">
            <v>396</v>
          </cell>
          <cell r="L1402" t="str">
            <v>Power Operated Equipment Accum Depr</v>
          </cell>
          <cell r="O1402" t="str">
            <v>M03</v>
          </cell>
          <cell r="Q1402">
            <v>-5412000</v>
          </cell>
        </row>
        <row r="1403">
          <cell r="J1403">
            <v>1403</v>
          </cell>
          <cell r="L1403" t="str">
            <v>O</v>
          </cell>
          <cell r="M1403" t="str">
            <v>P/T/D Plant</v>
          </cell>
          <cell r="O1403">
            <v>0</v>
          </cell>
          <cell r="P1403" t="str">
            <v>S05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</row>
        <row r="1404">
          <cell r="J1404">
            <v>1404</v>
          </cell>
          <cell r="L1404" t="str">
            <v>O</v>
          </cell>
          <cell r="M1404" t="str">
            <v>Labor P/T/D Total</v>
          </cell>
          <cell r="N1404" t="str">
            <v/>
          </cell>
          <cell r="O1404">
            <v>100</v>
          </cell>
          <cell r="P1404" t="str">
            <v>S21</v>
          </cell>
          <cell r="R1404">
            <v>-5412000</v>
          </cell>
          <cell r="S1404">
            <v>-2656255.0179058355</v>
          </cell>
          <cell r="T1404">
            <v>-515315.57939955738</v>
          </cell>
          <cell r="U1404">
            <v>-1350704.330743226</v>
          </cell>
          <cell r="V1404">
            <v>-643941.99184377643</v>
          </cell>
          <cell r="W1404">
            <v>-119864.2970238179</v>
          </cell>
          <cell r="X1404">
            <v>-125918.78308378663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</row>
        <row r="1405">
          <cell r="J1405">
            <v>1405</v>
          </cell>
          <cell r="L1405" t="str">
            <v>O</v>
          </cell>
          <cell r="M1405" t="str">
            <v>Labor O&amp;M excl A&amp;G</v>
          </cell>
          <cell r="O1405">
            <v>0</v>
          </cell>
          <cell r="P1405" t="str">
            <v>S22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</row>
        <row r="1406">
          <cell r="J1406">
            <v>1406</v>
          </cell>
          <cell r="L1406" t="str">
            <v>O</v>
          </cell>
          <cell r="M1406" t="str">
            <v>Corporate Cost Allocator</v>
          </cell>
          <cell r="O1406">
            <v>0</v>
          </cell>
          <cell r="P1406" t="str">
            <v>S23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</row>
        <row r="1407">
          <cell r="J1407">
            <v>1407</v>
          </cell>
          <cell r="K1407">
            <v>397</v>
          </cell>
          <cell r="L1407" t="str">
            <v>Communication Equipment Accum Depr</v>
          </cell>
          <cell r="O1407" t="str">
            <v>M02</v>
          </cell>
          <cell r="Q1407">
            <v>-25691000</v>
          </cell>
        </row>
        <row r="1408">
          <cell r="J1408">
            <v>1408</v>
          </cell>
          <cell r="L1408" t="str">
            <v>O</v>
          </cell>
          <cell r="M1408" t="str">
            <v>P/T/D Plant</v>
          </cell>
          <cell r="O1408">
            <v>0</v>
          </cell>
          <cell r="P1408" t="str">
            <v>S05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</row>
        <row r="1409">
          <cell r="J1409">
            <v>1409</v>
          </cell>
          <cell r="L1409" t="str">
            <v>O</v>
          </cell>
          <cell r="M1409" t="str">
            <v>Labor P/T/D Total</v>
          </cell>
          <cell r="N1409" t="str">
            <v/>
          </cell>
          <cell r="O1409">
            <v>0</v>
          </cell>
          <cell r="P1409" t="str">
            <v>S21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</row>
        <row r="1410">
          <cell r="J1410">
            <v>1410</v>
          </cell>
          <cell r="L1410" t="str">
            <v>O</v>
          </cell>
          <cell r="M1410" t="str">
            <v>Labor O&amp;M excl A&amp;G</v>
          </cell>
          <cell r="O1410">
            <v>100</v>
          </cell>
          <cell r="P1410" t="str">
            <v>S22</v>
          </cell>
          <cell r="R1410">
            <v>-25691000</v>
          </cell>
          <cell r="S1410">
            <v>-14244979.26055341</v>
          </cell>
          <cell r="T1410">
            <v>-2557448.8426482561</v>
          </cell>
          <cell r="U1410">
            <v>-5334670.86492295</v>
          </cell>
          <cell r="V1410">
            <v>-2540291.3085841089</v>
          </cell>
          <cell r="W1410">
            <v>-514786.42064613855</v>
          </cell>
          <cell r="X1410">
            <v>-498823.30264513794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</row>
        <row r="1411">
          <cell r="J1411">
            <v>1411</v>
          </cell>
          <cell r="L1411" t="str">
            <v>O</v>
          </cell>
          <cell r="M1411" t="str">
            <v>Corporate Cost Allocator</v>
          </cell>
          <cell r="O1411">
            <v>0</v>
          </cell>
          <cell r="P1411" t="str">
            <v>S23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</row>
        <row r="1412">
          <cell r="J1412">
            <v>1412</v>
          </cell>
          <cell r="K1412">
            <v>398</v>
          </cell>
          <cell r="L1412" t="str">
            <v>Miscellaneous Equipment Accum Depr</v>
          </cell>
          <cell r="O1412" t="str">
            <v>M02</v>
          </cell>
          <cell r="Q1412">
            <v>49000</v>
          </cell>
        </row>
        <row r="1413">
          <cell r="J1413">
            <v>1413</v>
          </cell>
          <cell r="L1413" t="str">
            <v>O</v>
          </cell>
          <cell r="M1413" t="str">
            <v>P/T/D Plant</v>
          </cell>
          <cell r="O1413">
            <v>0</v>
          </cell>
          <cell r="P1413" t="str">
            <v>S05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</row>
        <row r="1414">
          <cell r="J1414">
            <v>1414</v>
          </cell>
          <cell r="L1414" t="str">
            <v>O</v>
          </cell>
          <cell r="M1414" t="str">
            <v>Labor P/T/D Total</v>
          </cell>
          <cell r="N1414" t="str">
            <v/>
          </cell>
          <cell r="O1414">
            <v>0</v>
          </cell>
          <cell r="P1414" t="str">
            <v>S21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</row>
        <row r="1415">
          <cell r="J1415">
            <v>1415</v>
          </cell>
          <cell r="L1415" t="str">
            <v>O</v>
          </cell>
          <cell r="M1415" t="str">
            <v>Labor O&amp;M excl A&amp;G</v>
          </cell>
          <cell r="O1415">
            <v>100</v>
          </cell>
          <cell r="P1415" t="str">
            <v>S22</v>
          </cell>
          <cell r="R1415">
            <v>49000</v>
          </cell>
          <cell r="S1415">
            <v>27169.202591067577</v>
          </cell>
          <cell r="T1415">
            <v>4877.777949078064</v>
          </cell>
          <cell r="U1415">
            <v>10174.725482901582</v>
          </cell>
          <cell r="V1415">
            <v>4845.0536810798076</v>
          </cell>
          <cell r="W1415">
            <v>981.84323738510716</v>
          </cell>
          <cell r="X1415">
            <v>951.39705848786571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</row>
        <row r="1416">
          <cell r="J1416">
            <v>1416</v>
          </cell>
          <cell r="L1416" t="str">
            <v>O</v>
          </cell>
          <cell r="M1416" t="str">
            <v>Corporate Cost Allocator</v>
          </cell>
          <cell r="O1416">
            <v>0</v>
          </cell>
          <cell r="P1416" t="str">
            <v>S23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</row>
        <row r="1417">
          <cell r="J1417">
            <v>1417</v>
          </cell>
          <cell r="L1417" t="str">
            <v>Total General Plant Accumulated Depreciation</v>
          </cell>
          <cell r="P1417" t="str">
            <v/>
          </cell>
          <cell r="Q1417">
            <v>-47365000</v>
          </cell>
          <cell r="R1417">
            <v>-47365000</v>
          </cell>
          <cell r="S1417">
            <v>-25771332.433557309</v>
          </cell>
          <cell r="T1417">
            <v>-4681471.2099153567</v>
          </cell>
          <cell r="U1417">
            <v>-10158531.730966615</v>
          </cell>
          <cell r="V1417">
            <v>-4839353.1392566701</v>
          </cell>
          <cell r="W1417">
            <v>-965322.37713978346</v>
          </cell>
          <cell r="X1417">
            <v>-948989.10916426685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</row>
        <row r="1418">
          <cell r="J1418">
            <v>1418</v>
          </cell>
        </row>
        <row r="1419">
          <cell r="J1419">
            <v>1419</v>
          </cell>
          <cell r="L1419" t="str">
            <v>Total Accumulated Reserve for Depreciation</v>
          </cell>
          <cell r="P1419" t="str">
            <v/>
          </cell>
          <cell r="Q1419">
            <v>-709015000</v>
          </cell>
          <cell r="R1419">
            <v>-709015000</v>
          </cell>
          <cell r="S1419">
            <v>-344012075.21248585</v>
          </cell>
          <cell r="T1419">
            <v>-65259244.421342209</v>
          </cell>
          <cell r="U1419">
            <v>-174624722.04011622</v>
          </cell>
          <cell r="V1419">
            <v>-92469383.982190415</v>
          </cell>
          <cell r="W1419">
            <v>-15177145.118378188</v>
          </cell>
          <cell r="X1419">
            <v>-17472429.225487258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</row>
        <row r="1420">
          <cell r="J1420">
            <v>1420</v>
          </cell>
        </row>
        <row r="1421">
          <cell r="J1421">
            <v>1421</v>
          </cell>
          <cell r="L1421" t="str">
            <v>Amortization</v>
          </cell>
        </row>
        <row r="1422">
          <cell r="J1422">
            <v>1422</v>
          </cell>
          <cell r="K1422" t="str">
            <v>Accum Amortization of Limited Term Plant  303000</v>
          </cell>
          <cell r="O1422" t="str">
            <v>Manual Input</v>
          </cell>
          <cell r="Q1422">
            <v>-500000</v>
          </cell>
        </row>
        <row r="1423">
          <cell r="J1423">
            <v>1423</v>
          </cell>
          <cell r="L1423" t="str">
            <v>P</v>
          </cell>
          <cell r="M1423" t="str">
            <v xml:space="preserve">Production Plant </v>
          </cell>
          <cell r="O1423">
            <v>0</v>
          </cell>
          <cell r="P1423" t="str">
            <v>S01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</row>
        <row r="1424">
          <cell r="J1424">
            <v>1424</v>
          </cell>
          <cell r="L1424" t="str">
            <v>T</v>
          </cell>
          <cell r="M1424" t="str">
            <v>Transmission Plant</v>
          </cell>
          <cell r="N1424" t="str">
            <v/>
          </cell>
          <cell r="O1424">
            <v>397</v>
          </cell>
          <cell r="P1424" t="str">
            <v>S02</v>
          </cell>
          <cell r="R1424">
            <v>-419661.73361522198</v>
          </cell>
          <cell r="S1424">
            <v>-190561.17141217057</v>
          </cell>
          <cell r="T1424">
            <v>-35554.955818768802</v>
          </cell>
          <cell r="U1424">
            <v>-108790.18873182723</v>
          </cell>
          <cell r="V1424">
            <v>-74380.253906267404</v>
          </cell>
          <cell r="W1424">
            <v>-8737.0199308780902</v>
          </cell>
          <cell r="X1424">
            <v>-1638.1438153098773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</row>
        <row r="1425">
          <cell r="J1425">
            <v>1425</v>
          </cell>
          <cell r="L1425" t="str">
            <v>D</v>
          </cell>
          <cell r="M1425" t="str">
            <v>Distribution Plant</v>
          </cell>
          <cell r="O1425">
            <v>56</v>
          </cell>
          <cell r="P1425" t="str">
            <v>S03</v>
          </cell>
          <cell r="R1425">
            <v>-59196.617336152223</v>
          </cell>
          <cell r="S1425">
            <v>-32125.172861101681</v>
          </cell>
          <cell r="T1425">
            <v>-6514.0673538398269</v>
          </cell>
          <cell r="U1425">
            <v>-13966.511889623556</v>
          </cell>
          <cell r="V1425">
            <v>-2172.2461725483499</v>
          </cell>
          <cell r="W1425">
            <v>-1422.1826775478262</v>
          </cell>
          <cell r="X1425">
            <v>-2996.4363814909816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</row>
        <row r="1426">
          <cell r="J1426">
            <v>1426</v>
          </cell>
          <cell r="L1426" t="str">
            <v>O</v>
          </cell>
          <cell r="M1426" t="str">
            <v>Corporate Cost Allocator</v>
          </cell>
          <cell r="O1426">
            <v>20</v>
          </cell>
          <cell r="P1426" t="str">
            <v>S23</v>
          </cell>
          <cell r="R1426">
            <v>-21141.649048625794</v>
          </cell>
          <cell r="S1426">
            <v>-12737.813681333446</v>
          </cell>
          <cell r="T1426">
            <v>-2208.8661428514956</v>
          </cell>
          <cell r="U1426">
            <v>-3656.6508181744466</v>
          </cell>
          <cell r="V1426">
            <v>-1829.2979040829562</v>
          </cell>
          <cell r="W1426">
            <v>-391.29832166747582</v>
          </cell>
          <cell r="X1426">
            <v>-317.72218051597304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</row>
        <row r="1427">
          <cell r="J1427">
            <v>1427</v>
          </cell>
          <cell r="K1427" t="str">
            <v>Accum Amortization of Intangible Plant-Software</v>
          </cell>
          <cell r="O1427" t="str">
            <v>M04</v>
          </cell>
          <cell r="Q1427">
            <v>-9312000</v>
          </cell>
        </row>
        <row r="1428">
          <cell r="J1428">
            <v>1428</v>
          </cell>
          <cell r="L1428" t="str">
            <v>O</v>
          </cell>
          <cell r="M1428" t="str">
            <v>P/T/D Plant</v>
          </cell>
          <cell r="O1428">
            <v>0</v>
          </cell>
          <cell r="P1428" t="str">
            <v>S05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</row>
        <row r="1429">
          <cell r="J1429">
            <v>1429</v>
          </cell>
          <cell r="L1429" t="str">
            <v>O</v>
          </cell>
          <cell r="M1429" t="str">
            <v>Labor P/T/D Total</v>
          </cell>
          <cell r="N1429" t="str">
            <v/>
          </cell>
          <cell r="O1429">
            <v>0</v>
          </cell>
          <cell r="P1429" t="str">
            <v>S21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</row>
        <row r="1430">
          <cell r="J1430">
            <v>1430</v>
          </cell>
          <cell r="L1430" t="str">
            <v>O</v>
          </cell>
          <cell r="M1430" t="str">
            <v>Labor O&amp;M excl A&amp;G</v>
          </cell>
          <cell r="O1430">
            <v>0</v>
          </cell>
          <cell r="P1430" t="str">
            <v>S22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</row>
        <row r="1431">
          <cell r="J1431">
            <v>1431</v>
          </cell>
          <cell r="L1431" t="str">
            <v>O</v>
          </cell>
          <cell r="M1431" t="str">
            <v>P/T/D/G Plant</v>
          </cell>
          <cell r="O1431">
            <v>100</v>
          </cell>
          <cell r="P1431" t="str">
            <v>S06</v>
          </cell>
          <cell r="R1431">
            <v>-9312000</v>
          </cell>
          <cell r="S1431">
            <v>-4581324.4141057143</v>
          </cell>
          <cell r="T1431">
            <v>-882556.16405897029</v>
          </cell>
          <cell r="U1431">
            <v>-2308050.7625691425</v>
          </cell>
          <cell r="V1431">
            <v>-1132822.4024247453</v>
          </cell>
          <cell r="W1431">
            <v>-204335.41594713094</v>
          </cell>
          <cell r="X1431">
            <v>-202910.84089429726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</row>
        <row r="1432">
          <cell r="J1432">
            <v>1432</v>
          </cell>
          <cell r="K1432" t="str">
            <v>Accum Amortization of Hydro Relicensing Costs  302000</v>
          </cell>
          <cell r="O1432" t="str">
            <v>P01</v>
          </cell>
          <cell r="Q1432">
            <v>-4049000</v>
          </cell>
        </row>
        <row r="1433">
          <cell r="J1433">
            <v>1433</v>
          </cell>
          <cell r="L1433" t="str">
            <v>P</v>
          </cell>
          <cell r="M1433" t="str">
            <v>Coincident Peak</v>
          </cell>
          <cell r="N1433" t="str">
            <v/>
          </cell>
          <cell r="O1433">
            <v>34.200000000000003</v>
          </cell>
          <cell r="P1433" t="str">
            <v>D01</v>
          </cell>
          <cell r="R1433">
            <v>-1384758</v>
          </cell>
          <cell r="S1433">
            <v>-690079.53815563151</v>
          </cell>
          <cell r="T1433">
            <v>-107790.1890940283</v>
          </cell>
          <cell r="U1433">
            <v>-338728.2982480565</v>
          </cell>
          <cell r="V1433">
            <v>-220177.74713585759</v>
          </cell>
          <cell r="W1433">
            <v>-24616.213239950237</v>
          </cell>
          <cell r="X1433">
            <v>-3366.0141264758586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</row>
        <row r="1434">
          <cell r="J1434">
            <v>1434</v>
          </cell>
          <cell r="L1434" t="str">
            <v>P</v>
          </cell>
          <cell r="M1434" t="str">
            <v>Generation Level Consumption</v>
          </cell>
          <cell r="N1434" t="str">
            <v/>
          </cell>
          <cell r="O1434">
            <v>65.8</v>
          </cell>
          <cell r="P1434" t="str">
            <v>E02</v>
          </cell>
          <cell r="R1434">
            <v>-2664242</v>
          </cell>
          <cell r="S1434">
            <v>-1148501.6839181546</v>
          </cell>
          <cell r="T1434">
            <v>-235252.80143555446</v>
          </cell>
          <cell r="U1434">
            <v>-710906.29764541844</v>
          </cell>
          <cell r="V1434">
            <v>-497461.30342053308</v>
          </cell>
          <cell r="W1434">
            <v>-59680.711798635697</v>
          </cell>
          <cell r="X1434">
            <v>-12439.20178170412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</row>
        <row r="1435">
          <cell r="J1435">
            <v>1435</v>
          </cell>
          <cell r="L1435" t="str">
            <v>P</v>
          </cell>
          <cell r="M1435" t="str">
            <v>Open</v>
          </cell>
          <cell r="N1435" t="str">
            <v/>
          </cell>
          <cell r="O1435">
            <v>0</v>
          </cell>
          <cell r="P1435" t="str">
            <v>xxx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</row>
        <row r="1436">
          <cell r="J1436">
            <v>1436</v>
          </cell>
          <cell r="L1436" t="str">
            <v>P</v>
          </cell>
          <cell r="M1436" t="str">
            <v>Open</v>
          </cell>
          <cell r="N1436" t="str">
            <v/>
          </cell>
          <cell r="O1436">
            <v>0</v>
          </cell>
          <cell r="P1436" t="str">
            <v>xxx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</row>
        <row r="1437">
          <cell r="J1437">
            <v>1437</v>
          </cell>
          <cell r="K1437" t="str">
            <v xml:space="preserve"> Open</v>
          </cell>
          <cell r="Q1437">
            <v>0</v>
          </cell>
        </row>
        <row r="1438">
          <cell r="J1438">
            <v>1438</v>
          </cell>
          <cell r="L1438" t="str">
            <v>T</v>
          </cell>
          <cell r="M1438" t="str">
            <v>Transmission Plant</v>
          </cell>
          <cell r="N1438" t="str">
            <v/>
          </cell>
          <cell r="O1438">
            <v>100</v>
          </cell>
          <cell r="P1438" t="str">
            <v>S02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</row>
        <row r="1439">
          <cell r="J1439">
            <v>1439</v>
          </cell>
          <cell r="L1439" t="str">
            <v>Total Amortization</v>
          </cell>
          <cell r="N1439" t="str">
            <v/>
          </cell>
          <cell r="Q1439">
            <v>-13861000</v>
          </cell>
          <cell r="R1439">
            <v>-13861000</v>
          </cell>
          <cell r="S1439">
            <v>-6655329.7941341056</v>
          </cell>
          <cell r="T1439">
            <v>-1269877.0439040132</v>
          </cell>
          <cell r="U1439">
            <v>-3484098.7099022423</v>
          </cell>
          <cell r="V1439">
            <v>-1928843.2509640348</v>
          </cell>
          <cell r="W1439">
            <v>-299182.84191581031</v>
          </cell>
          <cell r="X1439">
            <v>-223668.35917979409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</row>
        <row r="1440">
          <cell r="J1440">
            <v>1440</v>
          </cell>
        </row>
        <row r="1441">
          <cell r="J1441">
            <v>1441</v>
          </cell>
          <cell r="K1441" t="str">
            <v>Total Net Plant</v>
          </cell>
          <cell r="N1441" t="str">
            <v/>
          </cell>
          <cell r="Q1441">
            <v>1307994000</v>
          </cell>
          <cell r="R1441">
            <v>1307994000</v>
          </cell>
          <cell r="S1441">
            <v>646004471.54949617</v>
          </cell>
          <cell r="T1441">
            <v>125293366.95943825</v>
          </cell>
          <cell r="U1441">
            <v>326003928.61295193</v>
          </cell>
          <cell r="V1441">
            <v>156285977.57014114</v>
          </cell>
          <cell r="W1441">
            <v>29014507.319943223</v>
          </cell>
          <cell r="X1441">
            <v>25391747.988029268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</row>
        <row r="1442">
          <cell r="J1442">
            <v>1442</v>
          </cell>
        </row>
        <row r="1443">
          <cell r="J1443">
            <v>1443</v>
          </cell>
          <cell r="K1443" t="str">
            <v>Total Customer Advances / Deposits</v>
          </cell>
          <cell r="O1443" t="str">
            <v>Input</v>
          </cell>
          <cell r="Q1443">
            <v>-4013000</v>
          </cell>
        </row>
        <row r="1444">
          <cell r="J1444">
            <v>1444</v>
          </cell>
          <cell r="L1444" t="str">
            <v>D</v>
          </cell>
          <cell r="M1444" t="str">
            <v>Account 369</v>
          </cell>
          <cell r="N1444" t="str">
            <v/>
          </cell>
          <cell r="O1444">
            <v>100</v>
          </cell>
          <cell r="P1444" t="str">
            <v>S13</v>
          </cell>
          <cell r="R1444">
            <v>-4013000</v>
          </cell>
          <cell r="S1444">
            <v>-3442894.5934234103</v>
          </cell>
          <cell r="T1444">
            <v>-483862.52569063491</v>
          </cell>
          <cell r="U1444">
            <v>-45220.756861808426</v>
          </cell>
          <cell r="V1444">
            <v>0</v>
          </cell>
          <cell r="W1444">
            <v>-41022.124024146266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</row>
        <row r="1445">
          <cell r="J1445">
            <v>1445</v>
          </cell>
          <cell r="K1445" t="str">
            <v>Total Accumulated Deferred Investment Tax Credits</v>
          </cell>
          <cell r="O1445" t="str">
            <v>Input</v>
          </cell>
          <cell r="Q1445">
            <v>0</v>
          </cell>
        </row>
        <row r="1446">
          <cell r="J1446">
            <v>1446</v>
          </cell>
          <cell r="L1446" t="str">
            <v>x</v>
          </cell>
          <cell r="M1446" t="str">
            <v>Open</v>
          </cell>
          <cell r="N1446" t="str">
            <v/>
          </cell>
          <cell r="O1446">
            <v>100</v>
          </cell>
          <cell r="P1446" t="str">
            <v>xxx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</row>
        <row r="1447">
          <cell r="J1447">
            <v>1447</v>
          </cell>
          <cell r="K1447" t="str">
            <v>Total Accumulated Deferred Income Taxes</v>
          </cell>
          <cell r="O1447" t="str">
            <v>Manual Input</v>
          </cell>
          <cell r="Q1447">
            <v>-206296000</v>
          </cell>
        </row>
        <row r="1448">
          <cell r="J1448">
            <v>1448</v>
          </cell>
          <cell r="L1448" t="str">
            <v>P</v>
          </cell>
          <cell r="M1448" t="str">
            <v xml:space="preserve">Production Plant </v>
          </cell>
          <cell r="O1448">
            <v>92.367999999999995</v>
          </cell>
          <cell r="P1448" t="str">
            <v>S01</v>
          </cell>
          <cell r="R1448">
            <v>-85305647.131505325</v>
          </cell>
          <cell r="S1448">
            <v>-38735826.365235418</v>
          </cell>
          <cell r="T1448">
            <v>-7227341.1462220065</v>
          </cell>
          <cell r="U1448">
            <v>-22114042.591827352</v>
          </cell>
          <cell r="V1448">
            <v>-15119452.609175589</v>
          </cell>
          <cell r="W1448">
            <v>-1775994.9966936444</v>
          </cell>
          <cell r="X1448">
            <v>-332989.42235131032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</row>
        <row r="1449">
          <cell r="J1449">
            <v>1449</v>
          </cell>
          <cell r="L1449" t="str">
            <v>T</v>
          </cell>
          <cell r="M1449" t="str">
            <v>Transmission Plant</v>
          </cell>
          <cell r="N1449" t="str">
            <v/>
          </cell>
          <cell r="O1449">
            <v>34.75</v>
          </cell>
          <cell r="P1449" t="str">
            <v>S02</v>
          </cell>
          <cell r="R1449">
            <v>-32093054.280917745</v>
          </cell>
          <cell r="S1449">
            <v>-14572903.670014845</v>
          </cell>
          <cell r="T1449">
            <v>-2719016.3783043348</v>
          </cell>
          <cell r="U1449">
            <v>-8319580.1583448853</v>
          </cell>
          <cell r="V1449">
            <v>-5688127.6867405558</v>
          </cell>
          <cell r="W1449">
            <v>-668151.59075766674</v>
          </cell>
          <cell r="X1449">
            <v>-125274.79675545679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</row>
        <row r="1450">
          <cell r="J1450">
            <v>1450</v>
          </cell>
          <cell r="L1450" t="str">
            <v>D</v>
          </cell>
          <cell r="M1450" t="str">
            <v>Distribution Plant</v>
          </cell>
          <cell r="O1450">
            <v>74.015000000000001</v>
          </cell>
          <cell r="P1450" t="str">
            <v>S03</v>
          </cell>
          <cell r="R1450">
            <v>-68355896.765528828</v>
          </cell>
          <cell r="S1450">
            <v>-37095785.172966965</v>
          </cell>
          <cell r="T1450">
            <v>-7521965.5378997643</v>
          </cell>
          <cell r="U1450">
            <v>-16127499.97994554</v>
          </cell>
          <cell r="V1450">
            <v>-2508350.0004205089</v>
          </cell>
          <cell r="W1450">
            <v>-1642231.8818682272</v>
          </cell>
          <cell r="X1450">
            <v>-3460064.192427821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</row>
        <row r="1451">
          <cell r="J1451">
            <v>1451</v>
          </cell>
          <cell r="L1451" t="str">
            <v>O</v>
          </cell>
          <cell r="M1451" t="str">
            <v>General Plant</v>
          </cell>
          <cell r="O1451">
            <v>22.241999999999997</v>
          </cell>
          <cell r="P1451" t="str">
            <v>S04</v>
          </cell>
          <cell r="R1451">
            <v>-20541401.822048124</v>
          </cell>
          <cell r="S1451">
            <v>-11096337.488515088</v>
          </cell>
          <cell r="T1451">
            <v>-2024792.0387830101</v>
          </cell>
          <cell r="U1451">
            <v>-4458391.1620763773</v>
          </cell>
          <cell r="V1451">
            <v>-2124240.3039017497</v>
          </cell>
          <cell r="W1451">
            <v>-421295.99737271742</v>
          </cell>
          <cell r="X1451">
            <v>-416344.83139918331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</row>
        <row r="1452">
          <cell r="J1452">
            <v>1452</v>
          </cell>
          <cell r="K1452" t="str">
            <v xml:space="preserve">  Gain on Sale of General Office Building</v>
          </cell>
          <cell r="O1452" t="str">
            <v>M04</v>
          </cell>
          <cell r="P1452" t="str">
            <v/>
          </cell>
          <cell r="Q1452">
            <v>0</v>
          </cell>
        </row>
        <row r="1453">
          <cell r="J1453">
            <v>1453</v>
          </cell>
          <cell r="L1453" t="str">
            <v>O</v>
          </cell>
          <cell r="M1453" t="str">
            <v>P/T/D Plant</v>
          </cell>
          <cell r="O1453">
            <v>0</v>
          </cell>
          <cell r="P1453" t="str">
            <v>S05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</row>
        <row r="1454">
          <cell r="J1454">
            <v>1454</v>
          </cell>
          <cell r="L1454" t="str">
            <v>O</v>
          </cell>
          <cell r="M1454" t="str">
            <v>Labor P/T/D Total</v>
          </cell>
          <cell r="N1454" t="str">
            <v/>
          </cell>
          <cell r="O1454">
            <v>0</v>
          </cell>
          <cell r="P1454" t="str">
            <v>S21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</row>
        <row r="1455">
          <cell r="J1455">
            <v>1455</v>
          </cell>
          <cell r="L1455" t="str">
            <v>O</v>
          </cell>
          <cell r="M1455" t="str">
            <v>Labor O&amp;M excl A&amp;G</v>
          </cell>
          <cell r="O1455">
            <v>0</v>
          </cell>
          <cell r="P1455" t="str">
            <v>S22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</row>
        <row r="1456">
          <cell r="J1456">
            <v>1456</v>
          </cell>
          <cell r="L1456" t="str">
            <v>O</v>
          </cell>
          <cell r="M1456" t="str">
            <v>General Plant</v>
          </cell>
          <cell r="O1456">
            <v>100</v>
          </cell>
          <cell r="P1456" t="str">
            <v>S04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</row>
        <row r="1457">
          <cell r="J1457">
            <v>1457</v>
          </cell>
          <cell r="K1457" t="str">
            <v xml:space="preserve">  Montana Lease Deferred Balance</v>
          </cell>
          <cell r="O1457" t="str">
            <v>P01</v>
          </cell>
          <cell r="P1457" t="str">
            <v/>
          </cell>
          <cell r="Q1457">
            <v>2368000</v>
          </cell>
        </row>
        <row r="1458">
          <cell r="J1458">
            <v>1458</v>
          </cell>
          <cell r="L1458" t="str">
            <v>P</v>
          </cell>
          <cell r="M1458" t="str">
            <v>Coincident Peak</v>
          </cell>
          <cell r="N1458" t="str">
            <v/>
          </cell>
          <cell r="O1458">
            <v>34.200000000000003</v>
          </cell>
          <cell r="P1458" t="str">
            <v>D01</v>
          </cell>
          <cell r="R1458">
            <v>809856</v>
          </cell>
          <cell r="S1458">
            <v>403583.19248025079</v>
          </cell>
          <cell r="T1458">
            <v>63039.557365932094</v>
          </cell>
          <cell r="U1458">
            <v>198100.42238858921</v>
          </cell>
          <cell r="V1458">
            <v>128767.82050326272</v>
          </cell>
          <cell r="W1458">
            <v>14396.441825685888</v>
          </cell>
          <cell r="X1458">
            <v>1968.565436279287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</row>
        <row r="1459">
          <cell r="J1459">
            <v>1459</v>
          </cell>
          <cell r="L1459" t="str">
            <v>P</v>
          </cell>
          <cell r="M1459" t="str">
            <v>Generation Level Consumption</v>
          </cell>
          <cell r="N1459" t="str">
            <v/>
          </cell>
          <cell r="O1459">
            <v>65.8</v>
          </cell>
          <cell r="P1459" t="str">
            <v>E02</v>
          </cell>
          <cell r="R1459">
            <v>1558144</v>
          </cell>
          <cell r="S1459">
            <v>671684.85737668304</v>
          </cell>
          <cell r="T1459">
            <v>137584.25137055889</v>
          </cell>
          <cell r="U1459">
            <v>415763.42623471247</v>
          </cell>
          <cell r="V1459">
            <v>290933.16040993389</v>
          </cell>
          <cell r="W1459">
            <v>34903.414556475509</v>
          </cell>
          <cell r="X1459">
            <v>7274.8900516362937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</row>
        <row r="1460">
          <cell r="J1460">
            <v>1460</v>
          </cell>
          <cell r="L1460" t="str">
            <v>P</v>
          </cell>
          <cell r="M1460" t="str">
            <v>Open</v>
          </cell>
          <cell r="N1460" t="str">
            <v/>
          </cell>
          <cell r="O1460">
            <v>0</v>
          </cell>
          <cell r="P1460" t="str">
            <v>xxx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</row>
        <row r="1461">
          <cell r="J1461">
            <v>1461</v>
          </cell>
          <cell r="L1461" t="str">
            <v>P</v>
          </cell>
          <cell r="M1461" t="str">
            <v>Open</v>
          </cell>
          <cell r="N1461" t="str">
            <v/>
          </cell>
          <cell r="O1461">
            <v>0</v>
          </cell>
          <cell r="P1461" t="str">
            <v>xxx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</row>
        <row r="1462">
          <cell r="J1462">
            <v>1462</v>
          </cell>
          <cell r="K1462" t="str">
            <v xml:space="preserve">  Lancaster Deferred Balance</v>
          </cell>
          <cell r="O1462" t="str">
            <v>P01</v>
          </cell>
          <cell r="P1462" t="str">
            <v/>
          </cell>
          <cell r="Q1462">
            <v>3287000</v>
          </cell>
        </row>
        <row r="1463">
          <cell r="J1463">
            <v>1463</v>
          </cell>
          <cell r="L1463" t="str">
            <v>P</v>
          </cell>
          <cell r="M1463" t="str">
            <v>Coincident Peak</v>
          </cell>
          <cell r="N1463" t="str">
            <v/>
          </cell>
          <cell r="O1463">
            <v>34.200000000000003</v>
          </cell>
          <cell r="P1463" t="str">
            <v>D01</v>
          </cell>
          <cell r="R1463">
            <v>1124154.0000000002</v>
          </cell>
          <cell r="S1463">
            <v>560210.28449433472</v>
          </cell>
          <cell r="T1463">
            <v>87504.655853808625</v>
          </cell>
          <cell r="U1463">
            <v>274981.45624632301</v>
          </cell>
          <cell r="V1463">
            <v>178741.48057188542</v>
          </cell>
          <cell r="W1463">
            <v>19983.574443002333</v>
          </cell>
          <cell r="X1463">
            <v>2732.5483906461227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</row>
        <row r="1464">
          <cell r="J1464">
            <v>1464</v>
          </cell>
          <cell r="L1464" t="str">
            <v>P</v>
          </cell>
          <cell r="M1464" t="str">
            <v>Generation Level Consumption</v>
          </cell>
          <cell r="N1464" t="str">
            <v/>
          </cell>
          <cell r="O1464">
            <v>65.8</v>
          </cell>
          <cell r="P1464" t="str">
            <v>E02</v>
          </cell>
          <cell r="R1464">
            <v>2162846</v>
          </cell>
          <cell r="S1464">
            <v>932359.85059001576</v>
          </cell>
          <cell r="T1464">
            <v>190979.49081715671</v>
          </cell>
          <cell r="U1464">
            <v>577117.55998036312</v>
          </cell>
          <cell r="V1464">
            <v>403841.76447105268</v>
          </cell>
          <cell r="W1464">
            <v>48449.123161796873</v>
          </cell>
          <cell r="X1464">
            <v>10098.210979615076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</row>
        <row r="1465">
          <cell r="J1465">
            <v>1465</v>
          </cell>
          <cell r="L1465" t="str">
            <v>P</v>
          </cell>
          <cell r="M1465" t="str">
            <v>Open</v>
          </cell>
          <cell r="N1465" t="str">
            <v/>
          </cell>
          <cell r="O1465">
            <v>0</v>
          </cell>
          <cell r="P1465" t="str">
            <v>xxx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</row>
        <row r="1466">
          <cell r="J1466">
            <v>1466</v>
          </cell>
          <cell r="L1466" t="str">
            <v>P</v>
          </cell>
          <cell r="M1466" t="str">
            <v>Open</v>
          </cell>
          <cell r="N1466" t="str">
            <v/>
          </cell>
          <cell r="O1466">
            <v>0</v>
          </cell>
          <cell r="P1466" t="str">
            <v>xxx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</row>
        <row r="1467">
          <cell r="J1467">
            <v>1467</v>
          </cell>
          <cell r="K1467" t="str">
            <v xml:space="preserve">  Open</v>
          </cell>
          <cell r="Q1467">
            <v>0</v>
          </cell>
        </row>
        <row r="1468">
          <cell r="J1468">
            <v>1468</v>
          </cell>
          <cell r="K1468" t="str">
            <v xml:space="preserve">  Open</v>
          </cell>
          <cell r="Q1468">
            <v>0</v>
          </cell>
        </row>
        <row r="1469">
          <cell r="J1469">
            <v>1469</v>
          </cell>
          <cell r="K1469" t="str">
            <v>Total Working Capital</v>
          </cell>
          <cell r="Q1469">
            <v>21932000</v>
          </cell>
        </row>
        <row r="1470">
          <cell r="J1470">
            <v>1470</v>
          </cell>
          <cell r="L1470" t="str">
            <v>O</v>
          </cell>
          <cell r="M1470" t="str">
            <v>P/T/D/G Plant</v>
          </cell>
          <cell r="N1470" t="str">
            <v/>
          </cell>
          <cell r="O1470">
            <v>100</v>
          </cell>
          <cell r="P1470" t="str">
            <v>S06</v>
          </cell>
          <cell r="R1470">
            <v>21932000</v>
          </cell>
          <cell r="S1470">
            <v>10790121.0320196</v>
          </cell>
          <cell r="T1470">
            <v>2078632.0650924975</v>
          </cell>
          <cell r="U1470">
            <v>5436014.7470646948</v>
          </cell>
          <cell r="V1470">
            <v>2668069.2579445355</v>
          </cell>
          <cell r="W1470">
            <v>481259.05740469025</v>
          </cell>
          <cell r="X1470">
            <v>477903.8404739828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</row>
        <row r="1471">
          <cell r="J1471">
            <v>1471</v>
          </cell>
          <cell r="K1471" t="str">
            <v>Total Miscellaneous Rate Base Items</v>
          </cell>
          <cell r="N1471" t="str">
            <v/>
          </cell>
          <cell r="Q1471">
            <v>-182722000</v>
          </cell>
          <cell r="R1471">
            <v>-182722000.00000003</v>
          </cell>
          <cell r="S1471">
            <v>-91585788.073194832</v>
          </cell>
          <cell r="T1471">
            <v>-17419237.606399801</v>
          </cell>
          <cell r="U1471">
            <v>-44162757.037141278</v>
          </cell>
          <cell r="V1471">
            <v>-21769817.116337731</v>
          </cell>
          <cell r="W1471">
            <v>-3949704.9793247515</v>
          </cell>
          <cell r="X1471">
            <v>-3834695.1876016115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</row>
        <row r="1472">
          <cell r="J1472">
            <v>1472</v>
          </cell>
        </row>
        <row r="1473">
          <cell r="J1473">
            <v>1473</v>
          </cell>
          <cell r="K1473" t="str">
            <v>Total Rate Base</v>
          </cell>
          <cell r="N1473" t="str">
            <v/>
          </cell>
          <cell r="Q1473">
            <v>1125272000</v>
          </cell>
          <cell r="R1473">
            <v>1125272000</v>
          </cell>
          <cell r="S1473">
            <v>554418683.47630131</v>
          </cell>
          <cell r="T1473">
            <v>107874129.35303845</v>
          </cell>
          <cell r="U1473">
            <v>281841171.57581067</v>
          </cell>
          <cell r="V1473">
            <v>134516160.45380342</v>
          </cell>
          <cell r="W1473">
            <v>25064802.340618473</v>
          </cell>
          <cell r="X1473">
            <v>21557052.800427657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</row>
        <row r="1474">
          <cell r="J1474">
            <v>1474</v>
          </cell>
        </row>
        <row r="1475">
          <cell r="J1475">
            <v>1475</v>
          </cell>
          <cell r="M1475" t="str">
            <v>Rate of Return</v>
          </cell>
          <cell r="Q1475">
            <v>8.3444713811416257E-2</v>
          </cell>
          <cell r="R1475">
            <v>8.3444713811416257E-2</v>
          </cell>
          <cell r="S1475">
            <v>5.6169512356085853E-2</v>
          </cell>
          <cell r="T1475">
            <v>0.16045318136190462</v>
          </cell>
          <cell r="U1475">
            <v>0.11866810944165619</v>
          </cell>
          <cell r="V1475">
            <v>6.1636900000465907E-2</v>
          </cell>
          <cell r="W1475">
            <v>7.5777391262761895E-2</v>
          </cell>
          <cell r="X1475">
            <v>8.4044986367846755E-2</v>
          </cell>
        </row>
        <row r="1476">
          <cell r="J1476">
            <v>1476</v>
          </cell>
        </row>
        <row r="1477">
          <cell r="J1477">
            <v>1477</v>
          </cell>
          <cell r="K1477" t="str">
            <v>Non-Additive Items</v>
          </cell>
        </row>
        <row r="1478">
          <cell r="J1478">
            <v>1478</v>
          </cell>
          <cell r="K1478" t="str">
            <v xml:space="preserve">  Interest</v>
          </cell>
          <cell r="Q1478">
            <v>34872000</v>
          </cell>
        </row>
        <row r="1479">
          <cell r="J1479">
            <v>1479</v>
          </cell>
          <cell r="L1479" t="str">
            <v>R</v>
          </cell>
          <cell r="M1479" t="str">
            <v>Rate Base</v>
          </cell>
          <cell r="N1479" t="str">
            <v/>
          </cell>
          <cell r="O1479">
            <v>100</v>
          </cell>
          <cell r="P1479" t="str">
            <v>S07</v>
          </cell>
          <cell r="R1479">
            <v>34872000</v>
          </cell>
          <cell r="S1479">
            <v>17181346.670125604</v>
          </cell>
          <cell r="T1479">
            <v>3343002.0819847616</v>
          </cell>
          <cell r="U1479">
            <v>8734213.0037819017</v>
          </cell>
          <cell r="V1479">
            <v>4168634.3811496533</v>
          </cell>
          <cell r="W1479">
            <v>776754.23117437144</v>
          </cell>
          <cell r="X1479">
            <v>668049.63178370497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</row>
        <row r="1480">
          <cell r="J1480">
            <v>1480</v>
          </cell>
        </row>
        <row r="1481">
          <cell r="J1481">
            <v>1481</v>
          </cell>
          <cell r="K1481" t="str">
            <v>Operating and Maintenance Labor Dollars</v>
          </cell>
        </row>
        <row r="1482">
          <cell r="J1482">
            <v>1482</v>
          </cell>
        </row>
        <row r="1483">
          <cell r="J1483">
            <v>1483</v>
          </cell>
          <cell r="K1483" t="str">
            <v>Production Labor</v>
          </cell>
          <cell r="Q1483">
            <v>10568396</v>
          </cell>
        </row>
        <row r="1484">
          <cell r="J1484">
            <v>1484</v>
          </cell>
          <cell r="L1484" t="str">
            <v>P</v>
          </cell>
          <cell r="M1484" t="str">
            <v xml:space="preserve">Production Plant </v>
          </cell>
          <cell r="N1484" t="str">
            <v/>
          </cell>
          <cell r="O1484">
            <v>100</v>
          </cell>
          <cell r="P1484" t="str">
            <v>S01</v>
          </cell>
          <cell r="R1484">
            <v>10568396</v>
          </cell>
          <cell r="S1484">
            <v>4798926.7555049909</v>
          </cell>
          <cell r="T1484">
            <v>895385.07506566553</v>
          </cell>
          <cell r="U1484">
            <v>2739677.4672023254</v>
          </cell>
          <cell r="V1484">
            <v>1873127.6046786751</v>
          </cell>
          <cell r="W1484">
            <v>220025.50886393955</v>
          </cell>
          <cell r="X1484">
            <v>41253.588684402472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</row>
        <row r="1485">
          <cell r="J1485">
            <v>1485</v>
          </cell>
          <cell r="K1485" t="str">
            <v>Transmission Labor</v>
          </cell>
          <cell r="Q1485">
            <v>2820975</v>
          </cell>
        </row>
        <row r="1486">
          <cell r="J1486">
            <v>1486</v>
          </cell>
          <cell r="L1486" t="str">
            <v>T</v>
          </cell>
          <cell r="M1486" t="str">
            <v>Transmission Plant</v>
          </cell>
          <cell r="N1486" t="str">
            <v/>
          </cell>
          <cell r="O1486">
            <v>100</v>
          </cell>
          <cell r="P1486" t="str">
            <v>S02</v>
          </cell>
          <cell r="R1486">
            <v>2820975</v>
          </cell>
          <cell r="S1486">
            <v>1280956.2022572486</v>
          </cell>
          <cell r="T1486">
            <v>239001.16083210416</v>
          </cell>
          <cell r="U1486">
            <v>731289.93681170512</v>
          </cell>
          <cell r="V1486">
            <v>499985.63117888698</v>
          </cell>
          <cell r="W1486">
            <v>58730.431738879954</v>
          </cell>
          <cell r="X1486">
            <v>11011.637181175105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</row>
        <row r="1487">
          <cell r="J1487">
            <v>1487</v>
          </cell>
          <cell r="K1487" t="str">
            <v>Distribution Labor</v>
          </cell>
          <cell r="Q1487">
            <v>9478716</v>
          </cell>
        </row>
        <row r="1488">
          <cell r="J1488">
            <v>1488</v>
          </cell>
          <cell r="L1488" t="str">
            <v>D</v>
          </cell>
          <cell r="M1488" t="str">
            <v>Distribution Plant</v>
          </cell>
          <cell r="N1488" t="str">
            <v/>
          </cell>
          <cell r="O1488">
            <v>100</v>
          </cell>
          <cell r="P1488" t="str">
            <v>S03</v>
          </cell>
          <cell r="R1488">
            <v>9478716</v>
          </cell>
          <cell r="S1488">
            <v>5143966.052521796</v>
          </cell>
          <cell r="T1488">
            <v>1043049.3705627783</v>
          </cell>
          <cell r="U1488">
            <v>2236354.1308553093</v>
          </cell>
          <cell r="V1488">
            <v>347825.69474790135</v>
          </cell>
          <cell r="W1488">
            <v>227723.58129934405</v>
          </cell>
          <cell r="X1488">
            <v>479797.17001287057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</row>
        <row r="1489">
          <cell r="J1489">
            <v>1489</v>
          </cell>
          <cell r="K1489" t="str">
            <v>Production Transmission Distribution Labor Total</v>
          </cell>
          <cell r="P1489" t="str">
            <v/>
          </cell>
          <cell r="Q1489">
            <v>22868087</v>
          </cell>
          <cell r="R1489">
            <v>22868087</v>
          </cell>
          <cell r="S1489">
            <v>11223849.010284036</v>
          </cell>
          <cell r="T1489">
            <v>2177435.606460548</v>
          </cell>
          <cell r="U1489">
            <v>5707321.5348693393</v>
          </cell>
          <cell r="V1489">
            <v>2720938.9306054637</v>
          </cell>
          <cell r="W1489">
            <v>506479.52190216351</v>
          </cell>
          <cell r="X1489">
            <v>532062.39587844815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</row>
        <row r="1490">
          <cell r="J1490">
            <v>1490</v>
          </cell>
        </row>
        <row r="1491">
          <cell r="J1491">
            <v>1491</v>
          </cell>
          <cell r="K1491" t="str">
            <v>Customer Accounts Labor</v>
          </cell>
          <cell r="Q1491">
            <v>4497569</v>
          </cell>
        </row>
        <row r="1492">
          <cell r="J1492">
            <v>1492</v>
          </cell>
          <cell r="L1492" t="str">
            <v>C</v>
          </cell>
          <cell r="M1492" t="str">
            <v>Cust Acctg Exp Subtotal</v>
          </cell>
          <cell r="N1492" t="str">
            <v/>
          </cell>
          <cell r="O1492">
            <v>100</v>
          </cell>
          <cell r="P1492" t="str">
            <v>S18</v>
          </cell>
          <cell r="R1492">
            <v>4497569</v>
          </cell>
          <cell r="S1492">
            <v>3832820.3094544671</v>
          </cell>
          <cell r="T1492">
            <v>538662.47284873633</v>
          </cell>
          <cell r="U1492">
            <v>51027.19277230226</v>
          </cell>
          <cell r="V1492">
            <v>23129.664153949496</v>
          </cell>
          <cell r="W1492">
            <v>45668.092888190098</v>
          </cell>
          <cell r="X1492">
            <v>6261.2678823547094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</row>
        <row r="1493">
          <cell r="J1493">
            <v>1493</v>
          </cell>
          <cell r="K1493" t="str">
            <v>Customer Service Labor</v>
          </cell>
          <cell r="Q1493">
            <v>387157</v>
          </cell>
        </row>
        <row r="1494">
          <cell r="J1494">
            <v>1494</v>
          </cell>
          <cell r="L1494" t="str">
            <v>C</v>
          </cell>
          <cell r="M1494" t="str">
            <v>Avg Customers-All</v>
          </cell>
          <cell r="N1494" t="str">
            <v/>
          </cell>
          <cell r="O1494">
            <v>100</v>
          </cell>
          <cell r="P1494" t="str">
            <v>C01</v>
          </cell>
          <cell r="R1494">
            <v>387157</v>
          </cell>
          <cell r="S1494">
            <v>331609.01200897421</v>
          </cell>
          <cell r="T1494">
            <v>46604.14942674536</v>
          </cell>
          <cell r="U1494">
            <v>4414.7848358753436</v>
          </cell>
          <cell r="V1494">
            <v>36.214871101857838</v>
          </cell>
          <cell r="W1494">
            <v>3951.124743737922</v>
          </cell>
          <cell r="X1494">
            <v>541.71411356529006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</row>
        <row r="1495">
          <cell r="J1495">
            <v>1495</v>
          </cell>
          <cell r="K1495" t="str">
            <v>Sales Labor</v>
          </cell>
          <cell r="Q1495">
            <v>635</v>
          </cell>
        </row>
        <row r="1496">
          <cell r="J1496">
            <v>1496</v>
          </cell>
          <cell r="L1496" t="str">
            <v>C</v>
          </cell>
          <cell r="M1496" t="str">
            <v>Generation Level Consumption</v>
          </cell>
          <cell r="N1496" t="str">
            <v/>
          </cell>
          <cell r="O1496">
            <v>100</v>
          </cell>
          <cell r="P1496" t="str">
            <v>E02</v>
          </cell>
          <cell r="R1496">
            <v>635</v>
          </cell>
          <cell r="S1496">
            <v>273.73585781172585</v>
          </cell>
          <cell r="T1496">
            <v>56.07055549442471</v>
          </cell>
          <cell r="U1496">
            <v>169.43862419586534</v>
          </cell>
          <cell r="V1496">
            <v>118.5657788113987</v>
          </cell>
          <cell r="W1496">
            <v>14.224403035510164</v>
          </cell>
          <cell r="X1496">
            <v>2.9647806510752837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</row>
        <row r="1497">
          <cell r="J1497">
            <v>1497</v>
          </cell>
          <cell r="K1497" t="str">
            <v>Admin &amp; General Labor</v>
          </cell>
          <cell r="Q1497">
            <v>11930220</v>
          </cell>
        </row>
        <row r="1498">
          <cell r="J1498">
            <v>1498</v>
          </cell>
          <cell r="L1498" t="str">
            <v>O</v>
          </cell>
          <cell r="M1498" t="str">
            <v>P/T/D Plant</v>
          </cell>
          <cell r="N1498" t="str">
            <v/>
          </cell>
          <cell r="O1498">
            <v>100</v>
          </cell>
          <cell r="P1498" t="str">
            <v>S05</v>
          </cell>
          <cell r="R1498">
            <v>11930220</v>
          </cell>
          <cell r="S1498">
            <v>5824722.6285476461</v>
          </cell>
          <cell r="T1498">
            <v>1127181.4165835252</v>
          </cell>
          <cell r="U1498">
            <v>2985574.9283410804</v>
          </cell>
          <cell r="V1498">
            <v>1468249.9432282725</v>
          </cell>
          <cell r="W1498">
            <v>263117.26873333042</v>
          </cell>
          <cell r="X1498">
            <v>261373.81456614597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</row>
        <row r="1499">
          <cell r="J1499">
            <v>1499</v>
          </cell>
        </row>
        <row r="1500">
          <cell r="J1500">
            <v>1500</v>
          </cell>
          <cell r="K1500" t="str">
            <v>Total Operating and Maintenance Labor</v>
          </cell>
          <cell r="P1500" t="str">
            <v/>
          </cell>
          <cell r="Q1500">
            <v>39683668</v>
          </cell>
          <cell r="R1500">
            <v>39683668</v>
          </cell>
          <cell r="S1500">
            <v>21213274.696152937</v>
          </cell>
          <cell r="T1500">
            <v>3889939.7158750491</v>
          </cell>
          <cell r="U1500">
            <v>8748507.8794427924</v>
          </cell>
          <cell r="V1500">
            <v>4212473.3186375992</v>
          </cell>
          <cell r="W1500">
            <v>819230.23267045745</v>
          </cell>
          <cell r="X1500">
            <v>800242.15722116525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</row>
      </sheetData>
      <sheetData sheetId="2">
        <row r="1">
          <cell r="AJ1" t="str">
            <v>Line</v>
          </cell>
        </row>
        <row r="2">
          <cell r="AJ2">
            <v>5</v>
          </cell>
        </row>
        <row r="4">
          <cell r="AD4" t="str">
            <v>Line</v>
          </cell>
          <cell r="AE4" t="str">
            <v>Line</v>
          </cell>
          <cell r="AF4" t="str">
            <v>CAlloc</v>
          </cell>
        </row>
        <row r="5">
          <cell r="AD5" t="str">
            <v>&gt;872</v>
          </cell>
          <cell r="AE5" t="str">
            <v>&lt;=893</v>
          </cell>
          <cell r="AF5" t="str">
            <v>E*</v>
          </cell>
        </row>
        <row r="6">
          <cell r="AD6" t="str">
            <v>Line</v>
          </cell>
          <cell r="AE6" t="str">
            <v>Line</v>
          </cell>
          <cell r="AF6" t="str">
            <v>CAlloc</v>
          </cell>
        </row>
        <row r="7">
          <cell r="AD7" t="str">
            <v>&gt;872</v>
          </cell>
          <cell r="AE7" t="str">
            <v>&lt;=893</v>
          </cell>
          <cell r="AF7" t="str">
            <v>D*</v>
          </cell>
        </row>
        <row r="8">
          <cell r="AD8" t="str">
            <v>Line</v>
          </cell>
          <cell r="AE8" t="str">
            <v>Line</v>
          </cell>
          <cell r="AF8" t="str">
            <v>CAlloc</v>
          </cell>
        </row>
        <row r="9">
          <cell r="AD9" t="str">
            <v>&gt;872</v>
          </cell>
          <cell r="AE9" t="str">
            <v>&lt;=893</v>
          </cell>
          <cell r="AF9" t="str">
            <v>C*</v>
          </cell>
        </row>
        <row r="10">
          <cell r="AD10" t="str">
            <v>Line</v>
          </cell>
          <cell r="AE10" t="str">
            <v>Line</v>
          </cell>
          <cell r="AF10" t="str">
            <v>CAlloc</v>
          </cell>
        </row>
        <row r="11">
          <cell r="AD11" t="str">
            <v>&gt;872</v>
          </cell>
          <cell r="AE11" t="str">
            <v>&lt;=893</v>
          </cell>
          <cell r="AF11" t="str">
            <v>R*</v>
          </cell>
        </row>
        <row r="22">
          <cell r="AD22" t="str">
            <v>Line</v>
          </cell>
          <cell r="AE22" t="str">
            <v>Line</v>
          </cell>
          <cell r="AF22" t="str">
            <v>CAlloc</v>
          </cell>
        </row>
        <row r="23">
          <cell r="AD23" t="str">
            <v>&gt;895</v>
          </cell>
          <cell r="AE23" t="str">
            <v>&lt;=932</v>
          </cell>
          <cell r="AF23" t="str">
            <v>E*</v>
          </cell>
        </row>
        <row r="24">
          <cell r="AD24" t="str">
            <v>Line</v>
          </cell>
          <cell r="AE24" t="str">
            <v>Line</v>
          </cell>
          <cell r="AF24" t="str">
            <v>CAlloc</v>
          </cell>
        </row>
        <row r="25">
          <cell r="AD25" t="str">
            <v>&gt;895</v>
          </cell>
          <cell r="AE25" t="str">
            <v>&lt;=932</v>
          </cell>
          <cell r="AF25" t="str">
            <v>D*</v>
          </cell>
        </row>
        <row r="26">
          <cell r="S26" t="str">
            <v>Line</v>
          </cell>
          <cell r="T26" t="str">
            <v>Line</v>
          </cell>
          <cell r="AD26" t="str">
            <v>Line</v>
          </cell>
          <cell r="AE26" t="str">
            <v>Line</v>
          </cell>
          <cell r="AF26" t="str">
            <v>CAlloc</v>
          </cell>
        </row>
        <row r="27">
          <cell r="S27" t="str">
            <v>&gt;=1445</v>
          </cell>
          <cell r="T27" t="str">
            <v>&lt;=1451</v>
          </cell>
          <cell r="AD27" t="str">
            <v>&gt;895</v>
          </cell>
          <cell r="AE27" t="str">
            <v>&lt;=932</v>
          </cell>
          <cell r="AF27" t="str">
            <v>C*</v>
          </cell>
        </row>
        <row r="28">
          <cell r="AD28" t="str">
            <v>Line</v>
          </cell>
          <cell r="AE28" t="str">
            <v>Line</v>
          </cell>
          <cell r="AF28" t="str">
            <v>CAlloc</v>
          </cell>
        </row>
        <row r="29">
          <cell r="AD29" t="str">
            <v>&gt;895</v>
          </cell>
          <cell r="AE29" t="str">
            <v>&lt;=932</v>
          </cell>
          <cell r="AF29" t="str">
            <v>R*</v>
          </cell>
        </row>
        <row r="40">
          <cell r="AD40" t="str">
            <v>Line</v>
          </cell>
          <cell r="AE40" t="str">
            <v>Line</v>
          </cell>
          <cell r="AF40" t="str">
            <v>CAlloc</v>
          </cell>
        </row>
        <row r="41">
          <cell r="AD41" t="str">
            <v>&gt;267</v>
          </cell>
          <cell r="AE41" t="str">
            <v>&lt;=286</v>
          </cell>
          <cell r="AF41" t="str">
            <v>D*</v>
          </cell>
        </row>
        <row r="42">
          <cell r="AD42" t="str">
            <v>Line</v>
          </cell>
          <cell r="AE42" t="str">
            <v>Line</v>
          </cell>
          <cell r="AF42" t="str">
            <v>CAlloc</v>
          </cell>
        </row>
        <row r="43">
          <cell r="AD43" t="str">
            <v>&gt;267</v>
          </cell>
          <cell r="AE43" t="str">
            <v>&lt;=286</v>
          </cell>
          <cell r="AF43" t="str">
            <v>S09</v>
          </cell>
        </row>
        <row r="44">
          <cell r="AD44" t="str">
            <v>Line</v>
          </cell>
          <cell r="AE44" t="str">
            <v>Line</v>
          </cell>
          <cell r="AF44" t="str">
            <v>CAlloc</v>
          </cell>
        </row>
        <row r="45">
          <cell r="AD45" t="str">
            <v>&gt;267</v>
          </cell>
          <cell r="AE45" t="str">
            <v>&lt;=286</v>
          </cell>
          <cell r="AF45" t="str">
            <v>S10</v>
          </cell>
        </row>
        <row r="46">
          <cell r="AD46" t="str">
            <v>Line</v>
          </cell>
          <cell r="AE46" t="str">
            <v>Line</v>
          </cell>
          <cell r="AF46" t="str">
            <v>CAlloc</v>
          </cell>
        </row>
        <row r="47">
          <cell r="AD47" t="str">
            <v>&gt;267</v>
          </cell>
          <cell r="AE47" t="str">
            <v>&lt;=286</v>
          </cell>
          <cell r="AF47" t="str">
            <v>S11</v>
          </cell>
        </row>
        <row r="48">
          <cell r="AD48" t="str">
            <v>Line</v>
          </cell>
          <cell r="AE48" t="str">
            <v>Line</v>
          </cell>
          <cell r="AF48" t="str">
            <v>CAlloc</v>
          </cell>
        </row>
        <row r="49">
          <cell r="AD49" t="str">
            <v>&gt;267</v>
          </cell>
          <cell r="AE49" t="str">
            <v>&lt;=286</v>
          </cell>
          <cell r="AF49" t="str">
            <v>S13</v>
          </cell>
        </row>
        <row r="50">
          <cell r="AD50" t="str">
            <v>Line</v>
          </cell>
          <cell r="AE50" t="str">
            <v>Line</v>
          </cell>
          <cell r="AF50" t="str">
            <v>CAlloc</v>
          </cell>
        </row>
        <row r="51">
          <cell r="AD51" t="str">
            <v>&gt;267</v>
          </cell>
          <cell r="AE51" t="str">
            <v>&lt;=286</v>
          </cell>
          <cell r="AF51" t="str">
            <v>S14</v>
          </cell>
        </row>
        <row r="52">
          <cell r="AD52" t="str">
            <v>Line</v>
          </cell>
          <cell r="AE52" t="str">
            <v>Line</v>
          </cell>
          <cell r="AF52" t="str">
            <v>CAlloc</v>
          </cell>
        </row>
        <row r="53">
          <cell r="AD53" t="str">
            <v>&gt;267</v>
          </cell>
          <cell r="AE53" t="str">
            <v>&lt;=286</v>
          </cell>
          <cell r="AF53" t="str">
            <v>S15</v>
          </cell>
        </row>
        <row r="54">
          <cell r="AD54" t="str">
            <v>Line</v>
          </cell>
          <cell r="AE54" t="str">
            <v>Line</v>
          </cell>
          <cell r="AF54" t="str">
            <v>CAlloc</v>
          </cell>
        </row>
        <row r="55">
          <cell r="AD55" t="str">
            <v>&gt;267</v>
          </cell>
          <cell r="AE55" t="str">
            <v>&lt;=286</v>
          </cell>
          <cell r="AF55" t="str">
            <v>S16</v>
          </cell>
        </row>
        <row r="58">
          <cell r="AD58" t="str">
            <v>Line</v>
          </cell>
          <cell r="AE58" t="str">
            <v>Line</v>
          </cell>
          <cell r="AF58" t="str">
            <v>CAlloc</v>
          </cell>
        </row>
        <row r="59">
          <cell r="AD59" t="str">
            <v>&gt;934</v>
          </cell>
          <cell r="AE59" t="str">
            <v>&lt;=1089</v>
          </cell>
          <cell r="AF59" t="str">
            <v>E*</v>
          </cell>
        </row>
        <row r="60">
          <cell r="AD60" t="str">
            <v>Line</v>
          </cell>
          <cell r="AE60" t="str">
            <v>Line</v>
          </cell>
          <cell r="AF60" t="str">
            <v>CAlloc</v>
          </cell>
        </row>
        <row r="61">
          <cell r="AD61" t="str">
            <v>&gt;934</v>
          </cell>
          <cell r="AE61" t="str">
            <v>&lt;=1089</v>
          </cell>
          <cell r="AF61" t="str">
            <v>D*</v>
          </cell>
        </row>
        <row r="62">
          <cell r="AD62" t="str">
            <v>Line</v>
          </cell>
          <cell r="AE62" t="str">
            <v>Line</v>
          </cell>
          <cell r="AF62" t="str">
            <v>CAlloc</v>
          </cell>
        </row>
        <row r="63">
          <cell r="AD63" t="str">
            <v>&gt;934</v>
          </cell>
          <cell r="AE63" t="str">
            <v>&lt;=1089</v>
          </cell>
          <cell r="AF63" t="str">
            <v>C*</v>
          </cell>
        </row>
        <row r="64">
          <cell r="AD64" t="str">
            <v>Line</v>
          </cell>
          <cell r="AE64" t="str">
            <v>Line</v>
          </cell>
          <cell r="AF64" t="str">
            <v>CAlloc</v>
          </cell>
        </row>
        <row r="65">
          <cell r="AD65" t="str">
            <v>&gt;934</v>
          </cell>
          <cell r="AE65" t="str">
            <v>&lt;=1089</v>
          </cell>
          <cell r="AF65" t="str">
            <v>R*</v>
          </cell>
        </row>
        <row r="76">
          <cell r="AD76" t="str">
            <v>Line</v>
          </cell>
          <cell r="AE76" t="str">
            <v>Line</v>
          </cell>
          <cell r="AF76" t="str">
            <v>CAlloc</v>
          </cell>
        </row>
        <row r="77">
          <cell r="AD77" t="str">
            <v>&gt;288</v>
          </cell>
          <cell r="AE77" t="str">
            <v>&lt;=305</v>
          </cell>
          <cell r="AF77" t="str">
            <v>S08</v>
          </cell>
        </row>
        <row r="78">
          <cell r="AD78" t="str">
            <v>Line</v>
          </cell>
          <cell r="AE78" t="str">
            <v>Line</v>
          </cell>
          <cell r="AF78" t="str">
            <v>CAlloc</v>
          </cell>
        </row>
        <row r="79">
          <cell r="AD79" t="str">
            <v>&gt;288</v>
          </cell>
          <cell r="AE79" t="str">
            <v>&lt;=305</v>
          </cell>
          <cell r="AF79" t="str">
            <v>S09</v>
          </cell>
        </row>
        <row r="80">
          <cell r="AD80" t="str">
            <v>Line</v>
          </cell>
          <cell r="AE80" t="str">
            <v>Line</v>
          </cell>
          <cell r="AF80" t="str">
            <v>CAlloc</v>
          </cell>
        </row>
        <row r="81">
          <cell r="AD81" t="str">
            <v>&gt;288</v>
          </cell>
          <cell r="AE81" t="str">
            <v>&lt;=305</v>
          </cell>
          <cell r="AF81" t="str">
            <v>S10</v>
          </cell>
        </row>
        <row r="82">
          <cell r="AD82" t="str">
            <v>Line</v>
          </cell>
          <cell r="AE82" t="str">
            <v>Line</v>
          </cell>
          <cell r="AF82" t="str">
            <v>CAlloc</v>
          </cell>
        </row>
        <row r="83">
          <cell r="AD83" t="str">
            <v>&gt;288</v>
          </cell>
          <cell r="AE83" t="str">
            <v>&lt;=305</v>
          </cell>
          <cell r="AF83" t="str">
            <v>S11</v>
          </cell>
        </row>
        <row r="84">
          <cell r="AD84" t="str">
            <v>Line</v>
          </cell>
          <cell r="AE84" t="str">
            <v>Line</v>
          </cell>
          <cell r="AF84" t="str">
            <v>CAlloc</v>
          </cell>
        </row>
        <row r="85">
          <cell r="AD85" t="str">
            <v>&gt;288</v>
          </cell>
          <cell r="AE85" t="str">
            <v>&lt;=305</v>
          </cell>
          <cell r="AF85" t="str">
            <v>S12</v>
          </cell>
        </row>
        <row r="86">
          <cell r="AD86" t="str">
            <v>Line</v>
          </cell>
          <cell r="AE86" t="str">
            <v>Line</v>
          </cell>
          <cell r="AF86" t="str">
            <v>CAlloc</v>
          </cell>
        </row>
        <row r="87">
          <cell r="AD87" t="str">
            <v>&gt;288</v>
          </cell>
          <cell r="AE87" t="str">
            <v>&lt;=305</v>
          </cell>
          <cell r="AF87" t="str">
            <v>S14</v>
          </cell>
        </row>
        <row r="88">
          <cell r="AD88" t="str">
            <v>Line</v>
          </cell>
          <cell r="AE88" t="str">
            <v>Line</v>
          </cell>
          <cell r="AF88" t="str">
            <v>CAlloc</v>
          </cell>
        </row>
        <row r="89">
          <cell r="AD89" t="str">
            <v>&gt;288</v>
          </cell>
          <cell r="AE89" t="str">
            <v>&lt;=305</v>
          </cell>
          <cell r="AF89" t="str">
            <v>S15</v>
          </cell>
        </row>
        <row r="90">
          <cell r="AD90" t="str">
            <v>Line</v>
          </cell>
          <cell r="AE90" t="str">
            <v>Line</v>
          </cell>
          <cell r="AF90" t="str">
            <v>CAlloc</v>
          </cell>
        </row>
        <row r="91">
          <cell r="AD91" t="str">
            <v>&gt;288</v>
          </cell>
          <cell r="AE91" t="str">
            <v>&lt;=305</v>
          </cell>
          <cell r="AF91" t="str">
            <v>S17</v>
          </cell>
        </row>
        <row r="94">
          <cell r="AD94" t="str">
            <v>Line</v>
          </cell>
          <cell r="AE94" t="str">
            <v>Line</v>
          </cell>
          <cell r="AF94" t="str">
            <v>CAlloc</v>
          </cell>
        </row>
        <row r="95">
          <cell r="AD95" t="str">
            <v>&gt;946</v>
          </cell>
          <cell r="AE95" t="str">
            <v>&lt;=956</v>
          </cell>
          <cell r="AF95" t="str">
            <v>E*</v>
          </cell>
        </row>
        <row r="96">
          <cell r="AD96" t="str">
            <v>Line</v>
          </cell>
          <cell r="AE96" t="str">
            <v>Line</v>
          </cell>
          <cell r="AF96" t="str">
            <v>CAlloc</v>
          </cell>
        </row>
        <row r="97">
          <cell r="AD97" t="str">
            <v>&gt;946</v>
          </cell>
          <cell r="AE97" t="str">
            <v>&lt;=956</v>
          </cell>
          <cell r="AF97" t="str">
            <v>D*</v>
          </cell>
        </row>
        <row r="98">
          <cell r="AD98" t="str">
            <v>Line</v>
          </cell>
          <cell r="AE98" t="str">
            <v>Line</v>
          </cell>
          <cell r="AF98" t="str">
            <v>CAlloc</v>
          </cell>
        </row>
        <row r="99">
          <cell r="AD99" t="str">
            <v>&gt;946</v>
          </cell>
          <cell r="AE99" t="str">
            <v>&lt;=956</v>
          </cell>
          <cell r="AF99" t="str">
            <v>C*</v>
          </cell>
        </row>
        <row r="100">
          <cell r="AD100" t="str">
            <v>Line</v>
          </cell>
          <cell r="AE100" t="str">
            <v>Line</v>
          </cell>
          <cell r="AF100" t="str">
            <v>CAlloc</v>
          </cell>
        </row>
        <row r="101">
          <cell r="AD101" t="str">
            <v>&gt;946</v>
          </cell>
          <cell r="AE101" t="str">
            <v>&lt;=956</v>
          </cell>
          <cell r="AF101" t="str">
            <v>R*</v>
          </cell>
        </row>
        <row r="110">
          <cell r="AD110" t="str">
            <v>Line</v>
          </cell>
          <cell r="AE110" t="str">
            <v>Line</v>
          </cell>
          <cell r="AF110" t="str">
            <v>CAlloc</v>
          </cell>
        </row>
        <row r="111">
          <cell r="AD111" t="str">
            <v>&gt;1482</v>
          </cell>
          <cell r="AE111" t="str">
            <v>&lt;=1488</v>
          </cell>
          <cell r="AF111" t="str">
            <v>S01</v>
          </cell>
        </row>
        <row r="112">
          <cell r="AD112" t="str">
            <v>Line</v>
          </cell>
          <cell r="AE112" t="str">
            <v>Line</v>
          </cell>
          <cell r="AF112" t="str">
            <v>CAlloc</v>
          </cell>
        </row>
        <row r="113">
          <cell r="AD113" t="str">
            <v>&gt;1482</v>
          </cell>
          <cell r="AE113" t="str">
            <v>&lt;=1488</v>
          </cell>
          <cell r="AF113" t="str">
            <v>S02</v>
          </cell>
        </row>
        <row r="114">
          <cell r="AD114" t="str">
            <v>Line</v>
          </cell>
          <cell r="AE114" t="str">
            <v>Line</v>
          </cell>
          <cell r="AF114" t="str">
            <v>CAlloc</v>
          </cell>
        </row>
        <row r="115">
          <cell r="AD115" t="str">
            <v>&gt;1482</v>
          </cell>
          <cell r="AE115" t="str">
            <v>&lt;=1488</v>
          </cell>
          <cell r="AF115" t="str">
            <v>S03</v>
          </cell>
        </row>
        <row r="124">
          <cell r="S124" t="str">
            <v>Line</v>
          </cell>
          <cell r="T124" t="str">
            <v>Line</v>
          </cell>
          <cell r="U124" t="str">
            <v>Desc1</v>
          </cell>
          <cell r="V124" t="str">
            <v>CAlloc</v>
          </cell>
        </row>
        <row r="125">
          <cell r="S125" t="str">
            <v>&gt;=1146</v>
          </cell>
          <cell r="T125" t="str">
            <v>&lt;=1364</v>
          </cell>
          <cell r="U125" t="str">
            <v>=D</v>
          </cell>
          <cell r="V125" t="str">
            <v>E*</v>
          </cell>
        </row>
        <row r="126">
          <cell r="S126" t="str">
            <v>Line</v>
          </cell>
          <cell r="T126" t="str">
            <v>Line</v>
          </cell>
          <cell r="U126" t="str">
            <v>Desc1</v>
          </cell>
          <cell r="V126" t="str">
            <v>CAlloc</v>
          </cell>
        </row>
        <row r="127">
          <cell r="S127" t="str">
            <v>&gt;=1146</v>
          </cell>
          <cell r="T127" t="str">
            <v>&lt;=1364</v>
          </cell>
          <cell r="U127" t="str">
            <v>=D</v>
          </cell>
          <cell r="V127" t="str">
            <v>D*</v>
          </cell>
        </row>
        <row r="128">
          <cell r="S128" t="str">
            <v>Line</v>
          </cell>
          <cell r="T128" t="str">
            <v>Line</v>
          </cell>
          <cell r="U128" t="str">
            <v>Desc1</v>
          </cell>
          <cell r="V128" t="str">
            <v>CAlloc</v>
          </cell>
          <cell r="AD128" t="str">
            <v>Line</v>
          </cell>
          <cell r="AE128" t="str">
            <v>Line</v>
          </cell>
          <cell r="AF128" t="str">
            <v>CAlloc</v>
          </cell>
        </row>
        <row r="129">
          <cell r="S129" t="str">
            <v>&gt;=1146</v>
          </cell>
          <cell r="T129" t="str">
            <v>&lt;=1364</v>
          </cell>
          <cell r="U129" t="str">
            <v>=D</v>
          </cell>
          <cell r="V129" t="str">
            <v>C*</v>
          </cell>
          <cell r="AD129" t="str">
            <v>&gt;957</v>
          </cell>
          <cell r="AE129" t="str">
            <v>&lt;=967</v>
          </cell>
          <cell r="AF129" t="str">
            <v>E*</v>
          </cell>
        </row>
        <row r="130">
          <cell r="S130" t="str">
            <v>Line</v>
          </cell>
          <cell r="T130" t="str">
            <v>Line</v>
          </cell>
          <cell r="U130" t="str">
            <v>Desc1</v>
          </cell>
          <cell r="V130" t="str">
            <v>CAlloc</v>
          </cell>
          <cell r="AD130" t="str">
            <v>Line</v>
          </cell>
          <cell r="AE130" t="str">
            <v>Line</v>
          </cell>
          <cell r="AF130" t="str">
            <v>CAlloc</v>
          </cell>
        </row>
        <row r="131">
          <cell r="S131" t="str">
            <v>&gt;=1146</v>
          </cell>
          <cell r="T131" t="str">
            <v>&lt;=1364</v>
          </cell>
          <cell r="U131" t="str">
            <v>=D</v>
          </cell>
          <cell r="V131" t="str">
            <v>R*</v>
          </cell>
          <cell r="AD131" t="str">
            <v>&gt;957</v>
          </cell>
          <cell r="AE131" t="str">
            <v>&lt;=967</v>
          </cell>
          <cell r="AF131" t="str">
            <v>D*</v>
          </cell>
        </row>
        <row r="132">
          <cell r="S132" t="str">
            <v>Line</v>
          </cell>
          <cell r="T132" t="str">
            <v>Line</v>
          </cell>
          <cell r="U132" t="str">
            <v>Desc1</v>
          </cell>
          <cell r="V132" t="str">
            <v>CAlloc</v>
          </cell>
          <cell r="AD132" t="str">
            <v>Line</v>
          </cell>
          <cell r="AE132" t="str">
            <v>Line</v>
          </cell>
          <cell r="AF132" t="str">
            <v>CAlloc</v>
          </cell>
        </row>
        <row r="133">
          <cell r="S133" t="str">
            <v>&gt;=1146</v>
          </cell>
          <cell r="T133" t="str">
            <v>&lt;=1364</v>
          </cell>
          <cell r="U133" t="str">
            <v>=D</v>
          </cell>
          <cell r="V133" t="str">
            <v>S01</v>
          </cell>
          <cell r="AD133" t="str">
            <v>&gt;957</v>
          </cell>
          <cell r="AE133" t="str">
            <v>&lt;=967</v>
          </cell>
          <cell r="AF133" t="str">
            <v>C*</v>
          </cell>
        </row>
        <row r="134">
          <cell r="S134" t="str">
            <v>Line</v>
          </cell>
          <cell r="T134" t="str">
            <v>Line</v>
          </cell>
          <cell r="U134" t="str">
            <v>Desc1</v>
          </cell>
          <cell r="V134" t="str">
            <v>CAlloc</v>
          </cell>
          <cell r="AD134" t="str">
            <v>Line</v>
          </cell>
          <cell r="AE134" t="str">
            <v>Line</v>
          </cell>
          <cell r="AF134" t="str">
            <v>CAlloc</v>
          </cell>
        </row>
        <row r="135">
          <cell r="S135" t="str">
            <v>&gt;=1146</v>
          </cell>
          <cell r="T135" t="str">
            <v>&lt;=1364</v>
          </cell>
          <cell r="U135" t="str">
            <v>=D</v>
          </cell>
          <cell r="V135" t="str">
            <v>S02</v>
          </cell>
          <cell r="AD135" t="str">
            <v>&gt;957</v>
          </cell>
          <cell r="AE135" t="str">
            <v>&lt;=967</v>
          </cell>
          <cell r="AF135" t="str">
            <v>R*</v>
          </cell>
        </row>
        <row r="136">
          <cell r="S136" t="str">
            <v>Line</v>
          </cell>
          <cell r="T136" t="str">
            <v>Line</v>
          </cell>
          <cell r="U136" t="str">
            <v>Desc1</v>
          </cell>
          <cell r="V136" t="str">
            <v>CAlloc</v>
          </cell>
        </row>
        <row r="137">
          <cell r="S137" t="str">
            <v>&gt;=1146</v>
          </cell>
          <cell r="T137" t="str">
            <v>&lt;=1364</v>
          </cell>
          <cell r="U137" t="str">
            <v>=D</v>
          </cell>
          <cell r="V137" t="str">
            <v>S03</v>
          </cell>
        </row>
        <row r="138">
          <cell r="S138" t="str">
            <v>Line</v>
          </cell>
          <cell r="T138" t="str">
            <v>Line</v>
          </cell>
          <cell r="U138" t="str">
            <v>Desc1</v>
          </cell>
          <cell r="V138" t="str">
            <v>CAlloc</v>
          </cell>
        </row>
        <row r="139">
          <cell r="S139" t="str">
            <v>&gt;=1146</v>
          </cell>
          <cell r="T139" t="str">
            <v>&lt;=1364</v>
          </cell>
          <cell r="U139" t="str">
            <v>=D</v>
          </cell>
          <cell r="V139" t="str">
            <v>S04</v>
          </cell>
        </row>
        <row r="140">
          <cell r="S140" t="str">
            <v>Line</v>
          </cell>
          <cell r="T140" t="str">
            <v>Line</v>
          </cell>
          <cell r="U140" t="str">
            <v>Desc1</v>
          </cell>
          <cell r="V140" t="str">
            <v>CAlloc</v>
          </cell>
        </row>
        <row r="141">
          <cell r="S141" t="str">
            <v>&gt;=1146</v>
          </cell>
          <cell r="T141" t="str">
            <v>&lt;=1364</v>
          </cell>
          <cell r="U141" t="str">
            <v>=D</v>
          </cell>
          <cell r="V141" t="str">
            <v>S05</v>
          </cell>
        </row>
        <row r="142">
          <cell r="S142" t="str">
            <v>Line</v>
          </cell>
          <cell r="T142" t="str">
            <v>Line</v>
          </cell>
          <cell r="U142" t="str">
            <v>Desc1</v>
          </cell>
          <cell r="V142" t="str">
            <v>CAlloc</v>
          </cell>
        </row>
        <row r="143">
          <cell r="S143" t="str">
            <v>&gt;=1146</v>
          </cell>
          <cell r="T143" t="str">
            <v>&lt;=1364</v>
          </cell>
          <cell r="U143" t="str">
            <v>=D</v>
          </cell>
          <cell r="V143" t="str">
            <v>S06</v>
          </cell>
        </row>
        <row r="144">
          <cell r="S144" t="str">
            <v>Line</v>
          </cell>
          <cell r="T144" t="str">
            <v>Line</v>
          </cell>
          <cell r="U144" t="str">
            <v>Desc1</v>
          </cell>
          <cell r="V144" t="str">
            <v>CAlloc</v>
          </cell>
          <cell r="AD144" t="str">
            <v>Line</v>
          </cell>
          <cell r="AE144" t="str">
            <v>Line</v>
          </cell>
          <cell r="AF144" t="str">
            <v>CAlloc</v>
          </cell>
        </row>
        <row r="145">
          <cell r="S145" t="str">
            <v>&gt;=1146</v>
          </cell>
          <cell r="T145" t="str">
            <v>&lt;=1364</v>
          </cell>
          <cell r="U145" t="str">
            <v>=D</v>
          </cell>
          <cell r="V145" t="str">
            <v>S07</v>
          </cell>
          <cell r="AD145" t="str">
            <v>&gt;979</v>
          </cell>
          <cell r="AE145" t="str">
            <v>&lt;=1000</v>
          </cell>
          <cell r="AF145" t="str">
            <v>E*</v>
          </cell>
        </row>
        <row r="146">
          <cell r="S146" t="str">
            <v>Line</v>
          </cell>
          <cell r="T146" t="str">
            <v>Line</v>
          </cell>
          <cell r="U146" t="str">
            <v>Desc1</v>
          </cell>
          <cell r="V146" t="str">
            <v>CAlloc</v>
          </cell>
          <cell r="AD146" t="str">
            <v>Line</v>
          </cell>
          <cell r="AE146" t="str">
            <v>Line</v>
          </cell>
          <cell r="AF146" t="str">
            <v>CAlloc</v>
          </cell>
        </row>
        <row r="147">
          <cell r="S147" t="str">
            <v>&gt;=1146</v>
          </cell>
          <cell r="T147" t="str">
            <v>&lt;=1364</v>
          </cell>
          <cell r="U147" t="str">
            <v>=D</v>
          </cell>
          <cell r="V147" t="str">
            <v>S08</v>
          </cell>
          <cell r="AD147" t="str">
            <v>&gt;979</v>
          </cell>
          <cell r="AE147" t="str">
            <v>&lt;=1000</v>
          </cell>
          <cell r="AF147" t="str">
            <v>D*</v>
          </cell>
        </row>
        <row r="148">
          <cell r="S148" t="str">
            <v>Line</v>
          </cell>
          <cell r="T148" t="str">
            <v>Line</v>
          </cell>
          <cell r="U148" t="str">
            <v>Desc1</v>
          </cell>
          <cell r="V148" t="str">
            <v>CAlloc</v>
          </cell>
          <cell r="AD148" t="str">
            <v>Line</v>
          </cell>
          <cell r="AE148" t="str">
            <v>Line</v>
          </cell>
          <cell r="AF148" t="str">
            <v>CAlloc</v>
          </cell>
        </row>
        <row r="149">
          <cell r="S149" t="str">
            <v>&gt;=1146</v>
          </cell>
          <cell r="T149" t="str">
            <v>&lt;=1364</v>
          </cell>
          <cell r="U149" t="str">
            <v>=D</v>
          </cell>
          <cell r="V149" t="str">
            <v>S09</v>
          </cell>
          <cell r="AD149" t="str">
            <v>&gt;979</v>
          </cell>
          <cell r="AE149" t="str">
            <v>&lt;=1000</v>
          </cell>
          <cell r="AF149" t="str">
            <v>C*</v>
          </cell>
        </row>
        <row r="150">
          <cell r="S150" t="str">
            <v>Line</v>
          </cell>
          <cell r="T150" t="str">
            <v>Line</v>
          </cell>
          <cell r="U150" t="str">
            <v>Desc1</v>
          </cell>
          <cell r="V150" t="str">
            <v>CAlloc</v>
          </cell>
          <cell r="AD150" t="str">
            <v>Line</v>
          </cell>
          <cell r="AE150" t="str">
            <v>Line</v>
          </cell>
          <cell r="AF150" t="str">
            <v>CAlloc</v>
          </cell>
        </row>
        <row r="151">
          <cell r="S151" t="str">
            <v>&gt;=1146</v>
          </cell>
          <cell r="T151" t="str">
            <v>&lt;=1364</v>
          </cell>
          <cell r="U151" t="str">
            <v>=D</v>
          </cell>
          <cell r="V151" t="str">
            <v>S10</v>
          </cell>
          <cell r="AD151" t="str">
            <v>&gt;979</v>
          </cell>
          <cell r="AE151" t="str">
            <v>&lt;=1000</v>
          </cell>
          <cell r="AF151" t="str">
            <v>R*</v>
          </cell>
        </row>
        <row r="152">
          <cell r="S152" t="str">
            <v>Line</v>
          </cell>
          <cell r="T152" t="str">
            <v>Line</v>
          </cell>
          <cell r="U152" t="str">
            <v>Desc1</v>
          </cell>
          <cell r="V152" t="str">
            <v>CAlloc</v>
          </cell>
        </row>
        <row r="153">
          <cell r="S153" t="str">
            <v>&gt;=1146</v>
          </cell>
          <cell r="T153" t="str">
            <v>&lt;=1364</v>
          </cell>
          <cell r="U153" t="str">
            <v>=D</v>
          </cell>
          <cell r="V153" t="str">
            <v>S11</v>
          </cell>
        </row>
        <row r="154">
          <cell r="S154" t="str">
            <v>Line</v>
          </cell>
          <cell r="T154" t="str">
            <v>Line</v>
          </cell>
          <cell r="U154" t="str">
            <v>Desc1</v>
          </cell>
          <cell r="V154" t="str">
            <v>CAlloc</v>
          </cell>
        </row>
        <row r="155">
          <cell r="S155" t="str">
            <v>&gt;=1146</v>
          </cell>
          <cell r="T155" t="str">
            <v>&lt;=1364</v>
          </cell>
          <cell r="U155" t="str">
            <v>=D</v>
          </cell>
          <cell r="V155" t="str">
            <v>S12</v>
          </cell>
        </row>
        <row r="156">
          <cell r="S156" t="str">
            <v>Line</v>
          </cell>
          <cell r="T156" t="str">
            <v>Line</v>
          </cell>
          <cell r="U156" t="str">
            <v>Desc1</v>
          </cell>
          <cell r="V156" t="str">
            <v>CAlloc</v>
          </cell>
        </row>
        <row r="157">
          <cell r="S157" t="str">
            <v>&gt;=1146</v>
          </cell>
          <cell r="T157" t="str">
            <v>&lt;=1364</v>
          </cell>
          <cell r="U157" t="str">
            <v>=D</v>
          </cell>
          <cell r="V157" t="str">
            <v>S13</v>
          </cell>
        </row>
        <row r="158">
          <cell r="S158" t="str">
            <v>Line</v>
          </cell>
          <cell r="T158" t="str">
            <v>Line</v>
          </cell>
          <cell r="U158" t="str">
            <v>Desc1</v>
          </cell>
          <cell r="V158" t="str">
            <v>CAlloc</v>
          </cell>
        </row>
        <row r="159">
          <cell r="S159" t="str">
            <v>&gt;=1146</v>
          </cell>
          <cell r="T159" t="str">
            <v>&lt;=1364</v>
          </cell>
          <cell r="U159" t="str">
            <v>=D</v>
          </cell>
          <cell r="V159" t="str">
            <v>S14</v>
          </cell>
        </row>
        <row r="160">
          <cell r="S160" t="str">
            <v>Line</v>
          </cell>
          <cell r="T160" t="str">
            <v>Line</v>
          </cell>
          <cell r="U160" t="str">
            <v>Desc1</v>
          </cell>
          <cell r="V160" t="str">
            <v>CAlloc</v>
          </cell>
          <cell r="AD160" t="str">
            <v>Line</v>
          </cell>
          <cell r="AE160" t="str">
            <v>Line</v>
          </cell>
          <cell r="AF160" t="str">
            <v>CAlloc</v>
          </cell>
        </row>
        <row r="161">
          <cell r="S161" t="str">
            <v>&gt;=1146</v>
          </cell>
          <cell r="T161" t="str">
            <v>&lt;=1364</v>
          </cell>
          <cell r="U161" t="str">
            <v>=D</v>
          </cell>
          <cell r="V161" t="str">
            <v>S15</v>
          </cell>
          <cell r="AD161" t="str">
            <v>&gt;1001</v>
          </cell>
          <cell r="AE161" t="str">
            <v>&lt;=1022</v>
          </cell>
          <cell r="AF161" t="str">
            <v>E*</v>
          </cell>
        </row>
        <row r="162">
          <cell r="S162" t="str">
            <v>Line</v>
          </cell>
          <cell r="T162" t="str">
            <v>Line</v>
          </cell>
          <cell r="U162" t="str">
            <v>Desc1</v>
          </cell>
          <cell r="V162" t="str">
            <v>CAlloc</v>
          </cell>
          <cell r="AD162" t="str">
            <v>Line</v>
          </cell>
          <cell r="AE162" t="str">
            <v>Line</v>
          </cell>
          <cell r="AF162" t="str">
            <v>CAlloc</v>
          </cell>
        </row>
        <row r="163">
          <cell r="S163" t="str">
            <v>&gt;=1146</v>
          </cell>
          <cell r="T163" t="str">
            <v>&lt;=1364</v>
          </cell>
          <cell r="U163" t="str">
            <v>=D</v>
          </cell>
          <cell r="V163" t="str">
            <v>S16</v>
          </cell>
          <cell r="AD163" t="str">
            <v>&gt;1001</v>
          </cell>
          <cell r="AE163" t="str">
            <v>&lt;=1022</v>
          </cell>
          <cell r="AF163" t="str">
            <v>D*</v>
          </cell>
        </row>
        <row r="164">
          <cell r="S164" t="str">
            <v>Line</v>
          </cell>
          <cell r="T164" t="str">
            <v>Line</v>
          </cell>
          <cell r="U164" t="str">
            <v>Desc1</v>
          </cell>
          <cell r="V164" t="str">
            <v>CAlloc</v>
          </cell>
          <cell r="AD164" t="str">
            <v>Line</v>
          </cell>
          <cell r="AE164" t="str">
            <v>Line</v>
          </cell>
          <cell r="AF164" t="str">
            <v>CAlloc</v>
          </cell>
        </row>
        <row r="165">
          <cell r="S165" t="str">
            <v>&gt;=1146</v>
          </cell>
          <cell r="T165" t="str">
            <v>&lt;=1364</v>
          </cell>
          <cell r="U165" t="str">
            <v>=D</v>
          </cell>
          <cell r="V165" t="str">
            <v>S17</v>
          </cell>
          <cell r="AD165" t="str">
            <v>&gt;1001</v>
          </cell>
          <cell r="AE165" t="str">
            <v>&lt;=1022</v>
          </cell>
          <cell r="AF165" t="str">
            <v>C*</v>
          </cell>
        </row>
        <row r="166">
          <cell r="S166" t="str">
            <v>Line</v>
          </cell>
          <cell r="T166" t="str">
            <v>Line</v>
          </cell>
          <cell r="U166" t="str">
            <v>Desc1</v>
          </cell>
          <cell r="V166" t="str">
            <v>CAlloc</v>
          </cell>
          <cell r="AD166" t="str">
            <v>Line</v>
          </cell>
          <cell r="AE166" t="str">
            <v>Line</v>
          </cell>
          <cell r="AF166" t="str">
            <v>CAlloc</v>
          </cell>
        </row>
        <row r="167">
          <cell r="S167" t="str">
            <v>&gt;=1146</v>
          </cell>
          <cell r="T167" t="str">
            <v>&lt;=1364</v>
          </cell>
          <cell r="U167" t="str">
            <v>=D</v>
          </cell>
          <cell r="V167" t="str">
            <v>S18</v>
          </cell>
          <cell r="AD167" t="str">
            <v>&gt;1001</v>
          </cell>
          <cell r="AE167" t="str">
            <v>&lt;=1022</v>
          </cell>
          <cell r="AF167" t="str">
            <v>R*</v>
          </cell>
        </row>
        <row r="168">
          <cell r="S168" t="str">
            <v>Line</v>
          </cell>
          <cell r="T168" t="str">
            <v>Line</v>
          </cell>
          <cell r="U168" t="str">
            <v>Desc1</v>
          </cell>
          <cell r="V168" t="str">
            <v>CAlloc</v>
          </cell>
        </row>
        <row r="169">
          <cell r="S169" t="str">
            <v>&gt;=1146</v>
          </cell>
          <cell r="T169" t="str">
            <v>&lt;=1364</v>
          </cell>
          <cell r="U169" t="str">
            <v>=D</v>
          </cell>
          <cell r="V169" t="str">
            <v>S19</v>
          </cell>
        </row>
        <row r="170">
          <cell r="S170" t="str">
            <v>Line</v>
          </cell>
          <cell r="T170" t="str">
            <v>Line</v>
          </cell>
          <cell r="U170" t="str">
            <v>Desc1</v>
          </cell>
          <cell r="V170" t="str">
            <v>CAlloc</v>
          </cell>
        </row>
        <row r="171">
          <cell r="S171" t="str">
            <v>&gt;=1146</v>
          </cell>
          <cell r="T171" t="str">
            <v>&lt;=1364</v>
          </cell>
          <cell r="U171" t="str">
            <v>=D</v>
          </cell>
          <cell r="V171" t="str">
            <v>S20</v>
          </cell>
        </row>
        <row r="172">
          <cell r="S172" t="str">
            <v>Line</v>
          </cell>
          <cell r="T172" t="str">
            <v>Line</v>
          </cell>
          <cell r="U172" t="str">
            <v>Desc1</v>
          </cell>
          <cell r="V172" t="str">
            <v>CAlloc</v>
          </cell>
        </row>
        <row r="173">
          <cell r="S173" t="str">
            <v>&gt;=1146</v>
          </cell>
          <cell r="T173" t="str">
            <v>&lt;=1364</v>
          </cell>
          <cell r="U173" t="str">
            <v>=D</v>
          </cell>
          <cell r="V173" t="str">
            <v>S21</v>
          </cell>
        </row>
        <row r="174">
          <cell r="S174" t="str">
            <v>Line</v>
          </cell>
          <cell r="T174" t="str">
            <v>Line</v>
          </cell>
          <cell r="U174" t="str">
            <v>Desc1</v>
          </cell>
          <cell r="V174" t="str">
            <v>CAlloc</v>
          </cell>
        </row>
        <row r="175">
          <cell r="S175" t="str">
            <v>&gt;=1146</v>
          </cell>
          <cell r="T175" t="str">
            <v>&lt;=1364</v>
          </cell>
          <cell r="U175" t="str">
            <v>=D</v>
          </cell>
          <cell r="V175" t="str">
            <v>S22</v>
          </cell>
        </row>
        <row r="176">
          <cell r="S176" t="str">
            <v>Line</v>
          </cell>
          <cell r="T176" t="str">
            <v>Line</v>
          </cell>
          <cell r="U176" t="str">
            <v>Desc1</v>
          </cell>
          <cell r="V176" t="str">
            <v>CAlloc</v>
          </cell>
        </row>
        <row r="177">
          <cell r="S177" t="str">
            <v>&gt;=1146</v>
          </cell>
          <cell r="T177" t="str">
            <v>&lt;=1364</v>
          </cell>
          <cell r="U177" t="str">
            <v>=D</v>
          </cell>
          <cell r="V177" t="str">
            <v>S23</v>
          </cell>
        </row>
        <row r="178">
          <cell r="S178" t="str">
            <v>Line</v>
          </cell>
          <cell r="T178" t="str">
            <v>Line</v>
          </cell>
          <cell r="U178" t="str">
            <v>Desc1</v>
          </cell>
          <cell r="V178" t="str">
            <v>CAlloc</v>
          </cell>
        </row>
        <row r="179">
          <cell r="S179" t="str">
            <v>&gt;=1146</v>
          </cell>
          <cell r="T179" t="str">
            <v>&lt;=1364</v>
          </cell>
          <cell r="U179" t="str">
            <v>=D</v>
          </cell>
          <cell r="V179" t="str">
            <v>S24</v>
          </cell>
        </row>
        <row r="180">
          <cell r="S180" t="str">
            <v>Line</v>
          </cell>
          <cell r="T180" t="str">
            <v>Line</v>
          </cell>
          <cell r="U180" t="str">
            <v>Desc1</v>
          </cell>
          <cell r="V180" t="str">
            <v>CAlloc</v>
          </cell>
        </row>
        <row r="181">
          <cell r="S181" t="str">
            <v>&gt;=1146</v>
          </cell>
          <cell r="T181" t="str">
            <v>&lt;=1364</v>
          </cell>
          <cell r="U181" t="str">
            <v>=D</v>
          </cell>
          <cell r="V181" t="str">
            <v>S25</v>
          </cell>
        </row>
        <row r="182">
          <cell r="S182" t="str">
            <v>Line</v>
          </cell>
          <cell r="T182" t="str">
            <v>Line</v>
          </cell>
          <cell r="U182" t="str">
            <v>Desc1</v>
          </cell>
          <cell r="V182" t="str">
            <v>CAlloc</v>
          </cell>
        </row>
        <row r="183">
          <cell r="S183" t="str">
            <v>&gt;=1146</v>
          </cell>
          <cell r="T183" t="str">
            <v>&lt;=1364</v>
          </cell>
          <cell r="U183" t="str">
            <v>=D</v>
          </cell>
          <cell r="V183" t="str">
            <v>S26</v>
          </cell>
          <cell r="AD183" t="str">
            <v>Line</v>
          </cell>
          <cell r="AE183" t="str">
            <v>Line</v>
          </cell>
          <cell r="AF183" t="str">
            <v>CAlloc</v>
          </cell>
        </row>
        <row r="184">
          <cell r="S184" t="str">
            <v>Line</v>
          </cell>
          <cell r="T184" t="str">
            <v>Line</v>
          </cell>
          <cell r="U184" t="str">
            <v>Desc1</v>
          </cell>
          <cell r="V184" t="str">
            <v>CAlloc</v>
          </cell>
          <cell r="AD184" t="str">
            <v>&gt;1023</v>
          </cell>
          <cell r="AE184" t="str">
            <v>&lt;=1033</v>
          </cell>
          <cell r="AF184" t="str">
            <v>E*</v>
          </cell>
        </row>
        <row r="185">
          <cell r="S185" t="str">
            <v>&gt;=1146</v>
          </cell>
          <cell r="T185" t="str">
            <v>&lt;=1364</v>
          </cell>
          <cell r="U185" t="str">
            <v>=D</v>
          </cell>
          <cell r="V185" t="str">
            <v>S27</v>
          </cell>
          <cell r="AD185" t="str">
            <v>Line</v>
          </cell>
          <cell r="AE185" t="str">
            <v>Line</v>
          </cell>
          <cell r="AF185" t="str">
            <v>CAlloc</v>
          </cell>
        </row>
        <row r="186">
          <cell r="AD186" t="str">
            <v>&gt;1023</v>
          </cell>
          <cell r="AE186" t="str">
            <v>&lt;=1033</v>
          </cell>
          <cell r="AF186" t="str">
            <v>D*</v>
          </cell>
        </row>
        <row r="187">
          <cell r="AD187" t="str">
            <v>Line</v>
          </cell>
          <cell r="AE187" t="str">
            <v>Line</v>
          </cell>
          <cell r="AF187" t="str">
            <v>CAlloc</v>
          </cell>
        </row>
        <row r="188">
          <cell r="AD188" t="str">
            <v>&gt;1023</v>
          </cell>
          <cell r="AE188" t="str">
            <v>&lt;=1033</v>
          </cell>
          <cell r="AF188" t="str">
            <v>C*</v>
          </cell>
        </row>
        <row r="189">
          <cell r="AD189" t="str">
            <v>Line</v>
          </cell>
          <cell r="AE189" t="str">
            <v>Line</v>
          </cell>
          <cell r="AF189" t="str">
            <v>CAlloc</v>
          </cell>
        </row>
        <row r="190">
          <cell r="AD190" t="str">
            <v>&gt;1023</v>
          </cell>
          <cell r="AE190" t="str">
            <v>&lt;=1033</v>
          </cell>
          <cell r="AF190" t="str">
            <v>R*</v>
          </cell>
        </row>
        <row r="201">
          <cell r="AD201" t="str">
            <v>Line</v>
          </cell>
          <cell r="AE201" t="str">
            <v>Line</v>
          </cell>
          <cell r="AF201" t="str">
            <v>CAlloc</v>
          </cell>
        </row>
        <row r="202">
          <cell r="AD202" t="str">
            <v>&gt;310</v>
          </cell>
          <cell r="AE202" t="str">
            <v>&lt;=328</v>
          </cell>
          <cell r="AF202" t="str">
            <v>C*</v>
          </cell>
        </row>
        <row r="203">
          <cell r="AD203" t="str">
            <v>Line</v>
          </cell>
          <cell r="AE203" t="str">
            <v>Line</v>
          </cell>
          <cell r="AF203" t="str">
            <v>CAlloc</v>
          </cell>
        </row>
        <row r="204">
          <cell r="AD204" t="str">
            <v>&gt;310</v>
          </cell>
          <cell r="AE204" t="str">
            <v>&lt;=328</v>
          </cell>
          <cell r="AF204" t="str">
            <v>R*</v>
          </cell>
        </row>
        <row r="205">
          <cell r="AD205" t="str">
            <v>Line</v>
          </cell>
          <cell r="AE205" t="str">
            <v>Line</v>
          </cell>
          <cell r="AF205" t="str">
            <v>CAlloc</v>
          </cell>
        </row>
        <row r="206">
          <cell r="AD206" t="str">
            <v>&gt;310</v>
          </cell>
          <cell r="AE206" t="str">
            <v>&lt;=328</v>
          </cell>
          <cell r="AF206" t="str">
            <v>S18</v>
          </cell>
        </row>
        <row r="215">
          <cell r="AD215" t="str">
            <v>Line</v>
          </cell>
          <cell r="AE215" t="str">
            <v>Line</v>
          </cell>
          <cell r="AF215" t="str">
            <v>CAlloc</v>
          </cell>
        </row>
        <row r="216">
          <cell r="AD216" t="str">
            <v>&gt;1034</v>
          </cell>
          <cell r="AE216" t="str">
            <v>&lt;=1044</v>
          </cell>
          <cell r="AF216" t="str">
            <v>E*</v>
          </cell>
        </row>
        <row r="217">
          <cell r="AD217" t="str">
            <v>Line</v>
          </cell>
          <cell r="AE217" t="str">
            <v>Line</v>
          </cell>
          <cell r="AF217" t="str">
            <v>CAlloc</v>
          </cell>
        </row>
        <row r="218">
          <cell r="AD218" t="str">
            <v>&gt;1034</v>
          </cell>
          <cell r="AE218" t="str">
            <v>&lt;=1044</v>
          </cell>
          <cell r="AF218" t="str">
            <v>D*</v>
          </cell>
        </row>
        <row r="219">
          <cell r="AD219" t="str">
            <v>Line</v>
          </cell>
          <cell r="AE219" t="str">
            <v>Line</v>
          </cell>
          <cell r="AF219" t="str">
            <v>CAlloc</v>
          </cell>
        </row>
        <row r="220">
          <cell r="AD220" t="str">
            <v>&gt;1034</v>
          </cell>
          <cell r="AE220" t="str">
            <v>&lt;=1044</v>
          </cell>
          <cell r="AF220" t="str">
            <v>C*</v>
          </cell>
        </row>
        <row r="221">
          <cell r="AD221" t="str">
            <v>Line</v>
          </cell>
          <cell r="AE221" t="str">
            <v>Line</v>
          </cell>
          <cell r="AF221" t="str">
            <v>CAlloc</v>
          </cell>
        </row>
        <row r="222">
          <cell r="AD222" t="str">
            <v>&gt;1034</v>
          </cell>
          <cell r="AE222" t="str">
            <v>&lt;=1044</v>
          </cell>
          <cell r="AF222" t="str">
            <v>R*</v>
          </cell>
        </row>
        <row r="233">
          <cell r="AD233" t="str">
            <v>Line</v>
          </cell>
          <cell r="AE233" t="str">
            <v>Line</v>
          </cell>
          <cell r="AF233" t="str">
            <v>CAlloc</v>
          </cell>
        </row>
        <row r="234">
          <cell r="AD234" t="str">
            <v>&gt;1490</v>
          </cell>
          <cell r="AE234" t="str">
            <v>&lt;=1498</v>
          </cell>
          <cell r="AF234" t="str">
            <v>E*</v>
          </cell>
        </row>
        <row r="235">
          <cell r="AD235" t="str">
            <v>Line</v>
          </cell>
          <cell r="AE235" t="str">
            <v>Line</v>
          </cell>
          <cell r="AF235" t="str">
            <v>CAlloc</v>
          </cell>
        </row>
        <row r="236">
          <cell r="AD236" t="str">
            <v>&gt;1490</v>
          </cell>
          <cell r="AE236" t="str">
            <v>&lt;=1498</v>
          </cell>
          <cell r="AF236" t="str">
            <v>C*</v>
          </cell>
        </row>
        <row r="237">
          <cell r="AD237" t="str">
            <v>Line</v>
          </cell>
          <cell r="AE237" t="str">
            <v>Line</v>
          </cell>
          <cell r="AF237" t="str">
            <v>CAlloc</v>
          </cell>
        </row>
        <row r="238">
          <cell r="AD238" t="str">
            <v>&gt;1490</v>
          </cell>
          <cell r="AE238" t="str">
            <v>&lt;=1498</v>
          </cell>
          <cell r="AF238" t="str">
            <v>S18</v>
          </cell>
        </row>
        <row r="239">
          <cell r="AD239" t="str">
            <v>Line</v>
          </cell>
          <cell r="AE239" t="str">
            <v>Line</v>
          </cell>
          <cell r="AF239" t="str">
            <v>CAlloc</v>
          </cell>
        </row>
        <row r="240">
          <cell r="AD240" t="str">
            <v>&gt;1490</v>
          </cell>
          <cell r="AE240" t="str">
            <v>&lt;=1498</v>
          </cell>
          <cell r="AF240" t="str">
            <v xml:space="preserve"> </v>
          </cell>
        </row>
        <row r="261">
          <cell r="AD261" t="str">
            <v>Line</v>
          </cell>
          <cell r="AE261" t="str">
            <v>Line</v>
          </cell>
          <cell r="AF261" t="str">
            <v>CAlloc</v>
          </cell>
        </row>
        <row r="262">
          <cell r="AD262" t="str">
            <v>&gt;1045</v>
          </cell>
          <cell r="AE262" t="str">
            <v>&lt;=1055</v>
          </cell>
          <cell r="AF262" t="str">
            <v>E*</v>
          </cell>
        </row>
        <row r="263">
          <cell r="AD263" t="str">
            <v>Line</v>
          </cell>
          <cell r="AE263" t="str">
            <v>Line</v>
          </cell>
          <cell r="AF263" t="str">
            <v>CAlloc</v>
          </cell>
        </row>
        <row r="264">
          <cell r="AD264" t="str">
            <v>&gt;1045</v>
          </cell>
          <cell r="AE264" t="str">
            <v>&lt;=1055</v>
          </cell>
          <cell r="AF264" t="str">
            <v>D*</v>
          </cell>
        </row>
        <row r="265">
          <cell r="AD265" t="str">
            <v>Line</v>
          </cell>
          <cell r="AE265" t="str">
            <v>Line</v>
          </cell>
          <cell r="AF265" t="str">
            <v>CAlloc</v>
          </cell>
        </row>
        <row r="266">
          <cell r="AD266" t="str">
            <v>&gt;1045</v>
          </cell>
          <cell r="AE266" t="str">
            <v>&lt;=1055</v>
          </cell>
          <cell r="AF266" t="str">
            <v>C*</v>
          </cell>
        </row>
        <row r="267">
          <cell r="AD267" t="str">
            <v>Line</v>
          </cell>
          <cell r="AE267" t="str">
            <v>Line</v>
          </cell>
          <cell r="AF267" t="str">
            <v>CAlloc</v>
          </cell>
        </row>
        <row r="268">
          <cell r="AD268" t="str">
            <v>&gt;1045</v>
          </cell>
          <cell r="AE268" t="str">
            <v>&lt;=1055</v>
          </cell>
          <cell r="AF268" t="str">
            <v>R*</v>
          </cell>
        </row>
        <row r="285">
          <cell r="AD285" t="str">
            <v>Line</v>
          </cell>
          <cell r="AE285" t="str">
            <v>Line</v>
          </cell>
          <cell r="AF285" t="str">
            <v>CAlloc</v>
          </cell>
        </row>
        <row r="286">
          <cell r="AD286" t="str">
            <v>&gt;1078</v>
          </cell>
          <cell r="AE286" t="str">
            <v>&lt;=1088</v>
          </cell>
          <cell r="AF286" t="str">
            <v>E*</v>
          </cell>
        </row>
        <row r="287">
          <cell r="AD287" t="str">
            <v>Line</v>
          </cell>
          <cell r="AE287" t="str">
            <v>Line</v>
          </cell>
          <cell r="AF287" t="str">
            <v>CAlloc</v>
          </cell>
        </row>
        <row r="288">
          <cell r="AD288" t="str">
            <v>&gt;1078</v>
          </cell>
          <cell r="AE288" t="str">
            <v>&lt;=1088</v>
          </cell>
          <cell r="AF288" t="str">
            <v>D*</v>
          </cell>
        </row>
        <row r="289">
          <cell r="AD289" t="str">
            <v>Line</v>
          </cell>
          <cell r="AE289" t="str">
            <v>Line</v>
          </cell>
          <cell r="AF289" t="str">
            <v>CAlloc</v>
          </cell>
        </row>
        <row r="290">
          <cell r="AD290" t="str">
            <v>&gt;1078</v>
          </cell>
          <cell r="AE290" t="str">
            <v>&lt;=1088</v>
          </cell>
          <cell r="AF290" t="str">
            <v>C*</v>
          </cell>
        </row>
        <row r="291">
          <cell r="AD291" t="str">
            <v>Line</v>
          </cell>
          <cell r="AE291" t="str">
            <v>Line</v>
          </cell>
          <cell r="AF291" t="str">
            <v>CAlloc</v>
          </cell>
        </row>
        <row r="292">
          <cell r="AD292" t="str">
            <v>&gt;1078</v>
          </cell>
          <cell r="AE292" t="str">
            <v>&lt;=1088</v>
          </cell>
          <cell r="AF292" t="str">
            <v>R*</v>
          </cell>
        </row>
        <row r="308">
          <cell r="AD308" t="str">
            <v>Line</v>
          </cell>
          <cell r="AE308" t="str">
            <v>Line</v>
          </cell>
          <cell r="AF308" t="str">
            <v>CAlloc</v>
          </cell>
        </row>
        <row r="309">
          <cell r="AD309" t="str">
            <v>&gt;1147</v>
          </cell>
          <cell r="AE309" t="str">
            <v>&lt;=1364</v>
          </cell>
          <cell r="AF309" t="str">
            <v>E*</v>
          </cell>
        </row>
        <row r="310">
          <cell r="AD310" t="str">
            <v>Line</v>
          </cell>
          <cell r="AE310" t="str">
            <v>Line</v>
          </cell>
          <cell r="AF310" t="str">
            <v>CAlloc</v>
          </cell>
        </row>
        <row r="311">
          <cell r="AD311" t="str">
            <v>&gt;1147</v>
          </cell>
          <cell r="AE311" t="str">
            <v>&lt;=1364</v>
          </cell>
          <cell r="AF311" t="str">
            <v>D*</v>
          </cell>
        </row>
        <row r="312">
          <cell r="AD312" t="str">
            <v>Line</v>
          </cell>
          <cell r="AE312" t="str">
            <v>Line</v>
          </cell>
          <cell r="AF312" t="str">
            <v>CAlloc</v>
          </cell>
        </row>
        <row r="313">
          <cell r="AD313" t="str">
            <v>&gt;1147</v>
          </cell>
          <cell r="AE313" t="str">
            <v>&lt;=1364</v>
          </cell>
          <cell r="AF313" t="str">
            <v>C*</v>
          </cell>
        </row>
        <row r="314">
          <cell r="AD314" t="str">
            <v>Line</v>
          </cell>
          <cell r="AE314" t="str">
            <v>Line</v>
          </cell>
          <cell r="AF314" t="str">
            <v>CAlloc</v>
          </cell>
        </row>
        <row r="315">
          <cell r="AD315" t="str">
            <v>&gt;1147</v>
          </cell>
          <cell r="AE315" t="str">
            <v>&lt;=1364</v>
          </cell>
          <cell r="AF315" t="str">
            <v>R*</v>
          </cell>
        </row>
        <row r="330">
          <cell r="AD330" t="str">
            <v>Line</v>
          </cell>
          <cell r="AE330" t="str">
            <v>Line</v>
          </cell>
          <cell r="AF330" t="str">
            <v>CAlloc</v>
          </cell>
        </row>
        <row r="331">
          <cell r="AD331" t="str">
            <v>&gt;1091</v>
          </cell>
          <cell r="AE331" t="str">
            <v>&lt;=1142</v>
          </cell>
          <cell r="AF331" t="str">
            <v>S05</v>
          </cell>
        </row>
        <row r="332">
          <cell r="AD332" t="str">
            <v>Line</v>
          </cell>
          <cell r="AE332" t="str">
            <v>Line</v>
          </cell>
          <cell r="AF332" t="str">
            <v>CAlloc</v>
          </cell>
        </row>
        <row r="333">
          <cell r="AD333" t="str">
            <v>&gt;1091</v>
          </cell>
          <cell r="AE333" t="str">
            <v>&lt;=1142</v>
          </cell>
          <cell r="AF333" t="str">
            <v>S21</v>
          </cell>
        </row>
        <row r="334">
          <cell r="AD334" t="str">
            <v>Line</v>
          </cell>
          <cell r="AE334" t="str">
            <v>Line</v>
          </cell>
          <cell r="AF334" t="str">
            <v>CAlloc</v>
          </cell>
        </row>
        <row r="335">
          <cell r="AD335" t="str">
            <v>&gt;1091</v>
          </cell>
          <cell r="AE335" t="str">
            <v>&lt;=1142</v>
          </cell>
          <cell r="AF335" t="str">
            <v>S22</v>
          </cell>
        </row>
        <row r="336">
          <cell r="AD336" t="str">
            <v>Line</v>
          </cell>
          <cell r="AE336" t="str">
            <v>Line</v>
          </cell>
          <cell r="AF336" t="str">
            <v>CAlloc</v>
          </cell>
        </row>
        <row r="337">
          <cell r="AD337" t="str">
            <v>&gt;1091</v>
          </cell>
          <cell r="AE337" t="str">
            <v>&lt;=1142</v>
          </cell>
          <cell r="AF337" t="str">
            <v>S23</v>
          </cell>
        </row>
        <row r="350">
          <cell r="AD350" t="str">
            <v>Line</v>
          </cell>
          <cell r="AE350" t="str">
            <v>Line</v>
          </cell>
          <cell r="AF350" t="str">
            <v>CAlloc</v>
          </cell>
        </row>
        <row r="351">
          <cell r="AD351" t="str">
            <v>&gt;848</v>
          </cell>
          <cell r="AE351" t="str">
            <v>&lt;=1472</v>
          </cell>
          <cell r="AF351" t="str">
            <v>E*</v>
          </cell>
        </row>
        <row r="352">
          <cell r="AD352" t="str">
            <v>Line</v>
          </cell>
          <cell r="AE352" t="str">
            <v>Line</v>
          </cell>
          <cell r="AF352" t="str">
            <v>CAlloc</v>
          </cell>
        </row>
        <row r="353">
          <cell r="AD353" t="str">
            <v>&gt;848</v>
          </cell>
          <cell r="AE353" t="str">
            <v>&lt;=1472</v>
          </cell>
          <cell r="AF353" t="str">
            <v>D*</v>
          </cell>
        </row>
        <row r="354">
          <cell r="AD354" t="str">
            <v>Line</v>
          </cell>
          <cell r="AE354" t="str">
            <v>Line</v>
          </cell>
          <cell r="AF354" t="str">
            <v>CAlloc</v>
          </cell>
        </row>
        <row r="355">
          <cell r="AD355" t="str">
            <v>&gt;848</v>
          </cell>
          <cell r="AE355" t="str">
            <v>&lt;=1472</v>
          </cell>
          <cell r="AF355" t="str">
            <v>C*</v>
          </cell>
        </row>
        <row r="356">
          <cell r="AD356" t="str">
            <v>Line</v>
          </cell>
          <cell r="AE356" t="str">
            <v>Line</v>
          </cell>
          <cell r="AF356" t="str">
            <v>CAlloc</v>
          </cell>
        </row>
        <row r="357">
          <cell r="AD357" t="str">
            <v>&gt;848</v>
          </cell>
          <cell r="AE357" t="str">
            <v>&lt;=1472</v>
          </cell>
          <cell r="AF357" t="str">
            <v>S01</v>
          </cell>
        </row>
        <row r="358">
          <cell r="AD358" t="str">
            <v>Line</v>
          </cell>
          <cell r="AE358" t="str">
            <v>Line</v>
          </cell>
          <cell r="AF358" t="str">
            <v>CAlloc</v>
          </cell>
        </row>
        <row r="359">
          <cell r="AD359" t="str">
            <v>&gt;848</v>
          </cell>
          <cell r="AE359" t="str">
            <v>&lt;=1472</v>
          </cell>
          <cell r="AF359" t="str">
            <v>S02</v>
          </cell>
        </row>
        <row r="360">
          <cell r="AD360" t="str">
            <v>Line</v>
          </cell>
          <cell r="AE360" t="str">
            <v>Line</v>
          </cell>
          <cell r="AF360" t="str">
            <v>CAlloc</v>
          </cell>
        </row>
        <row r="361">
          <cell r="AD361" t="str">
            <v>&gt;848</v>
          </cell>
          <cell r="AE361" t="str">
            <v>&lt;=1472</v>
          </cell>
          <cell r="AF361" t="str">
            <v>S03</v>
          </cell>
        </row>
        <row r="362">
          <cell r="AD362" t="str">
            <v>Line</v>
          </cell>
          <cell r="AE362" t="str">
            <v>Line</v>
          </cell>
          <cell r="AF362" t="str">
            <v>CAlloc</v>
          </cell>
        </row>
        <row r="363">
          <cell r="AD363" t="str">
            <v>&gt;848</v>
          </cell>
          <cell r="AE363" t="str">
            <v>&lt;=1472</v>
          </cell>
          <cell r="AF363" t="str">
            <v>S04</v>
          </cell>
        </row>
        <row r="364">
          <cell r="AD364" t="str">
            <v>Line</v>
          </cell>
          <cell r="AE364" t="str">
            <v>Line</v>
          </cell>
          <cell r="AF364" t="str">
            <v>CAlloc</v>
          </cell>
        </row>
        <row r="365">
          <cell r="AD365" t="str">
            <v>&gt;848</v>
          </cell>
          <cell r="AE365" t="str">
            <v>&lt;=1472</v>
          </cell>
          <cell r="AF365" t="str">
            <v>S05</v>
          </cell>
        </row>
        <row r="366">
          <cell r="AD366" t="str">
            <v>Line</v>
          </cell>
          <cell r="AE366" t="str">
            <v>Line</v>
          </cell>
          <cell r="AF366" t="str">
            <v>CAlloc</v>
          </cell>
        </row>
        <row r="367">
          <cell r="AD367" t="str">
            <v>&gt;848</v>
          </cell>
          <cell r="AE367" t="str">
            <v>&lt;=1472</v>
          </cell>
          <cell r="AF367" t="str">
            <v>S06</v>
          </cell>
        </row>
        <row r="368">
          <cell r="AD368" t="str">
            <v>Line</v>
          </cell>
          <cell r="AE368" t="str">
            <v>Line</v>
          </cell>
          <cell r="AF368" t="str">
            <v>CAlloc</v>
          </cell>
        </row>
        <row r="369">
          <cell r="AD369" t="str">
            <v>&gt;848</v>
          </cell>
          <cell r="AE369" t="str">
            <v>&lt;=1472</v>
          </cell>
          <cell r="AF369" t="str">
            <v>S13</v>
          </cell>
        </row>
        <row r="370">
          <cell r="AD370" t="str">
            <v>Line</v>
          </cell>
          <cell r="AE370" t="str">
            <v>Line</v>
          </cell>
          <cell r="AF370" t="str">
            <v>CAlloc</v>
          </cell>
        </row>
        <row r="371">
          <cell r="AD371" t="str">
            <v>&gt;848</v>
          </cell>
          <cell r="AE371" t="str">
            <v>&lt;=1472</v>
          </cell>
          <cell r="AF371" t="str">
            <v>S21</v>
          </cell>
        </row>
        <row r="372">
          <cell r="AD372" t="str">
            <v>Line</v>
          </cell>
          <cell r="AE372" t="str">
            <v>Line</v>
          </cell>
          <cell r="AF372" t="str">
            <v>CAlloc</v>
          </cell>
        </row>
        <row r="373">
          <cell r="AD373" t="str">
            <v>&gt;848</v>
          </cell>
          <cell r="AE373" t="str">
            <v>&lt;=1472</v>
          </cell>
          <cell r="AF373" t="str">
            <v>S22</v>
          </cell>
        </row>
        <row r="374">
          <cell r="AD374" t="str">
            <v>Line</v>
          </cell>
          <cell r="AE374" t="str">
            <v>Line</v>
          </cell>
          <cell r="AF374" t="str">
            <v>CAlloc</v>
          </cell>
        </row>
        <row r="375">
          <cell r="AD375" t="str">
            <v>&gt;848</v>
          </cell>
          <cell r="AE375" t="str">
            <v>&lt;=1472</v>
          </cell>
          <cell r="AF375" t="str">
            <v>S23</v>
          </cell>
        </row>
        <row r="380">
          <cell r="AD380" t="str">
            <v>Line</v>
          </cell>
          <cell r="AE380" t="str">
            <v>Line</v>
          </cell>
          <cell r="AF380" t="str">
            <v>CAlloc</v>
          </cell>
        </row>
        <row r="381">
          <cell r="AD381" t="str">
            <v>&gt;10</v>
          </cell>
          <cell r="AE381" t="str">
            <v>&lt;=264</v>
          </cell>
          <cell r="AF381" t="str">
            <v>E*</v>
          </cell>
        </row>
        <row r="382">
          <cell r="AD382" t="str">
            <v>Line</v>
          </cell>
          <cell r="AE382" t="str">
            <v>Line</v>
          </cell>
          <cell r="AF382" t="str">
            <v>CAlloc</v>
          </cell>
        </row>
        <row r="383">
          <cell r="AD383" t="str">
            <v>&gt;10</v>
          </cell>
          <cell r="AE383" t="str">
            <v>&lt;=264</v>
          </cell>
          <cell r="AF383" t="str">
            <v>D*</v>
          </cell>
        </row>
        <row r="384">
          <cell r="AD384" t="str">
            <v>Line</v>
          </cell>
          <cell r="AE384" t="str">
            <v>Line</v>
          </cell>
          <cell r="AF384" t="str">
            <v>CAlloc</v>
          </cell>
        </row>
        <row r="385">
          <cell r="AD385" t="str">
            <v>&gt;10</v>
          </cell>
          <cell r="AE385" t="str">
            <v>&lt;=264</v>
          </cell>
          <cell r="AF385" t="str">
            <v>C*</v>
          </cell>
        </row>
        <row r="386">
          <cell r="AD386" t="str">
            <v>Line</v>
          </cell>
          <cell r="AE386" t="str">
            <v>Line</v>
          </cell>
          <cell r="AF386" t="str">
            <v>CAlloc</v>
          </cell>
        </row>
        <row r="387">
          <cell r="AD387" t="str">
            <v>&gt;10</v>
          </cell>
          <cell r="AE387" t="str">
            <v>&lt;=264</v>
          </cell>
          <cell r="AF387" t="str">
            <v>S01</v>
          </cell>
        </row>
        <row r="390">
          <cell r="AD390" t="str">
            <v>Line</v>
          </cell>
          <cell r="AE390" t="str">
            <v>Line</v>
          </cell>
          <cell r="AF390" t="str">
            <v>CAlloc</v>
          </cell>
        </row>
        <row r="391">
          <cell r="AD391" t="str">
            <v>&gt;10</v>
          </cell>
          <cell r="AE391" t="str">
            <v>&lt;=369</v>
          </cell>
          <cell r="AF391" t="str">
            <v>E*</v>
          </cell>
        </row>
        <row r="392">
          <cell r="AD392" t="str">
            <v>Line</v>
          </cell>
          <cell r="AE392" t="str">
            <v>Line</v>
          </cell>
          <cell r="AF392" t="str">
            <v>CAlloc</v>
          </cell>
        </row>
        <row r="393">
          <cell r="AD393" t="str">
            <v>&gt;10</v>
          </cell>
          <cell r="AE393" t="str">
            <v>&lt;=369</v>
          </cell>
          <cell r="AF393" t="str">
            <v>D*</v>
          </cell>
        </row>
        <row r="394">
          <cell r="AD394" t="str">
            <v>Line</v>
          </cell>
          <cell r="AE394" t="str">
            <v>Line</v>
          </cell>
          <cell r="AF394" t="str">
            <v>CAlloc</v>
          </cell>
        </row>
        <row r="395">
          <cell r="AD395" t="str">
            <v>&gt;10</v>
          </cell>
          <cell r="AE395" t="str">
            <v>&lt;=369</v>
          </cell>
          <cell r="AF395" t="str">
            <v>C*</v>
          </cell>
        </row>
        <row r="396">
          <cell r="AD396" t="str">
            <v>Line</v>
          </cell>
          <cell r="AE396" t="str">
            <v>Line</v>
          </cell>
          <cell r="AF396" t="str">
            <v>CAlloc</v>
          </cell>
        </row>
        <row r="397">
          <cell r="AD397" t="str">
            <v>&gt;10</v>
          </cell>
          <cell r="AE397" t="str">
            <v>&lt;=369</v>
          </cell>
          <cell r="AF397" t="str">
            <v>R*</v>
          </cell>
        </row>
        <row r="398">
          <cell r="AD398" t="str">
            <v>Line</v>
          </cell>
          <cell r="AE398" t="str">
            <v>Line</v>
          </cell>
          <cell r="AF398" t="str">
            <v>CAlloc</v>
          </cell>
        </row>
        <row r="399">
          <cell r="AD399" t="str">
            <v>&gt;10</v>
          </cell>
          <cell r="AE399" t="str">
            <v>&lt;=369</v>
          </cell>
          <cell r="AF399" t="str">
            <v>S01</v>
          </cell>
        </row>
        <row r="400">
          <cell r="AD400" t="str">
            <v>Line</v>
          </cell>
          <cell r="AE400" t="str">
            <v>Line</v>
          </cell>
          <cell r="AF400" t="str">
            <v>CAlloc</v>
          </cell>
        </row>
        <row r="401">
          <cell r="AD401" t="str">
            <v>&gt;10</v>
          </cell>
          <cell r="AE401" t="str">
            <v>&lt;=369</v>
          </cell>
          <cell r="AF401" t="str">
            <v>S02</v>
          </cell>
        </row>
        <row r="402">
          <cell r="AD402" t="str">
            <v>Line</v>
          </cell>
          <cell r="AE402" t="str">
            <v>Line</v>
          </cell>
          <cell r="AF402" t="str">
            <v>CAlloc</v>
          </cell>
        </row>
        <row r="403">
          <cell r="AD403" t="str">
            <v>&gt;10</v>
          </cell>
          <cell r="AE403" t="str">
            <v>&lt;=369</v>
          </cell>
          <cell r="AF403" t="str">
            <v>S03</v>
          </cell>
        </row>
        <row r="404">
          <cell r="AD404" t="str">
            <v>Line</v>
          </cell>
          <cell r="AE404" t="str">
            <v>Line</v>
          </cell>
          <cell r="AF404" t="str">
            <v>CAlloc</v>
          </cell>
        </row>
        <row r="405">
          <cell r="AD405" t="str">
            <v>&gt;10</v>
          </cell>
          <cell r="AE405" t="str">
            <v>&lt;=369</v>
          </cell>
          <cell r="AF405" t="str">
            <v>Sxx</v>
          </cell>
        </row>
        <row r="406">
          <cell r="AD406" t="str">
            <v>Line</v>
          </cell>
          <cell r="AE406" t="str">
            <v>Line</v>
          </cell>
          <cell r="AF406" t="str">
            <v>CAlloc</v>
          </cell>
        </row>
        <row r="407">
          <cell r="AD407" t="str">
            <v>&gt;10</v>
          </cell>
          <cell r="AE407" t="str">
            <v>&lt;=369</v>
          </cell>
          <cell r="AF407" t="str">
            <v>S05</v>
          </cell>
        </row>
        <row r="408">
          <cell r="AD408" t="str">
            <v>Line</v>
          </cell>
          <cell r="AE408" t="str">
            <v>Line</v>
          </cell>
          <cell r="AF408" t="str">
            <v>CAlloc</v>
          </cell>
        </row>
        <row r="409">
          <cell r="AD409" t="str">
            <v>&gt;10</v>
          </cell>
          <cell r="AE409" t="str">
            <v>&lt;=369</v>
          </cell>
          <cell r="AF409" t="str">
            <v>Sxx</v>
          </cell>
        </row>
        <row r="410">
          <cell r="AD410" t="str">
            <v>Line</v>
          </cell>
          <cell r="AE410" t="str">
            <v>Line</v>
          </cell>
          <cell r="AF410" t="str">
            <v>CAlloc</v>
          </cell>
        </row>
        <row r="411">
          <cell r="AD411" t="str">
            <v>&gt;10</v>
          </cell>
          <cell r="AE411" t="str">
            <v>&lt;=369</v>
          </cell>
          <cell r="AF411" t="str">
            <v>Sxx</v>
          </cell>
        </row>
        <row r="412">
          <cell r="AD412" t="str">
            <v>Line</v>
          </cell>
          <cell r="AE412" t="str">
            <v>Line</v>
          </cell>
          <cell r="AF412" t="str">
            <v>CAlloc</v>
          </cell>
        </row>
        <row r="413">
          <cell r="AD413" t="str">
            <v>&gt;10</v>
          </cell>
          <cell r="AE413" t="str">
            <v>&lt;=369</v>
          </cell>
          <cell r="AF413" t="str">
            <v>S08</v>
          </cell>
        </row>
        <row r="414">
          <cell r="AD414" t="str">
            <v>Line</v>
          </cell>
          <cell r="AE414" t="str">
            <v>Line</v>
          </cell>
          <cell r="AF414" t="str">
            <v>CAlloc</v>
          </cell>
        </row>
        <row r="415">
          <cell r="AD415" t="str">
            <v>&gt;10</v>
          </cell>
          <cell r="AE415" t="str">
            <v>&lt;=369</v>
          </cell>
          <cell r="AF415" t="str">
            <v>S09</v>
          </cell>
        </row>
        <row r="416">
          <cell r="AD416" t="str">
            <v>Line</v>
          </cell>
          <cell r="AE416" t="str">
            <v>Line</v>
          </cell>
          <cell r="AF416" t="str">
            <v>CAlloc</v>
          </cell>
        </row>
        <row r="417">
          <cell r="AD417" t="str">
            <v>&gt;10</v>
          </cell>
          <cell r="AE417" t="str">
            <v>&lt;=369</v>
          </cell>
          <cell r="AF417" t="str">
            <v>S10</v>
          </cell>
        </row>
        <row r="418">
          <cell r="AD418" t="str">
            <v>Line</v>
          </cell>
          <cell r="AE418" t="str">
            <v>Line</v>
          </cell>
          <cell r="AF418" t="str">
            <v>CAlloc</v>
          </cell>
        </row>
        <row r="419">
          <cell r="AD419" t="str">
            <v>&gt;10</v>
          </cell>
          <cell r="AE419" t="str">
            <v>&lt;=369</v>
          </cell>
          <cell r="AF419" t="str">
            <v>S11</v>
          </cell>
        </row>
        <row r="420">
          <cell r="AD420" t="str">
            <v>Line</v>
          </cell>
          <cell r="AE420" t="str">
            <v>Line</v>
          </cell>
          <cell r="AF420" t="str">
            <v>CAlloc</v>
          </cell>
        </row>
        <row r="421">
          <cell r="AD421" t="str">
            <v>&gt;10</v>
          </cell>
          <cell r="AE421" t="str">
            <v>&lt;=369</v>
          </cell>
          <cell r="AF421" t="str">
            <v>S12</v>
          </cell>
        </row>
        <row r="422">
          <cell r="AD422" t="str">
            <v>Line</v>
          </cell>
          <cell r="AE422" t="str">
            <v>Line</v>
          </cell>
          <cell r="AF422" t="str">
            <v>CAlloc</v>
          </cell>
        </row>
        <row r="423">
          <cell r="AD423" t="str">
            <v>&gt;10</v>
          </cell>
          <cell r="AE423" t="str">
            <v>&lt;=369</v>
          </cell>
          <cell r="AF423" t="str">
            <v>S13</v>
          </cell>
        </row>
        <row r="424">
          <cell r="AD424" t="str">
            <v>Line</v>
          </cell>
          <cell r="AE424" t="str">
            <v>Line</v>
          </cell>
          <cell r="AF424" t="str">
            <v>CAlloc</v>
          </cell>
        </row>
        <row r="425">
          <cell r="AD425" t="str">
            <v>&gt;10</v>
          </cell>
          <cell r="AE425" t="str">
            <v>&lt;=369</v>
          </cell>
          <cell r="AF425" t="str">
            <v>S14</v>
          </cell>
        </row>
        <row r="426">
          <cell r="AD426" t="str">
            <v>Line</v>
          </cell>
          <cell r="AE426" t="str">
            <v>Line</v>
          </cell>
          <cell r="AF426" t="str">
            <v>CAlloc</v>
          </cell>
        </row>
        <row r="427">
          <cell r="AD427" t="str">
            <v>&gt;10</v>
          </cell>
          <cell r="AE427" t="str">
            <v>&lt;=369</v>
          </cell>
          <cell r="AF427" t="str">
            <v>S15</v>
          </cell>
        </row>
        <row r="428">
          <cell r="AD428" t="str">
            <v>Line</v>
          </cell>
          <cell r="AE428" t="str">
            <v>Line</v>
          </cell>
          <cell r="AF428" t="str">
            <v>CAlloc</v>
          </cell>
        </row>
        <row r="429">
          <cell r="AD429" t="str">
            <v>&gt;10</v>
          </cell>
          <cell r="AE429" t="str">
            <v>&lt;=369</v>
          </cell>
          <cell r="AF429" t="str">
            <v>S16</v>
          </cell>
        </row>
        <row r="430">
          <cell r="AD430" t="str">
            <v>Line</v>
          </cell>
          <cell r="AE430" t="str">
            <v>Line</v>
          </cell>
          <cell r="AF430" t="str">
            <v>CAlloc</v>
          </cell>
        </row>
        <row r="431">
          <cell r="AD431" t="str">
            <v>&gt;10</v>
          </cell>
          <cell r="AE431" t="str">
            <v>&lt;=369</v>
          </cell>
          <cell r="AF431" t="str">
            <v>S17</v>
          </cell>
        </row>
        <row r="432">
          <cell r="AD432" t="str">
            <v>Line</v>
          </cell>
          <cell r="AE432" t="str">
            <v>Line</v>
          </cell>
          <cell r="AF432" t="str">
            <v>CAlloc</v>
          </cell>
        </row>
        <row r="433">
          <cell r="AD433" t="str">
            <v>&gt;10</v>
          </cell>
          <cell r="AE433" t="str">
            <v>&lt;=369</v>
          </cell>
          <cell r="AF433" t="str">
            <v>S18</v>
          </cell>
        </row>
        <row r="452">
          <cell r="AD452" t="str">
            <v>Line</v>
          </cell>
          <cell r="AE452" t="str">
            <v>Line</v>
          </cell>
          <cell r="AF452" t="str">
            <v>CAlloc</v>
          </cell>
        </row>
        <row r="453">
          <cell r="AD453" t="str">
            <v>&gt;16</v>
          </cell>
          <cell r="AE453" t="str">
            <v>&lt;=20</v>
          </cell>
          <cell r="AF453" t="str">
            <v>E*</v>
          </cell>
        </row>
        <row r="454">
          <cell r="AD454" t="str">
            <v>&gt;144</v>
          </cell>
          <cell r="AE454" t="str">
            <v>&lt;=148</v>
          </cell>
          <cell r="AF454" t="str">
            <v>E*</v>
          </cell>
        </row>
        <row r="455">
          <cell r="AD455" t="str">
            <v>&gt;188</v>
          </cell>
          <cell r="AE455" t="str">
            <v>&lt;=192</v>
          </cell>
          <cell r="AF455" t="str">
            <v>E*</v>
          </cell>
        </row>
        <row r="456">
          <cell r="AD456" t="str">
            <v>&gt;226</v>
          </cell>
          <cell r="AE456" t="str">
            <v>&lt;=229</v>
          </cell>
          <cell r="AF456" t="str">
            <v>E*</v>
          </cell>
        </row>
        <row r="457">
          <cell r="AD457" t="str">
            <v>&gt;322</v>
          </cell>
          <cell r="AE457" t="str">
            <v>&lt;=323</v>
          </cell>
          <cell r="AF457" t="str">
            <v>E*</v>
          </cell>
        </row>
        <row r="458">
          <cell r="AD458" t="str">
            <v>Line</v>
          </cell>
          <cell r="AE458" t="str">
            <v>Line</v>
          </cell>
          <cell r="AF458" t="str">
            <v>CAlloc</v>
          </cell>
        </row>
        <row r="459">
          <cell r="AD459" t="str">
            <v>&gt;16</v>
          </cell>
          <cell r="AE459" t="str">
            <v>&lt;=20</v>
          </cell>
          <cell r="AF459" t="str">
            <v>D*</v>
          </cell>
        </row>
        <row r="460">
          <cell r="AD460" t="str">
            <v>&gt;144</v>
          </cell>
          <cell r="AE460" t="str">
            <v>&lt;=148</v>
          </cell>
          <cell r="AF460" t="str">
            <v>D*</v>
          </cell>
        </row>
        <row r="461">
          <cell r="AD461" t="str">
            <v>&gt;188</v>
          </cell>
          <cell r="AE461" t="str">
            <v>&lt;=192</v>
          </cell>
          <cell r="AF461" t="str">
            <v>D*</v>
          </cell>
        </row>
        <row r="462">
          <cell r="AD462" t="str">
            <v>&gt;226</v>
          </cell>
          <cell r="AE462" t="str">
            <v>&lt;=229</v>
          </cell>
          <cell r="AF462" t="str">
            <v>D*</v>
          </cell>
        </row>
        <row r="463">
          <cell r="AD463" t="str">
            <v>&gt;322</v>
          </cell>
          <cell r="AE463" t="str">
            <v>&lt;=323</v>
          </cell>
          <cell r="AF463" t="str">
            <v>D*</v>
          </cell>
        </row>
        <row r="464">
          <cell r="AD464" t="str">
            <v>Line</v>
          </cell>
          <cell r="AE464" t="str">
            <v>Line</v>
          </cell>
          <cell r="AF464" t="str">
            <v>CAlloc</v>
          </cell>
        </row>
        <row r="465">
          <cell r="AD465" t="str">
            <v>&gt;16</v>
          </cell>
          <cell r="AE465" t="str">
            <v>&lt;=20</v>
          </cell>
          <cell r="AF465" t="str">
            <v>C*</v>
          </cell>
        </row>
        <row r="466">
          <cell r="AD466" t="str">
            <v>&gt;144</v>
          </cell>
          <cell r="AE466" t="str">
            <v>&lt;=148</v>
          </cell>
          <cell r="AF466" t="str">
            <v>C*</v>
          </cell>
        </row>
        <row r="467">
          <cell r="AD467" t="str">
            <v>&gt;188</v>
          </cell>
          <cell r="AE467" t="str">
            <v>&lt;=192</v>
          </cell>
          <cell r="AF467" t="str">
            <v>C*</v>
          </cell>
        </row>
        <row r="468">
          <cell r="AD468" t="str">
            <v>&gt;226</v>
          </cell>
          <cell r="AE468" t="str">
            <v>&lt;=229</v>
          </cell>
          <cell r="AF468" t="str">
            <v>C*</v>
          </cell>
        </row>
        <row r="469">
          <cell r="AD469" t="str">
            <v>&gt;322</v>
          </cell>
          <cell r="AE469" t="str">
            <v>&lt;=323</v>
          </cell>
          <cell r="AF469" t="str">
            <v>C*</v>
          </cell>
        </row>
        <row r="470">
          <cell r="AD470" t="str">
            <v>Line</v>
          </cell>
          <cell r="AE470" t="str">
            <v>Line</v>
          </cell>
          <cell r="AF470" t="str">
            <v>CAlloc</v>
          </cell>
        </row>
        <row r="471">
          <cell r="AD471" t="str">
            <v>&gt;16</v>
          </cell>
          <cell r="AE471" t="str">
            <v>&lt;=20</v>
          </cell>
          <cell r="AF471" t="str">
            <v>R*</v>
          </cell>
        </row>
        <row r="472">
          <cell r="AD472" t="str">
            <v>&gt;144</v>
          </cell>
          <cell r="AE472" t="str">
            <v>&lt;=148</v>
          </cell>
          <cell r="AF472" t="str">
            <v>R*</v>
          </cell>
        </row>
        <row r="473">
          <cell r="AD473" t="str">
            <v>&gt;188</v>
          </cell>
          <cell r="AE473" t="str">
            <v>&lt;=192</v>
          </cell>
          <cell r="AF473" t="str">
            <v>R*</v>
          </cell>
        </row>
        <row r="474">
          <cell r="AD474" t="str">
            <v>&gt;226</v>
          </cell>
          <cell r="AE474" t="str">
            <v>&lt;=229</v>
          </cell>
          <cell r="AF474" t="str">
            <v>R*</v>
          </cell>
        </row>
        <row r="475">
          <cell r="AD475" t="str">
            <v>&gt;322</v>
          </cell>
          <cell r="AE475" t="str">
            <v>&lt;=323</v>
          </cell>
          <cell r="AF475" t="str">
            <v>R*</v>
          </cell>
        </row>
        <row r="476">
          <cell r="AD476" t="str">
            <v>Line</v>
          </cell>
          <cell r="AE476" t="str">
            <v>Line</v>
          </cell>
          <cell r="AF476" t="str">
            <v>CAlloc</v>
          </cell>
        </row>
        <row r="477">
          <cell r="AD477" t="str">
            <v>&gt;16</v>
          </cell>
          <cell r="AE477" t="str">
            <v>&lt;=20</v>
          </cell>
          <cell r="AF477" t="str">
            <v>S01</v>
          </cell>
        </row>
        <row r="478">
          <cell r="AD478" t="str">
            <v>&gt;144</v>
          </cell>
          <cell r="AE478" t="str">
            <v>&lt;=148</v>
          </cell>
          <cell r="AF478" t="str">
            <v>S01</v>
          </cell>
        </row>
        <row r="479">
          <cell r="AD479" t="str">
            <v>&gt;188</v>
          </cell>
          <cell r="AE479" t="str">
            <v>&lt;=192</v>
          </cell>
          <cell r="AF479" t="str">
            <v>S01</v>
          </cell>
        </row>
        <row r="480">
          <cell r="AD480" t="str">
            <v>&gt;226</v>
          </cell>
          <cell r="AE480" t="str">
            <v>&lt;=229</v>
          </cell>
          <cell r="AF480" t="str">
            <v>S01</v>
          </cell>
        </row>
        <row r="481">
          <cell r="AD481" t="str">
            <v>&gt;322</v>
          </cell>
          <cell r="AE481" t="str">
            <v>&lt;=323</v>
          </cell>
          <cell r="AF481" t="str">
            <v>S01</v>
          </cell>
        </row>
        <row r="662">
          <cell r="E662" t="str">
            <v/>
          </cell>
          <cell r="F662">
            <v>775077000.00000119</v>
          </cell>
          <cell r="G662">
            <v>351949127.65158916</v>
          </cell>
          <cell r="H662">
            <v>65666765.119955011</v>
          </cell>
          <cell r="I662">
            <v>200925570.18555871</v>
          </cell>
          <cell r="J662">
            <v>137373554.55374068</v>
          </cell>
          <cell r="K662">
            <v>16136480.061282411</v>
          </cell>
          <cell r="L662">
            <v>3025502.4278747388</v>
          </cell>
          <cell r="M662">
            <v>9.9999999999999995E-8</v>
          </cell>
          <cell r="N662">
            <v>9.9999999999999995E-8</v>
          </cell>
          <cell r="O662">
            <v>9.9999999999999995E-8</v>
          </cell>
          <cell r="P662">
            <v>9.9999999999999995E-8</v>
          </cell>
          <cell r="Q662">
            <v>9.9999999999999995E-8</v>
          </cell>
        </row>
        <row r="663">
          <cell r="E663" t="str">
            <v>E*</v>
          </cell>
          <cell r="F663">
            <v>510000666</v>
          </cell>
          <cell r="G663">
            <v>219851133.5308055</v>
          </cell>
          <cell r="H663">
            <v>45033103.378183566</v>
          </cell>
          <cell r="I663">
            <v>136084742.02522054</v>
          </cell>
          <cell r="J663">
            <v>95226182.926963821</v>
          </cell>
          <cell r="K663">
            <v>11424338.616634024</v>
          </cell>
          <cell r="L663">
            <v>2381165.5221926114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E664" t="str">
            <v>D*</v>
          </cell>
          <cell r="F664">
            <v>265076334.00000003</v>
          </cell>
          <cell r="G664">
            <v>132097994.12078352</v>
          </cell>
          <cell r="H664">
            <v>20633661.741771348</v>
          </cell>
          <cell r="I664">
            <v>64840828.160338089</v>
          </cell>
          <cell r="J664">
            <v>42147371.626776762</v>
          </cell>
          <cell r="K664">
            <v>4712141.4446482863</v>
          </cell>
          <cell r="L664">
            <v>644336.90568202746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E665" t="str">
            <v>C*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E666" t="str">
            <v>R*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9">
          <cell r="E669" t="str">
            <v/>
          </cell>
          <cell r="F669">
            <v>333426000.00000119</v>
          </cell>
          <cell r="G669">
            <v>151403008.78023574</v>
          </cell>
          <cell r="H669">
            <v>28248815.055647589</v>
          </cell>
          <cell r="I669">
            <v>86435036.989473507</v>
          </cell>
          <cell r="J669">
            <v>59095954.080221161</v>
          </cell>
          <cell r="K669">
            <v>6941661.2812832706</v>
          </cell>
          <cell r="L669">
            <v>1301523.8131393485</v>
          </cell>
          <cell r="M669">
            <v>9.9999999999999995E-8</v>
          </cell>
          <cell r="N669">
            <v>9.9999999999999995E-8</v>
          </cell>
          <cell r="O669">
            <v>9.9999999999999995E-8</v>
          </cell>
          <cell r="P669">
            <v>9.9999999999999995E-8</v>
          </cell>
          <cell r="Q669">
            <v>9.9999999999999995E-8</v>
          </cell>
        </row>
        <row r="670">
          <cell r="E670" t="str">
            <v>E*</v>
          </cell>
          <cell r="F670">
            <v>219394308.00000003</v>
          </cell>
          <cell r="G670">
            <v>94576518.266755879</v>
          </cell>
          <cell r="H670">
            <v>19372536.569881748</v>
          </cell>
          <cell r="I670">
            <v>58541527.092793599</v>
          </cell>
          <cell r="J670">
            <v>40964814.165051773</v>
          </cell>
          <cell r="K670">
            <v>4914571.7491163025</v>
          </cell>
          <cell r="L670">
            <v>1024340.1564007108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E671" t="str">
            <v>D*</v>
          </cell>
          <cell r="F671">
            <v>114031692.00000001</v>
          </cell>
          <cell r="G671">
            <v>56826490.513479777</v>
          </cell>
          <cell r="H671">
            <v>8876278.4857657403</v>
          </cell>
          <cell r="I671">
            <v>27893509.896679796</v>
          </cell>
          <cell r="J671">
            <v>18131139.915169291</v>
          </cell>
          <cell r="K671">
            <v>2027089.5321668682</v>
          </cell>
          <cell r="L671">
            <v>277183.65673853783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E672" t="str">
            <v>C*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E673" t="str">
            <v>R*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6">
          <cell r="E676" t="str">
            <v/>
          </cell>
          <cell r="F676">
            <v>695186000.00000131</v>
          </cell>
          <cell r="G676">
            <v>377267678.89115143</v>
          </cell>
          <cell r="H676">
            <v>76499108.077935517</v>
          </cell>
          <cell r="I676">
            <v>164018215.42208672</v>
          </cell>
          <cell r="J676">
            <v>25510159.121659044</v>
          </cell>
          <cell r="K676">
            <v>16701655.117546173</v>
          </cell>
          <cell r="L676">
            <v>35189183.369621836</v>
          </cell>
          <cell r="M676">
            <v>9.9999999999999995E-8</v>
          </cell>
          <cell r="N676">
            <v>9.9999999999999995E-8</v>
          </cell>
          <cell r="O676">
            <v>9.9999999999999995E-8</v>
          </cell>
          <cell r="P676">
            <v>9.9999999999999995E-8</v>
          </cell>
          <cell r="Q676">
            <v>9.9999999999999995E-8</v>
          </cell>
        </row>
        <row r="677">
          <cell r="E677" t="str">
            <v>E*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E678" t="str">
            <v>D*</v>
          </cell>
          <cell r="F678">
            <v>572377000.00000012</v>
          </cell>
          <cell r="G678">
            <v>295844986.01545346</v>
          </cell>
          <cell r="H678">
            <v>61174887.618131749</v>
          </cell>
          <cell r="I678">
            <v>160109387.46555454</v>
          </cell>
          <cell r="J678">
            <v>25449139.404639535</v>
          </cell>
          <cell r="K678">
            <v>14941416.126599077</v>
          </cell>
          <cell r="L678">
            <v>14857183.369621737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E679" t="str">
            <v>C*</v>
          </cell>
          <cell r="F679">
            <v>122809000.00000001</v>
          </cell>
          <cell r="G679">
            <v>81422692.875697851</v>
          </cell>
          <cell r="H679">
            <v>15324220.459803667</v>
          </cell>
          <cell r="I679">
            <v>3908827.9565320867</v>
          </cell>
          <cell r="J679">
            <v>61019.717019408075</v>
          </cell>
          <cell r="K679">
            <v>1760238.9909469951</v>
          </cell>
          <cell r="L679">
            <v>20332000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E680" t="str">
            <v>R*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3">
          <cell r="E683" t="str">
            <v/>
          </cell>
          <cell r="F683">
            <v>140218999.99999788</v>
          </cell>
          <cell r="G683">
            <v>75745431.581599444</v>
          </cell>
          <cell r="H683">
            <v>13821564.727942109</v>
          </cell>
          <cell r="I683">
            <v>30433714.104369089</v>
          </cell>
          <cell r="J683">
            <v>14500415.003472826</v>
          </cell>
          <cell r="K683">
            <v>2875836.0294665755</v>
          </cell>
          <cell r="L683">
            <v>2842038.553147417</v>
          </cell>
          <cell r="M683">
            <v>9.9999999999999995E-8</v>
          </cell>
          <cell r="N683">
            <v>9.9999999999999995E-8</v>
          </cell>
          <cell r="O683">
            <v>9.9999999999999995E-8</v>
          </cell>
          <cell r="P683">
            <v>9.9999999999999995E-8</v>
          </cell>
          <cell r="Q683">
            <v>9.9999999999999995E-8</v>
          </cell>
        </row>
        <row r="684">
          <cell r="F684">
            <v>46664385.917025201</v>
          </cell>
          <cell r="G684">
            <v>20116087.72953454</v>
          </cell>
          <cell r="H684">
            <v>4120469.3546043858</v>
          </cell>
          <cell r="I684">
            <v>12451573.777520776</v>
          </cell>
          <cell r="J684">
            <v>8713069.6992247533</v>
          </cell>
          <cell r="K684">
            <v>1045311.8625012372</v>
          </cell>
          <cell r="L684">
            <v>217873.49363950873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F685">
            <v>65543995.611401409</v>
          </cell>
          <cell r="G685">
            <v>33428341.580126218</v>
          </cell>
          <cell r="H685">
            <v>6300995.4863596745</v>
          </cell>
          <cell r="I685">
            <v>17482790.824667122</v>
          </cell>
          <cell r="J685">
            <v>5692118.5151634822</v>
          </cell>
          <cell r="K685">
            <v>1509002.3062143603</v>
          </cell>
          <cell r="L685">
            <v>1130746.8988705459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F686">
            <v>28010618.471570242</v>
          </cell>
          <cell r="G686">
            <v>22201002.271938574</v>
          </cell>
          <cell r="H686">
            <v>3400099.8869779492</v>
          </cell>
          <cell r="I686">
            <v>499349.50218109018</v>
          </cell>
          <cell r="J686">
            <v>95226.78908448937</v>
          </cell>
          <cell r="K686">
            <v>321521.86075087753</v>
          </cell>
          <cell r="L686">
            <v>1493418.1606372623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90">
          <cell r="E690" t="str">
            <v/>
          </cell>
          <cell r="F690">
            <v>1803689000.000001</v>
          </cell>
          <cell r="G690">
            <v>880619815.32297611</v>
          </cell>
          <cell r="H690">
            <v>170414688.25353789</v>
          </cell>
          <cell r="I690">
            <v>451378822.59711879</v>
          </cell>
          <cell r="J690">
            <v>221979667.75562069</v>
          </cell>
          <cell r="K690">
            <v>39779796.460111648</v>
          </cell>
          <cell r="L690">
            <v>39516209.61063572</v>
          </cell>
          <cell r="M690">
            <v>9.9999999999999995E-8</v>
          </cell>
          <cell r="N690">
            <v>9.9999999999999995E-8</v>
          </cell>
          <cell r="O690">
            <v>9.9999999999999995E-8</v>
          </cell>
          <cell r="P690">
            <v>9.9999999999999995E-8</v>
          </cell>
          <cell r="Q690">
            <v>9.9999999999999995E-8</v>
          </cell>
        </row>
        <row r="691">
          <cell r="F691">
            <v>729394974</v>
          </cell>
          <cell r="G691">
            <v>314427651.79756141</v>
          </cell>
          <cell r="H691">
            <v>64405639.948065311</v>
          </cell>
          <cell r="I691">
            <v>194626269.11801416</v>
          </cell>
          <cell r="J691">
            <v>136190997.09201559</v>
          </cell>
          <cell r="K691">
            <v>16338910.365750328</v>
          </cell>
          <cell r="L691">
            <v>3405505.6785933222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F692">
            <v>951485026.00000012</v>
          </cell>
          <cell r="G692">
            <v>484769470.64971673</v>
          </cell>
          <cell r="H692">
            <v>90684827.845668837</v>
          </cell>
          <cell r="I692">
            <v>252843725.52257243</v>
          </cell>
          <cell r="J692">
            <v>85727650.946585596</v>
          </cell>
          <cell r="K692">
            <v>21680647.10341423</v>
          </cell>
          <cell r="L692">
            <v>15778703.932042303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F693">
            <v>122809000.00000001</v>
          </cell>
          <cell r="G693">
            <v>81422692.875697851</v>
          </cell>
          <cell r="H693">
            <v>15324220.459803667</v>
          </cell>
          <cell r="I693">
            <v>3908827.9565320867</v>
          </cell>
          <cell r="J693">
            <v>61019.717019408075</v>
          </cell>
          <cell r="K693">
            <v>1760238.9909469951</v>
          </cell>
          <cell r="L693">
            <v>20332000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7">
          <cell r="E697" t="str">
            <v/>
          </cell>
          <cell r="F697">
            <v>1943907999.9999979</v>
          </cell>
          <cell r="G697">
            <v>956365246.90457547</v>
          </cell>
          <cell r="H697">
            <v>184236252.98147991</v>
          </cell>
          <cell r="I697">
            <v>481812536.70148778</v>
          </cell>
          <cell r="J697">
            <v>236480082.7590934</v>
          </cell>
          <cell r="K697">
            <v>42655632.48957812</v>
          </cell>
          <cell r="L697">
            <v>42358248.163783036</v>
          </cell>
          <cell r="M697">
            <v>9.9999999999999995E-8</v>
          </cell>
          <cell r="N697">
            <v>9.9999999999999995E-8</v>
          </cell>
          <cell r="O697">
            <v>9.9999999999999995E-8</v>
          </cell>
          <cell r="P697">
            <v>9.9999999999999995E-8</v>
          </cell>
          <cell r="Q697">
            <v>9.9999999999999995E-8</v>
          </cell>
        </row>
        <row r="698">
          <cell r="F698">
            <v>776059359.91702533</v>
          </cell>
          <cell r="G698">
            <v>334543739.52709597</v>
          </cell>
          <cell r="H698">
            <v>68526109.302669704</v>
          </cell>
          <cell r="I698">
            <v>207077842.89553493</v>
          </cell>
          <cell r="J698">
            <v>144904066.79124033</v>
          </cell>
          <cell r="K698">
            <v>17384222.228251565</v>
          </cell>
          <cell r="L698">
            <v>3623379.1722328309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F699">
            <v>1017029021.6114016</v>
          </cell>
          <cell r="G699">
            <v>518197812.22984296</v>
          </cell>
          <cell r="H699">
            <v>96985823.332028508</v>
          </cell>
          <cell r="I699">
            <v>270326516.34723955</v>
          </cell>
          <cell r="J699">
            <v>91419769.461749077</v>
          </cell>
          <cell r="K699">
            <v>23189649.409628589</v>
          </cell>
          <cell r="L699">
            <v>16909450.830912847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F700">
            <v>150819618.47157025</v>
          </cell>
          <cell r="G700">
            <v>103623695.14763643</v>
          </cell>
          <cell r="H700">
            <v>18724320.346781615</v>
          </cell>
          <cell r="I700">
            <v>4408177.4587131767</v>
          </cell>
          <cell r="J700">
            <v>156246.50610389744</v>
          </cell>
          <cell r="K700">
            <v>2081760.8516978726</v>
          </cell>
          <cell r="L700">
            <v>21825418.160637263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4">
          <cell r="E704" t="str">
            <v/>
          </cell>
          <cell r="F704">
            <v>1125272000.0000114</v>
          </cell>
          <cell r="G704">
            <v>554418683.47630346</v>
          </cell>
          <cell r="H704">
            <v>107874129.35304029</v>
          </cell>
          <cell r="I704">
            <v>281841171.57581258</v>
          </cell>
          <cell r="J704">
            <v>134516160.4538053</v>
          </cell>
          <cell r="K704">
            <v>25064802.340620372</v>
          </cell>
          <cell r="L704">
            <v>21557052.800429549</v>
          </cell>
          <cell r="M704">
            <v>9.9999999999999995E-8</v>
          </cell>
          <cell r="N704">
            <v>9.9999999999999995E-8</v>
          </cell>
          <cell r="O704">
            <v>9.9999999999999995E-8</v>
          </cell>
          <cell r="P704">
            <v>9.9999999999999995E-8</v>
          </cell>
          <cell r="Q704">
            <v>9.9999999999999995E-8</v>
          </cell>
        </row>
        <row r="705">
          <cell r="F705">
            <v>435978784.97057784</v>
          </cell>
          <cell r="G705">
            <v>187941774.31753436</v>
          </cell>
          <cell r="H705">
            <v>38496964.814306617</v>
          </cell>
          <cell r="I705">
            <v>116333300.00629862</v>
          </cell>
          <cell r="J705">
            <v>81404982.968951494</v>
          </cell>
          <cell r="K705">
            <v>9766201.4997699</v>
          </cell>
          <cell r="L705">
            <v>2035561.3637168277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</row>
        <row r="706">
          <cell r="F706">
            <v>609516113.66913283</v>
          </cell>
          <cell r="G706">
            <v>310935347.35685658</v>
          </cell>
          <cell r="H706">
            <v>58583474.103497952</v>
          </cell>
          <cell r="I706">
            <v>162590966.84394503</v>
          </cell>
          <cell r="J706">
            <v>53018276.14198079</v>
          </cell>
          <cell r="K706">
            <v>14028568.216674361</v>
          </cell>
          <cell r="L706">
            <v>10359481.006178135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F707">
            <v>79777101.360300258</v>
          </cell>
          <cell r="G707">
            <v>55541561.801912427</v>
          </cell>
          <cell r="H707">
            <v>10793690.435235612</v>
          </cell>
          <cell r="I707">
            <v>2916904.7255688035</v>
          </cell>
          <cell r="J707">
            <v>92901.34287291838</v>
          </cell>
          <cell r="K707">
            <v>1270032.6241760124</v>
          </cell>
          <cell r="L707">
            <v>9162010.4305344876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11">
          <cell r="E711" t="str">
            <v/>
          </cell>
          <cell r="F711">
            <v>10571000.000001101</v>
          </cell>
          <cell r="G711">
            <v>5107256.6881287787</v>
          </cell>
          <cell r="H711">
            <v>1056079.5981072776</v>
          </cell>
          <cell r="I711">
            <v>2822545.8316620858</v>
          </cell>
          <cell r="J711">
            <v>1261424.67156585</v>
          </cell>
          <cell r="K711">
            <v>257937.94402427491</v>
          </cell>
          <cell r="L711">
            <v>65755.266512332513</v>
          </cell>
          <cell r="M711">
            <v>9.9999999999999995E-8</v>
          </cell>
          <cell r="N711">
            <v>9.9999999999999995E-8</v>
          </cell>
          <cell r="O711">
            <v>9.9999999999999995E-8</v>
          </cell>
          <cell r="P711">
            <v>9.9999999999999995E-8</v>
          </cell>
          <cell r="Q711">
            <v>9.9999999999999995E-8</v>
          </cell>
        </row>
        <row r="712">
          <cell r="E712" t="str">
            <v>E*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E713" t="str">
            <v>D*</v>
          </cell>
          <cell r="F713">
            <v>10571000</v>
          </cell>
          <cell r="G713">
            <v>5107256.6881286791</v>
          </cell>
          <cell r="H713">
            <v>1056079.5981071778</v>
          </cell>
          <cell r="I713">
            <v>2822545.8316619857</v>
          </cell>
          <cell r="J713">
            <v>1261424.6715657501</v>
          </cell>
          <cell r="K713">
            <v>257937.94402417491</v>
          </cell>
          <cell r="L713">
            <v>65755.266512232512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E714" t="str">
            <v>C*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E715" t="str">
            <v>R*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8">
          <cell r="E718" t="str">
            <v/>
          </cell>
          <cell r="F718">
            <v>64230000.000001095</v>
          </cell>
          <cell r="G718">
            <v>32344693.467201978</v>
          </cell>
          <cell r="H718">
            <v>6688242.4290796267</v>
          </cell>
          <cell r="I718">
            <v>17875424.185050409</v>
          </cell>
          <cell r="J718">
            <v>5271663.1284768051</v>
          </cell>
          <cell r="K718">
            <v>1633543.0628374405</v>
          </cell>
          <cell r="L718">
            <v>416433.72735434555</v>
          </cell>
          <cell r="M718">
            <v>9.9999999999999995E-8</v>
          </cell>
          <cell r="N718">
            <v>9.9999999999999995E-8</v>
          </cell>
          <cell r="O718">
            <v>9.9999999999999995E-8</v>
          </cell>
          <cell r="P718">
            <v>9.9999999999999995E-8</v>
          </cell>
          <cell r="Q718">
            <v>9.9999999999999995E-8</v>
          </cell>
        </row>
        <row r="719">
          <cell r="E719" t="str">
            <v>E*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E720" t="str">
            <v>D*</v>
          </cell>
          <cell r="F720">
            <v>64230000.000000007</v>
          </cell>
          <cell r="G720">
            <v>32344693.467201877</v>
          </cell>
          <cell r="H720">
            <v>6688242.429079527</v>
          </cell>
          <cell r="I720">
            <v>17875424.185050309</v>
          </cell>
          <cell r="J720">
            <v>5271663.1284767054</v>
          </cell>
          <cell r="K720">
            <v>1633543.0628373406</v>
          </cell>
          <cell r="L720">
            <v>416433.72735424555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E721" t="str">
            <v>C*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E722" t="str">
            <v>R*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5">
          <cell r="E725" t="str">
            <v/>
          </cell>
          <cell r="F725">
            <v>238083000.00000101</v>
          </cell>
          <cell r="G725">
            <v>118279199.36000235</v>
          </cell>
          <cell r="H725">
            <v>24457797.395399529</v>
          </cell>
          <cell r="I725">
            <v>65344173.161818907</v>
          </cell>
          <cell r="J725">
            <v>11457186.100000098</v>
          </cell>
          <cell r="K725">
            <v>5973597.0535139702</v>
          </cell>
          <cell r="L725">
            <v>12571046.929265734</v>
          </cell>
          <cell r="M725">
            <v>9.9999999999999995E-8</v>
          </cell>
          <cell r="N725">
            <v>9.9999999999999995E-8</v>
          </cell>
          <cell r="O725">
            <v>9.9999999999999995E-8</v>
          </cell>
          <cell r="P725">
            <v>9.9999999999999995E-8</v>
          </cell>
          <cell r="Q725">
            <v>9.9999999999999995E-8</v>
          </cell>
        </row>
        <row r="726">
          <cell r="E726" t="str">
            <v>E*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E727" t="str">
            <v>D*</v>
          </cell>
          <cell r="F727">
            <v>238083000</v>
          </cell>
          <cell r="G727">
            <v>118279199.36000225</v>
          </cell>
          <cell r="H727">
            <v>24457797.395399429</v>
          </cell>
          <cell r="I727">
            <v>65344173.16181881</v>
          </cell>
          <cell r="J727">
            <v>11457186.099999998</v>
          </cell>
          <cell r="K727">
            <v>5973597.0535138706</v>
          </cell>
          <cell r="L727">
            <v>12571046.929265633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E728" t="str">
            <v>C*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E729" t="str">
            <v>R*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</row>
        <row r="732">
          <cell r="E732" t="str">
            <v/>
          </cell>
          <cell r="F732">
            <v>134480000.00000107</v>
          </cell>
          <cell r="G732">
            <v>70186176.274852529</v>
          </cell>
          <cell r="H732">
            <v>14513112.098970082</v>
          </cell>
          <cell r="I732">
            <v>38186744.615625195</v>
          </cell>
          <cell r="J732">
            <v>7145632.0000000997</v>
          </cell>
          <cell r="K732">
            <v>3544697.1070270482</v>
          </cell>
          <cell r="L732">
            <v>903637.90352565178</v>
          </cell>
          <cell r="M732">
            <v>9.9999999999999995E-8</v>
          </cell>
          <cell r="N732">
            <v>9.9999999999999995E-8</v>
          </cell>
          <cell r="O732">
            <v>9.9999999999999995E-8</v>
          </cell>
          <cell r="P732">
            <v>9.9999999999999995E-8</v>
          </cell>
          <cell r="Q732">
            <v>9.9999999999999995E-8</v>
          </cell>
        </row>
        <row r="733">
          <cell r="E733" t="str">
            <v>E*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E734" t="str">
            <v>D*</v>
          </cell>
          <cell r="F734">
            <v>134480000</v>
          </cell>
          <cell r="G734">
            <v>70186176.274852425</v>
          </cell>
          <cell r="H734">
            <v>14513112.098969981</v>
          </cell>
          <cell r="I734">
            <v>38186744.615625098</v>
          </cell>
          <cell r="J734">
            <v>7145632</v>
          </cell>
          <cell r="K734">
            <v>3544697.1070269481</v>
          </cell>
          <cell r="L734">
            <v>903637.90352555178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E735" t="str">
            <v>C*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E736" t="str">
            <v>R*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</row>
        <row r="739">
          <cell r="E739" t="str">
            <v/>
          </cell>
          <cell r="F739">
            <v>121563000.00000115</v>
          </cell>
          <cell r="G739">
            <v>68204560.397857592</v>
          </cell>
          <cell r="H739">
            <v>14103353.156592268</v>
          </cell>
          <cell r="I739">
            <v>34932344.418559037</v>
          </cell>
          <cell r="J739">
            <v>9.9999999999999995E-8</v>
          </cell>
          <cell r="K739">
            <v>3444617.1705034305</v>
          </cell>
          <cell r="L739">
            <v>878124.85648817907</v>
          </cell>
          <cell r="M739">
            <v>9.9999999999999995E-8</v>
          </cell>
          <cell r="N739">
            <v>9.9999999999999995E-8</v>
          </cell>
          <cell r="O739">
            <v>9.9999999999999995E-8</v>
          </cell>
          <cell r="P739">
            <v>9.9999999999999995E-8</v>
          </cell>
          <cell r="Q739">
            <v>9.9999999999999995E-8</v>
          </cell>
        </row>
        <row r="740">
          <cell r="E740" t="str">
            <v>E*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E741" t="str">
            <v>D*</v>
          </cell>
          <cell r="F741">
            <v>121563000</v>
          </cell>
          <cell r="G741">
            <v>68204560.397857487</v>
          </cell>
          <cell r="H741">
            <v>14103353.156592168</v>
          </cell>
          <cell r="I741">
            <v>34932344.41855894</v>
          </cell>
          <cell r="J741">
            <v>0</v>
          </cell>
          <cell r="K741">
            <v>3444617.1705033304</v>
          </cell>
          <cell r="L741">
            <v>878124.85648807907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</row>
        <row r="742">
          <cell r="E742" t="str">
            <v>C*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E743" t="str">
            <v>R*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6">
          <cell r="E746" t="str">
            <v/>
          </cell>
          <cell r="F746">
            <v>76191000.000001132</v>
          </cell>
          <cell r="G746">
            <v>65366952.894972205</v>
          </cell>
          <cell r="H746">
            <v>9186635.8571880311</v>
          </cell>
          <cell r="I746">
            <v>858563.34065747494</v>
          </cell>
          <cell r="J746">
            <v>9.9999999999999995E-8</v>
          </cell>
          <cell r="K746">
            <v>778847.90718268859</v>
          </cell>
          <cell r="L746">
            <v>9.9999999999999995E-8</v>
          </cell>
          <cell r="M746">
            <v>9.9999999999999995E-8</v>
          </cell>
          <cell r="N746">
            <v>9.9999999999999995E-8</v>
          </cell>
          <cell r="O746">
            <v>9.9999999999999995E-8</v>
          </cell>
          <cell r="P746">
            <v>9.9999999999999995E-8</v>
          </cell>
          <cell r="Q746">
            <v>9.9999999999999995E-8</v>
          </cell>
        </row>
        <row r="747">
          <cell r="E747" t="str">
            <v>E*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E748" t="str">
            <v>D*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E749" t="str">
            <v>C*</v>
          </cell>
          <cell r="F749">
            <v>76191000</v>
          </cell>
          <cell r="G749">
            <v>65366952.894972108</v>
          </cell>
          <cell r="H749">
            <v>9186635.8571879305</v>
          </cell>
          <cell r="I749">
            <v>858563.34065737494</v>
          </cell>
          <cell r="J749">
            <v>0</v>
          </cell>
          <cell r="K749">
            <v>778847.90718258859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E750" t="str">
            <v>R*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3">
          <cell r="E753" t="str">
            <v/>
          </cell>
          <cell r="F753">
            <v>26286000.00000111</v>
          </cell>
          <cell r="G753">
            <v>16055739.980725842</v>
          </cell>
          <cell r="H753">
            <v>6137584.6026158361</v>
          </cell>
          <cell r="I753">
            <v>3050264.615874812</v>
          </cell>
          <cell r="J753">
            <v>61019.717019508076</v>
          </cell>
          <cell r="K753">
            <v>981391.0837645065</v>
          </cell>
          <cell r="L753">
            <v>9.9999999999999995E-8</v>
          </cell>
          <cell r="M753">
            <v>9.9999999999999995E-8</v>
          </cell>
          <cell r="N753">
            <v>9.9999999999999995E-8</v>
          </cell>
          <cell r="O753">
            <v>9.9999999999999995E-8</v>
          </cell>
          <cell r="P753">
            <v>9.9999999999999995E-8</v>
          </cell>
          <cell r="Q753">
            <v>9.9999999999999995E-8</v>
          </cell>
        </row>
        <row r="754">
          <cell r="E754" t="str">
            <v>E*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E755" t="str">
            <v>D*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E756" t="str">
            <v>C*</v>
          </cell>
          <cell r="F756">
            <v>26286000.000000007</v>
          </cell>
          <cell r="G756">
            <v>16055739.980725741</v>
          </cell>
          <cell r="H756">
            <v>6137584.6026157364</v>
          </cell>
          <cell r="I756">
            <v>3050264.6158747119</v>
          </cell>
          <cell r="J756">
            <v>61019.717019408075</v>
          </cell>
          <cell r="K756">
            <v>981391.0837644065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E757" t="str">
            <v>R*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60">
          <cell r="E760" t="str">
            <v/>
          </cell>
          <cell r="F760">
            <v>20332000.000001103</v>
          </cell>
          <cell r="G760">
            <v>9.9999999999999995E-8</v>
          </cell>
          <cell r="H760">
            <v>9.9999999999999995E-8</v>
          </cell>
          <cell r="I760">
            <v>9.9999999999999995E-8</v>
          </cell>
          <cell r="J760">
            <v>9.9999999999999995E-8</v>
          </cell>
          <cell r="K760">
            <v>9.9999999999999995E-8</v>
          </cell>
          <cell r="L760">
            <v>20332000.000000101</v>
          </cell>
          <cell r="M760">
            <v>9.9999999999999995E-8</v>
          </cell>
          <cell r="N760">
            <v>9.9999999999999995E-8</v>
          </cell>
          <cell r="O760">
            <v>9.9999999999999995E-8</v>
          </cell>
          <cell r="P760">
            <v>9.9999999999999995E-8</v>
          </cell>
          <cell r="Q760">
            <v>9.9999999999999995E-8</v>
          </cell>
        </row>
        <row r="761">
          <cell r="E761" t="str">
            <v>E*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</row>
        <row r="762">
          <cell r="E762" t="str">
            <v>D*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E763" t="str">
            <v>C*</v>
          </cell>
          <cell r="F763">
            <v>20332000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20332000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E764" t="str">
            <v>R*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7">
          <cell r="E767" t="str">
            <v/>
          </cell>
          <cell r="F767">
            <v>4234000.0000010552</v>
          </cell>
          <cell r="G767">
            <v>2423596.9331032685</v>
          </cell>
          <cell r="H767">
            <v>657974.02984190127</v>
          </cell>
          <cell r="I767">
            <v>738238.55637931777</v>
          </cell>
          <cell r="J767">
            <v>130239.10791195891</v>
          </cell>
          <cell r="K767">
            <v>117681.18615769263</v>
          </cell>
          <cell r="L767">
            <v>166270.18660641779</v>
          </cell>
          <cell r="M767">
            <v>9.9999999999999995E-8</v>
          </cell>
          <cell r="N767">
            <v>9.9999999999999995E-8</v>
          </cell>
          <cell r="O767">
            <v>9.9999999999999995E-8</v>
          </cell>
          <cell r="P767">
            <v>9.9999999999999995E-8</v>
          </cell>
          <cell r="Q767">
            <v>9.9999999999999995E-8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F769">
            <v>1954999.9999999925</v>
          </cell>
          <cell r="G769">
            <v>963885.88929949456</v>
          </cell>
          <cell r="H769">
            <v>199312.52426741889</v>
          </cell>
          <cell r="I769">
            <v>533597.80475974083</v>
          </cell>
          <cell r="J769">
            <v>126253.30352465082</v>
          </cell>
          <cell r="K769">
            <v>48680.291542369232</v>
          </cell>
          <cell r="L769">
            <v>83270.186606318195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</row>
        <row r="770">
          <cell r="F770">
            <v>2278999.9999999641</v>
          </cell>
          <cell r="G770">
            <v>1459711.0438036737</v>
          </cell>
          <cell r="H770">
            <v>458661.50557438238</v>
          </cell>
          <cell r="I770">
            <v>204640.75161947694</v>
          </cell>
          <cell r="J770">
            <v>3985.8043872080934</v>
          </cell>
          <cell r="K770">
            <v>69000.894615223398</v>
          </cell>
          <cell r="L770">
            <v>82999.999999999593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4">
          <cell r="E774" t="str">
            <v/>
          </cell>
          <cell r="F774">
            <v>8458000.0000010561</v>
          </cell>
          <cell r="G774">
            <v>4070938.320656294</v>
          </cell>
          <cell r="H774">
            <v>851329.30992196256</v>
          </cell>
          <cell r="I774">
            <v>2204258.6171874902</v>
          </cell>
          <cell r="J774">
            <v>380215.8340449924</v>
          </cell>
          <cell r="K774">
            <v>206176.82156899359</v>
          </cell>
          <cell r="L774">
            <v>745081.09662082186</v>
          </cell>
          <cell r="M774">
            <v>9.9999999999999995E-8</v>
          </cell>
          <cell r="N774">
            <v>9.9999999999999995E-8</v>
          </cell>
          <cell r="O774">
            <v>9.9999999999999995E-8</v>
          </cell>
          <cell r="P774">
            <v>9.9999999999999995E-8</v>
          </cell>
          <cell r="Q774">
            <v>9.9999999999999995E-8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F776">
            <v>7919999.9999999572</v>
          </cell>
          <cell r="G776">
            <v>4016576.2702002637</v>
          </cell>
          <cell r="H776">
            <v>830548.47489056108</v>
          </cell>
          <cell r="I776">
            <v>2193930.9313160959</v>
          </cell>
          <cell r="J776">
            <v>380009.23148783849</v>
          </cell>
          <cell r="K776">
            <v>202853.99548447513</v>
          </cell>
          <cell r="L776">
            <v>296081.09662072407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F777">
            <v>537999.99999999604</v>
          </cell>
          <cell r="G777">
            <v>54362.050455930214</v>
          </cell>
          <cell r="H777">
            <v>20780.835031301511</v>
          </cell>
          <cell r="I777">
            <v>10327.685871294239</v>
          </cell>
          <cell r="J777">
            <v>206.60255705388485</v>
          </cell>
          <cell r="K777">
            <v>3322.826084418446</v>
          </cell>
          <cell r="L777">
            <v>448999.99999999779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81">
          <cell r="E781" t="str">
            <v/>
          </cell>
          <cell r="F781">
            <v>8365000.0000010971</v>
          </cell>
          <cell r="G781">
            <v>7128638.1350874361</v>
          </cell>
          <cell r="H781">
            <v>1001854.9099258131</v>
          </cell>
          <cell r="I781">
            <v>94905.151547593414</v>
          </cell>
          <cell r="J781">
            <v>43018.71536562025</v>
          </cell>
          <cell r="K781">
            <v>84937.795731462917</v>
          </cell>
          <cell r="L781">
            <v>11645.292342673765</v>
          </cell>
          <cell r="M781">
            <v>9.9999999999999995E-8</v>
          </cell>
          <cell r="N781">
            <v>9.9999999999999995E-8</v>
          </cell>
          <cell r="O781">
            <v>9.9999999999999995E-8</v>
          </cell>
          <cell r="P781">
            <v>9.9999999999999995E-8</v>
          </cell>
          <cell r="Q781">
            <v>9.9999999999999995E-8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F784">
            <v>8365000</v>
          </cell>
          <cell r="G784">
            <v>7128638.1350873364</v>
          </cell>
          <cell r="H784">
            <v>1001854.9099257131</v>
          </cell>
          <cell r="I784">
            <v>94905.151547493413</v>
          </cell>
          <cell r="J784">
            <v>43018.715365520249</v>
          </cell>
          <cell r="K784">
            <v>84937.795731362916</v>
          </cell>
          <cell r="L784">
            <v>11645.292342573764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8">
          <cell r="E788" t="str">
            <v/>
          </cell>
          <cell r="F788">
            <v>165986999.99999985</v>
          </cell>
          <cell r="G788">
            <v>80692969.918244556</v>
          </cell>
          <cell r="H788">
            <v>15300114.914449513</v>
          </cell>
          <cell r="I788">
            <v>39777903.701814637</v>
          </cell>
          <cell r="J788">
            <v>24938204.478608809</v>
          </cell>
          <cell r="K788">
            <v>3462201.2407177519</v>
          </cell>
          <cell r="L788">
            <v>1815605.7461641461</v>
          </cell>
          <cell r="M788">
            <v>9.9999999999999995E-8</v>
          </cell>
          <cell r="N788">
            <v>9.9999999999999995E-8</v>
          </cell>
          <cell r="O788">
            <v>9.9999999999999995E-8</v>
          </cell>
          <cell r="P788">
            <v>9.9999999999999995E-8</v>
          </cell>
          <cell r="Q788">
            <v>9.9999999999999995E-8</v>
          </cell>
        </row>
        <row r="789">
          <cell r="F789">
            <v>89588221.947169736</v>
          </cell>
          <cell r="G789">
            <v>38619698.873284727</v>
          </cell>
          <cell r="H789">
            <v>7910647.8273001853</v>
          </cell>
          <cell r="I789">
            <v>23905047.355720118</v>
          </cell>
          <cell r="J789">
            <v>16727712.295267126</v>
          </cell>
          <cell r="K789">
            <v>2006833.0334035824</v>
          </cell>
          <cell r="L789">
            <v>418282.56219401775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F790">
            <v>60539142.590714082</v>
          </cell>
          <cell r="G790">
            <v>30223227.059458118</v>
          </cell>
          <cell r="H790">
            <v>5075909.9461710071</v>
          </cell>
          <cell r="I790">
            <v>15241571.758832751</v>
          </cell>
          <cell r="J790">
            <v>8155071.6262712199</v>
          </cell>
          <cell r="K790">
            <v>1182227.9908184859</v>
          </cell>
          <cell r="L790">
            <v>661134.20916250022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F791">
            <v>15859635.462114973</v>
          </cell>
          <cell r="G791">
            <v>11850043.985501608</v>
          </cell>
          <cell r="H791">
            <v>2313557.1409782209</v>
          </cell>
          <cell r="I791">
            <v>631284.58726167015</v>
          </cell>
          <cell r="J791">
            <v>55420.557070363589</v>
          </cell>
          <cell r="K791">
            <v>273140.2164955833</v>
          </cell>
          <cell r="L791">
            <v>736188.97480752843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5">
          <cell r="E795" t="str">
            <v/>
          </cell>
          <cell r="F795">
            <v>230210000.00000095</v>
          </cell>
          <cell r="G795">
            <v>104534399.39086357</v>
          </cell>
          <cell r="H795">
            <v>19504057.014032003</v>
          </cell>
          <cell r="I795">
            <v>59678039.101169966</v>
          </cell>
          <cell r="J795">
            <v>40802095.78379526</v>
          </cell>
          <cell r="K795">
            <v>4792787.1358689079</v>
          </cell>
          <cell r="L795">
            <v>898621.57427079696</v>
          </cell>
          <cell r="M795">
            <v>9.9999999999999995E-8</v>
          </cell>
          <cell r="N795">
            <v>9.9999999999999995E-8</v>
          </cell>
          <cell r="O795">
            <v>9.9999999999999995E-8</v>
          </cell>
          <cell r="P795">
            <v>9.9999999999999995E-8</v>
          </cell>
          <cell r="Q795">
            <v>9.9999999999999995E-8</v>
          </cell>
        </row>
        <row r="796">
          <cell r="F796">
            <v>151478179.99999994</v>
          </cell>
          <cell r="G796">
            <v>65299227.625289768</v>
          </cell>
          <cell r="H796">
            <v>13375536.532101493</v>
          </cell>
          <cell r="I796">
            <v>40419298.291171089</v>
          </cell>
          <cell r="J796">
            <v>28283666.747453906</v>
          </cell>
          <cell r="K796">
            <v>3393207.3754418073</v>
          </cell>
          <cell r="L796">
            <v>707243.42854187638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F797">
            <v>78731819.99999997</v>
          </cell>
          <cell r="G797">
            <v>39235171.765573695</v>
          </cell>
          <cell r="H797">
            <v>6128520.4819304105</v>
          </cell>
          <cell r="I797">
            <v>19258740.80999878</v>
          </cell>
          <cell r="J797">
            <v>12518429.036341257</v>
          </cell>
          <cell r="K797">
            <v>1399579.7604270009</v>
          </cell>
          <cell r="L797">
            <v>191378.14572882059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</row>
        <row r="802">
          <cell r="E802" t="str">
            <v/>
          </cell>
          <cell r="F802">
            <v>22868087.000001084</v>
          </cell>
          <cell r="G802">
            <v>11223849.010284133</v>
          </cell>
          <cell r="H802">
            <v>2177435.6064606444</v>
          </cell>
          <cell r="I802">
            <v>5707321.5348694371</v>
          </cell>
          <cell r="J802">
            <v>2720938.9306055601</v>
          </cell>
          <cell r="K802">
            <v>506479.52190225996</v>
          </cell>
          <cell r="L802">
            <v>532062.39587854454</v>
          </cell>
          <cell r="M802">
            <v>9.9999999999999995E-8</v>
          </cell>
          <cell r="N802">
            <v>9.9999999999999995E-8</v>
          </cell>
          <cell r="O802">
            <v>9.9999999999999995E-8</v>
          </cell>
          <cell r="P802">
            <v>9.9999999999999995E-8</v>
          </cell>
          <cell r="Q802">
            <v>9.9999999999999995E-8</v>
          </cell>
        </row>
        <row r="803">
          <cell r="F803">
            <v>8810206.1179999895</v>
          </cell>
          <cell r="G803">
            <v>3797904.4554469981</v>
          </cell>
          <cell r="H803">
            <v>777941.97016793396</v>
          </cell>
          <cell r="I803">
            <v>2350849.139395141</v>
          </cell>
          <cell r="J803">
            <v>1645021.9682986117</v>
          </cell>
          <cell r="K803">
            <v>197354.20889503683</v>
          </cell>
          <cell r="L803">
            <v>41134.375796268316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F804">
            <v>12383405.801598484</v>
          </cell>
          <cell r="G804">
            <v>6315763.1332837185</v>
          </cell>
          <cell r="H804">
            <v>1190551.089032067</v>
          </cell>
          <cell r="I804">
            <v>3303176.3421980538</v>
          </cell>
          <cell r="J804">
            <v>1075084.9712022701</v>
          </cell>
          <cell r="K804">
            <v>285124.82178993372</v>
          </cell>
          <cell r="L804">
            <v>213705.44409244196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F805">
            <v>1674475.0804015021</v>
          </cell>
          <cell r="G805">
            <v>1110181.4215533149</v>
          </cell>
          <cell r="H805">
            <v>208942.54726054348</v>
          </cell>
          <cell r="I805">
            <v>53296.053276141887</v>
          </cell>
          <cell r="J805">
            <v>831.99110457824713</v>
          </cell>
          <cell r="K805">
            <v>24000.491217189403</v>
          </cell>
          <cell r="L805">
            <v>277222.57598973427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9">
          <cell r="E809" t="str">
            <v/>
          </cell>
          <cell r="F809">
            <v>27753448.00000076</v>
          </cell>
          <cell r="G809">
            <v>15388552.067605332</v>
          </cell>
          <cell r="H809">
            <v>2762758.2992915669</v>
          </cell>
          <cell r="I809">
            <v>5762932.9511017567</v>
          </cell>
          <cell r="J809">
            <v>2744223.3754093694</v>
          </cell>
          <cell r="K809">
            <v>556112.96393716964</v>
          </cell>
          <cell r="L809">
            <v>538868.34265506186</v>
          </cell>
          <cell r="M809">
            <v>9.9999999999999995E-8</v>
          </cell>
          <cell r="N809">
            <v>9.9999999999999995E-8</v>
          </cell>
          <cell r="O809">
            <v>9.9999999999999995E-8</v>
          </cell>
          <cell r="P809">
            <v>9.9999999999999995E-8</v>
          </cell>
          <cell r="Q809">
            <v>9.9999999999999995E-8</v>
          </cell>
        </row>
        <row r="810">
          <cell r="F810">
            <v>8810841.1179999895</v>
          </cell>
          <cell r="G810">
            <v>3798178.1913048099</v>
          </cell>
          <cell r="H810">
            <v>777998.04072342836</v>
          </cell>
          <cell r="I810">
            <v>2351018.5780193368</v>
          </cell>
          <cell r="J810">
            <v>1645140.5340774232</v>
          </cell>
          <cell r="K810">
            <v>197368.43329807234</v>
          </cell>
          <cell r="L810">
            <v>41137.340576919392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F811">
            <v>12383405.801598484</v>
          </cell>
          <cell r="G811">
            <v>6315763.1332837185</v>
          </cell>
          <cell r="H811">
            <v>1190551.089032067</v>
          </cell>
          <cell r="I811">
            <v>3303176.3421980538</v>
          </cell>
          <cell r="J811">
            <v>1075084.9712022701</v>
          </cell>
          <cell r="K811">
            <v>285124.82178993372</v>
          </cell>
          <cell r="L811">
            <v>213705.44409244196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F812">
            <v>6559201.0804011803</v>
          </cell>
          <cell r="G812">
            <v>5274610.7430167031</v>
          </cell>
          <cell r="H812">
            <v>794209.16953597136</v>
          </cell>
          <cell r="I812">
            <v>108738.03088426573</v>
          </cell>
          <cell r="J812">
            <v>23997.870129575836</v>
          </cell>
          <cell r="K812">
            <v>73619.708849063652</v>
          </cell>
          <cell r="L812">
            <v>284025.55798560049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6">
          <cell r="E816" t="str">
            <v/>
          </cell>
          <cell r="F816">
            <v>1000.0000010999839</v>
          </cell>
          <cell r="G816">
            <v>602.49858722706597</v>
          </cell>
          <cell r="H816">
            <v>104.47936865687372</v>
          </cell>
          <cell r="I816">
            <v>172.9595837996483</v>
          </cell>
          <cell r="J816">
            <v>86.52579096312175</v>
          </cell>
          <cell r="K816">
            <v>18.508410714870259</v>
          </cell>
          <cell r="L816">
            <v>15.028259238404209</v>
          </cell>
          <cell r="M816">
            <v>9.9999999999999995E-8</v>
          </cell>
          <cell r="N816">
            <v>9.9999999999999995E-8</v>
          </cell>
          <cell r="O816">
            <v>9.9999999999999995E-8</v>
          </cell>
          <cell r="P816">
            <v>9.9999999999999995E-8</v>
          </cell>
          <cell r="Q816">
            <v>9.9999999999999995E-8</v>
          </cell>
        </row>
        <row r="817">
          <cell r="F817">
            <v>285.64816600216642</v>
          </cell>
          <cell r="G817">
            <v>123.13723740621936</v>
          </cell>
          <cell r="H817">
            <v>25.222758021582855</v>
          </cell>
          <cell r="I817">
            <v>76.220208270046044</v>
          </cell>
          <cell r="J817">
            <v>53.335586248967815</v>
          </cell>
          <cell r="K817">
            <v>6.398700219793894</v>
          </cell>
          <cell r="L817">
            <v>1.3336758355564715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F818">
            <v>339.78015807164525</v>
          </cell>
          <cell r="G818">
            <v>171.83168162683637</v>
          </cell>
          <cell r="H818">
            <v>31.789377977442562</v>
          </cell>
          <cell r="I818">
            <v>89.544285814267425</v>
          </cell>
          <cell r="J818">
            <v>32.777170865721985</v>
          </cell>
          <cell r="K818">
            <v>7.5808847176396661</v>
          </cell>
          <cell r="L818">
            <v>6.2567570697371941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F819">
            <v>374.57167592617265</v>
          </cell>
          <cell r="G819">
            <v>307.52966809401028</v>
          </cell>
          <cell r="H819">
            <v>47.467232557848305</v>
          </cell>
          <cell r="I819">
            <v>7.1950896153348332</v>
          </cell>
          <cell r="J819">
            <v>0.41303374843195578</v>
          </cell>
          <cell r="K819">
            <v>4.5288256774366982</v>
          </cell>
          <cell r="L819">
            <v>7.4378262331105436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3">
          <cell r="E823" t="str">
            <v/>
          </cell>
          <cell r="F823">
            <v>1142039000.000001</v>
          </cell>
          <cell r="G823">
            <v>562379072.54404759</v>
          </cell>
          <cell r="H823">
            <v>109836915.04211108</v>
          </cell>
          <cell r="I823">
            <v>286912632.28796917</v>
          </cell>
          <cell r="J823">
            <v>134349636.91268697</v>
          </cell>
          <cell r="K823">
            <v>25567973.718873251</v>
          </cell>
          <cell r="L823">
            <v>22992769.494312733</v>
          </cell>
          <cell r="M823">
            <v>9.9999999999999995E-8</v>
          </cell>
          <cell r="N823">
            <v>9.9999999999999995E-8</v>
          </cell>
          <cell r="O823">
            <v>9.9999999999999995E-8</v>
          </cell>
          <cell r="P823">
            <v>9.9999999999999995E-8</v>
          </cell>
          <cell r="Q823">
            <v>9.9999999999999995E-8</v>
          </cell>
        </row>
        <row r="824">
          <cell r="F824">
            <v>431559828.00000006</v>
          </cell>
          <cell r="G824">
            <v>186036849.94434783</v>
          </cell>
          <cell r="H824">
            <v>38106770.527619511</v>
          </cell>
          <cell r="I824">
            <v>115154178.76303038</v>
          </cell>
          <cell r="J824">
            <v>80579885.213438213</v>
          </cell>
          <cell r="K824">
            <v>9667214.0589093622</v>
          </cell>
          <cell r="L824">
            <v>2014929.4926547678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F825">
            <v>631218172.00000012</v>
          </cell>
          <cell r="G825">
            <v>322195037.17909843</v>
          </cell>
          <cell r="H825">
            <v>60969631.976958692</v>
          </cell>
          <cell r="I825">
            <v>168742244.8162843</v>
          </cell>
          <cell r="J825">
            <v>53720215.834473595</v>
          </cell>
          <cell r="K825">
            <v>14614202.191527247</v>
          </cell>
          <cell r="L825">
            <v>10976840.001657866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F826">
            <v>79261000.000000015</v>
          </cell>
          <cell r="G826">
            <v>54147185.420601271</v>
          </cell>
          <cell r="H826">
            <v>10760512.537532769</v>
          </cell>
          <cell r="I826">
            <v>3016208.7086543692</v>
          </cell>
          <cell r="J826">
            <v>49535.864775057024</v>
          </cell>
          <cell r="K826">
            <v>1286557.4684365396</v>
          </cell>
          <cell r="L826">
            <v>10001000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30">
          <cell r="E830" t="str">
            <v/>
          </cell>
          <cell r="F830">
            <v>48302552.00000032</v>
          </cell>
          <cell r="G830">
            <v>24468298.344016071</v>
          </cell>
          <cell r="H830">
            <v>4918142.1964581562</v>
          </cell>
          <cell r="I830">
            <v>10701883.854369186</v>
          </cell>
          <cell r="J830">
            <v>6254737.4737634547</v>
          </cell>
          <cell r="K830">
            <v>1033797.1516522494</v>
          </cell>
          <cell r="L830">
            <v>925692.97974072665</v>
          </cell>
          <cell r="M830">
            <v>9.9999999999999995E-8</v>
          </cell>
          <cell r="N830">
            <v>9.9999999999999995E-8</v>
          </cell>
          <cell r="O830">
            <v>9.9999999999999995E-8</v>
          </cell>
          <cell r="P830">
            <v>9.9999999999999995E-8</v>
          </cell>
          <cell r="Q830">
            <v>9.9999999999999995E-8</v>
          </cell>
        </row>
        <row r="831">
          <cell r="F831">
            <v>21602782.829169825</v>
          </cell>
          <cell r="G831">
            <v>9312529.5887609795</v>
          </cell>
          <cell r="H831">
            <v>1907527.6117432639</v>
          </cell>
          <cell r="I831">
            <v>5764324.096656058</v>
          </cell>
          <cell r="J831">
            <v>4033623.2608409952</v>
          </cell>
          <cell r="K831">
            <v>483916.04669403262</v>
          </cell>
          <cell r="L831">
            <v>100862.22447449627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</row>
        <row r="832">
          <cell r="F832">
            <v>17399334.789115623</v>
          </cell>
          <cell r="G832">
            <v>8580335.5127700847</v>
          </cell>
          <cell r="H832">
            <v>1491266.6132725426</v>
          </cell>
          <cell r="I832">
            <v>4415013.201335622</v>
          </cell>
          <cell r="J832">
            <v>2189691.5259815725</v>
          </cell>
          <cell r="K832">
            <v>350360.5973115972</v>
          </cell>
          <cell r="L832">
            <v>372667.33844420244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</row>
        <row r="833">
          <cell r="F833">
            <v>9300434.3817137945</v>
          </cell>
          <cell r="G833">
            <v>6575433.2424849048</v>
          </cell>
          <cell r="H833">
            <v>1519347.9714422496</v>
          </cell>
          <cell r="I833">
            <v>522546.55637740443</v>
          </cell>
          <cell r="J833">
            <v>31422.686940787753</v>
          </cell>
          <cell r="K833">
            <v>199520.50764651963</v>
          </cell>
          <cell r="L833">
            <v>452163.41682192794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7">
          <cell r="E837" t="str">
            <v/>
          </cell>
          <cell r="F837">
            <v>1.1000000000000001E-6</v>
          </cell>
          <cell r="G837">
            <v>9.9999999999999995E-8</v>
          </cell>
          <cell r="H837">
            <v>9.9999999999999995E-8</v>
          </cell>
          <cell r="I837">
            <v>9.9999999999999995E-8</v>
          </cell>
          <cell r="J837">
            <v>9.9999999999999995E-8</v>
          </cell>
          <cell r="K837">
            <v>9.9999999999999995E-8</v>
          </cell>
          <cell r="L837">
            <v>9.9999999999999995E-8</v>
          </cell>
          <cell r="M837">
            <v>9.9999999999999995E-8</v>
          </cell>
          <cell r="N837">
            <v>9.9999999999999995E-8</v>
          </cell>
          <cell r="O837">
            <v>9.9999999999999995E-8</v>
          </cell>
          <cell r="P837">
            <v>9.9999999999999995E-8</v>
          </cell>
          <cell r="Q837">
            <v>9.9999999999999995E-8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4">
          <cell r="E844" t="str">
            <v/>
          </cell>
          <cell r="F844">
            <v>1.1000000000000001E-6</v>
          </cell>
          <cell r="G844">
            <v>9.9999999999999995E-8</v>
          </cell>
          <cell r="H844">
            <v>9.9999999999999995E-8</v>
          </cell>
          <cell r="I844">
            <v>9.9999999999999995E-8</v>
          </cell>
          <cell r="J844">
            <v>9.9999999999999995E-8</v>
          </cell>
          <cell r="K844">
            <v>9.9999999999999995E-8</v>
          </cell>
          <cell r="L844">
            <v>9.9999999999999995E-8</v>
          </cell>
          <cell r="M844">
            <v>9.9999999999999995E-8</v>
          </cell>
          <cell r="N844">
            <v>9.9999999999999995E-8</v>
          </cell>
          <cell r="O844">
            <v>9.9999999999999995E-8</v>
          </cell>
          <cell r="P844">
            <v>9.9999999999999995E-8</v>
          </cell>
          <cell r="Q844">
            <v>9.9999999999999995E-8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945">
          <cell r="S945" t="str">
            <v>Line</v>
          </cell>
          <cell r="T945" t="str">
            <v>Line</v>
          </cell>
          <cell r="U945" t="str">
            <v>Desc1</v>
          </cell>
        </row>
        <row r="946">
          <cell r="S946" t="str">
            <v>&gt;=848</v>
          </cell>
          <cell r="T946" t="str">
            <v>&lt;=1472</v>
          </cell>
          <cell r="U946" t="str">
            <v>=P</v>
          </cell>
        </row>
        <row r="947">
          <cell r="S947" t="str">
            <v>Line</v>
          </cell>
          <cell r="T947" t="str">
            <v>Line</v>
          </cell>
          <cell r="U947" t="str">
            <v>Desc1</v>
          </cell>
        </row>
        <row r="948">
          <cell r="S948" t="str">
            <v>&gt;=848</v>
          </cell>
          <cell r="T948" t="str">
            <v>&lt;=1472</v>
          </cell>
          <cell r="U948" t="str">
            <v>=T</v>
          </cell>
        </row>
        <row r="949">
          <cell r="S949" t="str">
            <v>Line</v>
          </cell>
          <cell r="T949" t="str">
            <v>Line</v>
          </cell>
          <cell r="U949" t="str">
            <v>Desc1</v>
          </cell>
        </row>
        <row r="950">
          <cell r="S950" t="str">
            <v>&gt;=848</v>
          </cell>
          <cell r="T950" t="str">
            <v>&lt;=1472</v>
          </cell>
          <cell r="U950" t="str">
            <v>=D</v>
          </cell>
        </row>
        <row r="951">
          <cell r="S951" t="str">
            <v>Line</v>
          </cell>
          <cell r="T951" t="str">
            <v>Line</v>
          </cell>
          <cell r="U951" t="str">
            <v>Desc1</v>
          </cell>
        </row>
        <row r="952">
          <cell r="S952" t="str">
            <v>&gt;=848</v>
          </cell>
          <cell r="T952" t="str">
            <v>&lt;=1472</v>
          </cell>
          <cell r="U952" t="str">
            <v>=DSM</v>
          </cell>
        </row>
        <row r="953">
          <cell r="S953" t="str">
            <v>Line</v>
          </cell>
          <cell r="T953" t="str">
            <v>Line</v>
          </cell>
          <cell r="U953" t="str">
            <v>Desc1</v>
          </cell>
        </row>
        <row r="954">
          <cell r="S954" t="str">
            <v>&gt;=848</v>
          </cell>
          <cell r="T954" t="str">
            <v>&lt;=1472</v>
          </cell>
          <cell r="U954" t="str">
            <v>=O</v>
          </cell>
        </row>
        <row r="955">
          <cell r="S955" t="str">
            <v>Line</v>
          </cell>
          <cell r="T955" t="str">
            <v>Line</v>
          </cell>
          <cell r="U955" t="str">
            <v>Desc1</v>
          </cell>
        </row>
        <row r="956">
          <cell r="S956" t="str">
            <v>&gt;=9</v>
          </cell>
          <cell r="T956" t="str">
            <v>&lt;=442</v>
          </cell>
          <cell r="U956" t="str">
            <v>=P</v>
          </cell>
        </row>
        <row r="957">
          <cell r="S957" t="str">
            <v>Line</v>
          </cell>
          <cell r="T957" t="str">
            <v>Line</v>
          </cell>
          <cell r="U957" t="str">
            <v>Desc1</v>
          </cell>
        </row>
        <row r="958">
          <cell r="S958" t="str">
            <v>&gt;=9</v>
          </cell>
          <cell r="T958" t="str">
            <v>&lt;=442</v>
          </cell>
          <cell r="U958" t="str">
            <v>=T</v>
          </cell>
        </row>
        <row r="959">
          <cell r="S959" t="str">
            <v>Line</v>
          </cell>
          <cell r="T959" t="str">
            <v>Line</v>
          </cell>
          <cell r="U959" t="str">
            <v>Desc1</v>
          </cell>
        </row>
        <row r="960">
          <cell r="S960" t="str">
            <v>&gt;=9</v>
          </cell>
          <cell r="T960" t="str">
            <v>&lt;=442</v>
          </cell>
          <cell r="U960" t="str">
            <v>=D</v>
          </cell>
        </row>
        <row r="961">
          <cell r="S961" t="str">
            <v>Line</v>
          </cell>
          <cell r="T961" t="str">
            <v>Line</v>
          </cell>
          <cell r="U961" t="str">
            <v>Desc1</v>
          </cell>
        </row>
        <row r="962">
          <cell r="S962" t="str">
            <v>&gt;=9</v>
          </cell>
          <cell r="T962" t="str">
            <v>&lt;=442</v>
          </cell>
          <cell r="U962" t="str">
            <v>=C</v>
          </cell>
        </row>
        <row r="963">
          <cell r="S963" t="str">
            <v>Line</v>
          </cell>
          <cell r="T963" t="str">
            <v>Line</v>
          </cell>
          <cell r="U963" t="str">
            <v>Desc1</v>
          </cell>
        </row>
        <row r="964">
          <cell r="S964" t="str">
            <v>&gt;=9</v>
          </cell>
          <cell r="T964" t="str">
            <v>&lt;=442</v>
          </cell>
          <cell r="U964" t="str">
            <v>=DSM</v>
          </cell>
        </row>
        <row r="965">
          <cell r="S965" t="str">
            <v>Line</v>
          </cell>
          <cell r="T965" t="str">
            <v>Line</v>
          </cell>
          <cell r="U965" t="str">
            <v>Desc1</v>
          </cell>
        </row>
        <row r="966">
          <cell r="S966" t="str">
            <v>&gt;=9</v>
          </cell>
          <cell r="T966" t="str">
            <v>&lt;=442</v>
          </cell>
          <cell r="U966" t="str">
            <v>=O</v>
          </cell>
        </row>
        <row r="967">
          <cell r="S967" t="str">
            <v>Line</v>
          </cell>
          <cell r="T967" t="str">
            <v>Line</v>
          </cell>
          <cell r="U967" t="str">
            <v>Desc1</v>
          </cell>
        </row>
        <row r="968">
          <cell r="S968" t="str">
            <v>&gt;=371</v>
          </cell>
          <cell r="T968" t="str">
            <v>&lt;=442</v>
          </cell>
          <cell r="U968" t="str">
            <v>=P</v>
          </cell>
        </row>
        <row r="969">
          <cell r="S969" t="str">
            <v>Line</v>
          </cell>
          <cell r="T969" t="str">
            <v>Line</v>
          </cell>
          <cell r="U969" t="str">
            <v>Desc1</v>
          </cell>
        </row>
        <row r="970">
          <cell r="S970" t="str">
            <v>&gt;=371</v>
          </cell>
          <cell r="T970" t="str">
            <v>&lt;=442</v>
          </cell>
          <cell r="U970" t="str">
            <v>=T</v>
          </cell>
        </row>
        <row r="971">
          <cell r="S971" t="str">
            <v>Line</v>
          </cell>
          <cell r="T971" t="str">
            <v>Line</v>
          </cell>
          <cell r="U971" t="str">
            <v>Desc1</v>
          </cell>
        </row>
        <row r="972">
          <cell r="S972" t="str">
            <v>&gt;=371</v>
          </cell>
          <cell r="T972" t="str">
            <v>&lt;=442</v>
          </cell>
          <cell r="U972" t="str">
            <v>=D</v>
          </cell>
        </row>
        <row r="973">
          <cell r="S973" t="str">
            <v>Line</v>
          </cell>
          <cell r="T973" t="str">
            <v>Line</v>
          </cell>
          <cell r="U973" t="str">
            <v>Desc1</v>
          </cell>
        </row>
        <row r="974">
          <cell r="S974" t="str">
            <v>&gt;=371</v>
          </cell>
          <cell r="T974" t="str">
            <v>&lt;=442</v>
          </cell>
          <cell r="U974" t="str">
            <v>=C</v>
          </cell>
        </row>
        <row r="975">
          <cell r="S975" t="str">
            <v>Line</v>
          </cell>
          <cell r="T975" t="str">
            <v>Line</v>
          </cell>
          <cell r="U975" t="str">
            <v>Desc1</v>
          </cell>
        </row>
        <row r="976">
          <cell r="S976" t="str">
            <v>&gt;=371</v>
          </cell>
          <cell r="T976" t="str">
            <v>&lt;=442</v>
          </cell>
          <cell r="U976" t="str">
            <v>=O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S977" t="str">
            <v>Line</v>
          </cell>
          <cell r="T977" t="str">
            <v>Line</v>
          </cell>
          <cell r="U977" t="str">
            <v>Desc1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S978" t="str">
            <v>&gt;=480</v>
          </cell>
          <cell r="T978" t="str">
            <v>&lt;=804</v>
          </cell>
          <cell r="U978" t="str">
            <v>=P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S979" t="str">
            <v>Line</v>
          </cell>
          <cell r="T979" t="str">
            <v>Line</v>
          </cell>
          <cell r="U979" t="str">
            <v>Desc1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S980" t="str">
            <v>&gt;=480</v>
          </cell>
          <cell r="T980" t="str">
            <v>&lt;=804</v>
          </cell>
          <cell r="U980" t="str">
            <v>=T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S981" t="str">
            <v>Line</v>
          </cell>
          <cell r="T981" t="str">
            <v>Line</v>
          </cell>
          <cell r="U981" t="str">
            <v>Desc1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S982" t="str">
            <v>&gt;=480</v>
          </cell>
          <cell r="T982" t="str">
            <v>&lt;=804</v>
          </cell>
          <cell r="U982" t="str">
            <v>=D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S983" t="str">
            <v>Line</v>
          </cell>
          <cell r="T983" t="str">
            <v>Line</v>
          </cell>
          <cell r="U983" t="str">
            <v>Desc1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S984" t="str">
            <v>&gt;=480</v>
          </cell>
          <cell r="T984" t="str">
            <v>&lt;=804</v>
          </cell>
          <cell r="U984" t="str">
            <v>=O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S985" t="str">
            <v>Line</v>
          </cell>
          <cell r="T985" t="str">
            <v>Line</v>
          </cell>
          <cell r="U985" t="str">
            <v>Desc1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S986" t="str">
            <v>&gt;=444</v>
          </cell>
          <cell r="T986" t="str">
            <v>&lt;=478</v>
          </cell>
          <cell r="U986" t="str">
            <v>=P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S987" t="str">
            <v>Line</v>
          </cell>
          <cell r="T987" t="str">
            <v>Line</v>
          </cell>
          <cell r="U987" t="str">
            <v>Desc1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S988" t="str">
            <v>&gt;=444</v>
          </cell>
          <cell r="T988" t="str">
            <v>&lt;=478</v>
          </cell>
          <cell r="U988" t="str">
            <v>=T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S989" t="str">
            <v>Line</v>
          </cell>
          <cell r="T989" t="str">
            <v>Line</v>
          </cell>
          <cell r="U989" t="str">
            <v>Desc1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S990" t="str">
            <v>&gt;=444</v>
          </cell>
          <cell r="T990" t="str">
            <v>&lt;=478</v>
          </cell>
          <cell r="U990" t="str">
            <v>=D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S991" t="str">
            <v>Line</v>
          </cell>
          <cell r="T991" t="str">
            <v>Line</v>
          </cell>
          <cell r="U991" t="str">
            <v>Desc1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S992" t="str">
            <v>&gt;=444</v>
          </cell>
          <cell r="T992" t="str">
            <v>&lt;=478</v>
          </cell>
          <cell r="U992" t="str">
            <v>=O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S993" t="str">
            <v>Line</v>
          </cell>
          <cell r="T993" t="str">
            <v>Line</v>
          </cell>
          <cell r="U993" t="str">
            <v>Desc1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S994" t="str">
            <v>&gt;=785</v>
          </cell>
          <cell r="T994" t="str">
            <v>&lt;=785</v>
          </cell>
          <cell r="U994" t="str">
            <v>=P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S995" t="str">
            <v>Line</v>
          </cell>
          <cell r="T995" t="str">
            <v>Line</v>
          </cell>
          <cell r="U995" t="str">
            <v>Desc1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S996" t="str">
            <v>&gt;=819</v>
          </cell>
          <cell r="T996" t="str">
            <v>&lt;=842</v>
          </cell>
          <cell r="U996" t="str">
            <v>=P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S997" t="str">
            <v>Line</v>
          </cell>
          <cell r="T997" t="str">
            <v>Line</v>
          </cell>
          <cell r="U997" t="str">
            <v>Desc1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S998" t="str">
            <v>&gt;=819</v>
          </cell>
          <cell r="T998" t="str">
            <v>&lt;=842</v>
          </cell>
          <cell r="U998" t="str">
            <v>=T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S999" t="str">
            <v>Line</v>
          </cell>
          <cell r="T999" t="str">
            <v>Line</v>
          </cell>
          <cell r="U999" t="str">
            <v>Desc1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S1000" t="str">
            <v>&gt;=819</v>
          </cell>
          <cell r="T1000" t="str">
            <v>&lt;=842</v>
          </cell>
          <cell r="U1000" t="str">
            <v>=D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S1001" t="str">
            <v>Line</v>
          </cell>
          <cell r="T1001" t="str">
            <v>Line</v>
          </cell>
          <cell r="U1001" t="str">
            <v>Desc1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S1002" t="str">
            <v>&gt;=819</v>
          </cell>
          <cell r="T1002" t="str">
            <v>&lt;=842</v>
          </cell>
          <cell r="U1002" t="str">
            <v>=DSM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282">
          <cell r="S1282" t="str">
            <v>Line</v>
          </cell>
          <cell r="T1282" t="str">
            <v>Line</v>
          </cell>
          <cell r="U1282" t="str">
            <v>Desc1</v>
          </cell>
          <cell r="V1282" t="str">
            <v>Calloc</v>
          </cell>
        </row>
        <row r="1283">
          <cell r="S1283" t="str">
            <v>&gt;=9</v>
          </cell>
          <cell r="T1283" t="str">
            <v>&lt;=442</v>
          </cell>
          <cell r="U1283" t="str">
            <v>=O</v>
          </cell>
          <cell r="V1283" t="str">
            <v>S04</v>
          </cell>
        </row>
        <row r="1284">
          <cell r="S1284" t="str">
            <v>Line</v>
          </cell>
          <cell r="T1284" t="str">
            <v>Line</v>
          </cell>
          <cell r="U1284" t="str">
            <v>Desc1</v>
          </cell>
          <cell r="V1284" t="str">
            <v>Calloc</v>
          </cell>
        </row>
        <row r="1285">
          <cell r="S1285" t="str">
            <v>&gt;=9</v>
          </cell>
          <cell r="T1285" t="str">
            <v>&lt;=442</v>
          </cell>
          <cell r="U1285" t="str">
            <v>=O</v>
          </cell>
          <cell r="V1285" t="str">
            <v>S05</v>
          </cell>
        </row>
        <row r="1286">
          <cell r="S1286" t="str">
            <v>Line</v>
          </cell>
          <cell r="T1286" t="str">
            <v>Line</v>
          </cell>
          <cell r="U1286" t="str">
            <v>Desc1</v>
          </cell>
          <cell r="V1286" t="str">
            <v>Calloc</v>
          </cell>
        </row>
        <row r="1287">
          <cell r="S1287" t="str">
            <v>&gt;=9</v>
          </cell>
          <cell r="T1287" t="str">
            <v>&lt;=442</v>
          </cell>
          <cell r="U1287" t="str">
            <v>=O</v>
          </cell>
          <cell r="V1287" t="str">
            <v>S06</v>
          </cell>
        </row>
        <row r="1288">
          <cell r="S1288" t="str">
            <v>Line</v>
          </cell>
          <cell r="T1288" t="str">
            <v>Line</v>
          </cell>
          <cell r="U1288" t="str">
            <v>Desc1</v>
          </cell>
          <cell r="V1288" t="str">
            <v>Calloc</v>
          </cell>
        </row>
        <row r="1289">
          <cell r="S1289" t="str">
            <v>&gt;=9</v>
          </cell>
          <cell r="T1289" t="str">
            <v>&lt;=442</v>
          </cell>
          <cell r="U1289" t="str">
            <v>=O</v>
          </cell>
          <cell r="V1289" t="str">
            <v>S19</v>
          </cell>
        </row>
        <row r="1290">
          <cell r="S1290" t="str">
            <v>Line</v>
          </cell>
          <cell r="T1290" t="str">
            <v>Line</v>
          </cell>
          <cell r="U1290" t="str">
            <v>Desc1</v>
          </cell>
          <cell r="V1290" t="str">
            <v>Calloc</v>
          </cell>
        </row>
        <row r="1291">
          <cell r="S1291" t="str">
            <v>&gt;=9</v>
          </cell>
          <cell r="T1291" t="str">
            <v>&lt;=442</v>
          </cell>
          <cell r="U1291" t="str">
            <v>=O</v>
          </cell>
          <cell r="V1291" t="str">
            <v>S21</v>
          </cell>
        </row>
        <row r="1292">
          <cell r="S1292" t="str">
            <v>Line</v>
          </cell>
          <cell r="T1292" t="str">
            <v>Line</v>
          </cell>
          <cell r="U1292" t="str">
            <v>Desc1</v>
          </cell>
          <cell r="V1292" t="str">
            <v>Calloc</v>
          </cell>
        </row>
        <row r="1293">
          <cell r="S1293" t="str">
            <v>&gt;=9</v>
          </cell>
          <cell r="T1293" t="str">
            <v>&lt;=442</v>
          </cell>
          <cell r="U1293" t="str">
            <v>=O</v>
          </cell>
          <cell r="V1293" t="str">
            <v>S22</v>
          </cell>
        </row>
        <row r="1294">
          <cell r="S1294" t="str">
            <v>Line</v>
          </cell>
          <cell r="T1294" t="str">
            <v>Line</v>
          </cell>
          <cell r="U1294" t="str">
            <v>Desc1</v>
          </cell>
          <cell r="V1294" t="str">
            <v>Calloc</v>
          </cell>
        </row>
        <row r="1295">
          <cell r="S1295" t="str">
            <v>&gt;=9</v>
          </cell>
          <cell r="T1295" t="str">
            <v>&lt;=442</v>
          </cell>
          <cell r="U1295" t="str">
            <v>=O</v>
          </cell>
          <cell r="V1295" t="str">
            <v>S23</v>
          </cell>
        </row>
        <row r="1296">
          <cell r="S1296" t="str">
            <v>Line</v>
          </cell>
          <cell r="T1296" t="str">
            <v>Line</v>
          </cell>
          <cell r="U1296" t="str">
            <v>Desc1</v>
          </cell>
          <cell r="V1296" t="str">
            <v>Calloc</v>
          </cell>
        </row>
        <row r="1297">
          <cell r="S1297" t="str">
            <v>&gt;=480</v>
          </cell>
          <cell r="T1297" t="str">
            <v>&lt;=804</v>
          </cell>
          <cell r="U1297" t="str">
            <v>=O</v>
          </cell>
          <cell r="V1297" t="str">
            <v>S04</v>
          </cell>
        </row>
        <row r="1298">
          <cell r="S1298" t="str">
            <v>Line</v>
          </cell>
          <cell r="T1298" t="str">
            <v>Line</v>
          </cell>
          <cell r="U1298" t="str">
            <v>Desc1</v>
          </cell>
          <cell r="V1298" t="str">
            <v>Calloc</v>
          </cell>
        </row>
        <row r="1299">
          <cell r="S1299" t="str">
            <v>&gt;=480</v>
          </cell>
          <cell r="T1299" t="str">
            <v>&lt;=804</v>
          </cell>
          <cell r="U1299" t="str">
            <v>=O</v>
          </cell>
          <cell r="V1299" t="str">
            <v>S05</v>
          </cell>
        </row>
        <row r="1300">
          <cell r="S1300" t="str">
            <v>Line</v>
          </cell>
          <cell r="T1300" t="str">
            <v>Line</v>
          </cell>
          <cell r="U1300" t="str">
            <v>Desc1</v>
          </cell>
          <cell r="V1300" t="str">
            <v>Calloc</v>
          </cell>
        </row>
        <row r="1301">
          <cell r="S1301" t="str">
            <v>&gt;=480</v>
          </cell>
          <cell r="T1301" t="str">
            <v>&lt;=804</v>
          </cell>
          <cell r="U1301" t="str">
            <v>=O</v>
          </cell>
          <cell r="V1301" t="str">
            <v>S06</v>
          </cell>
        </row>
        <row r="1302">
          <cell r="S1302" t="str">
            <v>Line</v>
          </cell>
          <cell r="T1302" t="str">
            <v>Line</v>
          </cell>
          <cell r="U1302" t="str">
            <v>Desc1</v>
          </cell>
          <cell r="V1302" t="str">
            <v>Calloc</v>
          </cell>
        </row>
        <row r="1303">
          <cell r="S1303" t="str">
            <v>&gt;=480</v>
          </cell>
          <cell r="T1303" t="str">
            <v>&lt;=804</v>
          </cell>
          <cell r="U1303" t="str">
            <v>=O</v>
          </cell>
          <cell r="V1303" t="str">
            <v>S21</v>
          </cell>
        </row>
        <row r="1304">
          <cell r="S1304" t="str">
            <v>Line</v>
          </cell>
          <cell r="T1304" t="str">
            <v>Line</v>
          </cell>
          <cell r="U1304" t="str">
            <v>Desc1</v>
          </cell>
          <cell r="V1304" t="str">
            <v>Calloc</v>
          </cell>
        </row>
        <row r="1305">
          <cell r="S1305" t="str">
            <v>&gt;=480</v>
          </cell>
          <cell r="T1305" t="str">
            <v>&lt;=804</v>
          </cell>
          <cell r="U1305" t="str">
            <v>=O</v>
          </cell>
          <cell r="V1305" t="str">
            <v>S22</v>
          </cell>
        </row>
        <row r="1306">
          <cell r="S1306" t="str">
            <v>Line</v>
          </cell>
          <cell r="T1306" t="str">
            <v>Line</v>
          </cell>
          <cell r="U1306" t="str">
            <v>Desc1</v>
          </cell>
          <cell r="V1306" t="str">
            <v>Calloc</v>
          </cell>
        </row>
        <row r="1307">
          <cell r="S1307" t="str">
            <v>&gt;=480</v>
          </cell>
          <cell r="T1307" t="str">
            <v>&lt;=804</v>
          </cell>
          <cell r="U1307" t="str">
            <v>=O</v>
          </cell>
          <cell r="V1307" t="str">
            <v>S23</v>
          </cell>
        </row>
        <row r="1308">
          <cell r="S1308" t="str">
            <v>Line</v>
          </cell>
          <cell r="T1308" t="str">
            <v>Line</v>
          </cell>
          <cell r="U1308" t="str">
            <v>Desc1</v>
          </cell>
          <cell r="V1308" t="str">
            <v>Calloc</v>
          </cell>
        </row>
        <row r="1309">
          <cell r="S1309" t="str">
            <v>&gt;=444</v>
          </cell>
          <cell r="T1309" t="str">
            <v>&lt;=478</v>
          </cell>
          <cell r="U1309" t="str">
            <v>=O</v>
          </cell>
          <cell r="V1309" t="str">
            <v>S04</v>
          </cell>
        </row>
        <row r="1310">
          <cell r="S1310" t="str">
            <v>Line</v>
          </cell>
          <cell r="T1310" t="str">
            <v>Line</v>
          </cell>
          <cell r="U1310" t="str">
            <v>Desc1</v>
          </cell>
          <cell r="V1310" t="str">
            <v>Calloc</v>
          </cell>
        </row>
        <row r="1311">
          <cell r="S1311" t="str">
            <v>&gt;=848</v>
          </cell>
          <cell r="T1311" t="str">
            <v>&lt;=1472</v>
          </cell>
          <cell r="U1311" t="str">
            <v>=O</v>
          </cell>
          <cell r="V1311" t="str">
            <v>S04</v>
          </cell>
        </row>
        <row r="1312">
          <cell r="S1312" t="str">
            <v>Line</v>
          </cell>
          <cell r="T1312" t="str">
            <v>Line</v>
          </cell>
          <cell r="U1312" t="str">
            <v>Desc1</v>
          </cell>
          <cell r="V1312" t="str">
            <v>Calloc</v>
          </cell>
        </row>
        <row r="1313">
          <cell r="S1313" t="str">
            <v>&gt;=848</v>
          </cell>
          <cell r="T1313" t="str">
            <v>&lt;=1472</v>
          </cell>
          <cell r="U1313" t="str">
            <v>=O</v>
          </cell>
          <cell r="V1313" t="str">
            <v>S05</v>
          </cell>
        </row>
        <row r="1314">
          <cell r="S1314" t="str">
            <v>Line</v>
          </cell>
          <cell r="T1314" t="str">
            <v>Line</v>
          </cell>
          <cell r="U1314" t="str">
            <v>Desc1</v>
          </cell>
          <cell r="V1314" t="str">
            <v>Calloc</v>
          </cell>
        </row>
        <row r="1315">
          <cell r="S1315" t="str">
            <v>&gt;=848</v>
          </cell>
          <cell r="T1315" t="str">
            <v>&lt;=1472</v>
          </cell>
          <cell r="U1315" t="str">
            <v>=O</v>
          </cell>
          <cell r="V1315" t="str">
            <v>S06</v>
          </cell>
        </row>
        <row r="1316">
          <cell r="S1316" t="str">
            <v>Line</v>
          </cell>
          <cell r="T1316" t="str">
            <v>Line</v>
          </cell>
          <cell r="U1316" t="str">
            <v>Desc1</v>
          </cell>
          <cell r="V1316" t="str">
            <v>Calloc</v>
          </cell>
        </row>
        <row r="1317">
          <cell r="S1317" t="str">
            <v>&gt;=848</v>
          </cell>
          <cell r="T1317" t="str">
            <v>&lt;=1472</v>
          </cell>
          <cell r="U1317" t="str">
            <v>=O</v>
          </cell>
          <cell r="V1317" t="str">
            <v>S21</v>
          </cell>
        </row>
        <row r="1318">
          <cell r="S1318" t="str">
            <v>Line</v>
          </cell>
          <cell r="T1318" t="str">
            <v>Line</v>
          </cell>
          <cell r="U1318" t="str">
            <v>Desc1</v>
          </cell>
          <cell r="V1318" t="str">
            <v>Calloc</v>
          </cell>
        </row>
        <row r="1319">
          <cell r="S1319" t="str">
            <v>&gt;=848</v>
          </cell>
          <cell r="T1319" t="str">
            <v>&lt;=1472</v>
          </cell>
          <cell r="U1319" t="str">
            <v>=O</v>
          </cell>
          <cell r="V1319" t="str">
            <v>S22</v>
          </cell>
        </row>
        <row r="1320">
          <cell r="S1320" t="str">
            <v>Line</v>
          </cell>
          <cell r="T1320" t="str">
            <v>Line</v>
          </cell>
          <cell r="U1320" t="str">
            <v>Desc1</v>
          </cell>
          <cell r="V1320" t="str">
            <v>Calloc</v>
          </cell>
        </row>
        <row r="1321">
          <cell r="S1321" t="str">
            <v>&gt;=848</v>
          </cell>
          <cell r="T1321" t="str">
            <v>&lt;=1472</v>
          </cell>
          <cell r="U1321" t="str">
            <v>=O</v>
          </cell>
          <cell r="V1321" t="str">
            <v>S23</v>
          </cell>
        </row>
        <row r="1805">
          <cell r="S1805" t="str">
            <v>Line</v>
          </cell>
          <cell r="T1805" t="str">
            <v>Line</v>
          </cell>
        </row>
        <row r="1806">
          <cell r="S1806" t="str">
            <v>&gt;=1221</v>
          </cell>
          <cell r="T1806" t="str">
            <v>&lt;=1242</v>
          </cell>
        </row>
        <row r="1807">
          <cell r="S1807" t="str">
            <v>Line</v>
          </cell>
          <cell r="T1807" t="str">
            <v>Line</v>
          </cell>
        </row>
        <row r="1808">
          <cell r="S1808" t="str">
            <v>&gt;=271</v>
          </cell>
          <cell r="T1808" t="str">
            <v>&lt;=272</v>
          </cell>
        </row>
        <row r="1809">
          <cell r="S1809" t="str">
            <v>&gt;=290</v>
          </cell>
          <cell r="T1809" t="str">
            <v>&lt;=293</v>
          </cell>
        </row>
        <row r="1810">
          <cell r="S1810" t="str">
            <v>Line</v>
          </cell>
          <cell r="T1810" t="str">
            <v>Line</v>
          </cell>
        </row>
        <row r="1811">
          <cell r="S1811" t="str">
            <v>&gt;=555</v>
          </cell>
          <cell r="T1811" t="str">
            <v>&lt;=576</v>
          </cell>
        </row>
        <row r="1831">
          <cell r="S1831" t="str">
            <v>Line</v>
          </cell>
          <cell r="T1831" t="str">
            <v>Line</v>
          </cell>
          <cell r="U1831" t="str">
            <v>Desc1</v>
          </cell>
          <cell r="V1831" t="str">
            <v>CAlloc</v>
          </cell>
        </row>
        <row r="1832">
          <cell r="S1832" t="str">
            <v>&gt;=848</v>
          </cell>
          <cell r="T1832" t="str">
            <v>&lt;=1472</v>
          </cell>
          <cell r="U1832" t="str">
            <v>=D</v>
          </cell>
          <cell r="V1832" t="str">
            <v>S03</v>
          </cell>
        </row>
        <row r="1834">
          <cell r="S1834" t="str">
            <v>Line</v>
          </cell>
          <cell r="T1834" t="str">
            <v>Line</v>
          </cell>
          <cell r="U1834" t="str">
            <v>Desc1</v>
          </cell>
          <cell r="V1834" t="str">
            <v>CAlloc</v>
          </cell>
        </row>
        <row r="1835">
          <cell r="S1835" t="str">
            <v>&gt;=9</v>
          </cell>
          <cell r="T1835" t="str">
            <v>&lt;=846</v>
          </cell>
          <cell r="U1835" t="str">
            <v>=D</v>
          </cell>
          <cell r="V1835" t="str">
            <v>S03</v>
          </cell>
        </row>
        <row r="1837">
          <cell r="S1837" t="str">
            <v>Line</v>
          </cell>
          <cell r="T1837" t="str">
            <v>Line</v>
          </cell>
          <cell r="U1837" t="str">
            <v>Desc1</v>
          </cell>
          <cell r="V1837" t="str">
            <v>CAlloc</v>
          </cell>
        </row>
        <row r="1838">
          <cell r="S1838" t="str">
            <v>&gt;=9</v>
          </cell>
          <cell r="T1838" t="str">
            <v>&lt;=846</v>
          </cell>
          <cell r="U1838" t="str">
            <v>=D</v>
          </cell>
          <cell r="V1838" t="str">
            <v>S16</v>
          </cell>
        </row>
        <row r="1840">
          <cell r="S1840" t="str">
            <v>Line</v>
          </cell>
          <cell r="T1840" t="str">
            <v>Line</v>
          </cell>
          <cell r="U1840" t="str">
            <v>Desc1</v>
          </cell>
          <cell r="V1840" t="str">
            <v>CAlloc</v>
          </cell>
        </row>
        <row r="1841">
          <cell r="S1841" t="str">
            <v>&gt;=9</v>
          </cell>
          <cell r="T1841" t="str">
            <v>&lt;=846</v>
          </cell>
          <cell r="U1841" t="str">
            <v>=D</v>
          </cell>
          <cell r="V1841" t="str">
            <v>S17</v>
          </cell>
        </row>
        <row r="1864">
          <cell r="S1864" t="str">
            <v>Line</v>
          </cell>
          <cell r="T1864" t="str">
            <v>Line</v>
          </cell>
        </row>
        <row r="1865">
          <cell r="S1865" t="str">
            <v>&gt;=1254</v>
          </cell>
          <cell r="T1865" t="str">
            <v>&lt;=1275</v>
          </cell>
        </row>
        <row r="1866">
          <cell r="S1866" t="str">
            <v>Line</v>
          </cell>
          <cell r="T1866" t="str">
            <v>Line</v>
          </cell>
        </row>
        <row r="1867">
          <cell r="S1867" t="str">
            <v>&gt;=273</v>
          </cell>
          <cell r="T1867" t="str">
            <v>&lt;=274</v>
          </cell>
        </row>
        <row r="1868">
          <cell r="S1868" t="str">
            <v>&gt;=294</v>
          </cell>
          <cell r="T1868" t="str">
            <v>&lt;=295</v>
          </cell>
        </row>
        <row r="1869">
          <cell r="S1869" t="str">
            <v>Line</v>
          </cell>
          <cell r="T1869" t="str">
            <v>Line</v>
          </cell>
        </row>
        <row r="1870">
          <cell r="S1870" t="str">
            <v>&gt;=588</v>
          </cell>
          <cell r="T1870" t="str">
            <v>&lt;=609</v>
          </cell>
        </row>
      </sheetData>
      <sheetData sheetId="3">
        <row r="2">
          <cell r="C2" t="str">
            <v>Assign_Combine</v>
          </cell>
        </row>
        <row r="3">
          <cell r="W3">
            <v>1</v>
          </cell>
          <cell r="X3" t="str">
            <v>PRB</v>
          </cell>
          <cell r="Y3" t="str">
            <v>Production Related Rate Base</v>
          </cell>
          <cell r="Z3" t="str">
            <v>&gt;=848</v>
          </cell>
          <cell r="AA3" t="str">
            <v>&lt;=1472</v>
          </cell>
          <cell r="AB3" t="str">
            <v>P</v>
          </cell>
        </row>
        <row r="4">
          <cell r="W4">
            <v>2</v>
          </cell>
          <cell r="X4" t="str">
            <v>TRB</v>
          </cell>
          <cell r="Y4" t="str">
            <v>Transmission Related Rate Base</v>
          </cell>
          <cell r="Z4" t="str">
            <v>&gt;=848</v>
          </cell>
          <cell r="AA4" t="str">
            <v>&lt;=1472</v>
          </cell>
          <cell r="AB4" t="str">
            <v>T</v>
          </cell>
        </row>
        <row r="5">
          <cell r="W5">
            <v>3</v>
          </cell>
          <cell r="X5" t="str">
            <v>DRB</v>
          </cell>
          <cell r="Y5" t="str">
            <v>Distribution Related Rate Base</v>
          </cell>
          <cell r="Z5" t="str">
            <v>&gt;=848</v>
          </cell>
          <cell r="AA5" t="str">
            <v>&lt;=1472</v>
          </cell>
          <cell r="AB5" t="str">
            <v>D</v>
          </cell>
        </row>
        <row r="6">
          <cell r="W6">
            <v>4</v>
          </cell>
          <cell r="X6" t="str">
            <v>DSMRB</v>
          </cell>
          <cell r="Y6" t="str">
            <v>DSM Rate Base</v>
          </cell>
          <cell r="Z6" t="str">
            <v>&gt;=848</v>
          </cell>
          <cell r="AA6" t="str">
            <v>&lt;=1472</v>
          </cell>
          <cell r="AB6" t="str">
            <v>DSM</v>
          </cell>
        </row>
        <row r="7">
          <cell r="W7">
            <v>5</v>
          </cell>
          <cell r="X7" t="str">
            <v>ORB</v>
          </cell>
          <cell r="Y7" t="str">
            <v>Other Rate Base (General Plant)</v>
          </cell>
          <cell r="Z7" t="str">
            <v>&gt;=848</v>
          </cell>
          <cell r="AA7" t="str">
            <v>&lt;=1472</v>
          </cell>
          <cell r="AB7" t="str">
            <v>O</v>
          </cell>
        </row>
        <row r="8">
          <cell r="W8">
            <v>6</v>
          </cell>
          <cell r="X8" t="str">
            <v>PNE</v>
          </cell>
          <cell r="Y8" t="str">
            <v>Production Related Net Expense</v>
          </cell>
          <cell r="Z8" t="str">
            <v>&gt;=9</v>
          </cell>
          <cell r="AA8" t="str">
            <v>&lt;=846</v>
          </cell>
          <cell r="AB8" t="str">
            <v>P</v>
          </cell>
        </row>
        <row r="9">
          <cell r="W9">
            <v>7</v>
          </cell>
          <cell r="X9" t="str">
            <v>TNE</v>
          </cell>
          <cell r="Y9" t="str">
            <v>Transmission Related Net Expense</v>
          </cell>
          <cell r="Z9" t="str">
            <v>&gt;=9</v>
          </cell>
          <cell r="AA9" t="str">
            <v>&lt;=846</v>
          </cell>
          <cell r="AB9" t="str">
            <v>T</v>
          </cell>
        </row>
        <row r="10">
          <cell r="W10">
            <v>8</v>
          </cell>
          <cell r="X10" t="str">
            <v>DNE</v>
          </cell>
          <cell r="Y10" t="str">
            <v>Distribution Related Net Expense</v>
          </cell>
          <cell r="Z10" t="str">
            <v>&gt;=9</v>
          </cell>
          <cell r="AA10" t="str">
            <v>&lt;=846</v>
          </cell>
          <cell r="AB10" t="str">
            <v>D</v>
          </cell>
        </row>
        <row r="11">
          <cell r="W11">
            <v>9</v>
          </cell>
          <cell r="X11" t="str">
            <v>CNE</v>
          </cell>
          <cell r="Y11" t="str">
            <v>Customer Relations Related Net Expense</v>
          </cell>
          <cell r="Z11" t="str">
            <v>&gt;=9</v>
          </cell>
          <cell r="AA11" t="str">
            <v>&lt;=846</v>
          </cell>
          <cell r="AB11" t="str">
            <v>C</v>
          </cell>
        </row>
        <row r="12">
          <cell r="W12">
            <v>10</v>
          </cell>
          <cell r="X12" t="str">
            <v>DSMNE</v>
          </cell>
          <cell r="Y12" t="str">
            <v>DSM Related Net Expense</v>
          </cell>
          <cell r="Z12" t="str">
            <v>&gt;=9</v>
          </cell>
          <cell r="AA12" t="str">
            <v>&lt;=846</v>
          </cell>
          <cell r="AB12" t="str">
            <v>DSM</v>
          </cell>
        </row>
        <row r="13">
          <cell r="W13">
            <v>11</v>
          </cell>
          <cell r="X13" t="str">
            <v>ONE</v>
          </cell>
          <cell r="Y13" t="str">
            <v>Other (Common) Net Expense</v>
          </cell>
          <cell r="Z13" t="str">
            <v>&gt;=9</v>
          </cell>
          <cell r="AA13" t="str">
            <v>&lt;=846</v>
          </cell>
          <cell r="AB13" t="str">
            <v>O</v>
          </cell>
        </row>
        <row r="14">
          <cell r="W14">
            <v>12</v>
          </cell>
          <cell r="X14" t="str">
            <v>POE</v>
          </cell>
          <cell r="Y14" t="str">
            <v>Operating Expense Before A&amp;G - Production</v>
          </cell>
          <cell r="Z14" t="str">
            <v>&gt;=9</v>
          </cell>
          <cell r="AA14" t="str">
            <v>&lt;=369</v>
          </cell>
          <cell r="AB14" t="str">
            <v>P</v>
          </cell>
        </row>
        <row r="15">
          <cell r="W15">
            <v>13</v>
          </cell>
          <cell r="X15" t="str">
            <v>TOE</v>
          </cell>
          <cell r="Y15" t="str">
            <v>Operating Expense Before A&amp;G - Transmission</v>
          </cell>
          <cell r="Z15" t="str">
            <v>&gt;=9</v>
          </cell>
          <cell r="AA15" t="str">
            <v>&lt;=369</v>
          </cell>
          <cell r="AB15" t="str">
            <v>T</v>
          </cell>
        </row>
        <row r="16">
          <cell r="W16">
            <v>14</v>
          </cell>
          <cell r="X16" t="str">
            <v>DOE</v>
          </cell>
          <cell r="Y16" t="str">
            <v>Operating Expense Before A&amp;G - Distribution</v>
          </cell>
          <cell r="Z16" t="str">
            <v>&gt;=9</v>
          </cell>
          <cell r="AA16" t="str">
            <v>&lt;=369</v>
          </cell>
          <cell r="AB16" t="str">
            <v>D</v>
          </cell>
        </row>
        <row r="17">
          <cell r="W17">
            <v>15</v>
          </cell>
          <cell r="X17" t="str">
            <v>COE</v>
          </cell>
          <cell r="Y17" t="str">
            <v>Operating Expense Before A&amp;G - Customer Relations</v>
          </cell>
          <cell r="Z17" t="str">
            <v>&gt;=9</v>
          </cell>
          <cell r="AA17" t="str">
            <v>&lt;=369</v>
          </cell>
          <cell r="AB17" t="str">
            <v>C</v>
          </cell>
        </row>
        <row r="18">
          <cell r="W18">
            <v>16</v>
          </cell>
          <cell r="X18" t="str">
            <v>DSMOE</v>
          </cell>
          <cell r="Y18" t="str">
            <v>Operating Expense Before A&amp;G - DSM</v>
          </cell>
          <cell r="Z18" t="str">
            <v>&gt;=9</v>
          </cell>
          <cell r="AA18" t="str">
            <v>&lt;=369</v>
          </cell>
          <cell r="AB18" t="str">
            <v>DSM</v>
          </cell>
        </row>
        <row r="19">
          <cell r="W19">
            <v>17</v>
          </cell>
          <cell r="X19" t="str">
            <v>PAD</v>
          </cell>
          <cell r="Y19" t="str">
            <v>Accumulated Depreciation - Production</v>
          </cell>
          <cell r="Z19" t="str">
            <v>&gt;=1146</v>
          </cell>
          <cell r="AA19" t="str">
            <v>&lt;=1364</v>
          </cell>
          <cell r="AB19" t="str">
            <v>P</v>
          </cell>
        </row>
        <row r="20">
          <cell r="W20">
            <v>18</v>
          </cell>
          <cell r="X20" t="str">
            <v>TAD</v>
          </cell>
          <cell r="Y20" t="str">
            <v>Accumulated Depreciation - Transmission</v>
          </cell>
          <cell r="Z20" t="str">
            <v>&gt;=1146</v>
          </cell>
          <cell r="AA20" t="str">
            <v>&lt;=1364</v>
          </cell>
          <cell r="AB20" t="str">
            <v>T</v>
          </cell>
        </row>
        <row r="21">
          <cell r="W21">
            <v>19</v>
          </cell>
          <cell r="X21" t="str">
            <v>DAD</v>
          </cell>
          <cell r="Y21" t="str">
            <v>Accumulated Depreciation - Distribution</v>
          </cell>
          <cell r="Z21" t="str">
            <v>&gt;=1146</v>
          </cell>
          <cell r="AA21" t="str">
            <v>&lt;=1364</v>
          </cell>
          <cell r="AB21" t="str">
            <v>D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WASHINGTON</v>
          </cell>
          <cell r="AL15">
            <v>3</v>
          </cell>
        </row>
        <row r="25">
          <cell r="AQ25">
            <v>0.495</v>
          </cell>
          <cell r="AT25">
            <v>6.021E-2</v>
          </cell>
        </row>
        <row r="29">
          <cell r="AL29" t="str">
            <v>WA</v>
          </cell>
        </row>
        <row r="33">
          <cell r="AP33">
            <v>2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182W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404HP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OWC141</v>
          </cell>
        </row>
        <row r="358">
          <cell r="AK358" t="str">
            <v>OWC143</v>
          </cell>
        </row>
        <row r="359">
          <cell r="AK359" t="str">
            <v>OWC232</v>
          </cell>
        </row>
        <row r="360">
          <cell r="AK360" t="str">
            <v>OWC25330</v>
          </cell>
        </row>
        <row r="361">
          <cell r="AK361" t="str">
            <v>DFA</v>
          </cell>
        </row>
        <row r="362">
          <cell r="AK362" t="str">
            <v>S00</v>
          </cell>
        </row>
        <row r="363">
          <cell r="AK363" t="str">
            <v>SCHMAF</v>
          </cell>
        </row>
        <row r="364">
          <cell r="AK364" t="str">
            <v>SCHMAP</v>
          </cell>
        </row>
        <row r="365">
          <cell r="AK365" t="str">
            <v>SCHMAT</v>
          </cell>
        </row>
        <row r="366">
          <cell r="AK366" t="str">
            <v>SCHMDF</v>
          </cell>
        </row>
        <row r="367">
          <cell r="AK367" t="str">
            <v>SCHMDP</v>
          </cell>
        </row>
        <row r="368">
          <cell r="AK368" t="str">
            <v>SCHMDT</v>
          </cell>
        </row>
        <row r="369">
          <cell r="AK369" t="str">
            <v>T00</v>
          </cell>
        </row>
        <row r="370">
          <cell r="AK370" t="str">
            <v>TS0</v>
          </cell>
        </row>
        <row r="371">
          <cell r="AK371" t="str">
            <v>OWC230</v>
          </cell>
        </row>
        <row r="372">
          <cell r="AK372">
            <v>22844</v>
          </cell>
        </row>
        <row r="373">
          <cell r="AK373">
            <v>230</v>
          </cell>
        </row>
        <row r="374">
          <cell r="AK374">
            <v>254105</v>
          </cell>
        </row>
        <row r="375">
          <cell r="AK375">
            <v>25398</v>
          </cell>
        </row>
        <row r="376">
          <cell r="AK376">
            <v>2283</v>
          </cell>
        </row>
        <row r="377">
          <cell r="AK377">
            <v>415</v>
          </cell>
        </row>
        <row r="378">
          <cell r="AK378">
            <v>416</v>
          </cell>
        </row>
      </sheetData>
      <sheetData sheetId="11"/>
      <sheetData sheetId="12"/>
      <sheetData sheetId="13"/>
      <sheetData sheetId="14"/>
      <sheetData sheetId="15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0.99999999999999967</v>
          </cell>
          <cell r="F4">
            <v>1.8091217273899413E-2</v>
          </cell>
          <cell r="G4">
            <v>0.27825318686777611</v>
          </cell>
          <cell r="H4">
            <v>8.1930422926122626E-2</v>
          </cell>
          <cell r="I4">
            <v>0.14339508503130852</v>
          </cell>
          <cell r="J4">
            <v>0.12414974475842459</v>
          </cell>
          <cell r="K4">
            <v>0.41470487056725025</v>
          </cell>
          <cell r="L4">
            <v>5.984016485748235E-2</v>
          </cell>
          <cell r="M4">
            <v>1.9245340272883923E-2</v>
          </cell>
          <cell r="N4">
            <v>3.7850524761605404E-3</v>
          </cell>
          <cell r="O4">
            <v>0</v>
          </cell>
          <cell r="P4">
            <v>0</v>
          </cell>
          <cell r="S4" t="str">
            <v>SG</v>
          </cell>
          <cell r="V4">
            <v>0.99999999999999967</v>
          </cell>
          <cell r="W4">
            <v>1.8091217273899413E-2</v>
          </cell>
          <cell r="X4">
            <v>0.27825318686777611</v>
          </cell>
          <cell r="Y4">
            <v>8.1930422926122626E-2</v>
          </cell>
          <cell r="Z4">
            <v>0.14339508503130852</v>
          </cell>
          <cell r="AA4">
            <v>0.12414974475842459</v>
          </cell>
          <cell r="AB4">
            <v>0.41470487056725025</v>
          </cell>
          <cell r="AC4">
            <v>5.984016485748235E-2</v>
          </cell>
          <cell r="AD4">
            <v>1.9245340272883923E-2</v>
          </cell>
          <cell r="AE4">
            <v>3.7850524761605404E-3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0.99999999999999967</v>
          </cell>
          <cell r="F5">
            <v>1.8091217273899413E-2</v>
          </cell>
          <cell r="G5">
            <v>0.27825318686777611</v>
          </cell>
          <cell r="H5">
            <v>8.1930422926122626E-2</v>
          </cell>
          <cell r="I5">
            <v>0.14339508503130852</v>
          </cell>
          <cell r="J5">
            <v>0.12414974475842459</v>
          </cell>
          <cell r="K5">
            <v>0.41470487056725025</v>
          </cell>
          <cell r="L5">
            <v>5.984016485748235E-2</v>
          </cell>
          <cell r="M5">
            <v>1.9245340272883923E-2</v>
          </cell>
          <cell r="N5">
            <v>3.7850524761605404E-3</v>
          </cell>
          <cell r="O5">
            <v>0</v>
          </cell>
          <cell r="P5">
            <v>0</v>
          </cell>
          <cell r="S5" t="str">
            <v>SG-P</v>
          </cell>
          <cell r="V5">
            <v>0.99999999999999967</v>
          </cell>
          <cell r="W5">
            <v>1.8091217273899413E-2</v>
          </cell>
          <cell r="X5">
            <v>0.27825318686777611</v>
          </cell>
          <cell r="Y5">
            <v>8.1930422926122626E-2</v>
          </cell>
          <cell r="Z5">
            <v>0.14339508503130852</v>
          </cell>
          <cell r="AA5">
            <v>0.12414974475842459</v>
          </cell>
          <cell r="AB5">
            <v>0.41470487056725025</v>
          </cell>
          <cell r="AC5">
            <v>5.984016485748235E-2</v>
          </cell>
          <cell r="AD5">
            <v>1.9245340272883923E-2</v>
          </cell>
          <cell r="AE5">
            <v>3.7850524761605404E-3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0.99999999999999967</v>
          </cell>
          <cell r="F6">
            <v>1.8091217273899413E-2</v>
          </cell>
          <cell r="G6">
            <v>0.27825318686777611</v>
          </cell>
          <cell r="H6">
            <v>8.1930422926122626E-2</v>
          </cell>
          <cell r="I6">
            <v>0.14339508503130852</v>
          </cell>
          <cell r="J6">
            <v>0.12414974475842459</v>
          </cell>
          <cell r="K6">
            <v>0.41470487056725025</v>
          </cell>
          <cell r="L6">
            <v>5.984016485748235E-2</v>
          </cell>
          <cell r="M6">
            <v>1.9245340272883923E-2</v>
          </cell>
          <cell r="N6">
            <v>3.7850524761605404E-3</v>
          </cell>
          <cell r="O6">
            <v>0</v>
          </cell>
          <cell r="P6">
            <v>0</v>
          </cell>
          <cell r="S6" t="str">
            <v>SG-U</v>
          </cell>
          <cell r="V6">
            <v>0.99999999999999967</v>
          </cell>
          <cell r="W6">
            <v>1.8091217273899413E-2</v>
          </cell>
          <cell r="X6">
            <v>0.27825318686777611</v>
          </cell>
          <cell r="Y6">
            <v>8.1930422926122626E-2</v>
          </cell>
          <cell r="Z6">
            <v>0.14339508503130852</v>
          </cell>
          <cell r="AA6">
            <v>0.12414974475842459</v>
          </cell>
          <cell r="AB6">
            <v>0.41470487056725025</v>
          </cell>
          <cell r="AC6">
            <v>5.984016485748235E-2</v>
          </cell>
          <cell r="AD6">
            <v>1.9245340272883923E-2</v>
          </cell>
          <cell r="AE6">
            <v>3.7850524761605404E-3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</v>
          </cell>
          <cell r="F7">
            <v>3.6007827420026658E-2</v>
          </cell>
          <cell r="G7">
            <v>0.55382081703602981</v>
          </cell>
          <cell r="H7">
            <v>0.1630700955335849</v>
          </cell>
          <cell r="I7">
            <v>0.2471012600103587</v>
          </cell>
          <cell r="J7">
            <v>0.2471012600103587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</v>
          </cell>
          <cell r="W7">
            <v>3.6007827420026658E-2</v>
          </cell>
          <cell r="X7">
            <v>0.55382081703602981</v>
          </cell>
          <cell r="Y7">
            <v>0.1630700955335849</v>
          </cell>
          <cell r="Z7">
            <v>0.2471012600103587</v>
          </cell>
          <cell r="AA7">
            <v>0.2471012600103587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0.99999999999999989</v>
          </cell>
          <cell r="F8">
            <v>0</v>
          </cell>
          <cell r="G8">
            <v>0</v>
          </cell>
          <cell r="H8">
            <v>0</v>
          </cell>
          <cell r="I8">
            <v>3.8678236872586348E-2</v>
          </cell>
          <cell r="J8">
            <v>0</v>
          </cell>
          <cell r="K8">
            <v>0.83345126605089415</v>
          </cell>
          <cell r="L8">
            <v>0.12026350472552537</v>
          </cell>
          <cell r="M8">
            <v>3.8678236872586348E-2</v>
          </cell>
          <cell r="N8">
            <v>7.6069923509941078E-3</v>
          </cell>
          <cell r="O8">
            <v>0</v>
          </cell>
          <cell r="P8">
            <v>0</v>
          </cell>
          <cell r="S8" t="str">
            <v>DGU</v>
          </cell>
          <cell r="V8">
            <v>0.99999999999999989</v>
          </cell>
          <cell r="W8">
            <v>0</v>
          </cell>
          <cell r="X8">
            <v>0</v>
          </cell>
          <cell r="Y8">
            <v>0</v>
          </cell>
          <cell r="Z8">
            <v>3.8678236872586348E-2</v>
          </cell>
          <cell r="AA8">
            <v>0</v>
          </cell>
          <cell r="AB8">
            <v>0.83345126605089415</v>
          </cell>
          <cell r="AC8">
            <v>0.12026350472552537</v>
          </cell>
          <cell r="AD8">
            <v>3.8678236872586348E-2</v>
          </cell>
          <cell r="AE8">
            <v>7.6069923509941078E-3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1.8271468004368269E-2</v>
          </cell>
          <cell r="G9">
            <v>0.2826157036166026</v>
          </cell>
          <cell r="H9">
            <v>8.3672021092458984E-2</v>
          </cell>
          <cell r="I9">
            <v>0.13706412172664467</v>
          </cell>
          <cell r="J9">
            <v>0.1190905659221498</v>
          </cell>
          <cell r="K9">
            <v>0.41604499836624059</v>
          </cell>
          <cell r="L9">
            <v>5.8488956305341844E-2</v>
          </cell>
          <cell r="M9">
            <v>1.7973555804494869E-2</v>
          </cell>
          <cell r="N9">
            <v>3.8427308883428606E-3</v>
          </cell>
          <cell r="O9">
            <v>0</v>
          </cell>
          <cell r="P9">
            <v>0</v>
          </cell>
          <cell r="S9" t="str">
            <v>SC</v>
          </cell>
          <cell r="V9">
            <v>1</v>
          </cell>
          <cell r="W9">
            <v>1.8271468004368269E-2</v>
          </cell>
          <cell r="X9">
            <v>0.2826157036166026</v>
          </cell>
          <cell r="Y9">
            <v>8.3672021092458984E-2</v>
          </cell>
          <cell r="Z9">
            <v>0.13706412172664467</v>
          </cell>
          <cell r="AA9">
            <v>0.1190905659221498</v>
          </cell>
          <cell r="AB9">
            <v>0.41604499836624059</v>
          </cell>
          <cell r="AC9">
            <v>5.8488956305341844E-2</v>
          </cell>
          <cell r="AD9">
            <v>1.7973555804494869E-2</v>
          </cell>
          <cell r="AE9">
            <v>3.8427308883428606E-3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1.7550465082492844E-2</v>
          </cell>
          <cell r="G10">
            <v>0.26516563662129666</v>
          </cell>
          <cell r="H10">
            <v>7.6705628427113523E-2</v>
          </cell>
          <cell r="I10">
            <v>0.16238797494530005</v>
          </cell>
          <cell r="J10">
            <v>0.13932728126724897</v>
          </cell>
          <cell r="K10">
            <v>0.41068448717027933</v>
          </cell>
          <cell r="L10">
            <v>6.3893790513903884E-2</v>
          </cell>
          <cell r="M10">
            <v>2.3060693678051091E-2</v>
          </cell>
          <cell r="N10">
            <v>3.6120172396135802E-3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1.7550465082492844E-2</v>
          </cell>
          <cell r="X10">
            <v>0.26516563662129666</v>
          </cell>
          <cell r="Y10">
            <v>7.6705628427113523E-2</v>
          </cell>
          <cell r="Z10">
            <v>0.16238797494530005</v>
          </cell>
          <cell r="AA10">
            <v>0.13932728126724897</v>
          </cell>
          <cell r="AB10">
            <v>0.41068448717027933</v>
          </cell>
          <cell r="AC10">
            <v>6.3893790513903884E-2</v>
          </cell>
          <cell r="AD10">
            <v>2.3060693678051091E-2</v>
          </cell>
          <cell r="AE10">
            <v>3.6120172396135802E-3</v>
          </cell>
          <cell r="AF10">
            <v>0</v>
          </cell>
          <cell r="AG10">
            <v>0</v>
          </cell>
        </row>
        <row r="11">
          <cell r="B11" t="str">
            <v>CAEW</v>
          </cell>
          <cell r="E11">
            <v>0.99999999999999978</v>
          </cell>
          <cell r="F11">
            <v>4.8829727340361097E-2</v>
          </cell>
          <cell r="G11">
            <v>0.73775627457116211</v>
          </cell>
          <cell r="H11">
            <v>0.21341399808847666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S11" t="str">
            <v>CAEW</v>
          </cell>
          <cell r="V11">
            <v>0.99999999999999978</v>
          </cell>
          <cell r="W11">
            <v>4.8829727340361097E-2</v>
          </cell>
          <cell r="X11">
            <v>0.73775627457116211</v>
          </cell>
          <cell r="Y11">
            <v>0.21341399808847666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CAEE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0.25350215981957097</v>
          </cell>
          <cell r="J12">
            <v>0.21750235345279617</v>
          </cell>
          <cell r="K12">
            <v>0.6411152336687963</v>
          </cell>
          <cell r="L12">
            <v>9.9743924387195759E-2</v>
          </cell>
          <cell r="M12">
            <v>3.5999806366774786E-2</v>
          </cell>
          <cell r="N12">
            <v>5.63868212443688E-3</v>
          </cell>
          <cell r="O12">
            <v>0</v>
          </cell>
          <cell r="P12">
            <v>0</v>
          </cell>
          <cell r="S12" t="str">
            <v>CAEE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0.25350215981957097</v>
          </cell>
          <cell r="AA12">
            <v>0.21750235345279617</v>
          </cell>
          <cell r="AB12">
            <v>0.6411152336687963</v>
          </cell>
          <cell r="AC12">
            <v>9.9743924387195759E-2</v>
          </cell>
          <cell r="AD12">
            <v>3.5999806366774786E-2</v>
          </cell>
          <cell r="AE12">
            <v>5.63868212443688E-3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3.5188972171179472E-2</v>
          </cell>
          <cell r="G13">
            <v>0.53166147814098541</v>
          </cell>
          <cell r="H13">
            <v>0.15379605106801769</v>
          </cell>
          <cell r="I13">
            <v>0.27935349861981745</v>
          </cell>
          <cell r="J13">
            <v>0.27935349861981745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3.5188972171179472E-2</v>
          </cell>
          <cell r="X13">
            <v>0.53166147814098541</v>
          </cell>
          <cell r="Y13">
            <v>0.15379605106801769</v>
          </cell>
          <cell r="Z13">
            <v>0.27935349861981745</v>
          </cell>
          <cell r="AA13">
            <v>0.27935349861981745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0.99999999999999989</v>
          </cell>
          <cell r="F14">
            <v>0</v>
          </cell>
          <cell r="G14">
            <v>0</v>
          </cell>
          <cell r="H14">
            <v>0</v>
          </cell>
          <cell r="I14">
            <v>4.60062806905875E-2</v>
          </cell>
          <cell r="J14">
            <v>0</v>
          </cell>
          <cell r="K14">
            <v>0.8193190567380465</v>
          </cell>
          <cell r="L14">
            <v>0.12746865735292504</v>
          </cell>
          <cell r="M14">
            <v>4.60062806905875E-2</v>
          </cell>
          <cell r="N14">
            <v>7.2060052184409083E-3</v>
          </cell>
          <cell r="O14">
            <v>0</v>
          </cell>
          <cell r="P14">
            <v>0</v>
          </cell>
          <cell r="S14" t="str">
            <v>DEU</v>
          </cell>
          <cell r="V14">
            <v>0.99999999999999989</v>
          </cell>
          <cell r="W14">
            <v>0</v>
          </cell>
          <cell r="X14">
            <v>0</v>
          </cell>
          <cell r="Y14">
            <v>0</v>
          </cell>
          <cell r="Z14">
            <v>4.60062806905875E-2</v>
          </cell>
          <cell r="AA14">
            <v>0</v>
          </cell>
          <cell r="AB14">
            <v>0.8193190567380465</v>
          </cell>
          <cell r="AC14">
            <v>0.12746865735292504</v>
          </cell>
          <cell r="AD14">
            <v>4.60062806905875E-2</v>
          </cell>
          <cell r="AE14">
            <v>7.2060052184409083E-3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2.3415217935998527E-2</v>
          </cell>
          <cell r="G15">
            <v>0.26782369245639426</v>
          </cell>
          <cell r="H15">
            <v>7.1600355379508318E-2</v>
          </cell>
          <cell r="I15">
            <v>0.13713902639604011</v>
          </cell>
          <cell r="J15">
            <v>0.11784548972635503</v>
          </cell>
          <cell r="K15">
            <v>0.43959691647750887</v>
          </cell>
          <cell r="L15">
            <v>5.9725910968396849E-2</v>
          </cell>
          <cell r="M15">
            <v>1.9293536669685078E-2</v>
          </cell>
          <cell r="N15">
            <v>6.9888038615299524E-4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0.99999999999999978</v>
          </cell>
          <cell r="W15">
            <v>2.3415217935998527E-2</v>
          </cell>
          <cell r="X15">
            <v>0.26782369245639426</v>
          </cell>
          <cell r="Y15">
            <v>7.1600355379508318E-2</v>
          </cell>
          <cell r="Z15">
            <v>0.13713902639604011</v>
          </cell>
          <cell r="AA15">
            <v>0.11784548972635503</v>
          </cell>
          <cell r="AB15">
            <v>0.43959691647750887</v>
          </cell>
          <cell r="AC15">
            <v>5.9725910968396849E-2</v>
          </cell>
          <cell r="AD15">
            <v>1.9293536669685078E-2</v>
          </cell>
          <cell r="AE15">
            <v>6.9888038615299524E-4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2.3415217935998527E-2</v>
          </cell>
          <cell r="G16">
            <v>0.26782369245639426</v>
          </cell>
          <cell r="H16">
            <v>7.1600355379508318E-2</v>
          </cell>
          <cell r="I16">
            <v>0.13713902639604011</v>
          </cell>
          <cell r="J16">
            <v>0.11784548972635503</v>
          </cell>
          <cell r="K16">
            <v>0.43959691647750887</v>
          </cell>
          <cell r="L16">
            <v>5.9725910968396849E-2</v>
          </cell>
          <cell r="M16">
            <v>1.9293536669685078E-2</v>
          </cell>
          <cell r="N16">
            <v>6.9888038615299524E-4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0.99999999999999978</v>
          </cell>
          <cell r="W16">
            <v>2.3415217935998527E-2</v>
          </cell>
          <cell r="X16">
            <v>0.26782369245639426</v>
          </cell>
          <cell r="Y16">
            <v>7.1600355379508318E-2</v>
          </cell>
          <cell r="Z16">
            <v>0.13713902639604011</v>
          </cell>
          <cell r="AA16">
            <v>0.11784548972635503</v>
          </cell>
          <cell r="AB16">
            <v>0.43959691647750887</v>
          </cell>
          <cell r="AC16">
            <v>5.9725910968396849E-2</v>
          </cell>
          <cell r="AD16">
            <v>1.9293536669685078E-2</v>
          </cell>
          <cell r="AE16">
            <v>6.9888038615299524E-4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2.3415217935998527E-2</v>
          </cell>
          <cell r="G17">
            <v>0.26782369245639426</v>
          </cell>
          <cell r="H17">
            <v>7.1600355379508318E-2</v>
          </cell>
          <cell r="I17">
            <v>0.13713902639604011</v>
          </cell>
          <cell r="J17">
            <v>0.11784548972635503</v>
          </cell>
          <cell r="K17">
            <v>0.43959691647750887</v>
          </cell>
          <cell r="L17">
            <v>5.9725910968396849E-2</v>
          </cell>
          <cell r="M17">
            <v>1.9293536669685078E-2</v>
          </cell>
          <cell r="N17">
            <v>6.9888038615299524E-4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0.99999999999999978</v>
          </cell>
          <cell r="W17">
            <v>2.3415217935998527E-2</v>
          </cell>
          <cell r="X17">
            <v>0.26782369245639426</v>
          </cell>
          <cell r="Y17">
            <v>7.1600355379508318E-2</v>
          </cell>
          <cell r="Z17">
            <v>0.13713902639604011</v>
          </cell>
          <cell r="AA17">
            <v>0.11784548972635503</v>
          </cell>
          <cell r="AB17">
            <v>0.43959691647750887</v>
          </cell>
          <cell r="AC17">
            <v>5.9725910968396849E-2</v>
          </cell>
          <cell r="AD17">
            <v>1.9293536669685078E-2</v>
          </cell>
          <cell r="AE17">
            <v>6.9888038615299524E-4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0.99999999999999978</v>
          </cell>
          <cell r="F20">
            <v>2.3415217935998531E-2</v>
          </cell>
          <cell r="G20">
            <v>0.2678236924563942</v>
          </cell>
          <cell r="H20">
            <v>7.1600355379508318E-2</v>
          </cell>
          <cell r="I20">
            <v>0.13713902639604011</v>
          </cell>
          <cell r="J20">
            <v>0.11784548972635504</v>
          </cell>
          <cell r="K20">
            <v>0.43959691647750881</v>
          </cell>
          <cell r="L20">
            <v>5.9725910968396842E-2</v>
          </cell>
          <cell r="M20">
            <v>1.9293536669685082E-2</v>
          </cell>
          <cell r="N20">
            <v>6.9888038615299514E-4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2.3415217935998531E-2</v>
          </cell>
          <cell r="X20">
            <v>0.2678236924563942</v>
          </cell>
          <cell r="Y20">
            <v>7.1600355379508318E-2</v>
          </cell>
          <cell r="Z20">
            <v>0.13713902639604011</v>
          </cell>
          <cell r="AA20">
            <v>0.11784548972635504</v>
          </cell>
          <cell r="AB20">
            <v>0.43959691647750881</v>
          </cell>
          <cell r="AC20">
            <v>5.9725910968396842E-2</v>
          </cell>
          <cell r="AD20">
            <v>1.9293536669685082E-2</v>
          </cell>
          <cell r="AE20">
            <v>6.9888038615299514E-4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0.99999999999999967</v>
          </cell>
          <cell r="F23">
            <v>2.2524655229087649E-2</v>
          </cell>
          <cell r="G23">
            <v>0.26258354447257481</v>
          </cell>
          <cell r="H23">
            <v>7.0024174951187679E-2</v>
          </cell>
          <cell r="I23">
            <v>0.13437900936595415</v>
          </cell>
          <cell r="J23">
            <v>0.1153466380951732</v>
          </cell>
          <cell r="K23">
            <v>0.45159508824508682</v>
          </cell>
          <cell r="L23">
            <v>5.8234683013919458E-2</v>
          </cell>
          <cell r="M23">
            <v>1.9032371270780946E-2</v>
          </cell>
          <cell r="N23">
            <v>6.5884472218902756E-4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2.2524655229087649E-2</v>
          </cell>
          <cell r="X23">
            <v>0.26258354447257481</v>
          </cell>
          <cell r="Y23">
            <v>7.0024174951187679E-2</v>
          </cell>
          <cell r="Z23">
            <v>0.13437900936595415</v>
          </cell>
          <cell r="AA23">
            <v>0.1153466380951732</v>
          </cell>
          <cell r="AB23">
            <v>0.45159508824508682</v>
          </cell>
          <cell r="AC23">
            <v>5.8234683013919458E-2</v>
          </cell>
          <cell r="AD23">
            <v>1.9032371270780946E-2</v>
          </cell>
          <cell r="AE23">
            <v>6.5884472218902756E-4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SSCCT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SSECT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SSCCH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SSECH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SSGCH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SSCP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SSEP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SSGC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SSGCT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S33" t="str">
            <v>MC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0.99999999999999978</v>
          </cell>
          <cell r="F34">
            <v>3.6403089107749434E-2</v>
          </cell>
          <cell r="G34">
            <v>0.29773197802865986</v>
          </cell>
          <cell r="H34">
            <v>6.8450298899232376E-2</v>
          </cell>
          <cell r="I34">
            <v>9.2996845282774937E-2</v>
          </cell>
          <cell r="J34">
            <v>7.7795694011675215E-2</v>
          </cell>
          <cell r="K34">
            <v>0.45853063972626784</v>
          </cell>
          <cell r="L34">
            <v>4.5887148955315517E-2</v>
          </cell>
          <cell r="M34">
            <v>1.5201151271099727E-2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0.99999999999999978</v>
          </cell>
          <cell r="W34">
            <v>3.6403089107749434E-2</v>
          </cell>
          <cell r="X34">
            <v>0.29773197802865986</v>
          </cell>
          <cell r="Y34">
            <v>6.8450298899232376E-2</v>
          </cell>
          <cell r="Z34">
            <v>9.2996845282774937E-2</v>
          </cell>
          <cell r="AA34">
            <v>7.7795694011675215E-2</v>
          </cell>
          <cell r="AB34">
            <v>0.45853063972626784</v>
          </cell>
          <cell r="AC34">
            <v>4.5887148955315517E-2</v>
          </cell>
          <cell r="AD34">
            <v>1.5201151271099727E-2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CAGW</v>
          </cell>
          <cell r="E35">
            <v>1</v>
          </cell>
          <cell r="F35">
            <v>4.7102248421590824E-2</v>
          </cell>
          <cell r="G35">
            <v>0.73949068926711892</v>
          </cell>
          <cell r="H35">
            <v>0.21340706231129031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CAGW</v>
          </cell>
          <cell r="V35">
            <v>1</v>
          </cell>
          <cell r="W35">
            <v>4.7102248421590824E-2</v>
          </cell>
          <cell r="X35">
            <v>0.73949068926711892</v>
          </cell>
          <cell r="Y35">
            <v>0.21340706231129031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CAGE</v>
          </cell>
          <cell r="E36">
            <v>0.99999999999999978</v>
          </cell>
          <cell r="F36">
            <v>0</v>
          </cell>
          <cell r="G36">
            <v>0</v>
          </cell>
          <cell r="H36">
            <v>0</v>
          </cell>
          <cell r="I36">
            <v>0.23028272725213619</v>
          </cell>
          <cell r="J36">
            <v>0.19975859989895944</v>
          </cell>
          <cell r="K36">
            <v>0.67352355928449659</v>
          </cell>
          <cell r="L36">
            <v>9.4784042932257839E-2</v>
          </cell>
          <cell r="M36">
            <v>3.0524127353176757E-2</v>
          </cell>
          <cell r="N36">
            <v>1.40967053110922E-3</v>
          </cell>
          <cell r="O36">
            <v>0</v>
          </cell>
          <cell r="P36">
            <v>0</v>
          </cell>
          <cell r="S36" t="str">
            <v>CAGE</v>
          </cell>
          <cell r="V36">
            <v>0.99999999999999978</v>
          </cell>
          <cell r="W36">
            <v>0</v>
          </cell>
          <cell r="X36">
            <v>0</v>
          </cell>
          <cell r="Y36">
            <v>0</v>
          </cell>
          <cell r="Z36">
            <v>0.23028272725213619</v>
          </cell>
          <cell r="AA36">
            <v>0.19975859989895944</v>
          </cell>
          <cell r="AB36">
            <v>0.67352355928449659</v>
          </cell>
          <cell r="AC36">
            <v>9.4784042932257839E-2</v>
          </cell>
          <cell r="AD36">
            <v>3.0524127353176757E-2</v>
          </cell>
          <cell r="AE36">
            <v>1.40967053110922E-3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0.25350215981957097</v>
          </cell>
          <cell r="J38">
            <v>0.2175023534527962</v>
          </cell>
          <cell r="K38">
            <v>0.6411152336687963</v>
          </cell>
          <cell r="L38">
            <v>9.9743924387195745E-2</v>
          </cell>
          <cell r="M38">
            <v>3.5999806366774786E-2</v>
          </cell>
          <cell r="N38">
            <v>5.6386821244368808E-3</v>
          </cell>
          <cell r="O38">
            <v>0</v>
          </cell>
          <cell r="P38">
            <v>0</v>
          </cell>
          <cell r="S38" t="str">
            <v>DNPGMU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0.25350215981957097</v>
          </cell>
          <cell r="AA38">
            <v>0.2175023534527962</v>
          </cell>
          <cell r="AB38">
            <v>0.6411152336687963</v>
          </cell>
          <cell r="AC38">
            <v>9.9743924387195745E-2</v>
          </cell>
          <cell r="AD38">
            <v>3.5999806366774786E-2</v>
          </cell>
          <cell r="AE38">
            <v>5.6386821244368808E-3</v>
          </cell>
          <cell r="AF38">
            <v>0</v>
          </cell>
          <cell r="AG38">
            <v>0</v>
          </cell>
        </row>
        <row r="39">
          <cell r="B39" t="str">
            <v>JBG</v>
          </cell>
          <cell r="E39">
            <v>0.99999999999999989</v>
          </cell>
          <cell r="F39">
            <v>4.5114159293974547E-2</v>
          </cell>
          <cell r="G39">
            <v>0.70827830666180092</v>
          </cell>
          <cell r="H39">
            <v>0.20439958868624936</v>
          </cell>
          <cell r="I39">
            <v>9.7197607687436773E-3</v>
          </cell>
          <cell r="J39">
            <v>8.4314000693209157E-3</v>
          </cell>
          <cell r="K39">
            <v>2.8428045587589022E-2</v>
          </cell>
          <cell r="L39">
            <v>4.0006397048927174E-3</v>
          </cell>
          <cell r="M39">
            <v>1.2883606994227616E-3</v>
          </cell>
          <cell r="N39">
            <v>5.9499296749805881E-5</v>
          </cell>
          <cell r="O39">
            <v>0</v>
          </cell>
          <cell r="P39">
            <v>0</v>
          </cell>
          <cell r="S39" t="str">
            <v>JBG</v>
          </cell>
          <cell r="V39">
            <v>0.99999999999999989</v>
          </cell>
          <cell r="W39">
            <v>4.5114159293974547E-2</v>
          </cell>
          <cell r="X39">
            <v>0.70827830666180092</v>
          </cell>
          <cell r="Y39">
            <v>0.20439958868624936</v>
          </cell>
          <cell r="Z39">
            <v>9.7197607687436773E-3</v>
          </cell>
          <cell r="AA39">
            <v>8.4314000693209157E-3</v>
          </cell>
          <cell r="AB39">
            <v>2.8428045587589022E-2</v>
          </cell>
          <cell r="AC39">
            <v>4.0006397048927174E-3</v>
          </cell>
          <cell r="AD39">
            <v>1.2883606994227616E-3</v>
          </cell>
          <cell r="AE39">
            <v>5.9499296749805881E-5</v>
          </cell>
          <cell r="AF39">
            <v>0</v>
          </cell>
          <cell r="AG39">
            <v>0</v>
          </cell>
        </row>
        <row r="40">
          <cell r="B40" t="str">
            <v>JBE</v>
          </cell>
          <cell r="E40">
            <v>0.99999999999999989</v>
          </cell>
          <cell r="F40">
            <v>4.6768724876934308E-2</v>
          </cell>
          <cell r="G40">
            <v>0.70661709804655914</v>
          </cell>
          <cell r="H40">
            <v>0.2044062317185312</v>
          </cell>
          <cell r="I40">
            <v>1.0699805309793154E-2</v>
          </cell>
          <cell r="J40">
            <v>9.1803274497666357E-3</v>
          </cell>
          <cell r="K40">
            <v>2.7060156750858076E-2</v>
          </cell>
          <cell r="L40">
            <v>4.2099861103247717E-3</v>
          </cell>
          <cell r="M40">
            <v>1.5194778600265189E-3</v>
          </cell>
          <cell r="N40">
            <v>2.3799718699922352E-4</v>
          </cell>
          <cell r="O40">
            <v>0</v>
          </cell>
          <cell r="P40">
            <v>0</v>
          </cell>
          <cell r="S40" t="str">
            <v>JBE</v>
          </cell>
          <cell r="V40">
            <v>0.99999999999999989</v>
          </cell>
          <cell r="W40">
            <v>4.6768724876934308E-2</v>
          </cell>
          <cell r="X40">
            <v>0.70661709804655914</v>
          </cell>
          <cell r="Y40">
            <v>0.2044062317185312</v>
          </cell>
          <cell r="Z40">
            <v>1.0699805309793154E-2</v>
          </cell>
          <cell r="AA40">
            <v>9.1803274497666357E-3</v>
          </cell>
          <cell r="AB40">
            <v>2.7060156750858076E-2</v>
          </cell>
          <cell r="AC40">
            <v>4.2099861103247717E-3</v>
          </cell>
          <cell r="AD40">
            <v>1.5194778600265189E-3</v>
          </cell>
          <cell r="AE40">
            <v>2.3799718699922352E-4</v>
          </cell>
          <cell r="AF40">
            <v>0</v>
          </cell>
          <cell r="AG40">
            <v>0</v>
          </cell>
        </row>
        <row r="41">
          <cell r="B41" t="str">
            <v>WRG</v>
          </cell>
          <cell r="E41">
            <v>0.99999999999999956</v>
          </cell>
          <cell r="F41">
            <v>1.5079570741637941E-2</v>
          </cell>
          <cell r="G41">
            <v>0.23674458301388879</v>
          </cell>
          <cell r="H41">
            <v>6.8321301014860364E-2</v>
          </cell>
          <cell r="I41">
            <v>0.15655875881023595</v>
          </cell>
          <cell r="J41">
            <v>0.1358067920900112</v>
          </cell>
          <cell r="K41">
            <v>0.45789805309879139</v>
          </cell>
          <cell r="L41">
            <v>6.4439362402734221E-2</v>
          </cell>
          <cell r="M41">
            <v>2.0751966720224762E-2</v>
          </cell>
          <cell r="N41">
            <v>9.5837091785084508E-4</v>
          </cell>
          <cell r="O41">
            <v>0</v>
          </cell>
          <cell r="P41">
            <v>0</v>
          </cell>
          <cell r="S41" t="str">
            <v>WRG</v>
          </cell>
          <cell r="V41">
            <v>0.99999999999999956</v>
          </cell>
          <cell r="W41">
            <v>1.5079570741637941E-2</v>
          </cell>
          <cell r="X41">
            <v>0.23674458301388879</v>
          </cell>
          <cell r="Y41">
            <v>6.8321301014860364E-2</v>
          </cell>
          <cell r="Z41">
            <v>0.15655875881023595</v>
          </cell>
          <cell r="AA41">
            <v>0.1358067920900112</v>
          </cell>
          <cell r="AB41">
            <v>0.45789805309879139</v>
          </cell>
          <cell r="AC41">
            <v>6.4439362402734221E-2</v>
          </cell>
          <cell r="AD41">
            <v>2.0751966720224762E-2</v>
          </cell>
          <cell r="AE41">
            <v>9.5837091785084508E-4</v>
          </cell>
          <cell r="AF41">
            <v>0</v>
          </cell>
          <cell r="AG41">
            <v>0</v>
          </cell>
        </row>
        <row r="42">
          <cell r="B42" t="str">
            <v>WRE</v>
          </cell>
          <cell r="E42">
            <v>0.99999999999999956</v>
          </cell>
          <cell r="F42">
            <v>1.5632615265693907E-2</v>
          </cell>
          <cell r="G42">
            <v>0.23618931803229126</v>
          </cell>
          <cell r="H42">
            <v>6.832352147240188E-2</v>
          </cell>
          <cell r="I42">
            <v>0.17234459557885895</v>
          </cell>
          <cell r="J42">
            <v>0.14786996359302118</v>
          </cell>
          <cell r="K42">
            <v>0.43586510562567626</v>
          </cell>
          <cell r="L42">
            <v>6.7811360353673827E-2</v>
          </cell>
          <cell r="M42">
            <v>2.4474631985837783E-2</v>
          </cell>
          <cell r="N42">
            <v>3.8334836714033803E-3</v>
          </cell>
          <cell r="O42">
            <v>0</v>
          </cell>
          <cell r="P42">
            <v>0</v>
          </cell>
          <cell r="S42" t="str">
            <v>WRE</v>
          </cell>
          <cell r="V42">
            <v>0.99999999999999956</v>
          </cell>
          <cell r="W42">
            <v>1.5632615265693907E-2</v>
          </cell>
          <cell r="X42">
            <v>0.23618931803229126</v>
          </cell>
          <cell r="Y42">
            <v>6.832352147240188E-2</v>
          </cell>
          <cell r="Z42">
            <v>0.17234459557885895</v>
          </cell>
          <cell r="AA42">
            <v>0.14786996359302118</v>
          </cell>
          <cell r="AB42">
            <v>0.43586510562567626</v>
          </cell>
          <cell r="AC42">
            <v>6.7811360353673827E-2</v>
          </cell>
          <cell r="AD42">
            <v>2.4474631985837783E-2</v>
          </cell>
          <cell r="AE42">
            <v>3.8334836714033803E-3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SNPPH-P</v>
          </cell>
          <cell r="E45">
            <v>0.99999999999999933</v>
          </cell>
          <cell r="F45">
            <v>3.5975361352380927E-2</v>
          </cell>
          <cell r="G45">
            <v>0.56480201380177231</v>
          </cell>
          <cell r="H45">
            <v>0.16299426118859242</v>
          </cell>
          <cell r="I45">
            <v>5.4399311837301817E-2</v>
          </cell>
          <cell r="J45">
            <v>4.7188647180595247E-2</v>
          </cell>
          <cell r="K45">
            <v>0.15910536829438601</v>
          </cell>
          <cell r="L45">
            <v>2.2390679362706164E-2</v>
          </cell>
          <cell r="M45">
            <v>7.210664656706567E-3</v>
          </cell>
          <cell r="N45">
            <v>3.3300416285978292E-4</v>
          </cell>
          <cell r="O45">
            <v>0</v>
          </cell>
          <cell r="P45">
            <v>0</v>
          </cell>
          <cell r="S45" t="str">
            <v>SNPPH-P</v>
          </cell>
          <cell r="V45">
            <v>0.99999999999999933</v>
          </cell>
          <cell r="W45">
            <v>3.5975361352380927E-2</v>
          </cell>
          <cell r="X45">
            <v>0.56480201380177231</v>
          </cell>
          <cell r="Y45">
            <v>0.16299426118859242</v>
          </cell>
          <cell r="Z45">
            <v>5.4399311837301817E-2</v>
          </cell>
          <cell r="AA45">
            <v>4.7188647180595247E-2</v>
          </cell>
          <cell r="AB45">
            <v>0.15910536829438601</v>
          </cell>
          <cell r="AC45">
            <v>2.2390679362706164E-2</v>
          </cell>
          <cell r="AD45">
            <v>7.210664656706567E-3</v>
          </cell>
          <cell r="AE45">
            <v>3.3300416285978292E-4</v>
          </cell>
          <cell r="AF45">
            <v>0</v>
          </cell>
          <cell r="AG45">
            <v>0</v>
          </cell>
        </row>
        <row r="46">
          <cell r="B46" t="str">
            <v>SNPPH-U</v>
          </cell>
          <cell r="E46">
            <v>0.99999999999999933</v>
          </cell>
          <cell r="F46">
            <v>3.5975361352380927E-2</v>
          </cell>
          <cell r="G46">
            <v>0.56480201380177231</v>
          </cell>
          <cell r="H46">
            <v>0.16299426118859242</v>
          </cell>
          <cell r="I46">
            <v>5.4399311837301817E-2</v>
          </cell>
          <cell r="J46">
            <v>4.7188647180595247E-2</v>
          </cell>
          <cell r="K46">
            <v>0.15910536829438601</v>
          </cell>
          <cell r="L46">
            <v>2.2390679362706164E-2</v>
          </cell>
          <cell r="M46">
            <v>7.210664656706567E-3</v>
          </cell>
          <cell r="N46">
            <v>3.3300416285978292E-4</v>
          </cell>
          <cell r="O46">
            <v>0</v>
          </cell>
          <cell r="P46">
            <v>0</v>
          </cell>
          <cell r="S46" t="str">
            <v>SNPPH-U</v>
          </cell>
          <cell r="V46">
            <v>0.99999999999999933</v>
          </cell>
          <cell r="W46">
            <v>3.5975361352380927E-2</v>
          </cell>
          <cell r="X46">
            <v>0.56480201380177231</v>
          </cell>
          <cell r="Y46">
            <v>0.16299426118859242</v>
          </cell>
          <cell r="Z46">
            <v>5.4399311837301817E-2</v>
          </cell>
          <cell r="AA46">
            <v>4.7188647180595247E-2</v>
          </cell>
          <cell r="AB46">
            <v>0.15910536829438601</v>
          </cell>
          <cell r="AC46">
            <v>2.2390679362706164E-2</v>
          </cell>
          <cell r="AD46">
            <v>7.210664656706567E-3</v>
          </cell>
          <cell r="AE46">
            <v>3.3300416285978292E-4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2.6412984031678445E-2</v>
          </cell>
          <cell r="G47">
            <v>0.32428508723543592</v>
          </cell>
          <cell r="H47">
            <v>7.374932810053729E-2</v>
          </cell>
          <cell r="I47">
            <v>7.7570059455767296E-2</v>
          </cell>
          <cell r="J47">
            <v>6.8533745196945758E-2</v>
          </cell>
          <cell r="K47">
            <v>0.45723433271287772</v>
          </cell>
          <cell r="L47">
            <v>4.0748208463703348E-2</v>
          </cell>
          <cell r="M47">
            <v>9.0363142588215407E-3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</v>
          </cell>
          <cell r="W47">
            <v>2.6412984031678445E-2</v>
          </cell>
          <cell r="X47">
            <v>0.32428508723543592</v>
          </cell>
          <cell r="Y47">
            <v>7.374932810053729E-2</v>
          </cell>
          <cell r="Z47">
            <v>7.7570059455767296E-2</v>
          </cell>
          <cell r="AA47">
            <v>6.8533745196945758E-2</v>
          </cell>
          <cell r="AB47">
            <v>0.45723433271287772</v>
          </cell>
          <cell r="AC47">
            <v>4.0748208463703348E-2</v>
          </cell>
          <cell r="AD47">
            <v>9.0363142588215407E-3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5.3578081683035732E-2</v>
          </cell>
          <cell r="G48">
            <v>0.65780424020445161</v>
          </cell>
          <cell r="H48">
            <v>0.14959867920642875</v>
          </cell>
          <cell r="I48">
            <v>0.13901899890608391</v>
          </cell>
          <cell r="J48">
            <v>0.13901899890608391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5.3578081683035732E-2</v>
          </cell>
          <cell r="X48">
            <v>0.65780424020445161</v>
          </cell>
          <cell r="Y48">
            <v>0.14959867920642875</v>
          </cell>
          <cell r="Z48">
            <v>0.13901899890608391</v>
          </cell>
          <cell r="AA48">
            <v>0.13901899890608391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1.782244222665369E-2</v>
          </cell>
          <cell r="J49">
            <v>0</v>
          </cell>
          <cell r="K49">
            <v>0.90180932683504955</v>
          </cell>
          <cell r="L49">
            <v>8.0368230938296786E-2</v>
          </cell>
          <cell r="M49">
            <v>1.782244222665369E-2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1.782244222665369E-2</v>
          </cell>
          <cell r="AA49">
            <v>0</v>
          </cell>
          <cell r="AB49">
            <v>0.90180932683504955</v>
          </cell>
          <cell r="AC49">
            <v>8.0368230938296786E-2</v>
          </cell>
          <cell r="AD49">
            <v>1.782244222665369E-2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OPRV-ID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OPRV-ID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0.99999999999999933</v>
          </cell>
          <cell r="F53">
            <v>1.0059676120037104E-2</v>
          </cell>
          <cell r="G53">
            <v>6.6781291954279495E-2</v>
          </cell>
          <cell r="H53">
            <v>-2.6213347403673429E-2</v>
          </cell>
          <cell r="I53">
            <v>0.19371214666046963</v>
          </cell>
          <cell r="J53">
            <v>0.16177675675790498</v>
          </cell>
          <cell r="K53">
            <v>0.65112403661633833</v>
          </cell>
          <cell r="L53">
            <v>9.4065734163423245E-2</v>
          </cell>
          <cell r="M53">
            <v>3.1935389902564636E-2</v>
          </cell>
          <cell r="N53">
            <v>5.624736796554149E-3</v>
          </cell>
          <cell r="O53">
            <v>4.8457250925708047E-3</v>
          </cell>
          <cell r="P53">
            <v>0</v>
          </cell>
          <cell r="S53" t="str">
            <v>EXCTAX</v>
          </cell>
          <cell r="V53">
            <v>0.99999999999999933</v>
          </cell>
          <cell r="W53">
            <v>1.0059676120037104E-2</v>
          </cell>
          <cell r="X53">
            <v>6.6781291954279495E-2</v>
          </cell>
          <cell r="Y53">
            <v>-2.6213347403673429E-2</v>
          </cell>
          <cell r="Z53">
            <v>0.19371214666046963</v>
          </cell>
          <cell r="AA53">
            <v>0.16177675675790498</v>
          </cell>
          <cell r="AB53">
            <v>0.65112403661633833</v>
          </cell>
          <cell r="AC53">
            <v>9.4065734163423245E-2</v>
          </cell>
          <cell r="AD53">
            <v>3.1935389902564636E-2</v>
          </cell>
          <cell r="AE53">
            <v>5.624736796554149E-3</v>
          </cell>
          <cell r="AF53">
            <v>4.8457250925708047E-3</v>
          </cell>
          <cell r="AG53">
            <v>0</v>
          </cell>
        </row>
        <row r="54">
          <cell r="B54" t="str">
            <v>INT</v>
          </cell>
          <cell r="E54">
            <v>0.99999999999999967</v>
          </cell>
          <cell r="F54">
            <v>2.2524655229087649E-2</v>
          </cell>
          <cell r="G54">
            <v>0.26258354447257481</v>
          </cell>
          <cell r="H54">
            <v>7.0024174951187679E-2</v>
          </cell>
          <cell r="I54">
            <v>0.13437900936595415</v>
          </cell>
          <cell r="J54">
            <v>0.1153466380951732</v>
          </cell>
          <cell r="K54">
            <v>0.45159508824508682</v>
          </cell>
          <cell r="L54">
            <v>5.8234683013919458E-2</v>
          </cell>
          <cell r="M54">
            <v>1.9032371270780946E-2</v>
          </cell>
          <cell r="N54">
            <v>6.5884472218902756E-4</v>
          </cell>
          <cell r="O54">
            <v>0</v>
          </cell>
          <cell r="P54">
            <v>0</v>
          </cell>
          <cell r="S54" t="str">
            <v>INT</v>
          </cell>
          <cell r="V54">
            <v>0.99999999999999967</v>
          </cell>
          <cell r="W54">
            <v>2.2524655229087649E-2</v>
          </cell>
          <cell r="X54">
            <v>0.26258354447257481</v>
          </cell>
          <cell r="Y54">
            <v>7.0024174951187679E-2</v>
          </cell>
          <cell r="Z54">
            <v>0.13437900936595415</v>
          </cell>
          <cell r="AA54">
            <v>0.1153466380951732</v>
          </cell>
          <cell r="AB54">
            <v>0.45159508824508682</v>
          </cell>
          <cell r="AC54">
            <v>5.8234683013919458E-2</v>
          </cell>
          <cell r="AD54">
            <v>1.9032371270780946E-2</v>
          </cell>
          <cell r="AE54">
            <v>6.5884472218902756E-4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0.99999999999999978</v>
          </cell>
          <cell r="F55">
            <v>3.6403089107749434E-2</v>
          </cell>
          <cell r="G55">
            <v>0.29773197802865986</v>
          </cell>
          <cell r="H55">
            <v>6.8450298899232376E-2</v>
          </cell>
          <cell r="I55">
            <v>9.2996845282774937E-2</v>
          </cell>
          <cell r="J55">
            <v>7.7795694011675215E-2</v>
          </cell>
          <cell r="K55">
            <v>0.45853063972626784</v>
          </cell>
          <cell r="L55">
            <v>4.5887148955315517E-2</v>
          </cell>
          <cell r="M55">
            <v>1.5201151271099727E-2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0.99999999999999978</v>
          </cell>
          <cell r="W55">
            <v>3.6403089107749434E-2</v>
          </cell>
          <cell r="X55">
            <v>0.29773197802865986</v>
          </cell>
          <cell r="Y55">
            <v>6.8450298899232376E-2</v>
          </cell>
          <cell r="Z55">
            <v>9.2996845282774937E-2</v>
          </cell>
          <cell r="AA55">
            <v>7.7795694011675215E-2</v>
          </cell>
          <cell r="AB55">
            <v>0.45853063972626784</v>
          </cell>
          <cell r="AC55">
            <v>4.5887148955315517E-2</v>
          </cell>
          <cell r="AD55">
            <v>1.5201151271099727E-2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DONOTUSE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DONOTUSE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1.0000000000000002</v>
          </cell>
          <cell r="F58">
            <v>-3.5195168969145078E-3</v>
          </cell>
          <cell r="G58">
            <v>0.4123754115886708</v>
          </cell>
          <cell r="H58">
            <v>0.14475794900175842</v>
          </cell>
          <cell r="I58">
            <v>5.5639144632380309E-2</v>
          </cell>
          <cell r="J58">
            <v>5.6279973936003931E-2</v>
          </cell>
          <cell r="K58">
            <v>0.359180482839277</v>
          </cell>
          <cell r="L58">
            <v>3.1566528834828127E-2</v>
          </cell>
          <cell r="M58">
            <v>-6.40829303623622E-4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1.0000000000000002</v>
          </cell>
          <cell r="W58">
            <v>-3.5195168969145078E-3</v>
          </cell>
          <cell r="X58">
            <v>0.4123754115886708</v>
          </cell>
          <cell r="Y58">
            <v>0.14475794900175842</v>
          </cell>
          <cell r="Z58">
            <v>5.5639144632380309E-2</v>
          </cell>
          <cell r="AA58">
            <v>5.6279973936003931E-2</v>
          </cell>
          <cell r="AB58">
            <v>0.359180482839277</v>
          </cell>
          <cell r="AC58">
            <v>3.1566528834828127E-2</v>
          </cell>
          <cell r="AD58">
            <v>-6.40829303623622E-4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DONOTUSE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DONOTUSE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DONOTUSE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DONOTUSE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0.10946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0.11609999999999999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1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0.155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0.1671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0.20677599999999999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0.17343500000000001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1.0479558374578252E-2</v>
          </cell>
          <cell r="G69">
            <v>0.16452489873435686</v>
          </cell>
          <cell r="H69">
            <v>4.7479930876257952E-2</v>
          </cell>
          <cell r="I69">
            <v>0.17904845096009003</v>
          </cell>
          <cell r="J69">
            <v>0.15531542287531658</v>
          </cell>
          <cell r="K69">
            <v>0.52367444042891786</v>
          </cell>
          <cell r="L69">
            <v>7.3696217778430148E-2</v>
          </cell>
          <cell r="M69">
            <v>2.3733028084773448E-2</v>
          </cell>
          <cell r="N69">
            <v>1.0965028473688345E-3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0.99999999999999978</v>
          </cell>
          <cell r="W69">
            <v>1.0479558374578252E-2</v>
          </cell>
          <cell r="X69">
            <v>0.16452489873435686</v>
          </cell>
          <cell r="Y69">
            <v>4.7479930876257952E-2</v>
          </cell>
          <cell r="Z69">
            <v>0.17904845096009003</v>
          </cell>
          <cell r="AA69">
            <v>0.15531542287531658</v>
          </cell>
          <cell r="AB69">
            <v>0.52367444042891786</v>
          </cell>
          <cell r="AC69">
            <v>7.3696217778430148E-2</v>
          </cell>
          <cell r="AD69">
            <v>2.3733028084773448E-2</v>
          </cell>
          <cell r="AE69">
            <v>1.0965028473688345E-3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0.99999999999999956</v>
          </cell>
          <cell r="F70">
            <v>1.5082148372944344E-2</v>
          </cell>
          <cell r="G70">
            <v>0.23673066413657046</v>
          </cell>
          <cell r="H70">
            <v>6.8332642260872281E-2</v>
          </cell>
          <cell r="I70">
            <v>0.15656085500476408</v>
          </cell>
          <cell r="J70">
            <v>0.13580636623811004</v>
          </cell>
          <cell r="K70">
            <v>0.45785997886563401</v>
          </cell>
          <cell r="L70">
            <v>6.4447940044097859E-2</v>
          </cell>
          <cell r="M70">
            <v>2.075448876665402E-2</v>
          </cell>
          <cell r="N70">
            <v>9.8577131511664445E-4</v>
          </cell>
          <cell r="O70">
            <v>0</v>
          </cell>
          <cell r="P70">
            <v>0</v>
          </cell>
          <cell r="S70" t="str">
            <v>SNPT</v>
          </cell>
          <cell r="V70">
            <v>0.99999999999999956</v>
          </cell>
          <cell r="W70">
            <v>1.5082148372944344E-2</v>
          </cell>
          <cell r="X70">
            <v>0.23673066413657046</v>
          </cell>
          <cell r="Y70">
            <v>6.8332642260872281E-2</v>
          </cell>
          <cell r="Z70">
            <v>0.15656085500476408</v>
          </cell>
          <cell r="AA70">
            <v>0.13580636623811004</v>
          </cell>
          <cell r="AB70">
            <v>0.45785997886563401</v>
          </cell>
          <cell r="AC70">
            <v>6.4447940044097859E-2</v>
          </cell>
          <cell r="AD70">
            <v>2.075448876665402E-2</v>
          </cell>
          <cell r="AE70">
            <v>9.8577131511664445E-4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1.5515192291801897E-2</v>
          </cell>
          <cell r="G71">
            <v>0.24358314142563109</v>
          </cell>
          <cell r="H71">
            <v>7.0294976443031149E-2</v>
          </cell>
          <cell r="I71">
            <v>0.15442915921835954</v>
          </cell>
          <cell r="J71">
            <v>0.13395944902283005</v>
          </cell>
          <cell r="K71">
            <v>0.45166900922700848</v>
          </cell>
          <cell r="L71">
            <v>6.3562902357593126E-2</v>
          </cell>
          <cell r="M71">
            <v>2.0469710195529473E-2</v>
          </cell>
          <cell r="N71">
            <v>9.4561903657476663E-4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1.0000000000000002</v>
          </cell>
          <cell r="W71">
            <v>1.5515192291801897E-2</v>
          </cell>
          <cell r="X71">
            <v>0.24358314142563109</v>
          </cell>
          <cell r="Y71">
            <v>7.0294976443031149E-2</v>
          </cell>
          <cell r="Z71">
            <v>0.15442915921835954</v>
          </cell>
          <cell r="AA71">
            <v>0.13395944902283005</v>
          </cell>
          <cell r="AB71">
            <v>0.45166900922700848</v>
          </cell>
          <cell r="AC71">
            <v>6.3562902357593126E-2</v>
          </cell>
          <cell r="AD71">
            <v>2.0469710195529473E-2</v>
          </cell>
          <cell r="AE71">
            <v>9.4561903657476663E-4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0.99999999999999933</v>
          </cell>
          <cell r="F72">
            <v>3.5975361352380927E-2</v>
          </cell>
          <cell r="G72">
            <v>0.56480201380177231</v>
          </cell>
          <cell r="H72">
            <v>0.16299426118859242</v>
          </cell>
          <cell r="I72">
            <v>5.4399311837301817E-2</v>
          </cell>
          <cell r="J72">
            <v>4.7188647180595247E-2</v>
          </cell>
          <cell r="K72">
            <v>0.15910536829438601</v>
          </cell>
          <cell r="L72">
            <v>2.2390679362706164E-2</v>
          </cell>
          <cell r="M72">
            <v>7.210664656706567E-3</v>
          </cell>
          <cell r="N72">
            <v>3.3300416285978292E-4</v>
          </cell>
          <cell r="O72">
            <v>0</v>
          </cell>
          <cell r="P72">
            <v>0</v>
          </cell>
          <cell r="S72" t="str">
            <v>SNPPH</v>
          </cell>
          <cell r="V72">
            <v>0.99999999999999933</v>
          </cell>
          <cell r="W72">
            <v>3.5975361352380927E-2</v>
          </cell>
          <cell r="X72">
            <v>0.56480201380177231</v>
          </cell>
          <cell r="Y72">
            <v>0.16299426118859242</v>
          </cell>
          <cell r="Z72">
            <v>5.4399311837301817E-2</v>
          </cell>
          <cell r="AA72">
            <v>4.7188647180595247E-2</v>
          </cell>
          <cell r="AB72">
            <v>0.15910536829438601</v>
          </cell>
          <cell r="AC72">
            <v>2.2390679362706164E-2</v>
          </cell>
          <cell r="AD72">
            <v>7.210664656706567E-3</v>
          </cell>
          <cell r="AE72">
            <v>3.3300416285978292E-4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4.7102248421590824E-2</v>
          </cell>
          <cell r="G73">
            <v>0.73949068926711903</v>
          </cell>
          <cell r="H73">
            <v>0.21340706231129031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4.7102248421590824E-2</v>
          </cell>
          <cell r="X73">
            <v>0.73949068926711903</v>
          </cell>
          <cell r="Y73">
            <v>0.21340706231129031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2.0488763488727826E-2</v>
          </cell>
          <cell r="G74">
            <v>0.32166723123062768</v>
          </cell>
          <cell r="H74">
            <v>9.2828834568244922E-2</v>
          </cell>
          <cell r="I74">
            <v>0.13011323445048273</v>
          </cell>
          <cell r="J74">
            <v>0.11286663942318052</v>
          </cell>
          <cell r="K74">
            <v>0.38055102882795294</v>
          </cell>
          <cell r="L74">
            <v>5.355442219818108E-2</v>
          </cell>
          <cell r="M74">
            <v>1.7246595027302199E-2</v>
          </cell>
          <cell r="N74">
            <v>7.964852357829151E-4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2.0488763488727826E-2</v>
          </cell>
          <cell r="X74">
            <v>0.32166723123062768</v>
          </cell>
          <cell r="Y74">
            <v>9.2828834568244922E-2</v>
          </cell>
          <cell r="Z74">
            <v>0.13011323445048273</v>
          </cell>
          <cell r="AA74">
            <v>0.11286663942318052</v>
          </cell>
          <cell r="AB74">
            <v>0.38055102882795294</v>
          </cell>
          <cell r="AC74">
            <v>5.355442219818108E-2</v>
          </cell>
          <cell r="AD74">
            <v>1.7246595027302199E-2</v>
          </cell>
          <cell r="AE74">
            <v>7.964852357829151E-4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2.1699878890241157E-2</v>
          </cell>
          <cell r="G75">
            <v>0.27784890788041466</v>
          </cell>
          <cell r="H75">
            <v>7.7656203873989374E-2</v>
          </cell>
          <cell r="I75">
            <v>0.14174329141004391</v>
          </cell>
          <cell r="J75">
            <v>0.11816103893857612</v>
          </cell>
          <cell r="K75">
            <v>0.41555859279204771</v>
          </cell>
          <cell r="L75">
            <v>6.5102182222161839E-2</v>
          </cell>
          <cell r="M75">
            <v>2.3582252471467793E-2</v>
          </cell>
          <cell r="N75">
            <v>3.9094293110112196E-4</v>
          </cell>
          <cell r="O75">
            <v>0</v>
          </cell>
          <cell r="P75">
            <v>0</v>
          </cell>
          <cell r="S75" t="str">
            <v>SNPG</v>
          </cell>
          <cell r="V75">
            <v>0.99999999999999967</v>
          </cell>
          <cell r="W75">
            <v>2.1699878890241157E-2</v>
          </cell>
          <cell r="X75">
            <v>0.27784890788041466</v>
          </cell>
          <cell r="Y75">
            <v>7.7656203873989374E-2</v>
          </cell>
          <cell r="Z75">
            <v>0.14174329141004391</v>
          </cell>
          <cell r="AA75">
            <v>0.11816103893857612</v>
          </cell>
          <cell r="AB75">
            <v>0.41555859279204771</v>
          </cell>
          <cell r="AC75">
            <v>6.5102182222161839E-2</v>
          </cell>
          <cell r="AD75">
            <v>2.3582252471467793E-2</v>
          </cell>
          <cell r="AE75">
            <v>3.9094293110112196E-4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0.99999999999999989</v>
          </cell>
          <cell r="F76">
            <v>2.8702544630900113E-2</v>
          </cell>
          <cell r="G76">
            <v>0.38968543252733129</v>
          </cell>
          <cell r="H76">
            <v>0.10721462210584</v>
          </cell>
          <cell r="I76">
            <v>9.7025271377566238E-2</v>
          </cell>
          <cell r="J76">
            <v>8.3848910478507385E-2</v>
          </cell>
          <cell r="K76">
            <v>0.33003008771255848</v>
          </cell>
          <cell r="L76">
            <v>4.6979785339495851E-2</v>
          </cell>
          <cell r="M76">
            <v>1.3176360899058858E-2</v>
          </cell>
          <cell r="N76">
            <v>3.6225630630785607E-4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0.99999999999999989</v>
          </cell>
          <cell r="W76">
            <v>2.8702544630900113E-2</v>
          </cell>
          <cell r="X76">
            <v>0.38968543252733129</v>
          </cell>
          <cell r="Y76">
            <v>0.10721462210584</v>
          </cell>
          <cell r="Z76">
            <v>9.7025271377566238E-2</v>
          </cell>
          <cell r="AA76">
            <v>8.3848910478507385E-2</v>
          </cell>
          <cell r="AB76">
            <v>0.33003008771255848</v>
          </cell>
          <cell r="AC76">
            <v>4.6979785339495851E-2</v>
          </cell>
          <cell r="AD76">
            <v>1.3176360899058858E-2</v>
          </cell>
          <cell r="AE76">
            <v>3.6225630630785607E-4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4.7364665689968978E-2</v>
          </cell>
          <cell r="G77">
            <v>0.73922721840110572</v>
          </cell>
          <cell r="H77">
            <v>0.21340811590892531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4.7364665689968978E-2</v>
          </cell>
          <cell r="X77">
            <v>0.73922721840110572</v>
          </cell>
          <cell r="Y77">
            <v>0.21340811590892531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0.99999999999999989</v>
          </cell>
          <cell r="F78">
            <v>4.7411013883032753E-2</v>
          </cell>
          <cell r="G78">
            <v>0.73918068412140625</v>
          </cell>
          <cell r="H78">
            <v>0.21340830199556093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S78" t="str">
            <v>TROJD</v>
          </cell>
          <cell r="V78">
            <v>0.99999999999999989</v>
          </cell>
          <cell r="W78">
            <v>4.7411013883032753E-2</v>
          </cell>
          <cell r="X78">
            <v>0.73918068412140625</v>
          </cell>
          <cell r="Y78">
            <v>0.21340830199556093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1.0015164479965104</v>
          </cell>
          <cell r="F79">
            <v>1.0524500142712211E-2</v>
          </cell>
          <cell r="G79">
            <v>7.4430632736483732E-2</v>
          </cell>
          <cell r="H79">
            <v>0</v>
          </cell>
          <cell r="I79">
            <v>0.18668186392215619</v>
          </cell>
          <cell r="J79">
            <v>0.15582940016894448</v>
          </cell>
          <cell r="K79">
            <v>0.62926883798076061</v>
          </cell>
          <cell r="L79">
            <v>9.0637097572985104E-2</v>
          </cell>
          <cell r="M79">
            <v>3.0852463753211708E-2</v>
          </cell>
          <cell r="N79">
            <v>5.3984161958879921E-3</v>
          </cell>
          <cell r="O79">
            <v>4.5750994455245504E-3</v>
          </cell>
          <cell r="P79">
            <v>0</v>
          </cell>
          <cell r="S79" t="str">
            <v>IBT</v>
          </cell>
          <cell r="V79">
            <v>1.0015164479965104</v>
          </cell>
          <cell r="W79">
            <v>1.0524500142712211E-2</v>
          </cell>
          <cell r="X79">
            <v>7.4430632736483732E-2</v>
          </cell>
          <cell r="Y79">
            <v>0</v>
          </cell>
          <cell r="Z79">
            <v>0.18668186392215619</v>
          </cell>
          <cell r="AA79">
            <v>0.15582940016894448</v>
          </cell>
          <cell r="AB79">
            <v>0.62926883798076061</v>
          </cell>
          <cell r="AC79">
            <v>9.0637097572985104E-2</v>
          </cell>
          <cell r="AD79">
            <v>3.0852463753211708E-2</v>
          </cell>
          <cell r="AE79">
            <v>5.3984161958879921E-3</v>
          </cell>
          <cell r="AF79">
            <v>4.5750994455245504E-3</v>
          </cell>
          <cell r="AG79">
            <v>0</v>
          </cell>
        </row>
        <row r="80">
          <cell r="B80" t="str">
            <v>DITEXP</v>
          </cell>
          <cell r="E80">
            <v>1</v>
          </cell>
          <cell r="F80">
            <v>2.4366391962665414E-2</v>
          </cell>
          <cell r="G80">
            <v>0.3213101192995057</v>
          </cell>
          <cell r="H80">
            <v>8.9800599144270118E-2</v>
          </cell>
          <cell r="I80">
            <v>0.14189621887604456</v>
          </cell>
          <cell r="J80">
            <v>0.12788877756231312</v>
          </cell>
          <cell r="K80">
            <v>0.36735790349745806</v>
          </cell>
          <cell r="L80">
            <v>4.8328425422606368E-2</v>
          </cell>
          <cell r="M80">
            <v>1.4007441313731429E-2</v>
          </cell>
          <cell r="N80">
            <v>2.8864921292903216E-3</v>
          </cell>
          <cell r="O80">
            <v>0</v>
          </cell>
          <cell r="P80">
            <v>4.0538496681595633E-3</v>
          </cell>
          <cell r="S80" t="str">
            <v>DITEXP</v>
          </cell>
          <cell r="V80">
            <v>1</v>
          </cell>
          <cell r="W80">
            <v>2.4366391962665414E-2</v>
          </cell>
          <cell r="X80">
            <v>0.3213101192995057</v>
          </cell>
          <cell r="Y80">
            <v>8.9800599144270118E-2</v>
          </cell>
          <cell r="Z80">
            <v>0.14189621887604456</v>
          </cell>
          <cell r="AA80">
            <v>0.12788877756231312</v>
          </cell>
          <cell r="AB80">
            <v>0.36735790349745806</v>
          </cell>
          <cell r="AC80">
            <v>4.8328425422606368E-2</v>
          </cell>
          <cell r="AD80">
            <v>1.4007441313731429E-2</v>
          </cell>
          <cell r="AE80">
            <v>2.8864921292903216E-3</v>
          </cell>
          <cell r="AF80">
            <v>0</v>
          </cell>
          <cell r="AG80">
            <v>4.0538496681595633E-3</v>
          </cell>
        </row>
        <row r="81">
          <cell r="B81" t="str">
            <v>DITBAL</v>
          </cell>
          <cell r="E81">
            <v>0.99999999999999978</v>
          </cell>
          <cell r="F81">
            <v>2.5831417119645442E-2</v>
          </cell>
          <cell r="G81">
            <v>0.286325921436064</v>
          </cell>
          <cell r="H81">
            <v>6.9664957664515151E-2</v>
          </cell>
          <cell r="I81">
            <v>0.12175821957617816</v>
          </cell>
          <cell r="J81">
            <v>0.10184489455256272</v>
          </cell>
          <cell r="K81">
            <v>0.44017253359081349</v>
          </cell>
          <cell r="L81">
            <v>6.2027129797948388E-2</v>
          </cell>
          <cell r="M81">
            <v>1.9913325023615442E-2</v>
          </cell>
          <cell r="N81">
            <v>2.3079912747065745E-3</v>
          </cell>
          <cell r="O81">
            <v>0</v>
          </cell>
          <cell r="P81">
            <v>-8.0881704598713498E-3</v>
          </cell>
          <cell r="S81" t="str">
            <v>DITBAL</v>
          </cell>
          <cell r="V81">
            <v>0.99999999999999978</v>
          </cell>
          <cell r="W81">
            <v>2.5831417119645442E-2</v>
          </cell>
          <cell r="X81">
            <v>0.286325921436064</v>
          </cell>
          <cell r="Y81">
            <v>6.9664957664515151E-2</v>
          </cell>
          <cell r="Z81">
            <v>0.12175821957617816</v>
          </cell>
          <cell r="AA81">
            <v>0.10184489455256272</v>
          </cell>
          <cell r="AB81">
            <v>0.44017253359081349</v>
          </cell>
          <cell r="AC81">
            <v>6.2027129797948388E-2</v>
          </cell>
          <cell r="AD81">
            <v>1.9913325023615442E-2</v>
          </cell>
          <cell r="AE81">
            <v>2.3079912747065745E-3</v>
          </cell>
          <cell r="AF81">
            <v>0</v>
          </cell>
          <cell r="AG81">
            <v>-8.0881704598713498E-3</v>
          </cell>
        </row>
        <row r="82">
          <cell r="B82" t="str">
            <v>TAXDEPR</v>
          </cell>
          <cell r="E82">
            <v>0.99999999999999978</v>
          </cell>
          <cell r="F82">
            <v>2.3534557378268438E-2</v>
          </cell>
          <cell r="G82">
            <v>0.26744407588113056</v>
          </cell>
          <cell r="H82">
            <v>7.1710095159655277E-2</v>
          </cell>
          <cell r="I82">
            <v>0.13182455954234704</v>
          </cell>
          <cell r="J82">
            <v>0.11315974975889759</v>
          </cell>
          <cell r="K82">
            <v>0.44602252748784821</v>
          </cell>
          <cell r="L82">
            <v>5.7423747557134384E-2</v>
          </cell>
          <cell r="M82">
            <v>1.8664809783449445E-2</v>
          </cell>
          <cell r="N82">
            <v>2.0404369936159517E-3</v>
          </cell>
          <cell r="O82">
            <v>0</v>
          </cell>
          <cell r="P82">
            <v>0</v>
          </cell>
          <cell r="S82" t="str">
            <v>TAXDEPR</v>
          </cell>
          <cell r="V82">
            <v>0.99999999999999978</v>
          </cell>
          <cell r="W82">
            <v>2.3534557378268438E-2</v>
          </cell>
          <cell r="X82">
            <v>0.26744407588113056</v>
          </cell>
          <cell r="Y82">
            <v>7.1710095159655277E-2</v>
          </cell>
          <cell r="Z82">
            <v>0.13182455954234704</v>
          </cell>
          <cell r="AA82">
            <v>0.11315974975889759</v>
          </cell>
          <cell r="AB82">
            <v>0.44602252748784821</v>
          </cell>
          <cell r="AC82">
            <v>5.7423747557134384E-2</v>
          </cell>
          <cell r="AD82">
            <v>1.8664809783449445E-2</v>
          </cell>
          <cell r="AE82">
            <v>2.0404369936159517E-3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S83" t="str">
            <v>DONOTUSE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DONOTUSE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S84" t="str">
            <v>DONOTUSE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DONOTUSE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DONOTUSE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1.0000000000000004</v>
          </cell>
          <cell r="F86">
            <v>2.7159384252769463E-2</v>
          </cell>
          <cell r="G86">
            <v>0.27928535150294215</v>
          </cell>
          <cell r="H86">
            <v>7.6116383303818494E-2</v>
          </cell>
          <cell r="I86">
            <v>0.13611114146034059</v>
          </cell>
          <cell r="J86">
            <v>0.11685111012245192</v>
          </cell>
          <cell r="K86">
            <v>0.42270036362853192</v>
          </cell>
          <cell r="L86">
            <v>5.802389094246236E-2</v>
          </cell>
          <cell r="M86">
            <v>1.9260031337888683E-2</v>
          </cell>
          <cell r="N86">
            <v>6.0348490913510894E-4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1.0000000000000004</v>
          </cell>
          <cell r="W86">
            <v>2.7159384252769463E-2</v>
          </cell>
          <cell r="X86">
            <v>0.27928535150294215</v>
          </cell>
          <cell r="Y86">
            <v>7.6116383303818494E-2</v>
          </cell>
          <cell r="Z86">
            <v>0.13611114146034059</v>
          </cell>
          <cell r="AA86">
            <v>0.11685111012245192</v>
          </cell>
          <cell r="AB86">
            <v>0.42270036362853192</v>
          </cell>
          <cell r="AC86">
            <v>5.802389094246236E-2</v>
          </cell>
          <cell r="AD86">
            <v>1.9260031337888683E-2</v>
          </cell>
          <cell r="AE86">
            <v>6.0348490913510894E-4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1.0000000000000002</v>
          </cell>
          <cell r="F87">
            <v>1.9194482976226335E-2</v>
          </cell>
          <cell r="G87">
            <v>0.25708155797286986</v>
          </cell>
          <cell r="H87">
            <v>6.3198325916553499E-2</v>
          </cell>
          <cell r="I87">
            <v>0.11199069237647513</v>
          </cell>
          <cell r="J87">
            <v>9.7454625017512758E-2</v>
          </cell>
          <cell r="K87">
            <v>0.34777011482886933</v>
          </cell>
          <cell r="L87">
            <v>4.6509894954694396E-2</v>
          </cell>
          <cell r="M87">
            <v>1.4536067358962368E-2</v>
          </cell>
          <cell r="N87">
            <v>8.5807073001682754E-4</v>
          </cell>
          <cell r="O87">
            <v>0.15339686024429475</v>
          </cell>
          <cell r="P87">
            <v>0</v>
          </cell>
          <cell r="S87" t="str">
            <v>SCHMAEXP</v>
          </cell>
          <cell r="V87">
            <v>1.0000000000000002</v>
          </cell>
          <cell r="W87">
            <v>1.9194482976226335E-2</v>
          </cell>
          <cell r="X87">
            <v>0.25708155797286986</v>
          </cell>
          <cell r="Y87">
            <v>6.3198325916553499E-2</v>
          </cell>
          <cell r="Z87">
            <v>0.11199069237647513</v>
          </cell>
          <cell r="AA87">
            <v>9.7454625017512758E-2</v>
          </cell>
          <cell r="AB87">
            <v>0.34777011482886933</v>
          </cell>
          <cell r="AC87">
            <v>4.6509894954694396E-2</v>
          </cell>
          <cell r="AD87">
            <v>1.4536067358962368E-2</v>
          </cell>
          <cell r="AE87">
            <v>8.5807073001682754E-4</v>
          </cell>
          <cell r="AF87">
            <v>0.15339686024429475</v>
          </cell>
          <cell r="AG87">
            <v>0</v>
          </cell>
        </row>
        <row r="88">
          <cell r="B88" t="str">
            <v>SGCT</v>
          </cell>
          <cell r="E88">
            <v>0.99999999999999989</v>
          </cell>
          <cell r="F88">
            <v>1.8159953651434742E-2</v>
          </cell>
          <cell r="G88">
            <v>0.27931039135619634</v>
          </cell>
          <cell r="H88">
            <v>8.2241712122234592E-2</v>
          </cell>
          <cell r="I88">
            <v>0.1439399051256226</v>
          </cell>
          <cell r="J88">
            <v>0.12462144346158159</v>
          </cell>
          <cell r="K88">
            <v>0.41628051415814199</v>
          </cell>
          <cell r="L88">
            <v>6.0067523586369784E-2</v>
          </cell>
          <cell r="M88">
            <v>1.9318461664041019E-2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0.99999999999999989</v>
          </cell>
          <cell r="W88">
            <v>1.8159953651434742E-2</v>
          </cell>
          <cell r="X88">
            <v>0.27931039135619634</v>
          </cell>
          <cell r="Y88">
            <v>8.2241712122234592E-2</v>
          </cell>
          <cell r="Z88">
            <v>0.1439399051256226</v>
          </cell>
          <cell r="AA88">
            <v>0.12462144346158159</v>
          </cell>
          <cell r="AB88">
            <v>0.41628051415814199</v>
          </cell>
          <cell r="AC88">
            <v>6.0067523586369784E-2</v>
          </cell>
          <cell r="AD88">
            <v>1.9318461664041019E-2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WASHINGTON</v>
          </cell>
          <cell r="AL15">
            <v>3</v>
          </cell>
        </row>
        <row r="25">
          <cell r="AQ25">
            <v>0.495</v>
          </cell>
          <cell r="AT25">
            <v>6.021E-2</v>
          </cell>
        </row>
        <row r="29">
          <cell r="AL29" t="str">
            <v>WA</v>
          </cell>
        </row>
        <row r="33">
          <cell r="AP33">
            <v>2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182W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404HP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OWC141</v>
          </cell>
        </row>
        <row r="358">
          <cell r="AK358" t="str">
            <v>OWC143</v>
          </cell>
        </row>
        <row r="359">
          <cell r="AK359" t="str">
            <v>OWC232</v>
          </cell>
        </row>
        <row r="360">
          <cell r="AK360" t="str">
            <v>OWC25330</v>
          </cell>
        </row>
        <row r="361">
          <cell r="AK361" t="str">
            <v>DFA</v>
          </cell>
        </row>
        <row r="362">
          <cell r="AK362" t="str">
            <v>S00</v>
          </cell>
        </row>
        <row r="363">
          <cell r="AK363" t="str">
            <v>SCHMAF</v>
          </cell>
        </row>
        <row r="364">
          <cell r="AK364" t="str">
            <v>SCHMAP</v>
          </cell>
        </row>
        <row r="365">
          <cell r="AK365" t="str">
            <v>SCHMAT</v>
          </cell>
        </row>
        <row r="366">
          <cell r="AK366" t="str">
            <v>SCHMDF</v>
          </cell>
        </row>
        <row r="367">
          <cell r="AK367" t="str">
            <v>SCHMDP</v>
          </cell>
        </row>
        <row r="368">
          <cell r="AK368" t="str">
            <v>SCHMDT</v>
          </cell>
        </row>
        <row r="369">
          <cell r="AK369" t="str">
            <v>T00</v>
          </cell>
        </row>
        <row r="370">
          <cell r="AK370" t="str">
            <v>TS0</v>
          </cell>
        </row>
        <row r="371">
          <cell r="AK371" t="str">
            <v>OWC230</v>
          </cell>
        </row>
        <row r="372">
          <cell r="AK372">
            <v>22844</v>
          </cell>
        </row>
        <row r="373">
          <cell r="AK373">
            <v>230</v>
          </cell>
        </row>
        <row r="374">
          <cell r="AK374">
            <v>254105</v>
          </cell>
        </row>
        <row r="375">
          <cell r="AK375">
            <v>25398</v>
          </cell>
        </row>
        <row r="376">
          <cell r="AK376">
            <v>2283</v>
          </cell>
        </row>
        <row r="377">
          <cell r="AK377">
            <v>415</v>
          </cell>
        </row>
        <row r="378">
          <cell r="AK378">
            <v>416</v>
          </cell>
        </row>
      </sheetData>
      <sheetData sheetId="11"/>
      <sheetData sheetId="12"/>
      <sheetData sheetId="13"/>
      <sheetData sheetId="14"/>
      <sheetData sheetId="15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0.99999999999999967</v>
          </cell>
          <cell r="F4">
            <v>1.8091217273899413E-2</v>
          </cell>
          <cell r="G4">
            <v>0.27825318686777611</v>
          </cell>
          <cell r="H4">
            <v>8.1930422926122626E-2</v>
          </cell>
          <cell r="I4">
            <v>0.14339508503130852</v>
          </cell>
          <cell r="J4">
            <v>0.12414974475842459</v>
          </cell>
          <cell r="K4">
            <v>0.41470487056725025</v>
          </cell>
          <cell r="L4">
            <v>5.984016485748235E-2</v>
          </cell>
          <cell r="M4">
            <v>1.9245340272883923E-2</v>
          </cell>
          <cell r="N4">
            <v>3.7850524761605404E-3</v>
          </cell>
          <cell r="O4">
            <v>0</v>
          </cell>
          <cell r="P4">
            <v>0</v>
          </cell>
          <cell r="S4" t="str">
            <v>SG</v>
          </cell>
          <cell r="V4">
            <v>0.99999999999999967</v>
          </cell>
          <cell r="W4">
            <v>1.8091217273899413E-2</v>
          </cell>
          <cell r="X4">
            <v>0.27825318686777611</v>
          </cell>
          <cell r="Y4">
            <v>8.1930422926122626E-2</v>
          </cell>
          <cell r="Z4">
            <v>0.14339508503130852</v>
          </cell>
          <cell r="AA4">
            <v>0.12414974475842459</v>
          </cell>
          <cell r="AB4">
            <v>0.41470487056725025</v>
          </cell>
          <cell r="AC4">
            <v>5.984016485748235E-2</v>
          </cell>
          <cell r="AD4">
            <v>1.9245340272883923E-2</v>
          </cell>
          <cell r="AE4">
            <v>3.7850524761605404E-3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0.99999999999999967</v>
          </cell>
          <cell r="F5">
            <v>1.8091217273899413E-2</v>
          </cell>
          <cell r="G5">
            <v>0.27825318686777611</v>
          </cell>
          <cell r="H5">
            <v>8.1930422926122626E-2</v>
          </cell>
          <cell r="I5">
            <v>0.14339508503130852</v>
          </cell>
          <cell r="J5">
            <v>0.12414974475842459</v>
          </cell>
          <cell r="K5">
            <v>0.41470487056725025</v>
          </cell>
          <cell r="L5">
            <v>5.984016485748235E-2</v>
          </cell>
          <cell r="M5">
            <v>1.9245340272883923E-2</v>
          </cell>
          <cell r="N5">
            <v>3.7850524761605404E-3</v>
          </cell>
          <cell r="O5">
            <v>0</v>
          </cell>
          <cell r="P5">
            <v>0</v>
          </cell>
          <cell r="S5" t="str">
            <v>SG-P</v>
          </cell>
          <cell r="V5">
            <v>0.99999999999999967</v>
          </cell>
          <cell r="W5">
            <v>1.8091217273899413E-2</v>
          </cell>
          <cell r="X5">
            <v>0.27825318686777611</v>
          </cell>
          <cell r="Y5">
            <v>8.1930422926122626E-2</v>
          </cell>
          <cell r="Z5">
            <v>0.14339508503130852</v>
          </cell>
          <cell r="AA5">
            <v>0.12414974475842459</v>
          </cell>
          <cell r="AB5">
            <v>0.41470487056725025</v>
          </cell>
          <cell r="AC5">
            <v>5.984016485748235E-2</v>
          </cell>
          <cell r="AD5">
            <v>1.9245340272883923E-2</v>
          </cell>
          <cell r="AE5">
            <v>3.7850524761605404E-3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0.99999999999999967</v>
          </cell>
          <cell r="F6">
            <v>1.8091217273899413E-2</v>
          </cell>
          <cell r="G6">
            <v>0.27825318686777611</v>
          </cell>
          <cell r="H6">
            <v>8.1930422926122626E-2</v>
          </cell>
          <cell r="I6">
            <v>0.14339508503130852</v>
          </cell>
          <cell r="J6">
            <v>0.12414974475842459</v>
          </cell>
          <cell r="K6">
            <v>0.41470487056725025</v>
          </cell>
          <cell r="L6">
            <v>5.984016485748235E-2</v>
          </cell>
          <cell r="M6">
            <v>1.9245340272883923E-2</v>
          </cell>
          <cell r="N6">
            <v>3.7850524761605404E-3</v>
          </cell>
          <cell r="O6">
            <v>0</v>
          </cell>
          <cell r="P6">
            <v>0</v>
          </cell>
          <cell r="S6" t="str">
            <v>SG-U</v>
          </cell>
          <cell r="V6">
            <v>0.99999999999999967</v>
          </cell>
          <cell r="W6">
            <v>1.8091217273899413E-2</v>
          </cell>
          <cell r="X6">
            <v>0.27825318686777611</v>
          </cell>
          <cell r="Y6">
            <v>8.1930422926122626E-2</v>
          </cell>
          <cell r="Z6">
            <v>0.14339508503130852</v>
          </cell>
          <cell r="AA6">
            <v>0.12414974475842459</v>
          </cell>
          <cell r="AB6">
            <v>0.41470487056725025</v>
          </cell>
          <cell r="AC6">
            <v>5.984016485748235E-2</v>
          </cell>
          <cell r="AD6">
            <v>1.9245340272883923E-2</v>
          </cell>
          <cell r="AE6">
            <v>3.7850524761605404E-3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</v>
          </cell>
          <cell r="F7">
            <v>3.6007827420026658E-2</v>
          </cell>
          <cell r="G7">
            <v>0.55382081703602981</v>
          </cell>
          <cell r="H7">
            <v>0.1630700955335849</v>
          </cell>
          <cell r="I7">
            <v>0.2471012600103587</v>
          </cell>
          <cell r="J7">
            <v>0.2471012600103587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</v>
          </cell>
          <cell r="W7">
            <v>3.6007827420026658E-2</v>
          </cell>
          <cell r="X7">
            <v>0.55382081703602981</v>
          </cell>
          <cell r="Y7">
            <v>0.1630700955335849</v>
          </cell>
          <cell r="Z7">
            <v>0.2471012600103587</v>
          </cell>
          <cell r="AA7">
            <v>0.2471012600103587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0.99999999999999989</v>
          </cell>
          <cell r="F8">
            <v>0</v>
          </cell>
          <cell r="G8">
            <v>0</v>
          </cell>
          <cell r="H8">
            <v>0</v>
          </cell>
          <cell r="I8">
            <v>3.8678236872586348E-2</v>
          </cell>
          <cell r="J8">
            <v>0</v>
          </cell>
          <cell r="K8">
            <v>0.83345126605089415</v>
          </cell>
          <cell r="L8">
            <v>0.12026350472552537</v>
          </cell>
          <cell r="M8">
            <v>3.8678236872586348E-2</v>
          </cell>
          <cell r="N8">
            <v>7.6069923509941078E-3</v>
          </cell>
          <cell r="O8">
            <v>0</v>
          </cell>
          <cell r="P8">
            <v>0</v>
          </cell>
          <cell r="S8" t="str">
            <v>DGU</v>
          </cell>
          <cell r="V8">
            <v>0.99999999999999989</v>
          </cell>
          <cell r="W8">
            <v>0</v>
          </cell>
          <cell r="X8">
            <v>0</v>
          </cell>
          <cell r="Y8">
            <v>0</v>
          </cell>
          <cell r="Z8">
            <v>3.8678236872586348E-2</v>
          </cell>
          <cell r="AA8">
            <v>0</v>
          </cell>
          <cell r="AB8">
            <v>0.83345126605089415</v>
          </cell>
          <cell r="AC8">
            <v>0.12026350472552537</v>
          </cell>
          <cell r="AD8">
            <v>3.8678236872586348E-2</v>
          </cell>
          <cell r="AE8">
            <v>7.6069923509941078E-3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1.8271468004368269E-2</v>
          </cell>
          <cell r="G9">
            <v>0.2826157036166026</v>
          </cell>
          <cell r="H9">
            <v>8.3672021092458984E-2</v>
          </cell>
          <cell r="I9">
            <v>0.13706412172664467</v>
          </cell>
          <cell r="J9">
            <v>0.1190905659221498</v>
          </cell>
          <cell r="K9">
            <v>0.41604499836624059</v>
          </cell>
          <cell r="L9">
            <v>5.8488956305341844E-2</v>
          </cell>
          <cell r="M9">
            <v>1.7973555804494869E-2</v>
          </cell>
          <cell r="N9">
            <v>3.8427308883428606E-3</v>
          </cell>
          <cell r="O9">
            <v>0</v>
          </cell>
          <cell r="P9">
            <v>0</v>
          </cell>
          <cell r="S9" t="str">
            <v>SC</v>
          </cell>
          <cell r="V9">
            <v>1</v>
          </cell>
          <cell r="W9">
            <v>1.8271468004368269E-2</v>
          </cell>
          <cell r="X9">
            <v>0.2826157036166026</v>
          </cell>
          <cell r="Y9">
            <v>8.3672021092458984E-2</v>
          </cell>
          <cell r="Z9">
            <v>0.13706412172664467</v>
          </cell>
          <cell r="AA9">
            <v>0.1190905659221498</v>
          </cell>
          <cell r="AB9">
            <v>0.41604499836624059</v>
          </cell>
          <cell r="AC9">
            <v>5.8488956305341844E-2</v>
          </cell>
          <cell r="AD9">
            <v>1.7973555804494869E-2</v>
          </cell>
          <cell r="AE9">
            <v>3.8427308883428606E-3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1.7550465082492844E-2</v>
          </cell>
          <cell r="G10">
            <v>0.26516563662129666</v>
          </cell>
          <cell r="H10">
            <v>7.6705628427113523E-2</v>
          </cell>
          <cell r="I10">
            <v>0.16238797494530005</v>
          </cell>
          <cell r="J10">
            <v>0.13932728126724897</v>
          </cell>
          <cell r="K10">
            <v>0.41068448717027933</v>
          </cell>
          <cell r="L10">
            <v>6.3893790513903884E-2</v>
          </cell>
          <cell r="M10">
            <v>2.3060693678051091E-2</v>
          </cell>
          <cell r="N10">
            <v>3.6120172396135802E-3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1.7550465082492844E-2</v>
          </cell>
          <cell r="X10">
            <v>0.26516563662129666</v>
          </cell>
          <cell r="Y10">
            <v>7.6705628427113523E-2</v>
          </cell>
          <cell r="Z10">
            <v>0.16238797494530005</v>
          </cell>
          <cell r="AA10">
            <v>0.13932728126724897</v>
          </cell>
          <cell r="AB10">
            <v>0.41068448717027933</v>
          </cell>
          <cell r="AC10">
            <v>6.3893790513903884E-2</v>
          </cell>
          <cell r="AD10">
            <v>2.3060693678051091E-2</v>
          </cell>
          <cell r="AE10">
            <v>3.6120172396135802E-3</v>
          </cell>
          <cell r="AF10">
            <v>0</v>
          </cell>
          <cell r="AG10">
            <v>0</v>
          </cell>
        </row>
        <row r="11">
          <cell r="B11" t="str">
            <v>CAEW</v>
          </cell>
          <cell r="E11">
            <v>0.99999999999999978</v>
          </cell>
          <cell r="F11">
            <v>4.8829727340361097E-2</v>
          </cell>
          <cell r="G11">
            <v>0.73775627457116211</v>
          </cell>
          <cell r="H11">
            <v>0.21341399808847666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S11" t="str">
            <v>CAEW</v>
          </cell>
          <cell r="V11">
            <v>0.99999999999999978</v>
          </cell>
          <cell r="W11">
            <v>4.8829727340361097E-2</v>
          </cell>
          <cell r="X11">
            <v>0.73775627457116211</v>
          </cell>
          <cell r="Y11">
            <v>0.21341399808847666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CAEE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0.25350215981957097</v>
          </cell>
          <cell r="J12">
            <v>0.21750235345279617</v>
          </cell>
          <cell r="K12">
            <v>0.6411152336687963</v>
          </cell>
          <cell r="L12">
            <v>9.9743924387195759E-2</v>
          </cell>
          <cell r="M12">
            <v>3.5999806366774786E-2</v>
          </cell>
          <cell r="N12">
            <v>5.63868212443688E-3</v>
          </cell>
          <cell r="O12">
            <v>0</v>
          </cell>
          <cell r="P12">
            <v>0</v>
          </cell>
          <cell r="S12" t="str">
            <v>CAEE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0.25350215981957097</v>
          </cell>
          <cell r="AA12">
            <v>0.21750235345279617</v>
          </cell>
          <cell r="AB12">
            <v>0.6411152336687963</v>
          </cell>
          <cell r="AC12">
            <v>9.9743924387195759E-2</v>
          </cell>
          <cell r="AD12">
            <v>3.5999806366774786E-2</v>
          </cell>
          <cell r="AE12">
            <v>5.63868212443688E-3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3.5188972171179472E-2</v>
          </cell>
          <cell r="G13">
            <v>0.53166147814098541</v>
          </cell>
          <cell r="H13">
            <v>0.15379605106801769</v>
          </cell>
          <cell r="I13">
            <v>0.27935349861981745</v>
          </cell>
          <cell r="J13">
            <v>0.27935349861981745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3.5188972171179472E-2</v>
          </cell>
          <cell r="X13">
            <v>0.53166147814098541</v>
          </cell>
          <cell r="Y13">
            <v>0.15379605106801769</v>
          </cell>
          <cell r="Z13">
            <v>0.27935349861981745</v>
          </cell>
          <cell r="AA13">
            <v>0.27935349861981745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0.99999999999999989</v>
          </cell>
          <cell r="F14">
            <v>0</v>
          </cell>
          <cell r="G14">
            <v>0</v>
          </cell>
          <cell r="H14">
            <v>0</v>
          </cell>
          <cell r="I14">
            <v>4.60062806905875E-2</v>
          </cell>
          <cell r="J14">
            <v>0</v>
          </cell>
          <cell r="K14">
            <v>0.8193190567380465</v>
          </cell>
          <cell r="L14">
            <v>0.12746865735292504</v>
          </cell>
          <cell r="M14">
            <v>4.60062806905875E-2</v>
          </cell>
          <cell r="N14">
            <v>7.2060052184409083E-3</v>
          </cell>
          <cell r="O14">
            <v>0</v>
          </cell>
          <cell r="P14">
            <v>0</v>
          </cell>
          <cell r="S14" t="str">
            <v>DEU</v>
          </cell>
          <cell r="V14">
            <v>0.99999999999999989</v>
          </cell>
          <cell r="W14">
            <v>0</v>
          </cell>
          <cell r="X14">
            <v>0</v>
          </cell>
          <cell r="Y14">
            <v>0</v>
          </cell>
          <cell r="Z14">
            <v>4.60062806905875E-2</v>
          </cell>
          <cell r="AA14">
            <v>0</v>
          </cell>
          <cell r="AB14">
            <v>0.8193190567380465</v>
          </cell>
          <cell r="AC14">
            <v>0.12746865735292504</v>
          </cell>
          <cell r="AD14">
            <v>4.60062806905875E-2</v>
          </cell>
          <cell r="AE14">
            <v>7.2060052184409083E-3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2.3415217935998527E-2</v>
          </cell>
          <cell r="G15">
            <v>0.26782369245639426</v>
          </cell>
          <cell r="H15">
            <v>7.1600355379508318E-2</v>
          </cell>
          <cell r="I15">
            <v>0.13713902639604011</v>
          </cell>
          <cell r="J15">
            <v>0.11784548972635503</v>
          </cell>
          <cell r="K15">
            <v>0.43959691647750887</v>
          </cell>
          <cell r="L15">
            <v>5.9725910968396849E-2</v>
          </cell>
          <cell r="M15">
            <v>1.9293536669685078E-2</v>
          </cell>
          <cell r="N15">
            <v>6.9888038615299524E-4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0.99999999999999978</v>
          </cell>
          <cell r="W15">
            <v>2.3415217935998527E-2</v>
          </cell>
          <cell r="X15">
            <v>0.26782369245639426</v>
          </cell>
          <cell r="Y15">
            <v>7.1600355379508318E-2</v>
          </cell>
          <cell r="Z15">
            <v>0.13713902639604011</v>
          </cell>
          <cell r="AA15">
            <v>0.11784548972635503</v>
          </cell>
          <cell r="AB15">
            <v>0.43959691647750887</v>
          </cell>
          <cell r="AC15">
            <v>5.9725910968396849E-2</v>
          </cell>
          <cell r="AD15">
            <v>1.9293536669685078E-2</v>
          </cell>
          <cell r="AE15">
            <v>6.9888038615299524E-4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2.3415217935998527E-2</v>
          </cell>
          <cell r="G16">
            <v>0.26782369245639426</v>
          </cell>
          <cell r="H16">
            <v>7.1600355379508318E-2</v>
          </cell>
          <cell r="I16">
            <v>0.13713902639604011</v>
          </cell>
          <cell r="J16">
            <v>0.11784548972635503</v>
          </cell>
          <cell r="K16">
            <v>0.43959691647750887</v>
          </cell>
          <cell r="L16">
            <v>5.9725910968396849E-2</v>
          </cell>
          <cell r="M16">
            <v>1.9293536669685078E-2</v>
          </cell>
          <cell r="N16">
            <v>6.9888038615299524E-4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0.99999999999999978</v>
          </cell>
          <cell r="W16">
            <v>2.3415217935998527E-2</v>
          </cell>
          <cell r="X16">
            <v>0.26782369245639426</v>
          </cell>
          <cell r="Y16">
            <v>7.1600355379508318E-2</v>
          </cell>
          <cell r="Z16">
            <v>0.13713902639604011</v>
          </cell>
          <cell r="AA16">
            <v>0.11784548972635503</v>
          </cell>
          <cell r="AB16">
            <v>0.43959691647750887</v>
          </cell>
          <cell r="AC16">
            <v>5.9725910968396849E-2</v>
          </cell>
          <cell r="AD16">
            <v>1.9293536669685078E-2</v>
          </cell>
          <cell r="AE16">
            <v>6.9888038615299524E-4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2.3415217935998527E-2</v>
          </cell>
          <cell r="G17">
            <v>0.26782369245639426</v>
          </cell>
          <cell r="H17">
            <v>7.1600355379508318E-2</v>
          </cell>
          <cell r="I17">
            <v>0.13713902639604011</v>
          </cell>
          <cell r="J17">
            <v>0.11784548972635503</v>
          </cell>
          <cell r="K17">
            <v>0.43959691647750887</v>
          </cell>
          <cell r="L17">
            <v>5.9725910968396849E-2</v>
          </cell>
          <cell r="M17">
            <v>1.9293536669685078E-2</v>
          </cell>
          <cell r="N17">
            <v>6.9888038615299524E-4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0.99999999999999978</v>
          </cell>
          <cell r="W17">
            <v>2.3415217935998527E-2</v>
          </cell>
          <cell r="X17">
            <v>0.26782369245639426</v>
          </cell>
          <cell r="Y17">
            <v>7.1600355379508318E-2</v>
          </cell>
          <cell r="Z17">
            <v>0.13713902639604011</v>
          </cell>
          <cell r="AA17">
            <v>0.11784548972635503</v>
          </cell>
          <cell r="AB17">
            <v>0.43959691647750887</v>
          </cell>
          <cell r="AC17">
            <v>5.9725910968396849E-2</v>
          </cell>
          <cell r="AD17">
            <v>1.9293536669685078E-2</v>
          </cell>
          <cell r="AE17">
            <v>6.9888038615299524E-4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0.99999999999999978</v>
          </cell>
          <cell r="F20">
            <v>2.3415217935998531E-2</v>
          </cell>
          <cell r="G20">
            <v>0.2678236924563942</v>
          </cell>
          <cell r="H20">
            <v>7.1600355379508318E-2</v>
          </cell>
          <cell r="I20">
            <v>0.13713902639604011</v>
          </cell>
          <cell r="J20">
            <v>0.11784548972635504</v>
          </cell>
          <cell r="K20">
            <v>0.43959691647750881</v>
          </cell>
          <cell r="L20">
            <v>5.9725910968396842E-2</v>
          </cell>
          <cell r="M20">
            <v>1.9293536669685082E-2</v>
          </cell>
          <cell r="N20">
            <v>6.9888038615299514E-4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2.3415217935998531E-2</v>
          </cell>
          <cell r="X20">
            <v>0.2678236924563942</v>
          </cell>
          <cell r="Y20">
            <v>7.1600355379508318E-2</v>
          </cell>
          <cell r="Z20">
            <v>0.13713902639604011</v>
          </cell>
          <cell r="AA20">
            <v>0.11784548972635504</v>
          </cell>
          <cell r="AB20">
            <v>0.43959691647750881</v>
          </cell>
          <cell r="AC20">
            <v>5.9725910968396842E-2</v>
          </cell>
          <cell r="AD20">
            <v>1.9293536669685082E-2</v>
          </cell>
          <cell r="AE20">
            <v>6.9888038615299514E-4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0.99999999999999967</v>
          </cell>
          <cell r="F23">
            <v>2.2524655229087649E-2</v>
          </cell>
          <cell r="G23">
            <v>0.26258354447257481</v>
          </cell>
          <cell r="H23">
            <v>7.0024174951187679E-2</v>
          </cell>
          <cell r="I23">
            <v>0.13437900936595415</v>
          </cell>
          <cell r="J23">
            <v>0.1153466380951732</v>
          </cell>
          <cell r="K23">
            <v>0.45159508824508682</v>
          </cell>
          <cell r="L23">
            <v>5.8234683013919458E-2</v>
          </cell>
          <cell r="M23">
            <v>1.9032371270780946E-2</v>
          </cell>
          <cell r="N23">
            <v>6.5884472218902756E-4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2.2524655229087649E-2</v>
          </cell>
          <cell r="X23">
            <v>0.26258354447257481</v>
          </cell>
          <cell r="Y23">
            <v>7.0024174951187679E-2</v>
          </cell>
          <cell r="Z23">
            <v>0.13437900936595415</v>
          </cell>
          <cell r="AA23">
            <v>0.1153466380951732</v>
          </cell>
          <cell r="AB23">
            <v>0.45159508824508682</v>
          </cell>
          <cell r="AC23">
            <v>5.8234683013919458E-2</v>
          </cell>
          <cell r="AD23">
            <v>1.9032371270780946E-2</v>
          </cell>
          <cell r="AE23">
            <v>6.5884472218902756E-4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SSCCT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SSECT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SSCCH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SSECH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SSGCH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SSCP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SSEP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SSGC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SSGCT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S33" t="str">
            <v>MC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0.99999999999999978</v>
          </cell>
          <cell r="F34">
            <v>3.6403089107749434E-2</v>
          </cell>
          <cell r="G34">
            <v>0.29773197802865986</v>
          </cell>
          <cell r="H34">
            <v>6.8450298899232376E-2</v>
          </cell>
          <cell r="I34">
            <v>9.2996845282774937E-2</v>
          </cell>
          <cell r="J34">
            <v>7.7795694011675215E-2</v>
          </cell>
          <cell r="K34">
            <v>0.45853063972626784</v>
          </cell>
          <cell r="L34">
            <v>4.5887148955315517E-2</v>
          </cell>
          <cell r="M34">
            <v>1.5201151271099727E-2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0.99999999999999978</v>
          </cell>
          <cell r="W34">
            <v>3.6403089107749434E-2</v>
          </cell>
          <cell r="X34">
            <v>0.29773197802865986</v>
          </cell>
          <cell r="Y34">
            <v>6.8450298899232376E-2</v>
          </cell>
          <cell r="Z34">
            <v>9.2996845282774937E-2</v>
          </cell>
          <cell r="AA34">
            <v>7.7795694011675215E-2</v>
          </cell>
          <cell r="AB34">
            <v>0.45853063972626784</v>
          </cell>
          <cell r="AC34">
            <v>4.5887148955315517E-2</v>
          </cell>
          <cell r="AD34">
            <v>1.5201151271099727E-2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CAGW</v>
          </cell>
          <cell r="E35">
            <v>1</v>
          </cell>
          <cell r="F35">
            <v>4.7102248421590824E-2</v>
          </cell>
          <cell r="G35">
            <v>0.73949068926711892</v>
          </cell>
          <cell r="H35">
            <v>0.21340706231129031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CAGW</v>
          </cell>
          <cell r="V35">
            <v>1</v>
          </cell>
          <cell r="W35">
            <v>4.7102248421590824E-2</v>
          </cell>
          <cell r="X35">
            <v>0.73949068926711892</v>
          </cell>
          <cell r="Y35">
            <v>0.21340706231129031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CAGE</v>
          </cell>
          <cell r="E36">
            <v>0.99999999999999978</v>
          </cell>
          <cell r="F36">
            <v>0</v>
          </cell>
          <cell r="G36">
            <v>0</v>
          </cell>
          <cell r="H36">
            <v>0</v>
          </cell>
          <cell r="I36">
            <v>0.23028272725213619</v>
          </cell>
          <cell r="J36">
            <v>0.19975859989895944</v>
          </cell>
          <cell r="K36">
            <v>0.67352355928449659</v>
          </cell>
          <cell r="L36">
            <v>9.4784042932257839E-2</v>
          </cell>
          <cell r="M36">
            <v>3.0524127353176757E-2</v>
          </cell>
          <cell r="N36">
            <v>1.40967053110922E-3</v>
          </cell>
          <cell r="O36">
            <v>0</v>
          </cell>
          <cell r="P36">
            <v>0</v>
          </cell>
          <cell r="S36" t="str">
            <v>CAGE</v>
          </cell>
          <cell r="V36">
            <v>0.99999999999999978</v>
          </cell>
          <cell r="W36">
            <v>0</v>
          </cell>
          <cell r="X36">
            <v>0</v>
          </cell>
          <cell r="Y36">
            <v>0</v>
          </cell>
          <cell r="Z36">
            <v>0.23028272725213619</v>
          </cell>
          <cell r="AA36">
            <v>0.19975859989895944</v>
          </cell>
          <cell r="AB36">
            <v>0.67352355928449659</v>
          </cell>
          <cell r="AC36">
            <v>9.4784042932257839E-2</v>
          </cell>
          <cell r="AD36">
            <v>3.0524127353176757E-2</v>
          </cell>
          <cell r="AE36">
            <v>1.40967053110922E-3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0.25350215981957097</v>
          </cell>
          <cell r="J38">
            <v>0.2175023534527962</v>
          </cell>
          <cell r="K38">
            <v>0.6411152336687963</v>
          </cell>
          <cell r="L38">
            <v>9.9743924387195745E-2</v>
          </cell>
          <cell r="M38">
            <v>3.5999806366774786E-2</v>
          </cell>
          <cell r="N38">
            <v>5.6386821244368808E-3</v>
          </cell>
          <cell r="O38">
            <v>0</v>
          </cell>
          <cell r="P38">
            <v>0</v>
          </cell>
          <cell r="S38" t="str">
            <v>DNPGMU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0.25350215981957097</v>
          </cell>
          <cell r="AA38">
            <v>0.2175023534527962</v>
          </cell>
          <cell r="AB38">
            <v>0.6411152336687963</v>
          </cell>
          <cell r="AC38">
            <v>9.9743924387195745E-2</v>
          </cell>
          <cell r="AD38">
            <v>3.5999806366774786E-2</v>
          </cell>
          <cell r="AE38">
            <v>5.6386821244368808E-3</v>
          </cell>
          <cell r="AF38">
            <v>0</v>
          </cell>
          <cell r="AG38">
            <v>0</v>
          </cell>
        </row>
        <row r="39">
          <cell r="B39" t="str">
            <v>JBG</v>
          </cell>
          <cell r="E39">
            <v>0.99999999999999989</v>
          </cell>
          <cell r="F39">
            <v>4.5114159293974547E-2</v>
          </cell>
          <cell r="G39">
            <v>0.70827830666180092</v>
          </cell>
          <cell r="H39">
            <v>0.20439958868624936</v>
          </cell>
          <cell r="I39">
            <v>9.7197607687436773E-3</v>
          </cell>
          <cell r="J39">
            <v>8.4314000693209157E-3</v>
          </cell>
          <cell r="K39">
            <v>2.8428045587589022E-2</v>
          </cell>
          <cell r="L39">
            <v>4.0006397048927174E-3</v>
          </cell>
          <cell r="M39">
            <v>1.2883606994227616E-3</v>
          </cell>
          <cell r="N39">
            <v>5.9499296749805881E-5</v>
          </cell>
          <cell r="O39">
            <v>0</v>
          </cell>
          <cell r="P39">
            <v>0</v>
          </cell>
          <cell r="S39" t="str">
            <v>JBG</v>
          </cell>
          <cell r="V39">
            <v>0.99999999999999989</v>
          </cell>
          <cell r="W39">
            <v>4.5114159293974547E-2</v>
          </cell>
          <cell r="X39">
            <v>0.70827830666180092</v>
          </cell>
          <cell r="Y39">
            <v>0.20439958868624936</v>
          </cell>
          <cell r="Z39">
            <v>9.7197607687436773E-3</v>
          </cell>
          <cell r="AA39">
            <v>8.4314000693209157E-3</v>
          </cell>
          <cell r="AB39">
            <v>2.8428045587589022E-2</v>
          </cell>
          <cell r="AC39">
            <v>4.0006397048927174E-3</v>
          </cell>
          <cell r="AD39">
            <v>1.2883606994227616E-3</v>
          </cell>
          <cell r="AE39">
            <v>5.9499296749805881E-5</v>
          </cell>
          <cell r="AF39">
            <v>0</v>
          </cell>
          <cell r="AG39">
            <v>0</v>
          </cell>
        </row>
        <row r="40">
          <cell r="B40" t="str">
            <v>JBE</v>
          </cell>
          <cell r="E40">
            <v>0.99999999999999989</v>
          </cell>
          <cell r="F40">
            <v>4.6768724876934308E-2</v>
          </cell>
          <cell r="G40">
            <v>0.70661709804655914</v>
          </cell>
          <cell r="H40">
            <v>0.2044062317185312</v>
          </cell>
          <cell r="I40">
            <v>1.0699805309793154E-2</v>
          </cell>
          <cell r="J40">
            <v>9.1803274497666357E-3</v>
          </cell>
          <cell r="K40">
            <v>2.7060156750858076E-2</v>
          </cell>
          <cell r="L40">
            <v>4.2099861103247717E-3</v>
          </cell>
          <cell r="M40">
            <v>1.5194778600265189E-3</v>
          </cell>
          <cell r="N40">
            <v>2.3799718699922352E-4</v>
          </cell>
          <cell r="O40">
            <v>0</v>
          </cell>
          <cell r="P40">
            <v>0</v>
          </cell>
          <cell r="S40" t="str">
            <v>JBE</v>
          </cell>
          <cell r="V40">
            <v>0.99999999999999989</v>
          </cell>
          <cell r="W40">
            <v>4.6768724876934308E-2</v>
          </cell>
          <cell r="X40">
            <v>0.70661709804655914</v>
          </cell>
          <cell r="Y40">
            <v>0.2044062317185312</v>
          </cell>
          <cell r="Z40">
            <v>1.0699805309793154E-2</v>
          </cell>
          <cell r="AA40">
            <v>9.1803274497666357E-3</v>
          </cell>
          <cell r="AB40">
            <v>2.7060156750858076E-2</v>
          </cell>
          <cell r="AC40">
            <v>4.2099861103247717E-3</v>
          </cell>
          <cell r="AD40">
            <v>1.5194778600265189E-3</v>
          </cell>
          <cell r="AE40">
            <v>2.3799718699922352E-4</v>
          </cell>
          <cell r="AF40">
            <v>0</v>
          </cell>
          <cell r="AG40">
            <v>0</v>
          </cell>
        </row>
        <row r="41">
          <cell r="B41" t="str">
            <v>WRG</v>
          </cell>
          <cell r="E41">
            <v>0.99999999999999956</v>
          </cell>
          <cell r="F41">
            <v>1.5079570741637941E-2</v>
          </cell>
          <cell r="G41">
            <v>0.23674458301388879</v>
          </cell>
          <cell r="H41">
            <v>6.8321301014860364E-2</v>
          </cell>
          <cell r="I41">
            <v>0.15655875881023595</v>
          </cell>
          <cell r="J41">
            <v>0.1358067920900112</v>
          </cell>
          <cell r="K41">
            <v>0.45789805309879139</v>
          </cell>
          <cell r="L41">
            <v>6.4439362402734221E-2</v>
          </cell>
          <cell r="M41">
            <v>2.0751966720224762E-2</v>
          </cell>
          <cell r="N41">
            <v>9.5837091785084508E-4</v>
          </cell>
          <cell r="O41">
            <v>0</v>
          </cell>
          <cell r="P41">
            <v>0</v>
          </cell>
          <cell r="S41" t="str">
            <v>WRG</v>
          </cell>
          <cell r="V41">
            <v>0.99999999999999956</v>
          </cell>
          <cell r="W41">
            <v>1.5079570741637941E-2</v>
          </cell>
          <cell r="X41">
            <v>0.23674458301388879</v>
          </cell>
          <cell r="Y41">
            <v>6.8321301014860364E-2</v>
          </cell>
          <cell r="Z41">
            <v>0.15655875881023595</v>
          </cell>
          <cell r="AA41">
            <v>0.1358067920900112</v>
          </cell>
          <cell r="AB41">
            <v>0.45789805309879139</v>
          </cell>
          <cell r="AC41">
            <v>6.4439362402734221E-2</v>
          </cell>
          <cell r="AD41">
            <v>2.0751966720224762E-2</v>
          </cell>
          <cell r="AE41">
            <v>9.5837091785084508E-4</v>
          </cell>
          <cell r="AF41">
            <v>0</v>
          </cell>
          <cell r="AG41">
            <v>0</v>
          </cell>
        </row>
        <row r="42">
          <cell r="B42" t="str">
            <v>WRE</v>
          </cell>
          <cell r="E42">
            <v>0.99999999999999956</v>
          </cell>
          <cell r="F42">
            <v>1.5632615265693907E-2</v>
          </cell>
          <cell r="G42">
            <v>0.23618931803229126</v>
          </cell>
          <cell r="H42">
            <v>6.832352147240188E-2</v>
          </cell>
          <cell r="I42">
            <v>0.17234459557885895</v>
          </cell>
          <cell r="J42">
            <v>0.14786996359302118</v>
          </cell>
          <cell r="K42">
            <v>0.43586510562567626</v>
          </cell>
          <cell r="L42">
            <v>6.7811360353673827E-2</v>
          </cell>
          <cell r="M42">
            <v>2.4474631985837783E-2</v>
          </cell>
          <cell r="N42">
            <v>3.8334836714033803E-3</v>
          </cell>
          <cell r="O42">
            <v>0</v>
          </cell>
          <cell r="P42">
            <v>0</v>
          </cell>
          <cell r="S42" t="str">
            <v>WRE</v>
          </cell>
          <cell r="V42">
            <v>0.99999999999999956</v>
          </cell>
          <cell r="W42">
            <v>1.5632615265693907E-2</v>
          </cell>
          <cell r="X42">
            <v>0.23618931803229126</v>
          </cell>
          <cell r="Y42">
            <v>6.832352147240188E-2</v>
          </cell>
          <cell r="Z42">
            <v>0.17234459557885895</v>
          </cell>
          <cell r="AA42">
            <v>0.14786996359302118</v>
          </cell>
          <cell r="AB42">
            <v>0.43586510562567626</v>
          </cell>
          <cell r="AC42">
            <v>6.7811360353673827E-2</v>
          </cell>
          <cell r="AD42">
            <v>2.4474631985837783E-2</v>
          </cell>
          <cell r="AE42">
            <v>3.8334836714033803E-3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SNPPH-P</v>
          </cell>
          <cell r="E45">
            <v>0.99999999999999933</v>
          </cell>
          <cell r="F45">
            <v>3.5975361352380927E-2</v>
          </cell>
          <cell r="G45">
            <v>0.56480201380177231</v>
          </cell>
          <cell r="H45">
            <v>0.16299426118859242</v>
          </cell>
          <cell r="I45">
            <v>5.4399311837301817E-2</v>
          </cell>
          <cell r="J45">
            <v>4.7188647180595247E-2</v>
          </cell>
          <cell r="K45">
            <v>0.15910536829438601</v>
          </cell>
          <cell r="L45">
            <v>2.2390679362706164E-2</v>
          </cell>
          <cell r="M45">
            <v>7.210664656706567E-3</v>
          </cell>
          <cell r="N45">
            <v>3.3300416285978292E-4</v>
          </cell>
          <cell r="O45">
            <v>0</v>
          </cell>
          <cell r="P45">
            <v>0</v>
          </cell>
          <cell r="S45" t="str">
            <v>SNPPH-P</v>
          </cell>
          <cell r="V45">
            <v>0.99999999999999933</v>
          </cell>
          <cell r="W45">
            <v>3.5975361352380927E-2</v>
          </cell>
          <cell r="X45">
            <v>0.56480201380177231</v>
          </cell>
          <cell r="Y45">
            <v>0.16299426118859242</v>
          </cell>
          <cell r="Z45">
            <v>5.4399311837301817E-2</v>
          </cell>
          <cell r="AA45">
            <v>4.7188647180595247E-2</v>
          </cell>
          <cell r="AB45">
            <v>0.15910536829438601</v>
          </cell>
          <cell r="AC45">
            <v>2.2390679362706164E-2</v>
          </cell>
          <cell r="AD45">
            <v>7.210664656706567E-3</v>
          </cell>
          <cell r="AE45">
            <v>3.3300416285978292E-4</v>
          </cell>
          <cell r="AF45">
            <v>0</v>
          </cell>
          <cell r="AG45">
            <v>0</v>
          </cell>
        </row>
        <row r="46">
          <cell r="B46" t="str">
            <v>SNPPH-U</v>
          </cell>
          <cell r="E46">
            <v>0.99999999999999933</v>
          </cell>
          <cell r="F46">
            <v>3.5975361352380927E-2</v>
          </cell>
          <cell r="G46">
            <v>0.56480201380177231</v>
          </cell>
          <cell r="H46">
            <v>0.16299426118859242</v>
          </cell>
          <cell r="I46">
            <v>5.4399311837301817E-2</v>
          </cell>
          <cell r="J46">
            <v>4.7188647180595247E-2</v>
          </cell>
          <cell r="K46">
            <v>0.15910536829438601</v>
          </cell>
          <cell r="L46">
            <v>2.2390679362706164E-2</v>
          </cell>
          <cell r="M46">
            <v>7.210664656706567E-3</v>
          </cell>
          <cell r="N46">
            <v>3.3300416285978292E-4</v>
          </cell>
          <cell r="O46">
            <v>0</v>
          </cell>
          <cell r="P46">
            <v>0</v>
          </cell>
          <cell r="S46" t="str">
            <v>SNPPH-U</v>
          </cell>
          <cell r="V46">
            <v>0.99999999999999933</v>
          </cell>
          <cell r="W46">
            <v>3.5975361352380927E-2</v>
          </cell>
          <cell r="X46">
            <v>0.56480201380177231</v>
          </cell>
          <cell r="Y46">
            <v>0.16299426118859242</v>
          </cell>
          <cell r="Z46">
            <v>5.4399311837301817E-2</v>
          </cell>
          <cell r="AA46">
            <v>4.7188647180595247E-2</v>
          </cell>
          <cell r="AB46">
            <v>0.15910536829438601</v>
          </cell>
          <cell r="AC46">
            <v>2.2390679362706164E-2</v>
          </cell>
          <cell r="AD46">
            <v>7.210664656706567E-3</v>
          </cell>
          <cell r="AE46">
            <v>3.3300416285978292E-4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2.6412984031678445E-2</v>
          </cell>
          <cell r="G47">
            <v>0.32428508723543592</v>
          </cell>
          <cell r="H47">
            <v>7.374932810053729E-2</v>
          </cell>
          <cell r="I47">
            <v>7.7570059455767296E-2</v>
          </cell>
          <cell r="J47">
            <v>6.8533745196945758E-2</v>
          </cell>
          <cell r="K47">
            <v>0.45723433271287772</v>
          </cell>
          <cell r="L47">
            <v>4.0748208463703348E-2</v>
          </cell>
          <cell r="M47">
            <v>9.0363142588215407E-3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</v>
          </cell>
          <cell r="W47">
            <v>2.6412984031678445E-2</v>
          </cell>
          <cell r="X47">
            <v>0.32428508723543592</v>
          </cell>
          <cell r="Y47">
            <v>7.374932810053729E-2</v>
          </cell>
          <cell r="Z47">
            <v>7.7570059455767296E-2</v>
          </cell>
          <cell r="AA47">
            <v>6.8533745196945758E-2</v>
          </cell>
          <cell r="AB47">
            <v>0.45723433271287772</v>
          </cell>
          <cell r="AC47">
            <v>4.0748208463703348E-2</v>
          </cell>
          <cell r="AD47">
            <v>9.0363142588215407E-3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5.3578081683035732E-2</v>
          </cell>
          <cell r="G48">
            <v>0.65780424020445161</v>
          </cell>
          <cell r="H48">
            <v>0.14959867920642875</v>
          </cell>
          <cell r="I48">
            <v>0.13901899890608391</v>
          </cell>
          <cell r="J48">
            <v>0.13901899890608391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5.3578081683035732E-2</v>
          </cell>
          <cell r="X48">
            <v>0.65780424020445161</v>
          </cell>
          <cell r="Y48">
            <v>0.14959867920642875</v>
          </cell>
          <cell r="Z48">
            <v>0.13901899890608391</v>
          </cell>
          <cell r="AA48">
            <v>0.13901899890608391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1.782244222665369E-2</v>
          </cell>
          <cell r="J49">
            <v>0</v>
          </cell>
          <cell r="K49">
            <v>0.90180932683504955</v>
          </cell>
          <cell r="L49">
            <v>8.0368230938296786E-2</v>
          </cell>
          <cell r="M49">
            <v>1.782244222665369E-2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1.782244222665369E-2</v>
          </cell>
          <cell r="AA49">
            <v>0</v>
          </cell>
          <cell r="AB49">
            <v>0.90180932683504955</v>
          </cell>
          <cell r="AC49">
            <v>8.0368230938296786E-2</v>
          </cell>
          <cell r="AD49">
            <v>1.782244222665369E-2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OPRV-ID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OPRV-ID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0.99999999999999933</v>
          </cell>
          <cell r="F53">
            <v>1.0059676120037104E-2</v>
          </cell>
          <cell r="G53">
            <v>6.6781291954279495E-2</v>
          </cell>
          <cell r="H53">
            <v>-2.6213347403673429E-2</v>
          </cell>
          <cell r="I53">
            <v>0.19371214666046963</v>
          </cell>
          <cell r="J53">
            <v>0.16177675675790498</v>
          </cell>
          <cell r="K53">
            <v>0.65112403661633833</v>
          </cell>
          <cell r="L53">
            <v>9.4065734163423245E-2</v>
          </cell>
          <cell r="M53">
            <v>3.1935389902564636E-2</v>
          </cell>
          <cell r="N53">
            <v>5.624736796554149E-3</v>
          </cell>
          <cell r="O53">
            <v>4.8457250925708047E-3</v>
          </cell>
          <cell r="P53">
            <v>0</v>
          </cell>
          <cell r="S53" t="str">
            <v>EXCTAX</v>
          </cell>
          <cell r="V53">
            <v>0.99999999999999933</v>
          </cell>
          <cell r="W53">
            <v>1.0059676120037104E-2</v>
          </cell>
          <cell r="X53">
            <v>6.6781291954279495E-2</v>
          </cell>
          <cell r="Y53">
            <v>-2.6213347403673429E-2</v>
          </cell>
          <cell r="Z53">
            <v>0.19371214666046963</v>
          </cell>
          <cell r="AA53">
            <v>0.16177675675790498</v>
          </cell>
          <cell r="AB53">
            <v>0.65112403661633833</v>
          </cell>
          <cell r="AC53">
            <v>9.4065734163423245E-2</v>
          </cell>
          <cell r="AD53">
            <v>3.1935389902564636E-2</v>
          </cell>
          <cell r="AE53">
            <v>5.624736796554149E-3</v>
          </cell>
          <cell r="AF53">
            <v>4.8457250925708047E-3</v>
          </cell>
          <cell r="AG53">
            <v>0</v>
          </cell>
        </row>
        <row r="54">
          <cell r="B54" t="str">
            <v>INT</v>
          </cell>
          <cell r="E54">
            <v>0.99999999999999967</v>
          </cell>
          <cell r="F54">
            <v>2.2524655229087649E-2</v>
          </cell>
          <cell r="G54">
            <v>0.26258354447257481</v>
          </cell>
          <cell r="H54">
            <v>7.0024174951187679E-2</v>
          </cell>
          <cell r="I54">
            <v>0.13437900936595415</v>
          </cell>
          <cell r="J54">
            <v>0.1153466380951732</v>
          </cell>
          <cell r="K54">
            <v>0.45159508824508682</v>
          </cell>
          <cell r="L54">
            <v>5.8234683013919458E-2</v>
          </cell>
          <cell r="M54">
            <v>1.9032371270780946E-2</v>
          </cell>
          <cell r="N54">
            <v>6.5884472218902756E-4</v>
          </cell>
          <cell r="O54">
            <v>0</v>
          </cell>
          <cell r="P54">
            <v>0</v>
          </cell>
          <cell r="S54" t="str">
            <v>INT</v>
          </cell>
          <cell r="V54">
            <v>0.99999999999999967</v>
          </cell>
          <cell r="W54">
            <v>2.2524655229087649E-2</v>
          </cell>
          <cell r="X54">
            <v>0.26258354447257481</v>
          </cell>
          <cell r="Y54">
            <v>7.0024174951187679E-2</v>
          </cell>
          <cell r="Z54">
            <v>0.13437900936595415</v>
          </cell>
          <cell r="AA54">
            <v>0.1153466380951732</v>
          </cell>
          <cell r="AB54">
            <v>0.45159508824508682</v>
          </cell>
          <cell r="AC54">
            <v>5.8234683013919458E-2</v>
          </cell>
          <cell r="AD54">
            <v>1.9032371270780946E-2</v>
          </cell>
          <cell r="AE54">
            <v>6.5884472218902756E-4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0.99999999999999978</v>
          </cell>
          <cell r="F55">
            <v>3.6403089107749434E-2</v>
          </cell>
          <cell r="G55">
            <v>0.29773197802865986</v>
          </cell>
          <cell r="H55">
            <v>6.8450298899232376E-2</v>
          </cell>
          <cell r="I55">
            <v>9.2996845282774937E-2</v>
          </cell>
          <cell r="J55">
            <v>7.7795694011675215E-2</v>
          </cell>
          <cell r="K55">
            <v>0.45853063972626784</v>
          </cell>
          <cell r="L55">
            <v>4.5887148955315517E-2</v>
          </cell>
          <cell r="M55">
            <v>1.5201151271099727E-2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0.99999999999999978</v>
          </cell>
          <cell r="W55">
            <v>3.6403089107749434E-2</v>
          </cell>
          <cell r="X55">
            <v>0.29773197802865986</v>
          </cell>
          <cell r="Y55">
            <v>6.8450298899232376E-2</v>
          </cell>
          <cell r="Z55">
            <v>9.2996845282774937E-2</v>
          </cell>
          <cell r="AA55">
            <v>7.7795694011675215E-2</v>
          </cell>
          <cell r="AB55">
            <v>0.45853063972626784</v>
          </cell>
          <cell r="AC55">
            <v>4.5887148955315517E-2</v>
          </cell>
          <cell r="AD55">
            <v>1.5201151271099727E-2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DONOTUSE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DONOTUSE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1.0000000000000002</v>
          </cell>
          <cell r="F58">
            <v>-3.5195168969145078E-3</v>
          </cell>
          <cell r="G58">
            <v>0.4123754115886708</v>
          </cell>
          <cell r="H58">
            <v>0.14475794900175842</v>
          </cell>
          <cell r="I58">
            <v>5.5639144632380309E-2</v>
          </cell>
          <cell r="J58">
            <v>5.6279973936003931E-2</v>
          </cell>
          <cell r="K58">
            <v>0.359180482839277</v>
          </cell>
          <cell r="L58">
            <v>3.1566528834828127E-2</v>
          </cell>
          <cell r="M58">
            <v>-6.40829303623622E-4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1.0000000000000002</v>
          </cell>
          <cell r="W58">
            <v>-3.5195168969145078E-3</v>
          </cell>
          <cell r="X58">
            <v>0.4123754115886708</v>
          </cell>
          <cell r="Y58">
            <v>0.14475794900175842</v>
          </cell>
          <cell r="Z58">
            <v>5.5639144632380309E-2</v>
          </cell>
          <cell r="AA58">
            <v>5.6279973936003931E-2</v>
          </cell>
          <cell r="AB58">
            <v>0.359180482839277</v>
          </cell>
          <cell r="AC58">
            <v>3.1566528834828127E-2</v>
          </cell>
          <cell r="AD58">
            <v>-6.40829303623622E-4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DONOTUSE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DONOTUSE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DONOTUSE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DONOTUSE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0.10946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0.11609999999999999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1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0.155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0.1671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0.20677599999999999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0.17343500000000001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1.0479558374578252E-2</v>
          </cell>
          <cell r="G69">
            <v>0.16452489873435686</v>
          </cell>
          <cell r="H69">
            <v>4.7479930876257952E-2</v>
          </cell>
          <cell r="I69">
            <v>0.17904845096009003</v>
          </cell>
          <cell r="J69">
            <v>0.15531542287531658</v>
          </cell>
          <cell r="K69">
            <v>0.52367444042891786</v>
          </cell>
          <cell r="L69">
            <v>7.3696217778430148E-2</v>
          </cell>
          <cell r="M69">
            <v>2.3733028084773448E-2</v>
          </cell>
          <cell r="N69">
            <v>1.0965028473688345E-3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0.99999999999999978</v>
          </cell>
          <cell r="W69">
            <v>1.0479558374578252E-2</v>
          </cell>
          <cell r="X69">
            <v>0.16452489873435686</v>
          </cell>
          <cell r="Y69">
            <v>4.7479930876257952E-2</v>
          </cell>
          <cell r="Z69">
            <v>0.17904845096009003</v>
          </cell>
          <cell r="AA69">
            <v>0.15531542287531658</v>
          </cell>
          <cell r="AB69">
            <v>0.52367444042891786</v>
          </cell>
          <cell r="AC69">
            <v>7.3696217778430148E-2</v>
          </cell>
          <cell r="AD69">
            <v>2.3733028084773448E-2</v>
          </cell>
          <cell r="AE69">
            <v>1.0965028473688345E-3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0.99999999999999956</v>
          </cell>
          <cell r="F70">
            <v>1.5082148372944344E-2</v>
          </cell>
          <cell r="G70">
            <v>0.23673066413657046</v>
          </cell>
          <cell r="H70">
            <v>6.8332642260872281E-2</v>
          </cell>
          <cell r="I70">
            <v>0.15656085500476408</v>
          </cell>
          <cell r="J70">
            <v>0.13580636623811004</v>
          </cell>
          <cell r="K70">
            <v>0.45785997886563401</v>
          </cell>
          <cell r="L70">
            <v>6.4447940044097859E-2</v>
          </cell>
          <cell r="M70">
            <v>2.075448876665402E-2</v>
          </cell>
          <cell r="N70">
            <v>9.8577131511664445E-4</v>
          </cell>
          <cell r="O70">
            <v>0</v>
          </cell>
          <cell r="P70">
            <v>0</v>
          </cell>
          <cell r="S70" t="str">
            <v>SNPT</v>
          </cell>
          <cell r="V70">
            <v>0.99999999999999956</v>
          </cell>
          <cell r="W70">
            <v>1.5082148372944344E-2</v>
          </cell>
          <cell r="X70">
            <v>0.23673066413657046</v>
          </cell>
          <cell r="Y70">
            <v>6.8332642260872281E-2</v>
          </cell>
          <cell r="Z70">
            <v>0.15656085500476408</v>
          </cell>
          <cell r="AA70">
            <v>0.13580636623811004</v>
          </cell>
          <cell r="AB70">
            <v>0.45785997886563401</v>
          </cell>
          <cell r="AC70">
            <v>6.4447940044097859E-2</v>
          </cell>
          <cell r="AD70">
            <v>2.075448876665402E-2</v>
          </cell>
          <cell r="AE70">
            <v>9.8577131511664445E-4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1.5515192291801897E-2</v>
          </cell>
          <cell r="G71">
            <v>0.24358314142563109</v>
          </cell>
          <cell r="H71">
            <v>7.0294976443031149E-2</v>
          </cell>
          <cell r="I71">
            <v>0.15442915921835954</v>
          </cell>
          <cell r="J71">
            <v>0.13395944902283005</v>
          </cell>
          <cell r="K71">
            <v>0.45166900922700848</v>
          </cell>
          <cell r="L71">
            <v>6.3562902357593126E-2</v>
          </cell>
          <cell r="M71">
            <v>2.0469710195529473E-2</v>
          </cell>
          <cell r="N71">
            <v>9.4561903657476663E-4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1.0000000000000002</v>
          </cell>
          <cell r="W71">
            <v>1.5515192291801897E-2</v>
          </cell>
          <cell r="X71">
            <v>0.24358314142563109</v>
          </cell>
          <cell r="Y71">
            <v>7.0294976443031149E-2</v>
          </cell>
          <cell r="Z71">
            <v>0.15442915921835954</v>
          </cell>
          <cell r="AA71">
            <v>0.13395944902283005</v>
          </cell>
          <cell r="AB71">
            <v>0.45166900922700848</v>
          </cell>
          <cell r="AC71">
            <v>6.3562902357593126E-2</v>
          </cell>
          <cell r="AD71">
            <v>2.0469710195529473E-2</v>
          </cell>
          <cell r="AE71">
            <v>9.4561903657476663E-4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0.99999999999999933</v>
          </cell>
          <cell r="F72">
            <v>3.5975361352380927E-2</v>
          </cell>
          <cell r="G72">
            <v>0.56480201380177231</v>
          </cell>
          <cell r="H72">
            <v>0.16299426118859242</v>
          </cell>
          <cell r="I72">
            <v>5.4399311837301817E-2</v>
          </cell>
          <cell r="J72">
            <v>4.7188647180595247E-2</v>
          </cell>
          <cell r="K72">
            <v>0.15910536829438601</v>
          </cell>
          <cell r="L72">
            <v>2.2390679362706164E-2</v>
          </cell>
          <cell r="M72">
            <v>7.210664656706567E-3</v>
          </cell>
          <cell r="N72">
            <v>3.3300416285978292E-4</v>
          </cell>
          <cell r="O72">
            <v>0</v>
          </cell>
          <cell r="P72">
            <v>0</v>
          </cell>
          <cell r="S72" t="str">
            <v>SNPPH</v>
          </cell>
          <cell r="V72">
            <v>0.99999999999999933</v>
          </cell>
          <cell r="W72">
            <v>3.5975361352380927E-2</v>
          </cell>
          <cell r="X72">
            <v>0.56480201380177231</v>
          </cell>
          <cell r="Y72">
            <v>0.16299426118859242</v>
          </cell>
          <cell r="Z72">
            <v>5.4399311837301817E-2</v>
          </cell>
          <cell r="AA72">
            <v>4.7188647180595247E-2</v>
          </cell>
          <cell r="AB72">
            <v>0.15910536829438601</v>
          </cell>
          <cell r="AC72">
            <v>2.2390679362706164E-2</v>
          </cell>
          <cell r="AD72">
            <v>7.210664656706567E-3</v>
          </cell>
          <cell r="AE72">
            <v>3.3300416285978292E-4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4.7102248421590824E-2</v>
          </cell>
          <cell r="G73">
            <v>0.73949068926711903</v>
          </cell>
          <cell r="H73">
            <v>0.21340706231129031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4.7102248421590824E-2</v>
          </cell>
          <cell r="X73">
            <v>0.73949068926711903</v>
          </cell>
          <cell r="Y73">
            <v>0.21340706231129031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2.0488763488727826E-2</v>
          </cell>
          <cell r="G74">
            <v>0.32166723123062768</v>
          </cell>
          <cell r="H74">
            <v>9.2828834568244922E-2</v>
          </cell>
          <cell r="I74">
            <v>0.13011323445048273</v>
          </cell>
          <cell r="J74">
            <v>0.11286663942318052</v>
          </cell>
          <cell r="K74">
            <v>0.38055102882795294</v>
          </cell>
          <cell r="L74">
            <v>5.355442219818108E-2</v>
          </cell>
          <cell r="M74">
            <v>1.7246595027302199E-2</v>
          </cell>
          <cell r="N74">
            <v>7.964852357829151E-4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2.0488763488727826E-2</v>
          </cell>
          <cell r="X74">
            <v>0.32166723123062768</v>
          </cell>
          <cell r="Y74">
            <v>9.2828834568244922E-2</v>
          </cell>
          <cell r="Z74">
            <v>0.13011323445048273</v>
          </cell>
          <cell r="AA74">
            <v>0.11286663942318052</v>
          </cell>
          <cell r="AB74">
            <v>0.38055102882795294</v>
          </cell>
          <cell r="AC74">
            <v>5.355442219818108E-2</v>
          </cell>
          <cell r="AD74">
            <v>1.7246595027302199E-2</v>
          </cell>
          <cell r="AE74">
            <v>7.964852357829151E-4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2.1699878890241157E-2</v>
          </cell>
          <cell r="G75">
            <v>0.27784890788041466</v>
          </cell>
          <cell r="H75">
            <v>7.7656203873989374E-2</v>
          </cell>
          <cell r="I75">
            <v>0.14174329141004391</v>
          </cell>
          <cell r="J75">
            <v>0.11816103893857612</v>
          </cell>
          <cell r="K75">
            <v>0.41555859279204771</v>
          </cell>
          <cell r="L75">
            <v>6.5102182222161839E-2</v>
          </cell>
          <cell r="M75">
            <v>2.3582252471467793E-2</v>
          </cell>
          <cell r="N75">
            <v>3.9094293110112196E-4</v>
          </cell>
          <cell r="O75">
            <v>0</v>
          </cell>
          <cell r="P75">
            <v>0</v>
          </cell>
          <cell r="S75" t="str">
            <v>SNPG</v>
          </cell>
          <cell r="V75">
            <v>0.99999999999999967</v>
          </cell>
          <cell r="W75">
            <v>2.1699878890241157E-2</v>
          </cell>
          <cell r="X75">
            <v>0.27784890788041466</v>
          </cell>
          <cell r="Y75">
            <v>7.7656203873989374E-2</v>
          </cell>
          <cell r="Z75">
            <v>0.14174329141004391</v>
          </cell>
          <cell r="AA75">
            <v>0.11816103893857612</v>
          </cell>
          <cell r="AB75">
            <v>0.41555859279204771</v>
          </cell>
          <cell r="AC75">
            <v>6.5102182222161839E-2</v>
          </cell>
          <cell r="AD75">
            <v>2.3582252471467793E-2</v>
          </cell>
          <cell r="AE75">
            <v>3.9094293110112196E-4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0.99999999999999989</v>
          </cell>
          <cell r="F76">
            <v>2.8702544630900113E-2</v>
          </cell>
          <cell r="G76">
            <v>0.38968543252733129</v>
          </cell>
          <cell r="H76">
            <v>0.10721462210584</v>
          </cell>
          <cell r="I76">
            <v>9.7025271377566238E-2</v>
          </cell>
          <cell r="J76">
            <v>8.3848910478507385E-2</v>
          </cell>
          <cell r="K76">
            <v>0.33003008771255848</v>
          </cell>
          <cell r="L76">
            <v>4.6979785339495851E-2</v>
          </cell>
          <cell r="M76">
            <v>1.3176360899058858E-2</v>
          </cell>
          <cell r="N76">
            <v>3.6225630630785607E-4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0.99999999999999989</v>
          </cell>
          <cell r="W76">
            <v>2.8702544630900113E-2</v>
          </cell>
          <cell r="X76">
            <v>0.38968543252733129</v>
          </cell>
          <cell r="Y76">
            <v>0.10721462210584</v>
          </cell>
          <cell r="Z76">
            <v>9.7025271377566238E-2</v>
          </cell>
          <cell r="AA76">
            <v>8.3848910478507385E-2</v>
          </cell>
          <cell r="AB76">
            <v>0.33003008771255848</v>
          </cell>
          <cell r="AC76">
            <v>4.6979785339495851E-2</v>
          </cell>
          <cell r="AD76">
            <v>1.3176360899058858E-2</v>
          </cell>
          <cell r="AE76">
            <v>3.6225630630785607E-4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4.7364665689968978E-2</v>
          </cell>
          <cell r="G77">
            <v>0.73922721840110572</v>
          </cell>
          <cell r="H77">
            <v>0.21340811590892531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4.7364665689968978E-2</v>
          </cell>
          <cell r="X77">
            <v>0.73922721840110572</v>
          </cell>
          <cell r="Y77">
            <v>0.21340811590892531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0.99999999999999989</v>
          </cell>
          <cell r="F78">
            <v>4.7411013883032753E-2</v>
          </cell>
          <cell r="G78">
            <v>0.73918068412140625</v>
          </cell>
          <cell r="H78">
            <v>0.21340830199556093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S78" t="str">
            <v>TROJD</v>
          </cell>
          <cell r="V78">
            <v>0.99999999999999989</v>
          </cell>
          <cell r="W78">
            <v>4.7411013883032753E-2</v>
          </cell>
          <cell r="X78">
            <v>0.73918068412140625</v>
          </cell>
          <cell r="Y78">
            <v>0.21340830199556093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1.0015164479965104</v>
          </cell>
          <cell r="F79">
            <v>1.0524500142712211E-2</v>
          </cell>
          <cell r="G79">
            <v>7.4430632736483732E-2</v>
          </cell>
          <cell r="H79">
            <v>0</v>
          </cell>
          <cell r="I79">
            <v>0.18668186392215619</v>
          </cell>
          <cell r="J79">
            <v>0.15582940016894448</v>
          </cell>
          <cell r="K79">
            <v>0.62926883798076061</v>
          </cell>
          <cell r="L79">
            <v>9.0637097572985104E-2</v>
          </cell>
          <cell r="M79">
            <v>3.0852463753211708E-2</v>
          </cell>
          <cell r="N79">
            <v>5.3984161958879921E-3</v>
          </cell>
          <cell r="O79">
            <v>4.5750994455245504E-3</v>
          </cell>
          <cell r="P79">
            <v>0</v>
          </cell>
          <cell r="S79" t="str">
            <v>IBT</v>
          </cell>
          <cell r="V79">
            <v>1.0015164479965104</v>
          </cell>
          <cell r="W79">
            <v>1.0524500142712211E-2</v>
          </cell>
          <cell r="X79">
            <v>7.4430632736483732E-2</v>
          </cell>
          <cell r="Y79">
            <v>0</v>
          </cell>
          <cell r="Z79">
            <v>0.18668186392215619</v>
          </cell>
          <cell r="AA79">
            <v>0.15582940016894448</v>
          </cell>
          <cell r="AB79">
            <v>0.62926883798076061</v>
          </cell>
          <cell r="AC79">
            <v>9.0637097572985104E-2</v>
          </cell>
          <cell r="AD79">
            <v>3.0852463753211708E-2</v>
          </cell>
          <cell r="AE79">
            <v>5.3984161958879921E-3</v>
          </cell>
          <cell r="AF79">
            <v>4.5750994455245504E-3</v>
          </cell>
          <cell r="AG79">
            <v>0</v>
          </cell>
        </row>
        <row r="80">
          <cell r="B80" t="str">
            <v>DITEXP</v>
          </cell>
          <cell r="E80">
            <v>1</v>
          </cell>
          <cell r="F80">
            <v>2.4366391962665414E-2</v>
          </cell>
          <cell r="G80">
            <v>0.3213101192995057</v>
          </cell>
          <cell r="H80">
            <v>8.9800599144270118E-2</v>
          </cell>
          <cell r="I80">
            <v>0.14189621887604456</v>
          </cell>
          <cell r="J80">
            <v>0.12788877756231312</v>
          </cell>
          <cell r="K80">
            <v>0.36735790349745806</v>
          </cell>
          <cell r="L80">
            <v>4.8328425422606368E-2</v>
          </cell>
          <cell r="M80">
            <v>1.4007441313731429E-2</v>
          </cell>
          <cell r="N80">
            <v>2.8864921292903216E-3</v>
          </cell>
          <cell r="O80">
            <v>0</v>
          </cell>
          <cell r="P80">
            <v>4.0538496681595633E-3</v>
          </cell>
          <cell r="S80" t="str">
            <v>DITEXP</v>
          </cell>
          <cell r="V80">
            <v>1</v>
          </cell>
          <cell r="W80">
            <v>2.4366391962665414E-2</v>
          </cell>
          <cell r="X80">
            <v>0.3213101192995057</v>
          </cell>
          <cell r="Y80">
            <v>8.9800599144270118E-2</v>
          </cell>
          <cell r="Z80">
            <v>0.14189621887604456</v>
          </cell>
          <cell r="AA80">
            <v>0.12788877756231312</v>
          </cell>
          <cell r="AB80">
            <v>0.36735790349745806</v>
          </cell>
          <cell r="AC80">
            <v>4.8328425422606368E-2</v>
          </cell>
          <cell r="AD80">
            <v>1.4007441313731429E-2</v>
          </cell>
          <cell r="AE80">
            <v>2.8864921292903216E-3</v>
          </cell>
          <cell r="AF80">
            <v>0</v>
          </cell>
          <cell r="AG80">
            <v>4.0538496681595633E-3</v>
          </cell>
        </row>
        <row r="81">
          <cell r="B81" t="str">
            <v>DITBAL</v>
          </cell>
          <cell r="E81">
            <v>0.99999999999999978</v>
          </cell>
          <cell r="F81">
            <v>2.5831417119645442E-2</v>
          </cell>
          <cell r="G81">
            <v>0.286325921436064</v>
          </cell>
          <cell r="H81">
            <v>6.9664957664515151E-2</v>
          </cell>
          <cell r="I81">
            <v>0.12175821957617816</v>
          </cell>
          <cell r="J81">
            <v>0.10184489455256272</v>
          </cell>
          <cell r="K81">
            <v>0.44017253359081349</v>
          </cell>
          <cell r="L81">
            <v>6.2027129797948388E-2</v>
          </cell>
          <cell r="M81">
            <v>1.9913325023615442E-2</v>
          </cell>
          <cell r="N81">
            <v>2.3079912747065745E-3</v>
          </cell>
          <cell r="O81">
            <v>0</v>
          </cell>
          <cell r="P81">
            <v>-8.0881704598713498E-3</v>
          </cell>
          <cell r="S81" t="str">
            <v>DITBAL</v>
          </cell>
          <cell r="V81">
            <v>0.99999999999999978</v>
          </cell>
          <cell r="W81">
            <v>2.5831417119645442E-2</v>
          </cell>
          <cell r="X81">
            <v>0.286325921436064</v>
          </cell>
          <cell r="Y81">
            <v>6.9664957664515151E-2</v>
          </cell>
          <cell r="Z81">
            <v>0.12175821957617816</v>
          </cell>
          <cell r="AA81">
            <v>0.10184489455256272</v>
          </cell>
          <cell r="AB81">
            <v>0.44017253359081349</v>
          </cell>
          <cell r="AC81">
            <v>6.2027129797948388E-2</v>
          </cell>
          <cell r="AD81">
            <v>1.9913325023615442E-2</v>
          </cell>
          <cell r="AE81">
            <v>2.3079912747065745E-3</v>
          </cell>
          <cell r="AF81">
            <v>0</v>
          </cell>
          <cell r="AG81">
            <v>-8.0881704598713498E-3</v>
          </cell>
        </row>
        <row r="82">
          <cell r="B82" t="str">
            <v>TAXDEPR</v>
          </cell>
          <cell r="E82">
            <v>0.99999999999999978</v>
          </cell>
          <cell r="F82">
            <v>2.3534557378268438E-2</v>
          </cell>
          <cell r="G82">
            <v>0.26744407588113056</v>
          </cell>
          <cell r="H82">
            <v>7.1710095159655277E-2</v>
          </cell>
          <cell r="I82">
            <v>0.13182455954234704</v>
          </cell>
          <cell r="J82">
            <v>0.11315974975889759</v>
          </cell>
          <cell r="K82">
            <v>0.44602252748784821</v>
          </cell>
          <cell r="L82">
            <v>5.7423747557134384E-2</v>
          </cell>
          <cell r="M82">
            <v>1.8664809783449445E-2</v>
          </cell>
          <cell r="N82">
            <v>2.0404369936159517E-3</v>
          </cell>
          <cell r="O82">
            <v>0</v>
          </cell>
          <cell r="P82">
            <v>0</v>
          </cell>
          <cell r="S82" t="str">
            <v>TAXDEPR</v>
          </cell>
          <cell r="V82">
            <v>0.99999999999999978</v>
          </cell>
          <cell r="W82">
            <v>2.3534557378268438E-2</v>
          </cell>
          <cell r="X82">
            <v>0.26744407588113056</v>
          </cell>
          <cell r="Y82">
            <v>7.1710095159655277E-2</v>
          </cell>
          <cell r="Z82">
            <v>0.13182455954234704</v>
          </cell>
          <cell r="AA82">
            <v>0.11315974975889759</v>
          </cell>
          <cell r="AB82">
            <v>0.44602252748784821</v>
          </cell>
          <cell r="AC82">
            <v>5.7423747557134384E-2</v>
          </cell>
          <cell r="AD82">
            <v>1.8664809783449445E-2</v>
          </cell>
          <cell r="AE82">
            <v>2.0404369936159517E-3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S83" t="str">
            <v>DONOTUSE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DONOTUSE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S84" t="str">
            <v>DONOTUSE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DONOTUSE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DONOTUSE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1.0000000000000004</v>
          </cell>
          <cell r="F86">
            <v>2.7159384252769463E-2</v>
          </cell>
          <cell r="G86">
            <v>0.27928535150294215</v>
          </cell>
          <cell r="H86">
            <v>7.6116383303818494E-2</v>
          </cell>
          <cell r="I86">
            <v>0.13611114146034059</v>
          </cell>
          <cell r="J86">
            <v>0.11685111012245192</v>
          </cell>
          <cell r="K86">
            <v>0.42270036362853192</v>
          </cell>
          <cell r="L86">
            <v>5.802389094246236E-2</v>
          </cell>
          <cell r="M86">
            <v>1.9260031337888683E-2</v>
          </cell>
          <cell r="N86">
            <v>6.0348490913510894E-4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1.0000000000000004</v>
          </cell>
          <cell r="W86">
            <v>2.7159384252769463E-2</v>
          </cell>
          <cell r="X86">
            <v>0.27928535150294215</v>
          </cell>
          <cell r="Y86">
            <v>7.6116383303818494E-2</v>
          </cell>
          <cell r="Z86">
            <v>0.13611114146034059</v>
          </cell>
          <cell r="AA86">
            <v>0.11685111012245192</v>
          </cell>
          <cell r="AB86">
            <v>0.42270036362853192</v>
          </cell>
          <cell r="AC86">
            <v>5.802389094246236E-2</v>
          </cell>
          <cell r="AD86">
            <v>1.9260031337888683E-2</v>
          </cell>
          <cell r="AE86">
            <v>6.0348490913510894E-4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1.0000000000000002</v>
          </cell>
          <cell r="F87">
            <v>1.9194482976226335E-2</v>
          </cell>
          <cell r="G87">
            <v>0.25708155797286986</v>
          </cell>
          <cell r="H87">
            <v>6.3198325916553499E-2</v>
          </cell>
          <cell r="I87">
            <v>0.11199069237647513</v>
          </cell>
          <cell r="J87">
            <v>9.7454625017512758E-2</v>
          </cell>
          <cell r="K87">
            <v>0.34777011482886933</v>
          </cell>
          <cell r="L87">
            <v>4.6509894954694396E-2</v>
          </cell>
          <cell r="M87">
            <v>1.4536067358962368E-2</v>
          </cell>
          <cell r="N87">
            <v>8.5807073001682754E-4</v>
          </cell>
          <cell r="O87">
            <v>0.15339686024429475</v>
          </cell>
          <cell r="P87">
            <v>0</v>
          </cell>
          <cell r="S87" t="str">
            <v>SCHMAEXP</v>
          </cell>
          <cell r="V87">
            <v>1.0000000000000002</v>
          </cell>
          <cell r="W87">
            <v>1.9194482976226335E-2</v>
          </cell>
          <cell r="X87">
            <v>0.25708155797286986</v>
          </cell>
          <cell r="Y87">
            <v>6.3198325916553499E-2</v>
          </cell>
          <cell r="Z87">
            <v>0.11199069237647513</v>
          </cell>
          <cell r="AA87">
            <v>9.7454625017512758E-2</v>
          </cell>
          <cell r="AB87">
            <v>0.34777011482886933</v>
          </cell>
          <cell r="AC87">
            <v>4.6509894954694396E-2</v>
          </cell>
          <cell r="AD87">
            <v>1.4536067358962368E-2</v>
          </cell>
          <cell r="AE87">
            <v>8.5807073001682754E-4</v>
          </cell>
          <cell r="AF87">
            <v>0.15339686024429475</v>
          </cell>
          <cell r="AG87">
            <v>0</v>
          </cell>
        </row>
        <row r="88">
          <cell r="B88" t="str">
            <v>SGCT</v>
          </cell>
          <cell r="E88">
            <v>0.99999999999999989</v>
          </cell>
          <cell r="F88">
            <v>1.8159953651434742E-2</v>
          </cell>
          <cell r="G88">
            <v>0.27931039135619634</v>
          </cell>
          <cell r="H88">
            <v>8.2241712122234592E-2</v>
          </cell>
          <cell r="I88">
            <v>0.1439399051256226</v>
          </cell>
          <cell r="J88">
            <v>0.12462144346158159</v>
          </cell>
          <cell r="K88">
            <v>0.41628051415814199</v>
          </cell>
          <cell r="L88">
            <v>6.0067523586369784E-2</v>
          </cell>
          <cell r="M88">
            <v>1.9318461664041019E-2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0.99999999999999989</v>
          </cell>
          <cell r="W88">
            <v>1.8159953651434742E-2</v>
          </cell>
          <cell r="X88">
            <v>0.27931039135619634</v>
          </cell>
          <cell r="Y88">
            <v>8.2241712122234592E-2</v>
          </cell>
          <cell r="Z88">
            <v>0.1439399051256226</v>
          </cell>
          <cell r="AA88">
            <v>0.12462144346158159</v>
          </cell>
          <cell r="AB88">
            <v>0.41628051415814199</v>
          </cell>
          <cell r="AC88">
            <v>6.0067523586369784E-2</v>
          </cell>
          <cell r="AD88">
            <v>1.9318461664041019E-2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Page 1, Exh 1"/>
      <sheetName val="Page 2, Exh 2"/>
      <sheetName val="Page 3, Revenue Stability"/>
      <sheetName val="Page 4-6, Crossover"/>
      <sheetName val="Rate Design"/>
      <sheetName val="ROR"/>
      <sheetName val="Exh 3"/>
      <sheetName val="ERM"/>
      <sheetName val="Bill Determ"/>
      <sheetName val="WA Sch 25"/>
      <sheetName val="Lighting summary"/>
      <sheetName val="St Lts"/>
      <sheetName val="Area Lts"/>
      <sheetName val="Rev Runs CY"/>
      <sheetName val="Rev Runs LY"/>
    </sheetNames>
    <sheetDataSet>
      <sheetData sheetId="0">
        <row r="8">
          <cell r="N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5">
          <cell r="D4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J2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0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Factors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923</v>
          </cell>
        </row>
        <row r="242">
          <cell r="AK242">
            <v>924</v>
          </cell>
        </row>
        <row r="243">
          <cell r="AK243">
            <v>925</v>
          </cell>
        </row>
        <row r="244">
          <cell r="AK244">
            <v>926</v>
          </cell>
        </row>
        <row r="245">
          <cell r="AK245">
            <v>927</v>
          </cell>
        </row>
        <row r="246">
          <cell r="AK246">
            <v>928</v>
          </cell>
        </row>
        <row r="247">
          <cell r="AK247">
            <v>929</v>
          </cell>
        </row>
        <row r="248">
          <cell r="AK248">
            <v>930</v>
          </cell>
        </row>
        <row r="249">
          <cell r="AK249">
            <v>931</v>
          </cell>
        </row>
        <row r="250">
          <cell r="AK250">
            <v>935</v>
          </cell>
        </row>
        <row r="251">
          <cell r="AK251">
            <v>1869</v>
          </cell>
        </row>
        <row r="252">
          <cell r="AK252">
            <v>2281</v>
          </cell>
        </row>
        <row r="253">
          <cell r="AK253">
            <v>2282</v>
          </cell>
        </row>
        <row r="254">
          <cell r="AK254">
            <v>2283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 refreshError="1"/>
      <sheetData sheetId="12" refreshError="1"/>
      <sheetData sheetId="13">
        <row r="3">
          <cell r="B3" t="str">
            <v>FACTOR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  <sheetName val="CWC -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  <sheetName val="CWC -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pageSetUpPr fitToPage="1"/>
  </sheetPr>
  <dimension ref="A1:S30"/>
  <sheetViews>
    <sheetView zoomScale="80" zoomScaleNormal="80" workbookViewId="0">
      <selection activeCell="C47" sqref="C47"/>
    </sheetView>
  </sheetViews>
  <sheetFormatPr defaultColWidth="12.7109375" defaultRowHeight="15"/>
  <cols>
    <col min="1" max="1" width="5.5703125" style="71" bestFit="1" customWidth="1"/>
    <col min="2" max="2" width="13" style="71" bestFit="1" customWidth="1"/>
    <col min="3" max="3" width="32.140625" style="71" bestFit="1" customWidth="1"/>
    <col min="4" max="6" width="14.5703125" style="71" bestFit="1" customWidth="1"/>
    <col min="7" max="8" width="13.42578125" style="71" bestFit="1" customWidth="1"/>
    <col min="9" max="10" width="12.28515625" style="71" bestFit="1" customWidth="1"/>
    <col min="11" max="11" width="13" style="71" bestFit="1" customWidth="1"/>
    <col min="12" max="12" width="11.140625" style="71" bestFit="1" customWidth="1"/>
    <col min="13" max="13" width="8.85546875" style="71" bestFit="1" customWidth="1"/>
    <col min="14" max="14" width="18.7109375" style="71" bestFit="1" customWidth="1"/>
    <col min="15" max="15" width="12.7109375" style="71"/>
    <col min="16" max="16" width="15" style="71" bestFit="1" customWidth="1"/>
    <col min="17" max="16384" width="12.7109375" style="71"/>
  </cols>
  <sheetData>
    <row r="1" spans="1:17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7">
      <c r="A2" s="256" t="s">
        <v>183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</row>
    <row r="3" spans="1:17">
      <c r="A3" s="72" t="s">
        <v>1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7">
      <c r="A4" s="73" t="s">
        <v>174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7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</row>
    <row r="6" spans="1:17" s="75" customFormat="1" ht="30">
      <c r="A6" s="92" t="s">
        <v>2</v>
      </c>
      <c r="B6" s="92" t="s">
        <v>168</v>
      </c>
      <c r="C6" s="92" t="s">
        <v>41</v>
      </c>
      <c r="D6" s="92" t="s">
        <v>169</v>
      </c>
      <c r="E6" s="92" t="s">
        <v>181</v>
      </c>
      <c r="F6" s="92" t="s">
        <v>175</v>
      </c>
      <c r="G6" s="92" t="s">
        <v>176</v>
      </c>
      <c r="H6" s="92" t="s">
        <v>177</v>
      </c>
      <c r="I6" s="92" t="s">
        <v>178</v>
      </c>
      <c r="J6" s="92" t="s">
        <v>179</v>
      </c>
      <c r="K6" s="92" t="s">
        <v>180</v>
      </c>
      <c r="L6" s="92" t="s">
        <v>182</v>
      </c>
      <c r="M6" s="92" t="s">
        <v>173</v>
      </c>
      <c r="O6" s="71"/>
    </row>
    <row r="7" spans="1:17" s="75" customFormat="1">
      <c r="A7" s="94"/>
      <c r="B7" s="95" t="s">
        <v>28</v>
      </c>
      <c r="C7" s="95" t="s">
        <v>29</v>
      </c>
      <c r="D7" s="95" t="s">
        <v>30</v>
      </c>
      <c r="E7" s="95" t="s">
        <v>31</v>
      </c>
      <c r="F7" s="95" t="s">
        <v>32</v>
      </c>
      <c r="G7" s="95" t="s">
        <v>33</v>
      </c>
      <c r="H7" s="95" t="s">
        <v>34</v>
      </c>
      <c r="I7" s="95" t="s">
        <v>35</v>
      </c>
      <c r="J7" s="95" t="s">
        <v>36</v>
      </c>
      <c r="K7" s="95" t="s">
        <v>37</v>
      </c>
      <c r="L7" s="95" t="s">
        <v>38</v>
      </c>
      <c r="M7" s="95" t="s">
        <v>39</v>
      </c>
      <c r="O7" s="71"/>
    </row>
    <row r="8" spans="1:17" s="75" customFormat="1">
      <c r="A8" s="82">
        <v>1</v>
      </c>
      <c r="B8" s="83" t="s">
        <v>170</v>
      </c>
      <c r="C8" s="84" t="s">
        <v>4</v>
      </c>
      <c r="D8" s="96">
        <v>134571287.30000001</v>
      </c>
      <c r="E8" s="102">
        <f>SUM(F8:J8)</f>
        <v>139302879.27429539</v>
      </c>
      <c r="F8" s="96">
        <v>84054928.008128434</v>
      </c>
      <c r="G8" s="96">
        <v>20641858.949650034</v>
      </c>
      <c r="H8" s="96">
        <v>25622105.449222356</v>
      </c>
      <c r="I8" s="96">
        <v>6886677.0770107489</v>
      </c>
      <c r="J8" s="96">
        <v>2097309.790283836</v>
      </c>
      <c r="K8" s="102">
        <f>E8-D8</f>
        <v>4731591.9742953777</v>
      </c>
      <c r="L8" s="103">
        <f t="shared" ref="L8:L15" si="0">K8/D8</f>
        <v>3.516048682619221E-2</v>
      </c>
      <c r="M8" s="147">
        <f>ROUND(D8/E8, 3)</f>
        <v>0.96599999999999997</v>
      </c>
      <c r="O8" s="71"/>
      <c r="Q8" s="76"/>
    </row>
    <row r="9" spans="1:17" s="75" customFormat="1">
      <c r="A9" s="86">
        <f>A8+1</f>
        <v>2</v>
      </c>
      <c r="B9" s="83" t="s">
        <v>43</v>
      </c>
      <c r="C9" s="84" t="s">
        <v>44</v>
      </c>
      <c r="D9" s="96">
        <v>45261337.330470175</v>
      </c>
      <c r="E9" s="102">
        <f t="shared" ref="E9:E14" si="1">SUM(F9:J9)</f>
        <v>41366542.221712597</v>
      </c>
      <c r="F9" s="96">
        <v>26763333.332823124</v>
      </c>
      <c r="G9" s="96">
        <v>6571522.0604328364</v>
      </c>
      <c r="H9" s="96">
        <v>6400880.5758199533</v>
      </c>
      <c r="I9" s="96">
        <v>949282.52522472898</v>
      </c>
      <c r="J9" s="96">
        <v>681523.72741195653</v>
      </c>
      <c r="K9" s="102">
        <f t="shared" ref="K9:K14" si="2">E9-D9</f>
        <v>-3894795.1087575778</v>
      </c>
      <c r="L9" s="103">
        <f t="shared" si="0"/>
        <v>-8.6051260048288072E-2</v>
      </c>
      <c r="M9" s="147">
        <f t="shared" ref="M9:M14" si="3">ROUND(D9/E9, 3)</f>
        <v>1.0940000000000001</v>
      </c>
      <c r="O9" s="71"/>
      <c r="Q9" s="76"/>
    </row>
    <row r="10" spans="1:17" s="75" customFormat="1">
      <c r="A10" s="86">
        <f>A9+1</f>
        <v>3</v>
      </c>
      <c r="B10" s="83" t="s">
        <v>45</v>
      </c>
      <c r="C10" s="84" t="s">
        <v>46</v>
      </c>
      <c r="D10" s="96">
        <v>61297410.543473966</v>
      </c>
      <c r="E10" s="102">
        <f t="shared" si="1"/>
        <v>59892830.482221819</v>
      </c>
      <c r="F10" s="96">
        <v>42435868.721194156</v>
      </c>
      <c r="G10" s="96">
        <v>10405225.352695636</v>
      </c>
      <c r="H10" s="96">
        <v>5910141.1712344103</v>
      </c>
      <c r="I10" s="96">
        <v>120949.47322429583</v>
      </c>
      <c r="J10" s="96">
        <v>1020645.7638733159</v>
      </c>
      <c r="K10" s="102">
        <f t="shared" si="2"/>
        <v>-1404580.061252147</v>
      </c>
      <c r="L10" s="103">
        <f t="shared" si="0"/>
        <v>-2.2914182651418473E-2</v>
      </c>
      <c r="M10" s="147">
        <f t="shared" si="3"/>
        <v>1.0229999999999999</v>
      </c>
      <c r="O10" s="71"/>
      <c r="Q10" s="76"/>
    </row>
    <row r="11" spans="1:17" s="75" customFormat="1">
      <c r="A11" s="86">
        <f>A10+1</f>
        <v>4</v>
      </c>
      <c r="B11" s="83" t="s">
        <v>47</v>
      </c>
      <c r="C11" s="84" t="s">
        <v>48</v>
      </c>
      <c r="D11" s="96">
        <v>23069501.570523299</v>
      </c>
      <c r="E11" s="102">
        <f t="shared" si="1"/>
        <v>23424505.372898016</v>
      </c>
      <c r="F11" s="96">
        <v>16767323.897727726</v>
      </c>
      <c r="G11" s="96">
        <v>4110372.808297059</v>
      </c>
      <c r="H11" s="96">
        <v>2107484.9317036597</v>
      </c>
      <c r="I11" s="96">
        <v>42706.812371325344</v>
      </c>
      <c r="J11" s="96">
        <v>396616.92279824638</v>
      </c>
      <c r="K11" s="102">
        <f t="shared" si="2"/>
        <v>355003.80237471685</v>
      </c>
      <c r="L11" s="103">
        <f t="shared" si="0"/>
        <v>1.5388447006081721E-2</v>
      </c>
      <c r="M11" s="147">
        <f t="shared" si="3"/>
        <v>0.98499999999999999</v>
      </c>
      <c r="O11" s="71"/>
      <c r="Q11" s="76"/>
    </row>
    <row r="12" spans="1:17" s="75" customFormat="1">
      <c r="A12" s="86">
        <v>5</v>
      </c>
      <c r="B12" s="81" t="s">
        <v>47</v>
      </c>
      <c r="C12" s="84" t="s">
        <v>8</v>
      </c>
      <c r="D12" s="96">
        <v>25058234.385966681</v>
      </c>
      <c r="E12" s="102">
        <f>SUM(F12:J12)</f>
        <v>26757358.807464823</v>
      </c>
      <c r="F12" s="96">
        <v>20718430.395260379</v>
      </c>
      <c r="G12" s="96">
        <v>5075169.1383577082</v>
      </c>
      <c r="H12" s="96">
        <v>452177.68827231281</v>
      </c>
      <c r="I12" s="96">
        <v>40878.937464789109</v>
      </c>
      <c r="J12" s="96">
        <v>470702.64810963784</v>
      </c>
      <c r="K12" s="102">
        <f t="shared" si="2"/>
        <v>1699124.4214981422</v>
      </c>
      <c r="L12" s="103">
        <f t="shared" si="0"/>
        <v>6.7807028832394506E-2</v>
      </c>
      <c r="M12" s="147">
        <f t="shared" si="3"/>
        <v>0.93600000000000005</v>
      </c>
      <c r="O12" s="71"/>
      <c r="Q12" s="76"/>
    </row>
    <row r="13" spans="1:17" s="75" customFormat="1">
      <c r="A13" s="86">
        <v>6</v>
      </c>
      <c r="B13" s="83" t="s">
        <v>49</v>
      </c>
      <c r="C13" s="84" t="s">
        <v>50</v>
      </c>
      <c r="D13" s="96">
        <v>12299348</v>
      </c>
      <c r="E13" s="102">
        <f t="shared" si="1"/>
        <v>11075268.055556264</v>
      </c>
      <c r="F13" s="96">
        <v>7063574.5875064218</v>
      </c>
      <c r="G13" s="96">
        <v>1734276.6652958118</v>
      </c>
      <c r="H13" s="96">
        <v>1910945.2902057141</v>
      </c>
      <c r="I13" s="96">
        <v>183831.87986530818</v>
      </c>
      <c r="J13" s="96">
        <v>182639.63268300903</v>
      </c>
      <c r="K13" s="102">
        <f>E13-D13</f>
        <v>-1224079.9444437362</v>
      </c>
      <c r="L13" s="103">
        <f t="shared" si="0"/>
        <v>-9.9523970249783669E-2</v>
      </c>
      <c r="M13" s="147">
        <f t="shared" si="3"/>
        <v>1.111</v>
      </c>
      <c r="O13" s="71"/>
      <c r="Q13" s="76"/>
    </row>
    <row r="14" spans="1:17" s="75" customFormat="1">
      <c r="A14" s="88">
        <v>7</v>
      </c>
      <c r="B14" s="89" t="s">
        <v>171</v>
      </c>
      <c r="C14" s="90" t="s">
        <v>51</v>
      </c>
      <c r="D14" s="97">
        <v>1670476.7339375024</v>
      </c>
      <c r="E14" s="104">
        <f t="shared" si="1"/>
        <v>1408211.65022262</v>
      </c>
      <c r="F14" s="97">
        <v>472973.88677921658</v>
      </c>
      <c r="G14" s="97">
        <v>117278.10590069754</v>
      </c>
      <c r="H14" s="97">
        <v>697089.12378194358</v>
      </c>
      <c r="I14" s="97">
        <v>103863.83938057999</v>
      </c>
      <c r="J14" s="97">
        <v>17006.694380182191</v>
      </c>
      <c r="K14" s="104">
        <f t="shared" si="2"/>
        <v>-262265.08371488238</v>
      </c>
      <c r="L14" s="105">
        <f t="shared" si="0"/>
        <v>-0.15700014156838565</v>
      </c>
      <c r="M14" s="105">
        <f t="shared" si="3"/>
        <v>1.1859999999999999</v>
      </c>
      <c r="O14" s="71"/>
      <c r="Q14" s="76"/>
    </row>
    <row r="15" spans="1:17" s="75" customFormat="1">
      <c r="A15" s="86">
        <v>8</v>
      </c>
      <c r="B15" s="84"/>
      <c r="C15" s="81" t="s">
        <v>52</v>
      </c>
      <c r="D15" s="96">
        <f t="shared" ref="D15:K15" si="4">SUM(D8:D14)</f>
        <v>303227595.8643716</v>
      </c>
      <c r="E15" s="102">
        <f t="shared" si="4"/>
        <v>303227595.86437148</v>
      </c>
      <c r="F15" s="96">
        <f t="shared" si="4"/>
        <v>198276432.82941946</v>
      </c>
      <c r="G15" s="96">
        <f t="shared" si="4"/>
        <v>48655703.080629781</v>
      </c>
      <c r="H15" s="96">
        <f t="shared" si="4"/>
        <v>43100824.230240352</v>
      </c>
      <c r="I15" s="96">
        <f t="shared" si="4"/>
        <v>8328190.5445417771</v>
      </c>
      <c r="J15" s="96">
        <f t="shared" si="4"/>
        <v>4866445.1795401834</v>
      </c>
      <c r="K15" s="102">
        <f t="shared" si="4"/>
        <v>-1.0663643479347229E-7</v>
      </c>
      <c r="L15" s="103">
        <f t="shared" si="0"/>
        <v>-3.5167127348517744E-16</v>
      </c>
      <c r="M15" s="147">
        <f>D15/E15</f>
        <v>1.0000000000000004</v>
      </c>
      <c r="O15" s="71"/>
      <c r="Q15" s="76"/>
    </row>
    <row r="16" spans="1:17" s="75" customFormat="1">
      <c r="A16" s="86"/>
      <c r="B16" s="84"/>
      <c r="C16" s="81"/>
      <c r="D16" s="96"/>
      <c r="E16" s="96"/>
      <c r="F16" s="96"/>
      <c r="G16" s="96"/>
      <c r="H16" s="96"/>
      <c r="I16" s="96"/>
      <c r="J16" s="96"/>
      <c r="K16" s="96"/>
      <c r="L16" s="78"/>
      <c r="M16" s="78"/>
      <c r="O16" s="71"/>
      <c r="Q16" s="76"/>
    </row>
    <row r="17" spans="2:19">
      <c r="B17" s="101"/>
      <c r="O17"/>
      <c r="P17"/>
      <c r="Q17"/>
      <c r="R17"/>
      <c r="S17"/>
    </row>
    <row r="18" spans="2:19">
      <c r="O18"/>
      <c r="P18"/>
      <c r="Q18"/>
      <c r="R18"/>
      <c r="S18"/>
    </row>
    <row r="19" spans="2:19">
      <c r="O19"/>
      <c r="P19"/>
      <c r="Q19"/>
      <c r="R19"/>
      <c r="S19"/>
    </row>
    <row r="20" spans="2:19">
      <c r="O20"/>
      <c r="P20"/>
      <c r="Q20"/>
      <c r="R20"/>
      <c r="S20"/>
    </row>
    <row r="21" spans="2:19">
      <c r="O21"/>
      <c r="P21"/>
      <c r="Q21"/>
      <c r="R21"/>
      <c r="S21"/>
    </row>
    <row r="22" spans="2:19">
      <c r="O22"/>
      <c r="P22"/>
      <c r="Q22"/>
      <c r="R22"/>
      <c r="S22"/>
    </row>
    <row r="23" spans="2:19">
      <c r="O23"/>
      <c r="P23"/>
      <c r="Q23"/>
      <c r="R23"/>
      <c r="S23"/>
    </row>
    <row r="24" spans="2:19">
      <c r="O24"/>
      <c r="P24"/>
      <c r="Q24"/>
      <c r="R24"/>
      <c r="S24"/>
    </row>
    <row r="25" spans="2:19">
      <c r="O25"/>
      <c r="P25"/>
      <c r="Q25"/>
      <c r="R25"/>
      <c r="S25"/>
    </row>
    <row r="26" spans="2:19">
      <c r="O26"/>
      <c r="P26"/>
      <c r="Q26"/>
      <c r="R26"/>
      <c r="S26"/>
    </row>
    <row r="27" spans="2:19">
      <c r="O27"/>
      <c r="P27"/>
      <c r="Q27"/>
      <c r="R27"/>
      <c r="S27"/>
    </row>
    <row r="28" spans="2:19">
      <c r="O28"/>
      <c r="P28"/>
      <c r="Q28"/>
      <c r="R28"/>
      <c r="S28"/>
    </row>
    <row r="29" spans="2:19">
      <c r="O29"/>
      <c r="P29"/>
      <c r="Q29"/>
      <c r="R29"/>
      <c r="S29"/>
    </row>
    <row r="30" spans="2:19">
      <c r="O30"/>
      <c r="P30"/>
      <c r="Q30"/>
      <c r="R30"/>
      <c r="S30"/>
    </row>
  </sheetData>
  <dataConsolidate/>
  <mergeCells count="1">
    <mergeCell ref="A2:M2"/>
  </mergeCells>
  <printOptions horizontalCentered="1" verticalCentered="1"/>
  <pageMargins left="0.25" right="0.25" top="0.25" bottom="0.3" header="0.25" footer="0.25"/>
  <pageSetup scale="74" fitToHeight="0" orientation="landscape" r:id="rId1"/>
  <headerFooter alignWithMargins="0">
    <oddFooter>&amp;LTestimony of Christopher T. Mickelson
Docket UE-130043&amp;RExhibit No. ___ (CTM-10)
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">
    <pageSetUpPr fitToPage="1"/>
  </sheetPr>
  <dimension ref="A1:Q23"/>
  <sheetViews>
    <sheetView zoomScale="80" zoomScaleNormal="80" workbookViewId="0">
      <selection activeCell="Q10" sqref="Q10"/>
    </sheetView>
  </sheetViews>
  <sheetFormatPr defaultColWidth="12.7109375" defaultRowHeight="15"/>
  <cols>
    <col min="1" max="1" width="5.5703125" style="71" bestFit="1" customWidth="1"/>
    <col min="2" max="2" width="13" style="71" bestFit="1" customWidth="1"/>
    <col min="3" max="3" width="32.140625" style="71" bestFit="1" customWidth="1"/>
    <col min="4" max="6" width="14.5703125" style="71" bestFit="1" customWidth="1"/>
    <col min="7" max="8" width="13.42578125" style="71" bestFit="1" customWidth="1"/>
    <col min="9" max="10" width="12.28515625" style="71" bestFit="1" customWidth="1"/>
    <col min="11" max="11" width="13.42578125" style="71" bestFit="1" customWidth="1"/>
    <col min="12" max="12" width="11.140625" style="71" bestFit="1" customWidth="1"/>
    <col min="13" max="13" width="8.85546875" style="71" bestFit="1" customWidth="1"/>
    <col min="14" max="14" width="13.42578125" style="71" bestFit="1" customWidth="1"/>
    <col min="15" max="15" width="11.140625" style="71" bestFit="1" customWidth="1"/>
    <col min="16" max="16" width="8.85546875" style="71" bestFit="1" customWidth="1"/>
    <col min="17" max="17" width="12.7109375" style="71"/>
    <col min="18" max="18" width="12.7109375" style="71" customWidth="1"/>
    <col min="19" max="16384" width="12.7109375" style="71"/>
  </cols>
  <sheetData>
    <row r="1" spans="1:16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6">
      <c r="A2" s="74" t="s">
        <v>184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6">
      <c r="A3" s="72" t="s">
        <v>1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6">
      <c r="A4" s="73" t="s">
        <v>174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6">
      <c r="A5" s="74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258" t="s">
        <v>166</v>
      </c>
      <c r="O5" s="258"/>
      <c r="P5" s="258"/>
    </row>
    <row r="6" spans="1:16" ht="30">
      <c r="A6" s="92" t="s">
        <v>2</v>
      </c>
      <c r="B6" s="92" t="s">
        <v>168</v>
      </c>
      <c r="C6" s="92" t="s">
        <v>41</v>
      </c>
      <c r="D6" s="92" t="s">
        <v>169</v>
      </c>
      <c r="E6" s="92" t="s">
        <v>181</v>
      </c>
      <c r="F6" s="92" t="s">
        <v>175</v>
      </c>
      <c r="G6" s="92" t="s">
        <v>176</v>
      </c>
      <c r="H6" s="92" t="s">
        <v>177</v>
      </c>
      <c r="I6" s="92" t="s">
        <v>178</v>
      </c>
      <c r="J6" s="92" t="s">
        <v>179</v>
      </c>
      <c r="K6" s="92" t="s">
        <v>180</v>
      </c>
      <c r="L6" s="92" t="s">
        <v>182</v>
      </c>
      <c r="M6" s="92" t="s">
        <v>173</v>
      </c>
      <c r="N6" s="92" t="s">
        <v>180</v>
      </c>
      <c r="O6" s="92" t="s">
        <v>182</v>
      </c>
      <c r="P6" s="92" t="s">
        <v>173</v>
      </c>
    </row>
    <row r="7" spans="1:16">
      <c r="A7" s="94"/>
      <c r="B7" s="95" t="s">
        <v>28</v>
      </c>
      <c r="C7" s="95" t="s">
        <v>29</v>
      </c>
      <c r="D7" s="95" t="s">
        <v>30</v>
      </c>
      <c r="E7" s="95" t="s">
        <v>31</v>
      </c>
      <c r="F7" s="95" t="s">
        <v>32</v>
      </c>
      <c r="G7" s="95" t="s">
        <v>33</v>
      </c>
      <c r="H7" s="95" t="s">
        <v>34</v>
      </c>
      <c r="I7" s="95" t="s">
        <v>35</v>
      </c>
      <c r="J7" s="95" t="s">
        <v>36</v>
      </c>
      <c r="K7" s="95" t="s">
        <v>37</v>
      </c>
      <c r="L7" s="95" t="s">
        <v>38</v>
      </c>
      <c r="M7" s="95" t="s">
        <v>39</v>
      </c>
      <c r="N7" s="95" t="s">
        <v>40</v>
      </c>
      <c r="O7" s="95" t="s">
        <v>167</v>
      </c>
      <c r="P7" s="95" t="s">
        <v>172</v>
      </c>
    </row>
    <row r="8" spans="1:16" s="75" customFormat="1">
      <c r="A8" s="82">
        <v>1</v>
      </c>
      <c r="B8" s="83" t="s">
        <v>170</v>
      </c>
      <c r="C8" s="84" t="s">
        <v>4</v>
      </c>
      <c r="D8" s="96">
        <v>134571287.30000001</v>
      </c>
      <c r="E8" s="102">
        <f>SUM(F8:J8)</f>
        <v>146082469.6638785</v>
      </c>
      <c r="F8" s="96">
        <v>87725244.55831863</v>
      </c>
      <c r="G8" s="96">
        <v>21692399.966502499</v>
      </c>
      <c r="H8" s="96">
        <v>27686221.836347606</v>
      </c>
      <c r="I8" s="96">
        <v>6864819.6711673019</v>
      </c>
      <c r="J8" s="96">
        <v>2113783.6315424377</v>
      </c>
      <c r="K8" s="102">
        <f t="shared" ref="K8:K13" si="0">E8-D8</f>
        <v>11511182.363878489</v>
      </c>
      <c r="L8" s="103">
        <f t="shared" ref="L8:L15" si="1">K8/D8</f>
        <v>8.5539661504586709E-2</v>
      </c>
      <c r="M8" s="147">
        <f t="shared" ref="M8:M12" si="2">D8/E8</f>
        <v>0.92120079575349056</v>
      </c>
      <c r="N8" s="96">
        <v>7455249.3055579737</v>
      </c>
      <c r="O8" s="103">
        <f t="shared" ref="O8:O14" si="3">N8/D8</f>
        <v>5.5399999919284217E-2</v>
      </c>
      <c r="P8" s="147">
        <f>ROUND((N8+D8)/E8, 3)</f>
        <v>0.97199999999999998</v>
      </c>
    </row>
    <row r="9" spans="1:16" s="75" customFormat="1">
      <c r="A9" s="86">
        <f>A8+1</f>
        <v>2</v>
      </c>
      <c r="B9" s="83" t="s">
        <v>43</v>
      </c>
      <c r="C9" s="84" t="s">
        <v>44</v>
      </c>
      <c r="D9" s="96">
        <v>45261337.330470175</v>
      </c>
      <c r="E9" s="102">
        <f t="shared" ref="E9:E14" si="4">SUM(F9:J9)</f>
        <v>43396644.072908007</v>
      </c>
      <c r="F9" s="96">
        <v>27932649.825251438</v>
      </c>
      <c r="G9" s="96">
        <v>6905910.0133671481</v>
      </c>
      <c r="H9" s="96">
        <v>6923489.95161922</v>
      </c>
      <c r="I9" s="96">
        <v>947796.40931402682</v>
      </c>
      <c r="J9" s="96">
        <v>686797.87335617363</v>
      </c>
      <c r="K9" s="102">
        <f t="shared" si="0"/>
        <v>-1864693.2575621679</v>
      </c>
      <c r="L9" s="103">
        <f t="shared" si="1"/>
        <v>-4.1198368575531386E-2</v>
      </c>
      <c r="M9" s="147">
        <f t="shared" si="2"/>
        <v>1.0429686050015621</v>
      </c>
      <c r="N9" s="96">
        <v>1090798.2296643311</v>
      </c>
      <c r="O9" s="103">
        <f t="shared" si="3"/>
        <v>2.4099999999999996E-2</v>
      </c>
      <c r="P9" s="147">
        <f t="shared" ref="P9:P14" si="5">ROUND((N9+D9)/E9, 3)</f>
        <v>1.0680000000000001</v>
      </c>
    </row>
    <row r="10" spans="1:16" s="75" customFormat="1">
      <c r="A10" s="86">
        <f>A9+1</f>
        <v>3</v>
      </c>
      <c r="B10" s="83" t="s">
        <v>45</v>
      </c>
      <c r="C10" s="84" t="s">
        <v>46</v>
      </c>
      <c r="D10" s="96">
        <v>61297410.543473966</v>
      </c>
      <c r="E10" s="102">
        <f t="shared" si="4"/>
        <v>62764063.827040695</v>
      </c>
      <c r="F10" s="96">
        <v>44291848.393376462</v>
      </c>
      <c r="G10" s="96">
        <v>10934926.942841308</v>
      </c>
      <c r="H10" s="96">
        <v>6388443.3409496574</v>
      </c>
      <c r="I10" s="96">
        <v>119980.60926042713</v>
      </c>
      <c r="J10" s="96">
        <v>1028864.5406128489</v>
      </c>
      <c r="K10" s="102">
        <f t="shared" si="0"/>
        <v>1466653.2835667282</v>
      </c>
      <c r="L10" s="103">
        <f t="shared" si="1"/>
        <v>2.3926839169275082E-2</v>
      </c>
      <c r="M10" s="147">
        <f t="shared" si="2"/>
        <v>0.97663227659049623</v>
      </c>
      <c r="N10" s="96">
        <v>2807421.4010591079</v>
      </c>
      <c r="O10" s="103">
        <f t="shared" si="3"/>
        <v>4.5799999970112935E-2</v>
      </c>
      <c r="P10" s="147">
        <f t="shared" si="5"/>
        <v>1.0209999999999999</v>
      </c>
    </row>
    <row r="11" spans="1:16" s="75" customFormat="1">
      <c r="A11" s="86">
        <f>A10+1</f>
        <v>4</v>
      </c>
      <c r="B11" s="83" t="s">
        <v>47</v>
      </c>
      <c r="C11" s="84" t="s">
        <v>48</v>
      </c>
      <c r="D11" s="96">
        <v>23069501.570523299</v>
      </c>
      <c r="E11" s="102">
        <f t="shared" si="4"/>
        <v>24536026.721322492</v>
      </c>
      <c r="F11" s="96">
        <v>17500765.034412101</v>
      </c>
      <c r="G11" s="96">
        <v>4319700.5438350998</v>
      </c>
      <c r="H11" s="96">
        <v>2272941.3846646547</v>
      </c>
      <c r="I11" s="96">
        <v>42770.779752526956</v>
      </c>
      <c r="J11" s="96">
        <v>399848.97865810944</v>
      </c>
      <c r="K11" s="102">
        <f t="shared" si="0"/>
        <v>1466525.1507991925</v>
      </c>
      <c r="L11" s="103">
        <f t="shared" si="1"/>
        <v>6.3569867182263803E-2</v>
      </c>
      <c r="M11" s="147">
        <f t="shared" si="2"/>
        <v>0.94022972148441863</v>
      </c>
      <c r="N11" s="96">
        <v>1278050.3870069908</v>
      </c>
      <c r="O11" s="103">
        <f t="shared" si="3"/>
        <v>5.5400000000000005E-2</v>
      </c>
      <c r="P11" s="147">
        <f t="shared" si="5"/>
        <v>0.99199999999999999</v>
      </c>
    </row>
    <row r="12" spans="1:16" s="75" customFormat="1">
      <c r="A12" s="86">
        <v>5</v>
      </c>
      <c r="B12" s="81" t="s">
        <v>47</v>
      </c>
      <c r="C12" s="84" t="s">
        <v>8</v>
      </c>
      <c r="D12" s="96">
        <v>25058234.385966681</v>
      </c>
      <c r="E12" s="102">
        <f>SUM(F12:J12)</f>
        <v>27954791.243120827</v>
      </c>
      <c r="F12" s="96">
        <v>21625333.157054011</v>
      </c>
      <c r="G12" s="96">
        <v>5334074.7804551655</v>
      </c>
      <c r="H12" s="96">
        <v>479838.84262363979</v>
      </c>
      <c r="I12" s="96">
        <v>40891.830235327267</v>
      </c>
      <c r="J12" s="96">
        <v>474652.63275268266</v>
      </c>
      <c r="K12" s="102">
        <f t="shared" si="0"/>
        <v>2896556.8571541458</v>
      </c>
      <c r="L12" s="103">
        <f t="shared" si="1"/>
        <v>0.11559301475671005</v>
      </c>
      <c r="M12" s="147">
        <f t="shared" si="2"/>
        <v>0.89638424297420083</v>
      </c>
      <c r="N12" s="96">
        <v>1691707.3899115971</v>
      </c>
      <c r="O12" s="103">
        <f t="shared" si="3"/>
        <v>6.751103704493247E-2</v>
      </c>
      <c r="P12" s="147">
        <f t="shared" si="5"/>
        <v>0.95699999999999996</v>
      </c>
    </row>
    <row r="13" spans="1:16" s="75" customFormat="1">
      <c r="A13" s="86">
        <v>6</v>
      </c>
      <c r="B13" s="83" t="s">
        <v>49</v>
      </c>
      <c r="C13" s="84" t="s">
        <v>50</v>
      </c>
      <c r="D13" s="96">
        <v>12299348</v>
      </c>
      <c r="E13" s="102">
        <f t="shared" si="4"/>
        <v>11637300.357004043</v>
      </c>
      <c r="F13" s="96">
        <v>7372210.4734994546</v>
      </c>
      <c r="G13" s="96">
        <v>1822444.2930855721</v>
      </c>
      <c r="H13" s="96">
        <v>2075148.4487014927</v>
      </c>
      <c r="I13" s="96">
        <v>183459.51589568259</v>
      </c>
      <c r="J13" s="96">
        <v>184037.62582183964</v>
      </c>
      <c r="K13" s="102">
        <f t="shared" si="0"/>
        <v>-662047.64299595729</v>
      </c>
      <c r="L13" s="103">
        <f t="shared" si="1"/>
        <v>-5.3827864940154332E-2</v>
      </c>
      <c r="M13" s="147">
        <f>D13/E13</f>
        <v>1.056890139696145</v>
      </c>
      <c r="N13" s="96">
        <v>296414.2868</v>
      </c>
      <c r="O13" s="103">
        <f t="shared" si="3"/>
        <v>2.41E-2</v>
      </c>
      <c r="P13" s="147">
        <f t="shared" si="5"/>
        <v>1.0820000000000001</v>
      </c>
    </row>
    <row r="14" spans="1:16" s="75" customFormat="1">
      <c r="A14" s="88">
        <v>7</v>
      </c>
      <c r="B14" s="89" t="s">
        <v>171</v>
      </c>
      <c r="C14" s="90" t="s">
        <v>51</v>
      </c>
      <c r="D14" s="97">
        <v>1670476.7339375024</v>
      </c>
      <c r="E14" s="104">
        <f t="shared" si="4"/>
        <v>1475940.9790970166</v>
      </c>
      <c r="F14" s="97">
        <v>493455.53824580216</v>
      </c>
      <c r="G14" s="97">
        <v>123198.43227992638</v>
      </c>
      <c r="H14" s="97">
        <v>737773.99534456548</v>
      </c>
      <c r="I14" s="97">
        <v>104401.19299903723</v>
      </c>
      <c r="J14" s="97">
        <v>17111.820227685348</v>
      </c>
      <c r="K14" s="104">
        <f>E14-D14</f>
        <v>-194535.75484048575</v>
      </c>
      <c r="L14" s="105">
        <f t="shared" si="1"/>
        <v>-0.11645523154455614</v>
      </c>
      <c r="M14" s="148">
        <f>D14/E14</f>
        <v>1.1318045623745083</v>
      </c>
      <c r="N14" s="97">
        <v>0</v>
      </c>
      <c r="O14" s="105">
        <f t="shared" si="3"/>
        <v>0</v>
      </c>
      <c r="P14" s="105">
        <f t="shared" si="5"/>
        <v>1.1319999999999999</v>
      </c>
    </row>
    <row r="15" spans="1:16" s="75" customFormat="1">
      <c r="A15" s="86">
        <v>8</v>
      </c>
      <c r="B15" s="84"/>
      <c r="C15" s="81" t="s">
        <v>52</v>
      </c>
      <c r="D15" s="96">
        <f t="shared" ref="D15:K15" si="6">SUM(D8:D14)</f>
        <v>303227595.8643716</v>
      </c>
      <c r="E15" s="102">
        <f t="shared" si="6"/>
        <v>317847236.8643716</v>
      </c>
      <c r="F15" s="96">
        <f t="shared" si="6"/>
        <v>206941506.98015788</v>
      </c>
      <c r="G15" s="96">
        <f t="shared" si="6"/>
        <v>51132654.972366728</v>
      </c>
      <c r="H15" s="96">
        <f t="shared" si="6"/>
        <v>46563857.800250828</v>
      </c>
      <c r="I15" s="96">
        <f t="shared" si="6"/>
        <v>8304120.0086243302</v>
      </c>
      <c r="J15" s="96">
        <f t="shared" si="6"/>
        <v>4905097.1029717783</v>
      </c>
      <c r="K15" s="102">
        <f t="shared" si="6"/>
        <v>14619640.999999944</v>
      </c>
      <c r="L15" s="103">
        <f t="shared" si="1"/>
        <v>4.8213425161142173E-2</v>
      </c>
      <c r="M15" s="147">
        <f>D15/E15</f>
        <v>0.9540041903644475</v>
      </c>
      <c r="N15" s="96">
        <f>SUM(N8:N14)</f>
        <v>14619641.000000002</v>
      </c>
      <c r="O15" s="103">
        <f>N15/D15</f>
        <v>4.8213425161142368E-2</v>
      </c>
      <c r="P15" s="147">
        <f t="shared" ref="P15" si="7">(N15+D15)/E15</f>
        <v>1</v>
      </c>
    </row>
    <row r="16" spans="1:16" s="75" customFormat="1">
      <c r="A16" s="86"/>
      <c r="B16" s="84"/>
      <c r="C16" s="84"/>
      <c r="D16" s="87"/>
      <c r="E16" s="98"/>
      <c r="F16" s="87"/>
      <c r="G16" s="87"/>
      <c r="H16" s="87"/>
      <c r="I16" s="87"/>
      <c r="J16" s="87"/>
      <c r="K16" s="85"/>
      <c r="L16" s="77"/>
      <c r="M16" s="77"/>
      <c r="N16" s="100">
        <f>E15-D15-N15</f>
        <v>0</v>
      </c>
      <c r="O16" s="79"/>
    </row>
    <row r="17" spans="14:17">
      <c r="N17" s="96"/>
      <c r="O17"/>
      <c r="P17"/>
      <c r="Q17"/>
    </row>
    <row r="18" spans="14:17">
      <c r="O18"/>
      <c r="P18"/>
      <c r="Q18"/>
    </row>
    <row r="19" spans="14:17">
      <c r="O19"/>
      <c r="P19"/>
      <c r="Q19"/>
    </row>
    <row r="20" spans="14:17">
      <c r="O20"/>
      <c r="P20"/>
      <c r="Q20"/>
    </row>
    <row r="21" spans="14:17">
      <c r="O21"/>
      <c r="P21"/>
      <c r="Q21"/>
    </row>
    <row r="22" spans="14:17">
      <c r="O22"/>
      <c r="P22"/>
      <c r="Q22"/>
    </row>
    <row r="23" spans="14:17">
      <c r="O23"/>
      <c r="P23"/>
      <c r="Q23"/>
    </row>
  </sheetData>
  <dataConsolidate/>
  <mergeCells count="1">
    <mergeCell ref="N5:P5"/>
  </mergeCells>
  <printOptions horizontalCentered="1" verticalCentered="1"/>
  <pageMargins left="0.25" right="0.25" top="0.25" bottom="0.3" header="0.25" footer="0.25"/>
  <pageSetup scale="62" fitToHeight="0" orientation="landscape" r:id="rId1"/>
  <headerFooter alignWithMargins="0">
    <oddFooter>&amp;LTestimony of Christopher T. Mickelson
Docket UE-130043&amp;RExhibit No. ___ (CTM-10)
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K55"/>
  <sheetViews>
    <sheetView tabSelected="1" zoomScaleNormal="100" workbookViewId="0">
      <pane xSplit="2" ySplit="7" topLeftCell="C8" activePane="bottomRight" state="frozen"/>
      <selection activeCell="R58" sqref="R58"/>
      <selection pane="topRight" activeCell="R58" sqref="R58"/>
      <selection pane="bottomLeft" activeCell="R58" sqref="R58"/>
      <selection pane="bottomRight" activeCell="M10" sqref="M10"/>
    </sheetView>
  </sheetViews>
  <sheetFormatPr defaultRowHeight="12.75"/>
  <cols>
    <col min="1" max="1" width="4.28515625" style="117" bestFit="1" customWidth="1"/>
    <col min="2" max="2" width="41.7109375" style="107" bestFit="1" customWidth="1"/>
    <col min="3" max="3" width="11.28515625" style="107" bestFit="1" customWidth="1"/>
    <col min="4" max="4" width="14.42578125" style="107" bestFit="1" customWidth="1"/>
    <col min="5" max="5" width="12.28515625" style="107" bestFit="1" customWidth="1"/>
    <col min="6" max="7" width="16.28515625" style="107" bestFit="1" customWidth="1"/>
    <col min="8" max="8" width="16.42578125" style="107" bestFit="1" customWidth="1"/>
    <col min="9" max="9" width="9.85546875" style="107" bestFit="1" customWidth="1"/>
    <col min="10" max="10" width="12.28515625" style="107" bestFit="1" customWidth="1"/>
    <col min="11" max="11" width="5.5703125" style="107" hidden="1" customWidth="1"/>
    <col min="12" max="16384" width="9.140625" style="107"/>
  </cols>
  <sheetData>
    <row r="1" spans="1:11">
      <c r="A1" s="260" t="s">
        <v>0</v>
      </c>
      <c r="B1" s="260"/>
      <c r="C1" s="260"/>
      <c r="D1" s="260"/>
      <c r="E1" s="260"/>
      <c r="F1" s="260"/>
      <c r="G1" s="260"/>
      <c r="H1" s="260"/>
      <c r="I1" s="260"/>
      <c r="J1" s="260"/>
      <c r="K1" s="137"/>
    </row>
    <row r="2" spans="1:11">
      <c r="A2" s="260" t="s">
        <v>187</v>
      </c>
      <c r="B2" s="260"/>
      <c r="C2" s="260"/>
      <c r="D2" s="260"/>
      <c r="E2" s="260"/>
      <c r="F2" s="260"/>
      <c r="G2" s="260"/>
      <c r="H2" s="260"/>
      <c r="I2" s="260"/>
      <c r="J2" s="260"/>
      <c r="K2" s="138"/>
    </row>
    <row r="3" spans="1:11">
      <c r="A3" s="260" t="s">
        <v>1</v>
      </c>
      <c r="B3" s="260"/>
      <c r="C3" s="260"/>
      <c r="D3" s="260"/>
      <c r="E3" s="260"/>
      <c r="F3" s="260"/>
      <c r="G3" s="260"/>
      <c r="H3" s="260"/>
      <c r="I3" s="260"/>
      <c r="J3" s="260"/>
      <c r="K3" s="139"/>
    </row>
    <row r="4" spans="1:11">
      <c r="A4" s="260" t="s">
        <v>174</v>
      </c>
      <c r="B4" s="260"/>
      <c r="C4" s="260"/>
      <c r="D4" s="260"/>
      <c r="E4" s="260"/>
      <c r="F4" s="260"/>
      <c r="G4" s="260"/>
      <c r="H4" s="260"/>
      <c r="I4" s="260"/>
      <c r="J4" s="260"/>
      <c r="K4" s="139"/>
    </row>
    <row r="5" spans="1:1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</row>
    <row r="6" spans="1:11" s="112" customFormat="1" ht="12.75" customHeight="1">
      <c r="A6" s="108"/>
      <c r="B6" s="109"/>
      <c r="C6" s="110"/>
      <c r="D6" s="111"/>
      <c r="E6" s="111"/>
      <c r="F6" s="259" t="s">
        <v>3</v>
      </c>
      <c r="G6" s="259"/>
      <c r="H6" s="259"/>
      <c r="I6" s="110"/>
      <c r="J6" s="111"/>
    </row>
    <row r="7" spans="1:11" s="115" customFormat="1" ht="25.5">
      <c r="A7" s="113" t="s">
        <v>2</v>
      </c>
      <c r="B7" s="114" t="s">
        <v>41</v>
      </c>
      <c r="C7" s="114" t="s">
        <v>11</v>
      </c>
      <c r="D7" s="114" t="s">
        <v>188</v>
      </c>
      <c r="E7" s="114" t="s">
        <v>189</v>
      </c>
      <c r="F7" s="114" t="s">
        <v>190</v>
      </c>
      <c r="G7" s="114" t="s">
        <v>191</v>
      </c>
      <c r="H7" s="114" t="s">
        <v>192</v>
      </c>
      <c r="I7" s="114" t="s">
        <v>193</v>
      </c>
      <c r="J7" s="114" t="s">
        <v>194</v>
      </c>
    </row>
    <row r="8" spans="1:11">
      <c r="A8" s="116"/>
      <c r="B8" s="141" t="s">
        <v>28</v>
      </c>
      <c r="C8" s="141" t="s">
        <v>29</v>
      </c>
      <c r="D8" s="141" t="s">
        <v>30</v>
      </c>
      <c r="E8" s="141" t="s">
        <v>31</v>
      </c>
      <c r="F8" s="141" t="s">
        <v>32</v>
      </c>
      <c r="G8" s="141" t="s">
        <v>33</v>
      </c>
      <c r="H8" s="141" t="s">
        <v>34</v>
      </c>
      <c r="I8" s="141" t="s">
        <v>35</v>
      </c>
      <c r="J8" s="141" t="s">
        <v>36</v>
      </c>
    </row>
    <row r="9" spans="1:11">
      <c r="A9" s="117">
        <v>1</v>
      </c>
      <c r="B9" s="118" t="s">
        <v>18</v>
      </c>
      <c r="C9" s="119">
        <f>SUM(D9:J9)</f>
        <v>52234063.350000001</v>
      </c>
      <c r="D9" s="119">
        <v>38479576.845175616</v>
      </c>
      <c r="E9" s="119">
        <v>10514260.699397767</v>
      </c>
      <c r="F9" s="119">
        <v>2624041.1013416713</v>
      </c>
      <c r="G9" s="119">
        <v>616184.70408494654</v>
      </c>
      <c r="H9" s="119">
        <v>0</v>
      </c>
      <c r="I9" s="119">
        <v>0</v>
      </c>
      <c r="J9" s="119">
        <v>0</v>
      </c>
    </row>
    <row r="10" spans="1:11">
      <c r="A10" s="117">
        <f>A9+1</f>
        <v>2</v>
      </c>
      <c r="B10" s="120" t="s">
        <v>201</v>
      </c>
      <c r="C10" s="119">
        <f>SUM(D10:I10)</f>
        <v>-18439235.329999998</v>
      </c>
      <c r="D10" s="119">
        <v>-13583740.711357316</v>
      </c>
      <c r="E10" s="119">
        <v>-3711657.0092984312</v>
      </c>
      <c r="F10" s="119">
        <v>-926317.20145952329</v>
      </c>
      <c r="G10" s="119">
        <v>-217520.40788472837</v>
      </c>
      <c r="H10" s="119">
        <v>0</v>
      </c>
      <c r="I10" s="119">
        <v>0</v>
      </c>
      <c r="J10" s="119">
        <v>0</v>
      </c>
    </row>
    <row r="11" spans="1:11">
      <c r="A11" s="117">
        <f t="shared" ref="A11:A50" si="0">A10+1</f>
        <v>3</v>
      </c>
      <c r="B11" s="118" t="s">
        <v>19</v>
      </c>
      <c r="C11" s="121">
        <f t="shared" ref="C11:J11" si="1">SUM(C9:C10)</f>
        <v>33794828.020000003</v>
      </c>
      <c r="D11" s="121">
        <f t="shared" si="1"/>
        <v>24895836.133818299</v>
      </c>
      <c r="E11" s="121">
        <f t="shared" si="1"/>
        <v>6802603.6900993362</v>
      </c>
      <c r="F11" s="121">
        <f t="shared" si="1"/>
        <v>1697723.899882148</v>
      </c>
      <c r="G11" s="121">
        <f t="shared" si="1"/>
        <v>398664.29620021814</v>
      </c>
      <c r="H11" s="121">
        <f t="shared" si="1"/>
        <v>0</v>
      </c>
      <c r="I11" s="121">
        <f t="shared" si="1"/>
        <v>0</v>
      </c>
      <c r="J11" s="121">
        <f t="shared" si="1"/>
        <v>0</v>
      </c>
    </row>
    <row r="12" spans="1:11">
      <c r="A12" s="117">
        <f t="shared" si="0"/>
        <v>4</v>
      </c>
      <c r="B12" s="118"/>
      <c r="C12" s="119"/>
      <c r="D12" s="119"/>
      <c r="E12" s="119"/>
      <c r="F12" s="119"/>
      <c r="G12" s="119"/>
      <c r="H12" s="119"/>
      <c r="I12" s="119"/>
      <c r="J12" s="119"/>
    </row>
    <row r="13" spans="1:11">
      <c r="A13" s="117">
        <f t="shared" si="0"/>
        <v>5</v>
      </c>
      <c r="B13" s="118" t="s">
        <v>20</v>
      </c>
      <c r="C13" s="119">
        <f>SUM(D13:J13)</f>
        <v>11451993.600000001</v>
      </c>
      <c r="D13" s="119">
        <v>7788813.0551659521</v>
      </c>
      <c r="E13" s="119">
        <v>1859106.2736633245</v>
      </c>
      <c r="F13" s="119">
        <v>875047.61912785866</v>
      </c>
      <c r="G13" s="119">
        <v>140678.14110871041</v>
      </c>
      <c r="H13" s="119">
        <v>110788.96</v>
      </c>
      <c r="I13" s="119">
        <v>677559.55093415419</v>
      </c>
      <c r="J13" s="119">
        <v>0</v>
      </c>
    </row>
    <row r="14" spans="1:11">
      <c r="A14" s="117">
        <f t="shared" si="0"/>
        <v>6</v>
      </c>
      <c r="B14" s="120" t="s">
        <v>202</v>
      </c>
      <c r="C14" s="119">
        <f>SUM(D14:J14)</f>
        <v>-1929851.3100000003</v>
      </c>
      <c r="D14" s="119">
        <v>-1312544.4881367306</v>
      </c>
      <c r="E14" s="119">
        <v>-313290.31459276972</v>
      </c>
      <c r="F14" s="119">
        <v>-147460.07141379116</v>
      </c>
      <c r="G14" s="119">
        <v>-23706.605538708092</v>
      </c>
      <c r="H14" s="119">
        <v>-18669.781616847711</v>
      </c>
      <c r="I14" s="119">
        <v>-114180.04870115273</v>
      </c>
      <c r="J14" s="119">
        <v>0</v>
      </c>
    </row>
    <row r="15" spans="1:11">
      <c r="A15" s="117">
        <f t="shared" si="0"/>
        <v>7</v>
      </c>
      <c r="B15" s="118" t="s">
        <v>21</v>
      </c>
      <c r="C15" s="121">
        <f t="shared" ref="C15:J15" si="2">SUM(C13:C14)</f>
        <v>9522142.290000001</v>
      </c>
      <c r="D15" s="121">
        <f t="shared" si="2"/>
        <v>6476268.567029221</v>
      </c>
      <c r="E15" s="121">
        <f t="shared" si="2"/>
        <v>1545815.9590705549</v>
      </c>
      <c r="F15" s="121">
        <f t="shared" si="2"/>
        <v>727587.54771406751</v>
      </c>
      <c r="G15" s="121">
        <f t="shared" si="2"/>
        <v>116971.53557000231</v>
      </c>
      <c r="H15" s="121">
        <f t="shared" si="2"/>
        <v>92119.178383152292</v>
      </c>
      <c r="I15" s="121">
        <f t="shared" si="2"/>
        <v>563379.5022330014</v>
      </c>
      <c r="J15" s="121">
        <f t="shared" si="2"/>
        <v>0</v>
      </c>
    </row>
    <row r="16" spans="1:11">
      <c r="A16" s="117">
        <f t="shared" si="0"/>
        <v>8</v>
      </c>
      <c r="B16" s="118"/>
      <c r="C16" s="119"/>
      <c r="D16" s="119"/>
      <c r="E16" s="119"/>
      <c r="F16" s="119"/>
      <c r="G16" s="119"/>
      <c r="H16" s="119"/>
      <c r="I16" s="119"/>
      <c r="J16" s="119"/>
    </row>
    <row r="17" spans="1:11">
      <c r="A17" s="117">
        <f t="shared" si="0"/>
        <v>9</v>
      </c>
      <c r="B17" s="118" t="s">
        <v>196</v>
      </c>
      <c r="C17" s="142">
        <f>C11+C15</f>
        <v>43316970.310000002</v>
      </c>
      <c r="D17" s="142">
        <f>D11+D15</f>
        <v>31372104.700847521</v>
      </c>
      <c r="E17" s="142">
        <f t="shared" ref="E17:J17" si="3">E11+E15</f>
        <v>8348419.6491698911</v>
      </c>
      <c r="F17" s="142">
        <f t="shared" si="3"/>
        <v>2425311.4475962156</v>
      </c>
      <c r="G17" s="142">
        <f t="shared" si="3"/>
        <v>515635.83177022042</v>
      </c>
      <c r="H17" s="142">
        <f t="shared" si="3"/>
        <v>92119.178383152292</v>
      </c>
      <c r="I17" s="142">
        <f t="shared" si="3"/>
        <v>563379.5022330014</v>
      </c>
      <c r="J17" s="142">
        <f t="shared" si="3"/>
        <v>0</v>
      </c>
    </row>
    <row r="18" spans="1:11">
      <c r="A18" s="117">
        <f t="shared" si="0"/>
        <v>10</v>
      </c>
      <c r="B18" s="118"/>
      <c r="C18" s="119"/>
      <c r="D18" s="119"/>
      <c r="E18" s="119"/>
      <c r="F18" s="119"/>
      <c r="G18" s="119"/>
      <c r="H18" s="119"/>
      <c r="I18" s="119"/>
      <c r="J18" s="119"/>
    </row>
    <row r="19" spans="1:11">
      <c r="A19" s="117">
        <f t="shared" si="0"/>
        <v>11</v>
      </c>
      <c r="B19" s="118" t="str">
        <f>"Net of Tax Return on Rate Base @ "&amp;TEXT(K19,"0.00%")</f>
        <v>Net of Tax Return on Rate Base @ 6.03%</v>
      </c>
      <c r="C19" s="119">
        <f>SUM(D19:J19)</f>
        <v>2612013.3096929998</v>
      </c>
      <c r="D19" s="119">
        <f>D17*ROUND($K$19,5)</f>
        <v>1891737.9134611054</v>
      </c>
      <c r="E19" s="119">
        <f t="shared" ref="E19:J19" si="4">E17*ROUND($K$19,5)</f>
        <v>503409.70484494441</v>
      </c>
      <c r="F19" s="119">
        <f t="shared" si="4"/>
        <v>146246.2802900518</v>
      </c>
      <c r="G19" s="119">
        <f t="shared" si="4"/>
        <v>31092.84065574429</v>
      </c>
      <c r="H19" s="119">
        <f t="shared" si="4"/>
        <v>5554.7864565040827</v>
      </c>
      <c r="I19" s="119">
        <f t="shared" si="4"/>
        <v>33971.783984649985</v>
      </c>
      <c r="J19" s="119">
        <f t="shared" si="4"/>
        <v>0</v>
      </c>
      <c r="K19" s="122">
        <f>'Cost of Capital'!F19</f>
        <v>6.0299999999999999E-2</v>
      </c>
    </row>
    <row r="20" spans="1:11">
      <c r="A20" s="117">
        <f t="shared" si="0"/>
        <v>12</v>
      </c>
      <c r="B20" s="118" t="s">
        <v>222</v>
      </c>
      <c r="C20" s="123">
        <f>'Conversion Factor'!C18</f>
        <v>0.61928000000000005</v>
      </c>
      <c r="D20" s="123">
        <f>$C20</f>
        <v>0.61928000000000005</v>
      </c>
      <c r="E20" s="123">
        <f t="shared" ref="E20:J20" si="5">$C20</f>
        <v>0.61928000000000005</v>
      </c>
      <c r="F20" s="123">
        <f t="shared" si="5"/>
        <v>0.61928000000000005</v>
      </c>
      <c r="G20" s="123">
        <f t="shared" si="5"/>
        <v>0.61928000000000005</v>
      </c>
      <c r="H20" s="123">
        <f t="shared" si="5"/>
        <v>0.61928000000000005</v>
      </c>
      <c r="I20" s="123">
        <f t="shared" si="5"/>
        <v>0.61928000000000005</v>
      </c>
      <c r="J20" s="123">
        <f t="shared" si="5"/>
        <v>0.61928000000000005</v>
      </c>
    </row>
    <row r="21" spans="1:11">
      <c r="A21" s="117">
        <f t="shared" si="0"/>
        <v>13</v>
      </c>
      <c r="B21" s="118" t="s">
        <v>197</v>
      </c>
      <c r="C21" s="143">
        <f>C19/C20</f>
        <v>4217822.8098646812</v>
      </c>
      <c r="D21" s="143">
        <f>D19/D20</f>
        <v>3054737.6202381882</v>
      </c>
      <c r="E21" s="143">
        <f t="shared" ref="E21:J21" si="6">E19/E20</f>
        <v>812895.14411081315</v>
      </c>
      <c r="F21" s="143">
        <f t="shared" si="6"/>
        <v>236155.3421554899</v>
      </c>
      <c r="G21" s="143">
        <f t="shared" si="6"/>
        <v>50208.049114688489</v>
      </c>
      <c r="H21" s="143">
        <f t="shared" si="6"/>
        <v>8969.7494776257627</v>
      </c>
      <c r="I21" s="143">
        <f t="shared" si="6"/>
        <v>54856.904767875567</v>
      </c>
      <c r="J21" s="143">
        <f t="shared" si="6"/>
        <v>0</v>
      </c>
    </row>
    <row r="22" spans="1:11">
      <c r="A22" s="117">
        <f t="shared" si="0"/>
        <v>14</v>
      </c>
    </row>
    <row r="23" spans="1:11">
      <c r="A23" s="117">
        <f t="shared" si="0"/>
        <v>15</v>
      </c>
      <c r="B23" s="124" t="s">
        <v>203</v>
      </c>
      <c r="C23" s="119">
        <f>SUM(D23:J23)</f>
        <v>1270803.1500000001</v>
      </c>
      <c r="D23" s="119">
        <v>936170.08383699169</v>
      </c>
      <c r="E23" s="119">
        <v>255801.57391136381</v>
      </c>
      <c r="F23" s="119">
        <v>63840.32723953238</v>
      </c>
      <c r="G23" s="119">
        <v>14991.165012112118</v>
      </c>
      <c r="H23" s="119">
        <v>0</v>
      </c>
      <c r="I23" s="119">
        <v>0</v>
      </c>
      <c r="J23" s="119">
        <v>0</v>
      </c>
    </row>
    <row r="24" spans="1:11">
      <c r="A24" s="117">
        <f t="shared" si="0"/>
        <v>16</v>
      </c>
      <c r="B24" s="124" t="s">
        <v>204</v>
      </c>
      <c r="C24" s="119">
        <f>SUM(D24:J24)</f>
        <v>445097.37</v>
      </c>
      <c r="D24" s="119">
        <v>302722.85571972642</v>
      </c>
      <c r="E24" s="119">
        <v>72256.704104169781</v>
      </c>
      <c r="F24" s="119">
        <v>34009.920674298279</v>
      </c>
      <c r="G24" s="119">
        <v>5467.6480629517537</v>
      </c>
      <c r="H24" s="119">
        <v>4305.9642227738586</v>
      </c>
      <c r="I24" s="119">
        <v>26334.277216079921</v>
      </c>
      <c r="J24" s="119">
        <v>0</v>
      </c>
    </row>
    <row r="25" spans="1:11">
      <c r="A25" s="117">
        <f t="shared" si="0"/>
        <v>17</v>
      </c>
      <c r="B25" s="124" t="s">
        <v>205</v>
      </c>
      <c r="C25" s="119">
        <f t="shared" ref="C25:C30" si="7">SUM(D25:J25)</f>
        <v>467373.7107454302</v>
      </c>
      <c r="D25" s="119">
        <f>'Distribution Summary'!F352</f>
        <v>261732.80063953379</v>
      </c>
      <c r="E25" s="119">
        <f>'Distribution Summary'!G352</f>
        <v>68772.321939474146</v>
      </c>
      <c r="F25" s="119">
        <f>'Distribution Summary'!H352</f>
        <v>70595.232636361907</v>
      </c>
      <c r="G25" s="119">
        <f>'Distribution Summary'!I352</f>
        <v>25583.518995785795</v>
      </c>
      <c r="H25" s="119">
        <f>'Distribution Summary'!J352</f>
        <v>11489.89810018231</v>
      </c>
      <c r="I25" s="119">
        <f>'Distribution Summary'!K352</f>
        <v>22126.940345059189</v>
      </c>
      <c r="J25" s="119">
        <f>'Distribution Summary'!L352</f>
        <v>7072.9980890330362</v>
      </c>
    </row>
    <row r="26" spans="1:11">
      <c r="A26" s="117">
        <f t="shared" si="0"/>
        <v>18</v>
      </c>
      <c r="B26" s="124" t="s">
        <v>206</v>
      </c>
      <c r="C26" s="119">
        <f t="shared" si="7"/>
        <v>3729874.6792172729</v>
      </c>
      <c r="D26" s="119">
        <v>733218.20401460724</v>
      </c>
      <c r="E26" s="119">
        <v>733218.20401460724</v>
      </c>
      <c r="F26" s="119">
        <v>733218.20401460724</v>
      </c>
      <c r="G26" s="119">
        <v>733218.20401460724</v>
      </c>
      <c r="H26" s="119">
        <v>733218.20401460724</v>
      </c>
      <c r="I26" s="119">
        <v>63783.659144236488</v>
      </c>
      <c r="J26" s="119">
        <v>0</v>
      </c>
    </row>
    <row r="27" spans="1:11">
      <c r="A27" s="117">
        <f t="shared" si="0"/>
        <v>19</v>
      </c>
      <c r="B27" s="124" t="s">
        <v>207</v>
      </c>
      <c r="C27" s="119">
        <f t="shared" si="7"/>
        <v>4936562.4450964453</v>
      </c>
      <c r="D27" s="119">
        <v>3986481.6685379902</v>
      </c>
      <c r="E27" s="119">
        <v>684005.11670759576</v>
      </c>
      <c r="F27" s="119">
        <v>45227.258448079956</v>
      </c>
      <c r="G27" s="119">
        <v>12712.217715523468</v>
      </c>
      <c r="H27" s="119">
        <v>219.5106708824527</v>
      </c>
      <c r="I27" s="119">
        <v>121849.05784543976</v>
      </c>
      <c r="J27" s="119">
        <v>86067.615170933059</v>
      </c>
    </row>
    <row r="28" spans="1:11">
      <c r="A28" s="117">
        <f t="shared" si="0"/>
        <v>20</v>
      </c>
      <c r="B28" s="124" t="s">
        <v>23</v>
      </c>
      <c r="C28" s="119">
        <f>SUM(D28:J28)</f>
        <v>418685.03364615026</v>
      </c>
      <c r="D28" s="119">
        <f>'Distribution Summary'!N356</f>
        <v>249554.21930561544</v>
      </c>
      <c r="E28" s="119">
        <f>'Distribution Summary'!O356</f>
        <v>63184.118682871231</v>
      </c>
      <c r="F28" s="119">
        <f>'Distribution Summary'!P356</f>
        <v>57827.322771129904</v>
      </c>
      <c r="G28" s="119">
        <f>'Distribution Summary'!Q356</f>
        <v>20003.889415007128</v>
      </c>
      <c r="H28" s="119">
        <f>'Distribution Summary'!R356</f>
        <v>3344.2677081070365</v>
      </c>
      <c r="I28" s="119">
        <f>'Distribution Summary'!S356</f>
        <v>19852.364567000379</v>
      </c>
      <c r="J28" s="119">
        <f>'Distribution Summary'!T356</f>
        <v>4918.8511964191312</v>
      </c>
    </row>
    <row r="29" spans="1:11">
      <c r="A29" s="117">
        <f t="shared" si="0"/>
        <v>21</v>
      </c>
      <c r="B29" s="124" t="s">
        <v>24</v>
      </c>
      <c r="C29" s="119">
        <f t="shared" si="7"/>
        <v>91794.090258756361</v>
      </c>
      <c r="D29" s="119">
        <f>'Distribution Summary'!N288</f>
        <v>54713.210863785964</v>
      </c>
      <c r="E29" s="119">
        <f>'Distribution Summary'!O288</f>
        <v>13852.725144690119</v>
      </c>
      <c r="F29" s="119">
        <f>'Distribution Summary'!P288</f>
        <v>12678.280949401074</v>
      </c>
      <c r="G29" s="119">
        <f>'Distribution Summary'!Q288</f>
        <v>4385.7283707906163</v>
      </c>
      <c r="H29" s="119">
        <f>'Distribution Summary'!R288</f>
        <v>733.20990046868405</v>
      </c>
      <c r="I29" s="119">
        <f>'Distribution Summary'!S288</f>
        <v>4352.5074900410764</v>
      </c>
      <c r="J29" s="119">
        <f>'Distribution Summary'!T288</f>
        <v>1078.4275395788106</v>
      </c>
      <c r="K29" s="149"/>
    </row>
    <row r="30" spans="1:11">
      <c r="A30" s="117">
        <f t="shared" si="0"/>
        <v>22</v>
      </c>
      <c r="B30" s="144" t="s">
        <v>208</v>
      </c>
      <c r="C30" s="125">
        <f t="shared" si="7"/>
        <v>579.21183411060963</v>
      </c>
      <c r="D30" s="125">
        <f>'Distribution Summary'!F292+'Distribution Summary'!F360</f>
        <v>245.74511369737726</v>
      </c>
      <c r="E30" s="125">
        <f>'Distribution Summary'!G292+'Distribution Summary'!G360</f>
        <v>78.165122780733768</v>
      </c>
      <c r="F30" s="125">
        <f>'Distribution Summary'!H292+'Distribution Summary'!H360</f>
        <v>123.84588889883813</v>
      </c>
      <c r="G30" s="125">
        <f>'Distribution Summary'!I292+'Distribution Summary'!I360</f>
        <v>48.93908093484945</v>
      </c>
      <c r="H30" s="125">
        <f>'Distribution Summary'!J292+'Distribution Summary'!J360</f>
        <v>60.507081267315016</v>
      </c>
      <c r="I30" s="125">
        <f>'Distribution Summary'!K292+'Distribution Summary'!K360</f>
        <v>20.619990608434897</v>
      </c>
      <c r="J30" s="125">
        <f>'Distribution Summary'!L292+'Distribution Summary'!L360</f>
        <v>1.3895559230610328</v>
      </c>
    </row>
    <row r="31" spans="1:11">
      <c r="A31" s="117">
        <f t="shared" si="0"/>
        <v>23</v>
      </c>
      <c r="B31" s="124" t="s">
        <v>198</v>
      </c>
      <c r="C31" s="119">
        <f t="shared" ref="C31:J31" si="8">SUM(C23:C30)</f>
        <v>11360769.690798163</v>
      </c>
      <c r="D31" s="119">
        <f>SUM(D23:D30)</f>
        <v>6524838.7880319487</v>
      </c>
      <c r="E31" s="119">
        <f t="shared" si="8"/>
        <v>1891168.9296275529</v>
      </c>
      <c r="F31" s="119">
        <f t="shared" si="8"/>
        <v>1017520.3926223095</v>
      </c>
      <c r="G31" s="119">
        <f t="shared" si="8"/>
        <v>816411.31066771294</v>
      </c>
      <c r="H31" s="119">
        <f t="shared" si="8"/>
        <v>753371.56169828889</v>
      </c>
      <c r="I31" s="119">
        <f t="shared" si="8"/>
        <v>258319.42659846527</v>
      </c>
      <c r="J31" s="119">
        <f t="shared" si="8"/>
        <v>99139.281551887092</v>
      </c>
    </row>
    <row r="32" spans="1:11">
      <c r="A32" s="117">
        <f t="shared" si="0"/>
        <v>24</v>
      </c>
      <c r="B32" s="124" t="s">
        <v>247</v>
      </c>
      <c r="C32" s="126">
        <f>'Conversion Factor'!C14</f>
        <v>0.95274600046799585</v>
      </c>
      <c r="D32" s="126">
        <f>$C32</f>
        <v>0.95274600046799585</v>
      </c>
      <c r="E32" s="126">
        <f t="shared" ref="E32:J32" si="9">$C32</f>
        <v>0.95274600046799585</v>
      </c>
      <c r="F32" s="126">
        <f t="shared" si="9"/>
        <v>0.95274600046799585</v>
      </c>
      <c r="G32" s="126">
        <f t="shared" si="9"/>
        <v>0.95274600046799585</v>
      </c>
      <c r="H32" s="126">
        <f t="shared" si="9"/>
        <v>0.95274600046799585</v>
      </c>
      <c r="I32" s="126">
        <f t="shared" si="9"/>
        <v>0.95274600046799585</v>
      </c>
      <c r="J32" s="126">
        <f t="shared" si="9"/>
        <v>0.95274600046799585</v>
      </c>
    </row>
    <row r="33" spans="1:11">
      <c r="A33" s="117">
        <f t="shared" si="0"/>
        <v>25</v>
      </c>
      <c r="B33" s="124" t="s">
        <v>199</v>
      </c>
      <c r="C33" s="125">
        <f t="shared" ref="C33:J33" si="10">C31/C32</f>
        <v>11924237.609202946</v>
      </c>
      <c r="D33" s="125">
        <f>D31/D32</f>
        <v>6848455.7109942213</v>
      </c>
      <c r="E33" s="125">
        <f t="shared" si="10"/>
        <v>1984966.5374597183</v>
      </c>
      <c r="F33" s="125">
        <f t="shared" si="10"/>
        <v>1067987.0522914776</v>
      </c>
      <c r="G33" s="125">
        <f t="shared" si="10"/>
        <v>856903.42469733348</v>
      </c>
      <c r="H33" s="125">
        <f t="shared" si="10"/>
        <v>790737.04988341825</v>
      </c>
      <c r="I33" s="125">
        <f t="shared" si="10"/>
        <v>271131.47310151591</v>
      </c>
      <c r="J33" s="125">
        <f t="shared" si="10"/>
        <v>104056.36077526344</v>
      </c>
    </row>
    <row r="34" spans="1:11">
      <c r="A34" s="117">
        <f t="shared" si="0"/>
        <v>26</v>
      </c>
      <c r="B34" s="124"/>
      <c r="C34" s="119"/>
      <c r="D34" s="119"/>
      <c r="E34" s="119"/>
      <c r="F34" s="119"/>
      <c r="G34" s="119"/>
      <c r="H34" s="119"/>
      <c r="I34" s="119"/>
      <c r="J34" s="119"/>
    </row>
    <row r="35" spans="1:11" ht="13.5" thickBot="1">
      <c r="A35" s="117">
        <f t="shared" si="0"/>
        <v>27</v>
      </c>
      <c r="B35" s="124" t="s">
        <v>200</v>
      </c>
      <c r="C35" s="127">
        <f>SUM(D35:J35)</f>
        <v>16142060.419067631</v>
      </c>
      <c r="D35" s="127">
        <f>D21+D33</f>
        <v>9903193.3312324099</v>
      </c>
      <c r="E35" s="127">
        <f t="shared" ref="E35:J35" si="11">E21+E33</f>
        <v>2797861.6815705313</v>
      </c>
      <c r="F35" s="127">
        <f t="shared" si="11"/>
        <v>1304142.3944469674</v>
      </c>
      <c r="G35" s="127">
        <f t="shared" si="11"/>
        <v>907111.47381202201</v>
      </c>
      <c r="H35" s="127">
        <f t="shared" si="11"/>
        <v>799706.79936104396</v>
      </c>
      <c r="I35" s="127">
        <f t="shared" si="11"/>
        <v>325988.37786939146</v>
      </c>
      <c r="J35" s="127">
        <f t="shared" si="11"/>
        <v>104056.36077526344</v>
      </c>
    </row>
    <row r="36" spans="1:11" ht="13.5" thickTop="1">
      <c r="A36" s="117">
        <f t="shared" si="0"/>
        <v>28</v>
      </c>
      <c r="C36" s="119"/>
      <c r="D36" s="119"/>
      <c r="E36" s="119"/>
      <c r="F36" s="119"/>
      <c r="G36" s="119"/>
      <c r="H36" s="119"/>
      <c r="I36" s="119"/>
      <c r="J36" s="119"/>
    </row>
    <row r="37" spans="1:11">
      <c r="A37" s="117">
        <f t="shared" si="0"/>
        <v>29</v>
      </c>
      <c r="B37" s="107" t="s">
        <v>26</v>
      </c>
      <c r="C37" s="128">
        <f>SUM(D37:J37)</f>
        <v>1588530.106060599</v>
      </c>
      <c r="D37" s="128">
        <f>'Unit Costs-target'!D136*12</f>
        <v>1251563.7333333334</v>
      </c>
      <c r="E37" s="128">
        <f>'Unit Costs-target'!E136*12</f>
        <v>223761.49999999272</v>
      </c>
      <c r="F37" s="128">
        <f>'Unit Costs-target'!F136*12</f>
        <v>12533.93333333332</v>
      </c>
      <c r="G37" s="128">
        <f>'Unit Costs-target'!G136*12</f>
        <v>694.93939393939479</v>
      </c>
      <c r="H37" s="128">
        <f>'Unit Costs-target'!H136*12</f>
        <v>12</v>
      </c>
      <c r="I37" s="128">
        <f>'Unit Costs-target'!I136*12</f>
        <v>63120</v>
      </c>
      <c r="J37" s="128">
        <f>'Unit Costs-target'!J136*12</f>
        <v>36844.000000000007</v>
      </c>
    </row>
    <row r="38" spans="1:11">
      <c r="A38" s="117">
        <f t="shared" si="0"/>
        <v>30</v>
      </c>
      <c r="C38" s="128"/>
    </row>
    <row r="39" spans="1:11" ht="13.5" thickBot="1">
      <c r="A39" s="117">
        <f t="shared" si="0"/>
        <v>31</v>
      </c>
      <c r="B39" s="107" t="s">
        <v>211</v>
      </c>
      <c r="C39" s="129">
        <f>C35/C37</f>
        <v>10.161633297022226</v>
      </c>
      <c r="D39" s="129">
        <f>D35/D37</f>
        <v>7.912656037784739</v>
      </c>
      <c r="E39" s="129">
        <f t="shared" ref="E39:J39" si="12">E35/E37</f>
        <v>12.503767098319516</v>
      </c>
      <c r="F39" s="129">
        <f t="shared" si="12"/>
        <v>104.04893338459613</v>
      </c>
      <c r="G39" s="129">
        <f t="shared" si="12"/>
        <v>1305.3101921160201</v>
      </c>
      <c r="H39" s="129">
        <f t="shared" si="12"/>
        <v>66642.233280086992</v>
      </c>
      <c r="I39" s="129">
        <f t="shared" si="12"/>
        <v>5.1645813984377611</v>
      </c>
      <c r="J39" s="129">
        <f t="shared" si="12"/>
        <v>2.824241688613164</v>
      </c>
    </row>
    <row r="40" spans="1:11">
      <c r="A40" s="117">
        <f t="shared" si="0"/>
        <v>32</v>
      </c>
    </row>
    <row r="41" spans="1:11">
      <c r="A41" s="117">
        <f t="shared" si="0"/>
        <v>33</v>
      </c>
      <c r="B41" s="130"/>
      <c r="C41" s="131"/>
      <c r="D41" s="132"/>
      <c r="E41" s="132"/>
      <c r="F41" s="132"/>
      <c r="G41" s="132"/>
      <c r="H41" s="132"/>
      <c r="I41" s="132"/>
      <c r="J41" s="132"/>
    </row>
    <row r="42" spans="1:11">
      <c r="A42" s="117">
        <f t="shared" si="0"/>
        <v>34</v>
      </c>
      <c r="B42" s="115" t="s">
        <v>209</v>
      </c>
      <c r="C42" s="125">
        <f>SUM(D42:J42)</f>
        <v>22895250.398828398</v>
      </c>
      <c r="D42" s="146">
        <f>(((('Retail Summary'!F29-'Retail Summary'!F52)*$K$19)/D20)+(('Retail Summary'!F25-D27)/D32))+D35</f>
        <v>15504727.386125693</v>
      </c>
      <c r="E42" s="125">
        <f>(((('Retail Summary'!G29-'Retail Summary'!G52)*$K$19)/E20)+(('Retail Summary'!G25-E27)/E32))+E35</f>
        <v>3453272.2628330989</v>
      </c>
      <c r="F42" s="125">
        <f>(((('Retail Summary'!H29-'Retail Summary'!H52)*$K$19)/F20)+(('Retail Summary'!H25-F27)/F32))+F35</f>
        <v>1486597.5818097945</v>
      </c>
      <c r="G42" s="125">
        <f>(((('Retail Summary'!I29-'Retail Summary'!I52)*$K$19)/G20)+(('Retail Summary'!I25-G27)/G32))+G35</f>
        <v>961517.46389943594</v>
      </c>
      <c r="H42" s="125">
        <f>(((('Retail Summary'!J29-'Retail Summary'!J52)*$K$19)/H20)+(('Retail Summary'!J25-H27)/H32))+H35</f>
        <v>853835.72180228319</v>
      </c>
      <c r="I42" s="125">
        <f>(((('Retail Summary'!K29-'Retail Summary'!K52)*$K$19)/I20)+(('Retail Summary'!K25-I27)/I32))+I35</f>
        <v>458188.22293668694</v>
      </c>
      <c r="J42" s="125">
        <f>(((('Retail Summary'!L29-'Retail Summary'!L52)*$K$19)/J20)+(('Retail Summary'!L25-J27)/J32))+J35</f>
        <v>177111.75942140643</v>
      </c>
    </row>
    <row r="43" spans="1:11">
      <c r="A43" s="117">
        <f t="shared" si="0"/>
        <v>35</v>
      </c>
      <c r="B43" s="107" t="s">
        <v>195</v>
      </c>
      <c r="C43" s="133">
        <f t="shared" ref="C43:J43" si="13">C42/C37</f>
        <v>14.412852681531108</v>
      </c>
      <c r="D43" s="133">
        <f t="shared" si="13"/>
        <v>12.388284330380372</v>
      </c>
      <c r="E43" s="133">
        <f t="shared" si="13"/>
        <v>15.432825856249673</v>
      </c>
      <c r="F43" s="133">
        <f t="shared" si="13"/>
        <v>118.60583124822185</v>
      </c>
      <c r="G43" s="133">
        <f t="shared" si="13"/>
        <v>1383.599019259641</v>
      </c>
      <c r="H43" s="133">
        <f t="shared" si="13"/>
        <v>71152.976816856928</v>
      </c>
      <c r="I43" s="133">
        <f t="shared" si="13"/>
        <v>7.2590022645229233</v>
      </c>
      <c r="J43" s="133">
        <f t="shared" si="13"/>
        <v>4.8070719634514818</v>
      </c>
    </row>
    <row r="44" spans="1:11">
      <c r="A44" s="117">
        <f t="shared" si="0"/>
        <v>36</v>
      </c>
      <c r="C44" s="119"/>
      <c r="D44" s="119"/>
      <c r="E44" s="119"/>
      <c r="F44" s="119"/>
      <c r="G44" s="119"/>
      <c r="H44" s="119"/>
      <c r="I44" s="119"/>
      <c r="J44" s="119"/>
    </row>
    <row r="45" spans="1:11">
      <c r="A45" s="117">
        <f t="shared" si="0"/>
        <v>37</v>
      </c>
      <c r="B45" s="107" t="s">
        <v>161</v>
      </c>
      <c r="C45" s="119">
        <f>SUM(D45:J45)</f>
        <v>79786130.103134841</v>
      </c>
      <c r="D45" s="119">
        <f>(((('Distribution Summary'!F162-'Distribution Summary'!F185)*$K$19)/D20)+('Distribution Summary'!F158/D32))+(((('Distribution Summary'!F230-'Distribution Summary'!F253)*$K$19)/D20)+('Distribution Summary'!F226/D32))</f>
        <v>46417298.892343529</v>
      </c>
      <c r="E45" s="119">
        <f>(((('Distribution Summary'!G162-'Distribution Summary'!G185)*$K$19)/E20)+('Distribution Summary'!G158/E32))+(((('Distribution Summary'!G230-'Distribution Summary'!G253)*$K$19)/E20)+('Distribution Summary'!G226/E32))</f>
        <v>11652643.806904243</v>
      </c>
      <c r="F45" s="119">
        <f>(((('Distribution Summary'!H162-'Distribution Summary'!H185)*$K$19)/F20)+('Distribution Summary'!H158/F32))+(((('Distribution Summary'!H230-'Distribution Summary'!H253)*$K$19)/F20)+('Distribution Summary'!H226/F32))</f>
        <v>11724159.109850692</v>
      </c>
      <c r="G45" s="119">
        <f>(((('Distribution Summary'!I162-'Distribution Summary'!I185)*$K$19)/G20)+('Distribution Summary'!I158/G32))+(((('Distribution Summary'!I230-'Distribution Summary'!I253)*$K$19)/G20)+('Distribution Summary'!I226/G32))</f>
        <v>4152161.9223895404</v>
      </c>
      <c r="H45" s="119">
        <f>(((('Distribution Summary'!J162-'Distribution Summary'!J185)*$K$19)/H20)+('Distribution Summary'!J158/H32))+(((('Distribution Summary'!J230-'Distribution Summary'!J253)*$K$19)/H20)+('Distribution Summary'!J226/H32))</f>
        <v>316495.27537791152</v>
      </c>
      <c r="I45" s="119">
        <f>(((('Distribution Summary'!K162-'Distribution Summary'!K185)*$K$19)/I20)+('Distribution Summary'!K158/I32))+(((('Distribution Summary'!K230-'Distribution Summary'!K253)*$K$19)/I20)+('Distribution Summary'!K226/I32))</f>
        <v>4063529.1095801024</v>
      </c>
      <c r="J45" s="119">
        <f>(((('Distribution Summary'!L162-'Distribution Summary'!L185)*$K$19)/J20)+('Distribution Summary'!L158/J32))+(((('Distribution Summary'!L230-'Distribution Summary'!L253)*$K$19)/J20)+('Distribution Summary'!L226/J32))</f>
        <v>1459841.9866888211</v>
      </c>
    </row>
    <row r="46" spans="1:11">
      <c r="A46" s="117">
        <f t="shared" si="0"/>
        <v>38</v>
      </c>
      <c r="B46" s="134" t="s">
        <v>162</v>
      </c>
      <c r="C46" s="119">
        <f>SUM(D46:J46)</f>
        <v>12779408.478636844</v>
      </c>
      <c r="D46" s="119">
        <f>((('Distribution Summary'!F94-'Distribution Summary'!F117)*$K$19)/D20)+('Distribution Summary'!F90/D32)</f>
        <v>6491098.9761924911</v>
      </c>
      <c r="E46" s="119">
        <f>((('Distribution Summary'!G94-'Distribution Summary'!G117)*$K$19)/E20)+('Distribution Summary'!G90/E32)</f>
        <v>1738907.9371781594</v>
      </c>
      <c r="F46" s="119">
        <f>((('Distribution Summary'!H94-'Distribution Summary'!H117)*$K$19)/F20)+('Distribution Summary'!H90/F32)</f>
        <v>2279290.8478522799</v>
      </c>
      <c r="G46" s="119">
        <f>((('Distribution Summary'!I94-'Distribution Summary'!I117)*$K$19)/G20)+('Distribution Summary'!I90/G32)</f>
        <v>856384.20926744351</v>
      </c>
      <c r="H46" s="119">
        <f>((('Distribution Summary'!J94-'Distribution Summary'!J117)*$K$19)/H20)+('Distribution Summary'!J90/H32)</f>
        <v>545885.199072705</v>
      </c>
      <c r="I46" s="119">
        <f>((('Distribution Summary'!K94-'Distribution Summary'!K117)*$K$19)/I20)+('Distribution Summary'!K90/I32)</f>
        <v>790025.63515009847</v>
      </c>
      <c r="J46" s="119">
        <f>((('Distribution Summary'!L94-'Distribution Summary'!L117)*$K$19)/J20)+('Distribution Summary'!L90/J32)</f>
        <v>77815.673923665687</v>
      </c>
    </row>
    <row r="47" spans="1:11">
      <c r="A47" s="117">
        <f t="shared" si="0"/>
        <v>39</v>
      </c>
      <c r="B47" s="107" t="s">
        <v>163</v>
      </c>
      <c r="C47" s="142">
        <f>SUM(C45:C46)</f>
        <v>92565538.581771687</v>
      </c>
      <c r="D47" s="142">
        <f>SUM(D45:D46)</f>
        <v>52908397.868536018</v>
      </c>
      <c r="E47" s="142">
        <f t="shared" ref="E47:J47" si="14">SUM(E45:E46)</f>
        <v>13391551.744082402</v>
      </c>
      <c r="F47" s="142">
        <f t="shared" si="14"/>
        <v>14003449.957702972</v>
      </c>
      <c r="G47" s="142">
        <f t="shared" si="14"/>
        <v>5008546.1316569839</v>
      </c>
      <c r="H47" s="142">
        <f t="shared" si="14"/>
        <v>862380.47445061652</v>
      </c>
      <c r="I47" s="142">
        <f t="shared" si="14"/>
        <v>4853554.7447302006</v>
      </c>
      <c r="J47" s="142">
        <f t="shared" si="14"/>
        <v>1537657.6606124868</v>
      </c>
    </row>
    <row r="48" spans="1:11">
      <c r="A48" s="117">
        <f t="shared" si="0"/>
        <v>40</v>
      </c>
      <c r="B48" s="107" t="s">
        <v>164</v>
      </c>
      <c r="C48" s="133">
        <f t="shared" ref="C48:J48" si="15">C47/C37</f>
        <v>58.27118933951165</v>
      </c>
      <c r="D48" s="133">
        <f t="shared" si="15"/>
        <v>42.273834291780915</v>
      </c>
      <c r="E48" s="133">
        <f t="shared" si="15"/>
        <v>59.847434630545635</v>
      </c>
      <c r="F48" s="133">
        <f t="shared" si="15"/>
        <v>1117.2430541386041</v>
      </c>
      <c r="G48" s="133">
        <f t="shared" si="15"/>
        <v>7207.1696831936624</v>
      </c>
      <c r="H48" s="133">
        <f t="shared" si="15"/>
        <v>71865.039537551376</v>
      </c>
      <c r="I48" s="133">
        <f t="shared" si="15"/>
        <v>76.894086576840948</v>
      </c>
      <c r="J48" s="133">
        <f t="shared" si="15"/>
        <v>41.734275882436393</v>
      </c>
      <c r="K48" s="133"/>
    </row>
    <row r="49" spans="1:10">
      <c r="A49" s="117">
        <f t="shared" si="0"/>
        <v>41</v>
      </c>
      <c r="C49" s="135"/>
    </row>
    <row r="50" spans="1:10" ht="26.25" thickBot="1">
      <c r="A50" s="117">
        <f t="shared" si="0"/>
        <v>42</v>
      </c>
      <c r="B50" s="115" t="s">
        <v>165</v>
      </c>
      <c r="C50" s="129">
        <f t="shared" ref="C50:J50" si="16">C43+C48</f>
        <v>72.684042021042757</v>
      </c>
      <c r="D50" s="129">
        <f>D43+D48</f>
        <v>54.662118622161287</v>
      </c>
      <c r="E50" s="129">
        <f t="shared" si="16"/>
        <v>75.280260486795314</v>
      </c>
      <c r="F50" s="129">
        <f t="shared" si="16"/>
        <v>1235.8488853868259</v>
      </c>
      <c r="G50" s="129">
        <f t="shared" si="16"/>
        <v>8590.7687024533043</v>
      </c>
      <c r="H50" s="129">
        <f t="shared" si="16"/>
        <v>143018.01635440829</v>
      </c>
      <c r="I50" s="129">
        <f t="shared" si="16"/>
        <v>84.153088841363868</v>
      </c>
      <c r="J50" s="129">
        <f t="shared" si="16"/>
        <v>46.541347845887877</v>
      </c>
    </row>
    <row r="53" spans="1:10">
      <c r="C53" s="136"/>
      <c r="D53" s="145"/>
      <c r="E53" s="136"/>
    </row>
    <row r="55" spans="1:10">
      <c r="D55" s="136"/>
      <c r="E55" s="136"/>
    </row>
  </sheetData>
  <mergeCells count="5">
    <mergeCell ref="F6:H6"/>
    <mergeCell ref="A1:J1"/>
    <mergeCell ref="A2:J2"/>
    <mergeCell ref="A3:J3"/>
    <mergeCell ref="A4:J4"/>
  </mergeCells>
  <printOptions horizontalCentered="1" verticalCentered="1"/>
  <pageMargins left="0.25" right="0.25" top="0.25" bottom="0.3" header="0.25" footer="0.2"/>
  <pageSetup scale="86" fitToHeight="0" orientation="landscape" r:id="rId1"/>
  <headerFooter alignWithMargins="0">
    <oddFooter>&amp;LTestimony of Christopher T. Mickelson
Docket UE-130043&amp;RExhibit No. ___ (CTM-10)
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T27"/>
  <sheetViews>
    <sheetView zoomScale="80" zoomScaleNormal="80" workbookViewId="0">
      <selection activeCell="R58" sqref="R58"/>
    </sheetView>
  </sheetViews>
  <sheetFormatPr defaultColWidth="12.7109375" defaultRowHeight="15"/>
  <cols>
    <col min="1" max="1" width="5.5703125" style="71" bestFit="1" customWidth="1"/>
    <col min="2" max="2" width="13" style="71" bestFit="1" customWidth="1"/>
    <col min="3" max="3" width="32.140625" style="71" bestFit="1" customWidth="1"/>
    <col min="4" max="7" width="14.5703125" style="71" bestFit="1" customWidth="1"/>
    <col min="8" max="9" width="13.42578125" style="71" bestFit="1" customWidth="1"/>
    <col min="10" max="10" width="12.28515625" style="71" bestFit="1" customWidth="1"/>
    <col min="11" max="11" width="13.42578125" style="71" bestFit="1" customWidth="1"/>
    <col min="12" max="12" width="11.140625" style="71" bestFit="1" customWidth="1"/>
    <col min="13" max="13" width="8.85546875" style="71" bestFit="1" customWidth="1"/>
    <col min="14" max="14" width="13.42578125" style="71" bestFit="1" customWidth="1"/>
    <col min="15" max="15" width="11.140625" style="71" bestFit="1" customWidth="1"/>
    <col min="16" max="16" width="8.85546875" style="71" bestFit="1" customWidth="1"/>
    <col min="17" max="17" width="12.7109375" style="71"/>
    <col min="18" max="20" width="8.85546875" style="71" hidden="1" customWidth="1"/>
    <col min="21" max="21" width="0" style="71" hidden="1" customWidth="1"/>
    <col min="22" max="16384" width="12.7109375" style="71"/>
  </cols>
  <sheetData>
    <row r="1" spans="1:20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20">
      <c r="A2" s="74" t="s">
        <v>184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20">
      <c r="A3" s="72" t="s">
        <v>1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20">
      <c r="A4" s="73" t="s">
        <v>174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20">
      <c r="A5" s="74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258" t="s">
        <v>210</v>
      </c>
      <c r="O5" s="258"/>
      <c r="P5" s="258"/>
    </row>
    <row r="6" spans="1:20" ht="30">
      <c r="A6" s="92" t="s">
        <v>2</v>
      </c>
      <c r="B6" s="92" t="s">
        <v>168</v>
      </c>
      <c r="C6" s="92" t="s">
        <v>41</v>
      </c>
      <c r="D6" s="92" t="s">
        <v>169</v>
      </c>
      <c r="E6" s="92" t="s">
        <v>181</v>
      </c>
      <c r="F6" s="92" t="s">
        <v>175</v>
      </c>
      <c r="G6" s="92" t="s">
        <v>176</v>
      </c>
      <c r="H6" s="92" t="s">
        <v>177</v>
      </c>
      <c r="I6" s="92" t="s">
        <v>178</v>
      </c>
      <c r="J6" s="92" t="s">
        <v>179</v>
      </c>
      <c r="K6" s="92" t="s">
        <v>180</v>
      </c>
      <c r="L6" s="92" t="s">
        <v>182</v>
      </c>
      <c r="M6" s="92" t="s">
        <v>173</v>
      </c>
      <c r="N6" s="92" t="s">
        <v>180</v>
      </c>
      <c r="O6" s="92" t="s">
        <v>182</v>
      </c>
      <c r="P6" s="92" t="s">
        <v>173</v>
      </c>
    </row>
    <row r="7" spans="1:20">
      <c r="A7" s="94"/>
      <c r="B7" s="95" t="s">
        <v>28</v>
      </c>
      <c r="C7" s="95" t="s">
        <v>29</v>
      </c>
      <c r="D7" s="95" t="s">
        <v>30</v>
      </c>
      <c r="E7" s="95" t="s">
        <v>31</v>
      </c>
      <c r="F7" s="95" t="s">
        <v>32</v>
      </c>
      <c r="G7" s="95" t="s">
        <v>33</v>
      </c>
      <c r="H7" s="95" t="s">
        <v>34</v>
      </c>
      <c r="I7" s="95" t="s">
        <v>35</v>
      </c>
      <c r="J7" s="95" t="s">
        <v>36</v>
      </c>
      <c r="K7" s="95" t="s">
        <v>37</v>
      </c>
      <c r="L7" s="95" t="s">
        <v>38</v>
      </c>
      <c r="M7" s="95" t="s">
        <v>39</v>
      </c>
      <c r="N7" s="95" t="s">
        <v>40</v>
      </c>
      <c r="O7" s="95" t="s">
        <v>167</v>
      </c>
      <c r="P7" s="95" t="s">
        <v>172</v>
      </c>
    </row>
    <row r="8" spans="1:20" s="75" customFormat="1">
      <c r="A8" s="82">
        <v>1</v>
      </c>
      <c r="B8" s="83" t="s">
        <v>170</v>
      </c>
      <c r="C8" s="84" t="s">
        <v>4</v>
      </c>
      <c r="D8" s="96">
        <v>134571287.30000001</v>
      </c>
      <c r="E8" s="102">
        <f>SUM(F8:J8)</f>
        <v>159109207.37552729</v>
      </c>
      <c r="F8" s="96">
        <v>94981319.714012802</v>
      </c>
      <c r="G8" s="96">
        <v>23664031.677903924</v>
      </c>
      <c r="H8" s="96">
        <v>31481652.331893574</v>
      </c>
      <c r="I8" s="96">
        <v>6843598.4818482306</v>
      </c>
      <c r="J8" s="96">
        <v>2138605.1698687668</v>
      </c>
      <c r="K8" s="102">
        <v>24537920.075527281</v>
      </c>
      <c r="L8" s="103">
        <f>K8/D8</f>
        <v>0.18234142340352924</v>
      </c>
      <c r="M8" s="147">
        <f>D8/E8</f>
        <v>0.84577938335389213</v>
      </c>
      <c r="N8" s="96">
        <v>20171624.328133341</v>
      </c>
      <c r="O8" s="103">
        <f>N8/D8</f>
        <v>0.1498954549135337</v>
      </c>
      <c r="P8" s="147">
        <f t="shared" ref="P8:P15" si="0">(N8+D8)/E8</f>
        <v>0.97255786877821182</v>
      </c>
      <c r="R8" s="78">
        <v>0.96975680914385365</v>
      </c>
      <c r="S8" s="80">
        <v>0.25</v>
      </c>
      <c r="T8" s="99">
        <f>O10*S8</f>
        <v>3.5189999977036548E-2</v>
      </c>
    </row>
    <row r="9" spans="1:20" s="75" customFormat="1">
      <c r="A9" s="86">
        <f>A8+1</f>
        <v>2</v>
      </c>
      <c r="B9" s="83" t="s">
        <v>43</v>
      </c>
      <c r="C9" s="84" t="s">
        <v>44</v>
      </c>
      <c r="D9" s="96">
        <v>45261337.330470175</v>
      </c>
      <c r="E9" s="102">
        <f t="shared" ref="E9:E14" si="1">SUM(F9:J9)</f>
        <v>47303275.104309745</v>
      </c>
      <c r="F9" s="96">
        <v>30244198.379535548</v>
      </c>
      <c r="G9" s="96">
        <v>7533502.8299022494</v>
      </c>
      <c r="H9" s="96">
        <v>7884488.1551375668</v>
      </c>
      <c r="I9" s="96">
        <v>946340.41539110185</v>
      </c>
      <c r="J9" s="96">
        <v>694745.32434327772</v>
      </c>
      <c r="K9" s="102">
        <v>2041937.7738395706</v>
      </c>
      <c r="L9" s="103">
        <f t="shared" ref="L9:L15" si="2">K9/D9</f>
        <v>4.5114393305054359E-2</v>
      </c>
      <c r="M9" s="147">
        <f>D9/E9</f>
        <v>0.95683305713321465</v>
      </c>
      <c r="N9" s="96">
        <v>5415470.2076718034</v>
      </c>
      <c r="O9" s="103">
        <f t="shared" ref="O9:O15" si="3">N9/D9</f>
        <v>0.1196489217305137</v>
      </c>
      <c r="P9" s="147">
        <f t="shared" si="0"/>
        <v>1.0713171006953148</v>
      </c>
      <c r="R9" s="78">
        <v>1.0943874966624021</v>
      </c>
      <c r="S9" s="80">
        <v>0.85</v>
      </c>
      <c r="T9" s="99">
        <f>O10*S9</f>
        <v>0.11964599992192426</v>
      </c>
    </row>
    <row r="10" spans="1:20" s="75" customFormat="1">
      <c r="A10" s="86">
        <f>A9+1</f>
        <v>3</v>
      </c>
      <c r="B10" s="83" t="s">
        <v>45</v>
      </c>
      <c r="C10" s="84" t="s">
        <v>46</v>
      </c>
      <c r="D10" s="96">
        <v>61297410.543473966</v>
      </c>
      <c r="E10" s="102">
        <f t="shared" si="1"/>
        <v>68318023.156041741</v>
      </c>
      <c r="F10" s="96">
        <v>47960531.952593938</v>
      </c>
      <c r="G10" s="96">
        <v>11929076.71833723</v>
      </c>
      <c r="H10" s="96">
        <v>7268107.4982558703</v>
      </c>
      <c r="I10" s="96">
        <v>119063.96659609405</v>
      </c>
      <c r="J10" s="96">
        <v>1041243.0202586004</v>
      </c>
      <c r="K10" s="102">
        <v>7020612.612567775</v>
      </c>
      <c r="L10" s="103">
        <f t="shared" si="2"/>
        <v>0.11453359204445586</v>
      </c>
      <c r="M10" s="147">
        <f t="shared" ref="M10:M12" si="4">D10/E10</f>
        <v>0.89723630327340786</v>
      </c>
      <c r="N10" s="96">
        <v>8628223.5024689957</v>
      </c>
      <c r="O10" s="103">
        <f t="shared" si="3"/>
        <v>0.14075999990814619</v>
      </c>
      <c r="P10" s="147">
        <f t="shared" si="0"/>
        <v>1.0235312852397582</v>
      </c>
      <c r="R10" s="78">
        <v>1.022388634760413</v>
      </c>
      <c r="S10" s="80">
        <v>1.1499999999999999</v>
      </c>
      <c r="T10" s="99">
        <f>S10*O10</f>
        <v>0.1618739998943681</v>
      </c>
    </row>
    <row r="11" spans="1:20" s="75" customFormat="1">
      <c r="A11" s="86">
        <f>A10+1</f>
        <v>4</v>
      </c>
      <c r="B11" s="83" t="s">
        <v>47</v>
      </c>
      <c r="C11" s="84" t="s">
        <v>48</v>
      </c>
      <c r="D11" s="96">
        <v>23069501.570523299</v>
      </c>
      <c r="E11" s="102">
        <f t="shared" si="1"/>
        <v>26687910.39606481</v>
      </c>
      <c r="F11" s="96">
        <v>18950539.903534845</v>
      </c>
      <c r="G11" s="96">
        <v>4712566.3500768198</v>
      </c>
      <c r="H11" s="96">
        <v>2577251.2639790121</v>
      </c>
      <c r="I11" s="96">
        <v>42836.639113458266</v>
      </c>
      <c r="J11" s="96">
        <v>404716.23936067225</v>
      </c>
      <c r="K11" s="102">
        <v>3618408.8255415112</v>
      </c>
      <c r="L11" s="103">
        <f t="shared" si="2"/>
        <v>0.15684815792313769</v>
      </c>
      <c r="M11" s="147">
        <f t="shared" si="4"/>
        <v>0.86441767932213032</v>
      </c>
      <c r="N11" s="96">
        <v>3247263.0410668594</v>
      </c>
      <c r="O11" s="103">
        <f t="shared" si="3"/>
        <v>0.14076</v>
      </c>
      <c r="P11" s="147">
        <f t="shared" si="0"/>
        <v>0.98609311186351334</v>
      </c>
      <c r="R11" s="78">
        <v>0.97981521425917417</v>
      </c>
      <c r="S11" s="80">
        <v>1.5</v>
      </c>
      <c r="T11" s="99">
        <f>S11*O10</f>
        <v>0.21113999986221929</v>
      </c>
    </row>
    <row r="12" spans="1:20" s="75" customFormat="1">
      <c r="A12" s="86">
        <v>5</v>
      </c>
      <c r="B12" s="81" t="s">
        <v>47</v>
      </c>
      <c r="C12" s="84" t="s">
        <v>8</v>
      </c>
      <c r="D12" s="96">
        <v>25058234.385966681</v>
      </c>
      <c r="E12" s="102">
        <f>SUM(F12:J12)</f>
        <v>30290277.013240963</v>
      </c>
      <c r="F12" s="96">
        <v>23417960.233375527</v>
      </c>
      <c r="G12" s="96">
        <v>5819977.3943233769</v>
      </c>
      <c r="H12" s="96">
        <v>530829.9927283912</v>
      </c>
      <c r="I12" s="96">
        <v>40910.109838756092</v>
      </c>
      <c r="J12" s="96">
        <v>480599.28297490871</v>
      </c>
      <c r="K12" s="102">
        <v>5232042.6272742823</v>
      </c>
      <c r="L12" s="103">
        <f t="shared" si="2"/>
        <v>0.20879534234879588</v>
      </c>
      <c r="M12" s="147">
        <f t="shared" si="4"/>
        <v>0.82726989835757625</v>
      </c>
      <c r="N12" s="96">
        <v>3756115.4480869519</v>
      </c>
      <c r="O12" s="103">
        <f t="shared" si="3"/>
        <v>0.14989545513192593</v>
      </c>
      <c r="P12" s="147">
        <f t="shared" si="0"/>
        <v>0.95127389628882719</v>
      </c>
      <c r="R12" s="78">
        <v>0.92669374291710271</v>
      </c>
      <c r="S12" s="80">
        <v>1.75</v>
      </c>
      <c r="T12" s="99">
        <f>S12*O10</f>
        <v>0.24632999983925585</v>
      </c>
    </row>
    <row r="13" spans="1:20" s="75" customFormat="1">
      <c r="A13" s="86">
        <v>6</v>
      </c>
      <c r="B13" s="83" t="s">
        <v>49</v>
      </c>
      <c r="C13" s="84" t="s">
        <v>50</v>
      </c>
      <c r="D13" s="96">
        <v>12299348</v>
      </c>
      <c r="E13" s="102">
        <f t="shared" si="1"/>
        <v>12716557.271785384</v>
      </c>
      <c r="F13" s="96">
        <v>7982318.7210795349</v>
      </c>
      <c r="G13" s="96">
        <v>1987920.7943562164</v>
      </c>
      <c r="H13" s="96">
        <v>2377075.5286936136</v>
      </c>
      <c r="I13" s="96">
        <v>183097.74730390648</v>
      </c>
      <c r="J13" s="96">
        <v>186144.48035211215</v>
      </c>
      <c r="K13" s="102">
        <v>417209.27178538404</v>
      </c>
      <c r="L13" s="103">
        <f t="shared" si="2"/>
        <v>3.3921251092772074E-2</v>
      </c>
      <c r="M13" s="147">
        <f>D13/E13</f>
        <v>0.96719164921223932</v>
      </c>
      <c r="N13" s="96">
        <v>1471603.7261883502</v>
      </c>
      <c r="O13" s="103">
        <f t="shared" si="3"/>
        <v>0.1196489217305137</v>
      </c>
      <c r="P13" s="147">
        <f>(N13+D13)/E13</f>
        <v>1.0829150871472411</v>
      </c>
      <c r="R13" s="78">
        <v>1.1044104796450234</v>
      </c>
      <c r="S13" s="80">
        <v>2</v>
      </c>
      <c r="T13" s="99">
        <f>S13*O11</f>
        <v>0.28151999999999999</v>
      </c>
    </row>
    <row r="14" spans="1:20" s="75" customFormat="1">
      <c r="A14" s="88">
        <v>7</v>
      </c>
      <c r="B14" s="89" t="s">
        <v>171</v>
      </c>
      <c r="C14" s="90" t="s">
        <v>51</v>
      </c>
      <c r="D14" s="97">
        <v>1670476.7339375024</v>
      </c>
      <c r="E14" s="104">
        <f t="shared" si="1"/>
        <v>1603018.5474018056</v>
      </c>
      <c r="F14" s="97">
        <v>533970.72600291891</v>
      </c>
      <c r="G14" s="97">
        <v>134310.07309375983</v>
      </c>
      <c r="H14" s="97">
        <v>812556.64182666142</v>
      </c>
      <c r="I14" s="97">
        <v>104910.35407571237</v>
      </c>
      <c r="J14" s="97">
        <v>17270.752402753162</v>
      </c>
      <c r="K14" s="104">
        <v>-67458.186535696732</v>
      </c>
      <c r="L14" s="105">
        <f t="shared" si="2"/>
        <v>-4.0382595677756115E-2</v>
      </c>
      <c r="M14" s="148">
        <f>D14/E14</f>
        <v>1.0420819750620065</v>
      </c>
      <c r="N14" s="97">
        <v>66819.069357500091</v>
      </c>
      <c r="O14" s="105">
        <f t="shared" si="3"/>
        <v>0.04</v>
      </c>
      <c r="P14" s="148">
        <f t="shared" si="0"/>
        <v>1.0837652540644869</v>
      </c>
      <c r="R14" s="91">
        <v>1.1723117632570692</v>
      </c>
    </row>
    <row r="15" spans="1:20" s="75" customFormat="1">
      <c r="A15" s="86">
        <v>8</v>
      </c>
      <c r="B15" s="84"/>
      <c r="C15" s="81" t="s">
        <v>52</v>
      </c>
      <c r="D15" s="96">
        <f t="shared" ref="D15:K15" si="5">SUM(D8:D14)</f>
        <v>303227595.8643716</v>
      </c>
      <c r="E15" s="102">
        <f t="shared" si="5"/>
        <v>346028268.86437178</v>
      </c>
      <c r="F15" s="96">
        <f t="shared" si="5"/>
        <v>224070839.63013509</v>
      </c>
      <c r="G15" s="96">
        <f t="shared" si="5"/>
        <v>55781385.837993577</v>
      </c>
      <c r="H15" s="96">
        <f t="shared" si="5"/>
        <v>52931961.412514687</v>
      </c>
      <c r="I15" s="96">
        <f t="shared" si="5"/>
        <v>8280757.7141672587</v>
      </c>
      <c r="J15" s="96">
        <f t="shared" si="5"/>
        <v>4963324.2695610914</v>
      </c>
      <c r="K15" s="102">
        <f t="shared" si="5"/>
        <v>42800673.000000112</v>
      </c>
      <c r="L15" s="103">
        <f t="shared" si="2"/>
        <v>0.14115032267427305</v>
      </c>
      <c r="M15" s="147">
        <f>D15/E15</f>
        <v>0.87630873876152526</v>
      </c>
      <c r="N15" s="96">
        <f>SUM(N8:N14)</f>
        <v>42757119.322973803</v>
      </c>
      <c r="O15" s="103">
        <f t="shared" si="3"/>
        <v>0.14100668905510275</v>
      </c>
      <c r="P15" s="147">
        <f t="shared" si="0"/>
        <v>0.99987413260434088</v>
      </c>
      <c r="R15" s="78">
        <v>1.0000000000000002</v>
      </c>
    </row>
    <row r="16" spans="1:20" s="75" customFormat="1">
      <c r="A16" s="86"/>
      <c r="B16" s="84"/>
      <c r="C16" s="84"/>
      <c r="D16" s="87"/>
      <c r="E16" s="98"/>
      <c r="F16" s="87"/>
      <c r="G16" s="87"/>
      <c r="H16" s="87"/>
      <c r="I16" s="87"/>
      <c r="J16" s="87"/>
      <c r="K16" s="85"/>
      <c r="L16" s="77"/>
      <c r="M16" s="77"/>
      <c r="N16" s="100">
        <f>E15-D15-N15</f>
        <v>43553.677026376128</v>
      </c>
      <c r="O16" s="79"/>
    </row>
    <row r="17" spans="14:19" hidden="1">
      <c r="N17" s="96">
        <v>15115521</v>
      </c>
      <c r="O17" s="106">
        <v>0.85</v>
      </c>
      <c r="P17" s="103">
        <f>O17*$L$15</f>
        <v>0.11997777427313208</v>
      </c>
      <c r="Q17"/>
      <c r="R17"/>
      <c r="S17"/>
    </row>
    <row r="18" spans="14:19" hidden="1">
      <c r="N18" s="96">
        <f>N17-N15</f>
        <v>-27641598.322973803</v>
      </c>
      <c r="O18" s="106">
        <v>1.1499999999999999</v>
      </c>
      <c r="P18" s="103">
        <f>O18*$L$15</f>
        <v>0.16232287107541399</v>
      </c>
      <c r="Q18"/>
      <c r="R18"/>
      <c r="S18"/>
    </row>
    <row r="19" spans="14:19" hidden="1">
      <c r="O19" s="106">
        <v>0.5</v>
      </c>
      <c r="P19" s="103">
        <f>O19*$L$15</f>
        <v>7.0575161337136524E-2</v>
      </c>
      <c r="Q19"/>
      <c r="R19"/>
      <c r="S19"/>
    </row>
    <row r="20" spans="14:19" hidden="1">
      <c r="O20" s="106">
        <v>1.5</v>
      </c>
      <c r="P20" s="103">
        <f>O20*$L$15</f>
        <v>0.21172548401140956</v>
      </c>
      <c r="Q20"/>
      <c r="R20"/>
      <c r="S20"/>
    </row>
    <row r="21" spans="14:19">
      <c r="O21"/>
      <c r="P21"/>
      <c r="Q21"/>
      <c r="R21"/>
      <c r="S21"/>
    </row>
    <row r="22" spans="14:19">
      <c r="O22"/>
      <c r="P22"/>
      <c r="Q22"/>
      <c r="R22"/>
      <c r="S22"/>
    </row>
    <row r="23" spans="14:19">
      <c r="O23"/>
      <c r="P23"/>
      <c r="Q23"/>
      <c r="R23"/>
      <c r="S23"/>
    </row>
    <row r="24" spans="14:19">
      <c r="O24"/>
      <c r="P24"/>
      <c r="Q24"/>
      <c r="R24"/>
      <c r="S24"/>
    </row>
    <row r="25" spans="14:19">
      <c r="O25"/>
      <c r="P25"/>
      <c r="Q25"/>
      <c r="R25"/>
      <c r="S25"/>
    </row>
    <row r="26" spans="14:19">
      <c r="O26"/>
      <c r="P26"/>
      <c r="Q26"/>
      <c r="R26"/>
      <c r="S26"/>
    </row>
    <row r="27" spans="14:19">
      <c r="O27"/>
      <c r="P27"/>
      <c r="Q27"/>
      <c r="R27"/>
      <c r="S27"/>
    </row>
  </sheetData>
  <dataConsolidate/>
  <mergeCells count="1">
    <mergeCell ref="N5:P5"/>
  </mergeCells>
  <printOptions horizontalCentered="1" verticalCentered="1"/>
  <pageMargins left="0.25" right="0.25" top="0.25" bottom="0.3" header="0.25" footer="0.25"/>
  <pageSetup scale="6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T2218"/>
  <sheetViews>
    <sheetView topLeftCell="A9" zoomScale="75" zoomScaleNormal="75" workbookViewId="0">
      <pane xSplit="2" ySplit="3" topLeftCell="C114" activePane="bottomRight" state="frozen"/>
      <selection activeCell="R58" sqref="R58"/>
      <selection pane="topRight" activeCell="R58" sqref="R58"/>
      <selection pane="bottomLeft" activeCell="R58" sqref="R58"/>
      <selection pane="bottomRight" activeCell="R58" sqref="R58"/>
    </sheetView>
  </sheetViews>
  <sheetFormatPr defaultRowHeight="12.75"/>
  <cols>
    <col min="1" max="1" width="4.28515625" style="3" bestFit="1" customWidth="1"/>
    <col min="2" max="2" width="47" style="3" bestFit="1" customWidth="1"/>
    <col min="3" max="3" width="15.7109375" style="3" bestFit="1" customWidth="1"/>
    <col min="4" max="4" width="15" style="3" bestFit="1" customWidth="1"/>
    <col min="5" max="5" width="16.5703125" style="3" bestFit="1" customWidth="1"/>
    <col min="6" max="7" width="21.28515625" style="3" bestFit="1" customWidth="1"/>
    <col min="8" max="8" width="23" style="3" bestFit="1" customWidth="1"/>
    <col min="9" max="9" width="15.5703125" style="3" bestFit="1" customWidth="1"/>
    <col min="10" max="10" width="20.140625" style="3" bestFit="1" customWidth="1"/>
    <col min="11" max="11" width="13.28515625" style="3" customWidth="1"/>
    <col min="12" max="16384" width="9.140625" style="3"/>
  </cols>
  <sheetData>
    <row r="1" spans="1:20" ht="14.25" customHeight="1">
      <c r="A1" s="1"/>
      <c r="B1" s="2" t="s">
        <v>53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4.25" customHeight="1">
      <c r="B2" s="261" t="s">
        <v>151</v>
      </c>
      <c r="C2" s="261"/>
      <c r="D2" s="261"/>
      <c r="E2" s="261"/>
      <c r="F2" s="261"/>
      <c r="G2" s="261"/>
      <c r="H2" s="261"/>
      <c r="I2" s="261"/>
      <c r="J2" s="26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4.25" customHeight="1">
      <c r="A3" s="4"/>
      <c r="B3" s="261" t="s">
        <v>27</v>
      </c>
      <c r="C3" s="261"/>
      <c r="D3" s="261"/>
      <c r="E3" s="261"/>
      <c r="F3" s="261"/>
      <c r="G3" s="261"/>
      <c r="H3" s="261"/>
      <c r="I3" s="261"/>
      <c r="J3" s="26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4.25" customHeight="1">
      <c r="A4" s="4"/>
      <c r="B4" s="261" t="s">
        <v>152</v>
      </c>
      <c r="C4" s="261"/>
      <c r="D4" s="261"/>
      <c r="E4" s="261"/>
      <c r="F4" s="261"/>
      <c r="G4" s="261"/>
      <c r="H4" s="261"/>
      <c r="I4" s="261"/>
      <c r="J4" s="26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4.25" customHeight="1">
      <c r="A5" s="4"/>
      <c r="B5" s="261" t="s">
        <v>153</v>
      </c>
      <c r="C5" s="261"/>
      <c r="D5" s="261"/>
      <c r="E5" s="261"/>
      <c r="F5" s="261"/>
      <c r="G5" s="261"/>
      <c r="H5" s="261"/>
      <c r="I5" s="261"/>
      <c r="J5" s="26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4.25" customHeight="1">
      <c r="A6" s="4"/>
      <c r="B6" s="261" t="s">
        <v>159</v>
      </c>
      <c r="C6" s="261"/>
      <c r="D6" s="261"/>
      <c r="E6" s="261"/>
      <c r="F6" s="261"/>
      <c r="G6" s="261"/>
      <c r="H6" s="261"/>
      <c r="I6" s="261"/>
      <c r="J6" s="26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4.25" customHeight="1">
      <c r="A7" s="4"/>
      <c r="B7" s="261" t="s">
        <v>160</v>
      </c>
      <c r="C7" s="261"/>
      <c r="D7" s="261"/>
      <c r="E7" s="261"/>
      <c r="F7" s="261"/>
      <c r="G7" s="261"/>
      <c r="H7" s="261"/>
      <c r="I7" s="261"/>
      <c r="J7" s="26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4.25" customHeight="1">
      <c r="A8" s="5"/>
      <c r="B8" s="4"/>
      <c r="C8" s="4"/>
      <c r="D8" s="4"/>
      <c r="E8" s="4"/>
      <c r="F8" s="4"/>
      <c r="G8" s="4"/>
      <c r="H8" s="4"/>
      <c r="I8" s="4"/>
      <c r="J8" s="4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4.25" customHeight="1">
      <c r="A9" s="4"/>
      <c r="B9" s="63"/>
      <c r="C9" s="6" t="s">
        <v>154</v>
      </c>
      <c r="D9" s="7"/>
      <c r="E9" s="8" t="s">
        <v>5</v>
      </c>
      <c r="F9" s="8" t="s">
        <v>3</v>
      </c>
      <c r="G9" s="8" t="s">
        <v>3</v>
      </c>
      <c r="H9" s="8" t="s">
        <v>3</v>
      </c>
      <c r="I9" s="6" t="s">
        <v>155</v>
      </c>
      <c r="J9" s="8" t="s">
        <v>156</v>
      </c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4.25" customHeight="1">
      <c r="A10" s="4"/>
      <c r="B10" s="64" t="s">
        <v>41</v>
      </c>
      <c r="C10" s="6" t="s">
        <v>157</v>
      </c>
      <c r="D10" s="8" t="s">
        <v>4</v>
      </c>
      <c r="E10" s="8" t="s">
        <v>42</v>
      </c>
      <c r="F10" s="8" t="s">
        <v>6</v>
      </c>
      <c r="G10" s="8" t="s">
        <v>7</v>
      </c>
      <c r="H10" s="8" t="s">
        <v>8</v>
      </c>
      <c r="I10" s="8" t="s">
        <v>9</v>
      </c>
      <c r="J10" s="8" t="s">
        <v>10</v>
      </c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4.25" customHeight="1" thickBot="1">
      <c r="A11" s="4"/>
      <c r="B11" s="9"/>
      <c r="C11" s="10" t="s">
        <v>158</v>
      </c>
      <c r="D11" s="11" t="s">
        <v>12</v>
      </c>
      <c r="E11" s="11" t="s">
        <v>13</v>
      </c>
      <c r="F11" s="11" t="s">
        <v>14</v>
      </c>
      <c r="G11" s="11" t="s">
        <v>15</v>
      </c>
      <c r="H11" s="11" t="s">
        <v>15</v>
      </c>
      <c r="I11" s="11" t="s">
        <v>16</v>
      </c>
      <c r="J11" s="11" t="s">
        <v>17</v>
      </c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4.25" customHeight="1">
      <c r="A12" s="4"/>
      <c r="C12" s="12"/>
      <c r="D12" s="12"/>
      <c r="E12" s="12"/>
      <c r="F12" s="12"/>
      <c r="G12" s="12"/>
      <c r="H12" s="12"/>
      <c r="I12" s="12"/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4.25" customHeight="1">
      <c r="A13" s="13">
        <v>14</v>
      </c>
      <c r="B13" s="14" t="s">
        <v>54</v>
      </c>
      <c r="C13" s="15"/>
      <c r="D13" s="16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0" ht="14.25" customHeight="1">
      <c r="A14" s="13">
        <f t="shared" ref="A14:A19" si="0">+A13+1</f>
        <v>15</v>
      </c>
      <c r="B14" s="17" t="s">
        <v>55</v>
      </c>
      <c r="C14" s="18">
        <v>19104106.171585862</v>
      </c>
      <c r="D14" s="18">
        <v>13034017.512603801</v>
      </c>
      <c r="E14" s="18">
        <v>2526803.3718862995</v>
      </c>
      <c r="F14" s="18">
        <v>2323118.6894201506</v>
      </c>
      <c r="G14" s="18">
        <v>810142.81882729987</v>
      </c>
      <c r="H14" s="18">
        <v>36636</v>
      </c>
      <c r="I14" s="18">
        <v>336751.77884831082</v>
      </c>
      <c r="J14" s="18">
        <v>36636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0" ht="14.25" customHeight="1">
      <c r="A15" s="13">
        <f t="shared" si="0"/>
        <v>16</v>
      </c>
      <c r="B15" s="17" t="s">
        <v>56</v>
      </c>
      <c r="C15" s="18">
        <v>3998877844</v>
      </c>
      <c r="D15" s="18">
        <v>1601807791</v>
      </c>
      <c r="E15" s="18">
        <v>537395792</v>
      </c>
      <c r="F15" s="18">
        <v>860704392.99999988</v>
      </c>
      <c r="G15" s="18">
        <v>358354770</v>
      </c>
      <c r="H15" s="18">
        <v>473928141</v>
      </c>
      <c r="I15" s="18">
        <v>153555066</v>
      </c>
      <c r="J15" s="18">
        <v>13131891.000000002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0" ht="14.25" customHeight="1">
      <c r="A16" s="13">
        <f t="shared" si="0"/>
        <v>17</v>
      </c>
      <c r="B16" s="17" t="s">
        <v>57</v>
      </c>
      <c r="C16" s="18">
        <v>132377.50883838322</v>
      </c>
      <c r="D16" s="18">
        <v>104296.97777777778</v>
      </c>
      <c r="E16" s="18">
        <v>18646.79166666606</v>
      </c>
      <c r="F16" s="18">
        <v>1044.4944444444434</v>
      </c>
      <c r="G16" s="18">
        <v>57.91161616161623</v>
      </c>
      <c r="H16" s="18">
        <v>1</v>
      </c>
      <c r="I16" s="18">
        <v>5260</v>
      </c>
      <c r="J16" s="18">
        <v>3070.3333333333339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25" customHeight="1">
      <c r="A17" s="13">
        <f t="shared" si="0"/>
        <v>18</v>
      </c>
      <c r="B17" s="19"/>
      <c r="C17" s="20"/>
      <c r="D17" s="20"/>
      <c r="E17" s="20"/>
      <c r="F17" s="20"/>
      <c r="G17" s="20"/>
      <c r="H17" s="20"/>
      <c r="I17" s="20"/>
      <c r="J17" s="20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25" customHeight="1">
      <c r="A18" s="13">
        <f t="shared" si="0"/>
        <v>19</v>
      </c>
      <c r="B18" s="17"/>
      <c r="C18" s="18"/>
      <c r="D18" s="18"/>
      <c r="E18" s="18"/>
      <c r="F18" s="18"/>
      <c r="G18" s="18"/>
      <c r="H18" s="18"/>
      <c r="I18" s="18"/>
      <c r="J18" s="18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25" customHeight="1">
      <c r="A19" s="13">
        <f t="shared" si="0"/>
        <v>20</v>
      </c>
      <c r="B19" s="21" t="s">
        <v>58</v>
      </c>
      <c r="C19" s="59">
        <v>1</v>
      </c>
      <c r="D19" s="59">
        <v>0.45959962120486586</v>
      </c>
      <c r="E19" s="59">
        <v>0.13653302291070657</v>
      </c>
      <c r="F19" s="59">
        <v>0.19746613010143216</v>
      </c>
      <c r="G19" s="59">
        <v>7.7194399936823282E-2</v>
      </c>
      <c r="H19" s="59">
        <v>8.7950398810763969E-2</v>
      </c>
      <c r="I19" s="59">
        <v>3.6612872497519287E-2</v>
      </c>
      <c r="J19" s="59">
        <v>4.6435545378889507E-3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25" customHeight="1">
      <c r="A20" s="13">
        <f t="shared" ref="A20:A83" si="1">+A19+1</f>
        <v>21</v>
      </c>
      <c r="B20" s="17" t="s">
        <v>59</v>
      </c>
      <c r="C20" s="18">
        <v>317847236.86437148</v>
      </c>
      <c r="D20" s="18">
        <v>146082469.66387841</v>
      </c>
      <c r="E20" s="18">
        <v>43396644.072908007</v>
      </c>
      <c r="F20" s="18">
        <v>62764063.827040702</v>
      </c>
      <c r="G20" s="18">
        <v>24536026.721322492</v>
      </c>
      <c r="H20" s="18">
        <v>27954791.243120831</v>
      </c>
      <c r="I20" s="18">
        <v>11637300.357004045</v>
      </c>
      <c r="J20" s="18">
        <v>1475940.9790970164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25" customHeight="1">
      <c r="A21" s="13">
        <f t="shared" si="1"/>
        <v>22</v>
      </c>
      <c r="B21" s="17" t="s">
        <v>55</v>
      </c>
      <c r="C21" s="22">
        <v>16.637639783279454</v>
      </c>
      <c r="D21" s="22">
        <v>11.207785283594848</v>
      </c>
      <c r="E21" s="22">
        <v>17.174523572252365</v>
      </c>
      <c r="F21" s="22">
        <v>27.017157630765126</v>
      </c>
      <c r="G21" s="22">
        <v>30.286050991402909</v>
      </c>
      <c r="H21" s="22">
        <v>763.04157776833802</v>
      </c>
      <c r="I21" s="22">
        <v>34.557502255232464</v>
      </c>
      <c r="J21" s="22">
        <v>40.28663006597381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25" customHeight="1">
      <c r="A22" s="13">
        <f t="shared" si="1"/>
        <v>23</v>
      </c>
      <c r="B22" s="17" t="s">
        <v>60</v>
      </c>
      <c r="C22" s="23">
        <v>7.9484107608157148E-2</v>
      </c>
      <c r="D22" s="23">
        <v>9.1198501146432756E-2</v>
      </c>
      <c r="E22" s="23">
        <v>8.0753598593321332E-2</v>
      </c>
      <c r="F22" s="23">
        <v>7.2921742165478531E-2</v>
      </c>
      <c r="G22" s="23">
        <v>6.8468536699881219E-2</v>
      </c>
      <c r="H22" s="23">
        <v>5.8985295078987157E-2</v>
      </c>
      <c r="I22" s="23">
        <v>7.5785844519151491E-2</v>
      </c>
      <c r="J22" s="23">
        <v>0.11239363615621056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25" customHeight="1">
      <c r="A23" s="13">
        <f t="shared" si="1"/>
        <v>24</v>
      </c>
      <c r="B23" s="17" t="s">
        <v>61</v>
      </c>
      <c r="C23" s="22">
        <v>2401.0667646905499</v>
      </c>
      <c r="D23" s="22">
        <v>1400.6395273996495</v>
      </c>
      <c r="E23" s="22">
        <v>2327.2981673563727</v>
      </c>
      <c r="F23" s="22">
        <v>60090.375933425195</v>
      </c>
      <c r="G23" s="22">
        <v>423680.57304511819</v>
      </c>
      <c r="H23" s="22">
        <v>27954791.243120831</v>
      </c>
      <c r="I23" s="22">
        <v>2212.4145165406931</v>
      </c>
      <c r="J23" s="22">
        <v>480.71033951699582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25" customHeight="1">
      <c r="A24" s="13">
        <f t="shared" si="1"/>
        <v>25</v>
      </c>
      <c r="B24" s="17"/>
      <c r="C24" s="22"/>
      <c r="D24" s="22"/>
      <c r="E24" s="22"/>
      <c r="F24" s="22"/>
      <c r="G24" s="22"/>
      <c r="H24" s="22"/>
      <c r="I24" s="22"/>
      <c r="J24" s="22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25" customHeight="1">
      <c r="A25" s="13">
        <f t="shared" si="1"/>
        <v>26</v>
      </c>
      <c r="B25" s="21" t="s">
        <v>62</v>
      </c>
      <c r="C25" s="59">
        <v>1</v>
      </c>
      <c r="D25" s="59">
        <v>0.42391323924557078</v>
      </c>
      <c r="E25" s="59">
        <v>0.13497847886035591</v>
      </c>
      <c r="F25" s="59">
        <v>0.21403076183079736</v>
      </c>
      <c r="G25" s="59">
        <v>8.4568655606098983E-2</v>
      </c>
      <c r="H25" s="59">
        <v>0.10449973749890357</v>
      </c>
      <c r="I25" s="59">
        <v>3.5624609973514521E-2</v>
      </c>
      <c r="J25" s="59">
        <v>2.3845169847589633E-3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25" customHeight="1">
      <c r="A26" s="13">
        <f t="shared" si="1"/>
        <v>27</v>
      </c>
      <c r="B26" s="17" t="s">
        <v>59</v>
      </c>
      <c r="C26" s="18">
        <v>206941506.98015785</v>
      </c>
      <c r="D26" s="18">
        <v>87725244.558318615</v>
      </c>
      <c r="E26" s="18">
        <v>27932649.82525143</v>
      </c>
      <c r="F26" s="18">
        <v>44291848.393376455</v>
      </c>
      <c r="G26" s="18">
        <v>17500765.034412097</v>
      </c>
      <c r="H26" s="18">
        <v>21625333.157054015</v>
      </c>
      <c r="I26" s="18">
        <v>7372210.4734994555</v>
      </c>
      <c r="J26" s="18">
        <v>493455.53824580193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25" customHeight="1">
      <c r="A27" s="13">
        <f t="shared" si="1"/>
        <v>28</v>
      </c>
      <c r="B27" s="17" t="s">
        <v>55</v>
      </c>
      <c r="C27" s="22">
        <v>10.832305113962802</v>
      </c>
      <c r="D27" s="22">
        <v>6.7304838645098437</v>
      </c>
      <c r="E27" s="22">
        <v>11.054540347711843</v>
      </c>
      <c r="F27" s="22">
        <v>19.065684674265043</v>
      </c>
      <c r="G27" s="22">
        <v>21.60207389080465</v>
      </c>
      <c r="H27" s="22">
        <v>590.27549833644537</v>
      </c>
      <c r="I27" s="22">
        <v>21.892120358539376</v>
      </c>
      <c r="J27" s="22">
        <v>13.469143417562014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25" customHeight="1">
      <c r="A28" s="13">
        <f t="shared" si="1"/>
        <v>29</v>
      </c>
      <c r="B28" s="17" t="s">
        <v>60</v>
      </c>
      <c r="C28" s="23">
        <v>5.1749894608723097E-2</v>
      </c>
      <c r="D28" s="23">
        <v>5.4766398971971671E-2</v>
      </c>
      <c r="E28" s="23">
        <v>5.1977797818802851E-2</v>
      </c>
      <c r="F28" s="23">
        <v>5.1460000382938048E-2</v>
      </c>
      <c r="G28" s="23">
        <v>4.8836422728270358E-2</v>
      </c>
      <c r="H28" s="23">
        <v>4.5629983295408523E-2</v>
      </c>
      <c r="I28" s="23">
        <v>4.8010206797732456E-2</v>
      </c>
      <c r="J28" s="23">
        <v>3.757688350031247E-2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25" customHeight="1">
      <c r="A29" s="13">
        <f t="shared" si="1"/>
        <v>30</v>
      </c>
      <c r="B29" s="17" t="s">
        <v>61</v>
      </c>
      <c r="C29" s="22">
        <v>1563.2678753065838</v>
      </c>
      <c r="D29" s="22">
        <v>841.11013020177802</v>
      </c>
      <c r="E29" s="22">
        <v>1497.9869097366081</v>
      </c>
      <c r="F29" s="22">
        <v>42405.058857861964</v>
      </c>
      <c r="G29" s="22">
        <v>302197.83515576605</v>
      </c>
      <c r="H29" s="22">
        <v>21625333.157054015</v>
      </c>
      <c r="I29" s="22">
        <v>1401.5609265208091</v>
      </c>
      <c r="J29" s="22">
        <v>160.71725271277879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25" customHeight="1">
      <c r="A30" s="13">
        <f t="shared" si="1"/>
        <v>31</v>
      </c>
      <c r="B30" s="24"/>
      <c r="C30" s="25"/>
      <c r="D30" s="25"/>
      <c r="E30" s="25"/>
      <c r="F30" s="25"/>
      <c r="G30" s="25"/>
      <c r="H30" s="25"/>
      <c r="I30" s="25"/>
      <c r="J30" s="25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25" customHeight="1">
      <c r="A31" s="13">
        <f t="shared" si="1"/>
        <v>32</v>
      </c>
      <c r="B31" s="21" t="s">
        <v>63</v>
      </c>
      <c r="C31" s="59">
        <v>1</v>
      </c>
      <c r="D31" s="59">
        <v>0.43827917537580496</v>
      </c>
      <c r="E31" s="59">
        <v>0.13505737777018148</v>
      </c>
      <c r="F31" s="59">
        <v>0.2127291709108064</v>
      </c>
      <c r="G31" s="59">
        <v>8.1337860637097109E-2</v>
      </c>
      <c r="H31" s="59">
        <v>9.7038406268584412E-2</v>
      </c>
      <c r="I31" s="59">
        <v>3.3748003097997421E-2</v>
      </c>
      <c r="J31" s="59">
        <v>1.8100059395282182E-3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25" customHeight="1">
      <c r="A32" s="13">
        <f t="shared" si="1"/>
        <v>33</v>
      </c>
      <c r="B32" s="17" t="s">
        <v>59</v>
      </c>
      <c r="C32" s="18">
        <v>78637772.652459994</v>
      </c>
      <c r="D32" s="18">
        <v>34465298.151510194</v>
      </c>
      <c r="E32" s="18">
        <v>10620611.368128935</v>
      </c>
      <c r="F32" s="18">
        <v>16728548.1786303</v>
      </c>
      <c r="G32" s="18">
        <v>6396228.1928175176</v>
      </c>
      <c r="H32" s="18">
        <v>7630884.1307059899</v>
      </c>
      <c r="I32" s="18">
        <v>2653867.7950948365</v>
      </c>
      <c r="J32" s="18">
        <v>142334.83557222228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25" customHeight="1">
      <c r="A33" s="13">
        <f t="shared" si="1"/>
        <v>34</v>
      </c>
      <c r="B33" s="17" t="s">
        <v>55</v>
      </c>
      <c r="C33" s="22">
        <v>4.1162759433058653</v>
      </c>
      <c r="D33" s="22">
        <v>2.6442574684422895</v>
      </c>
      <c r="E33" s="22">
        <v>4.2031807802284504</v>
      </c>
      <c r="F33" s="22">
        <v>7.2009012087134208</v>
      </c>
      <c r="G33" s="22">
        <v>7.8951859402718689</v>
      </c>
      <c r="H33" s="22">
        <v>208.28922728207201</v>
      </c>
      <c r="I33" s="22">
        <v>7.8807833003022267</v>
      </c>
      <c r="J33" s="22">
        <v>3.885108515455352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25" customHeight="1">
      <c r="A34" s="13">
        <f t="shared" si="1"/>
        <v>35</v>
      </c>
      <c r="B34" s="17" t="s">
        <v>60</v>
      </c>
      <c r="C34" s="23">
        <v>1.966495995131478E-2</v>
      </c>
      <c r="D34" s="23">
        <v>2.1516500509710778E-2</v>
      </c>
      <c r="E34" s="23">
        <v>1.9763108543523793E-2</v>
      </c>
      <c r="F34" s="23">
        <v>1.9435881023358855E-2</v>
      </c>
      <c r="G34" s="23">
        <v>1.7848871365148893E-2</v>
      </c>
      <c r="H34" s="23">
        <v>1.610135265359984E-2</v>
      </c>
      <c r="I34" s="23">
        <v>1.728284103042772E-2</v>
      </c>
      <c r="J34" s="23">
        <v>1.0838868185261533E-2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25" customHeight="1">
      <c r="A35" s="13">
        <f t="shared" si="1"/>
        <v>36</v>
      </c>
      <c r="B35" s="17" t="s">
        <v>61</v>
      </c>
      <c r="C35" s="22">
        <v>594.04179261650188</v>
      </c>
      <c r="D35" s="22">
        <v>330.4534693703618</v>
      </c>
      <c r="E35" s="22">
        <v>569.5677603946674</v>
      </c>
      <c r="F35" s="22">
        <v>16015.9283446721</v>
      </c>
      <c r="G35" s="22">
        <v>110448.10379609009</v>
      </c>
      <c r="H35" s="22">
        <v>7630884.1307059899</v>
      </c>
      <c r="I35" s="22">
        <v>504.53760363019705</v>
      </c>
      <c r="J35" s="22">
        <v>46.35810516954367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25" customHeight="1">
      <c r="A36" s="13">
        <f t="shared" si="1"/>
        <v>37</v>
      </c>
      <c r="B36" s="17"/>
      <c r="C36" s="18"/>
      <c r="D36" s="18"/>
      <c r="E36" s="18"/>
      <c r="F36" s="18"/>
      <c r="G36" s="18"/>
      <c r="H36" s="18"/>
      <c r="I36" s="18"/>
      <c r="J36" s="18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25" customHeight="1">
      <c r="A37" s="13">
        <f t="shared" si="1"/>
        <v>38</v>
      </c>
      <c r="B37" s="21" t="s">
        <v>64</v>
      </c>
      <c r="C37" s="59">
        <v>1</v>
      </c>
      <c r="D37" s="59">
        <v>0.41510831064962073</v>
      </c>
      <c r="E37" s="59">
        <v>0.1349301214640112</v>
      </c>
      <c r="F37" s="59">
        <v>0.2148285111043402</v>
      </c>
      <c r="G37" s="59">
        <v>8.6548820264519474E-2</v>
      </c>
      <c r="H37" s="59">
        <v>0.10907281147877657</v>
      </c>
      <c r="I37" s="59">
        <v>3.677478838108951E-2</v>
      </c>
      <c r="J37" s="59">
        <v>2.7366366576423227E-3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25" customHeight="1">
      <c r="A38" s="13">
        <f t="shared" si="1"/>
        <v>39</v>
      </c>
      <c r="B38" s="17" t="s">
        <v>59</v>
      </c>
      <c r="C38" s="18">
        <v>128303734.32769787</v>
      </c>
      <c r="D38" s="18">
        <v>53259946.406808414</v>
      </c>
      <c r="E38" s="18">
        <v>17312038.457122497</v>
      </c>
      <c r="F38" s="18">
        <v>27563300.214746159</v>
      </c>
      <c r="G38" s="18">
        <v>11104536.841594581</v>
      </c>
      <c r="H38" s="18">
        <v>13994449.026348023</v>
      </c>
      <c r="I38" s="18">
        <v>4718342.678404619</v>
      </c>
      <c r="J38" s="18">
        <v>351120.70267357968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25" customHeight="1">
      <c r="A39" s="13">
        <f t="shared" si="1"/>
        <v>40</v>
      </c>
      <c r="B39" s="17" t="s">
        <v>55</v>
      </c>
      <c r="C39" s="22">
        <v>6.7160291706569373</v>
      </c>
      <c r="D39" s="22">
        <v>4.0862263960675538</v>
      </c>
      <c r="E39" s="22">
        <v>6.851359567483394</v>
      </c>
      <c r="F39" s="22">
        <v>11.864783465551623</v>
      </c>
      <c r="G39" s="22">
        <v>13.706887950532783</v>
      </c>
      <c r="H39" s="22">
        <v>381.98627105437339</v>
      </c>
      <c r="I39" s="22">
        <v>14.011337058237151</v>
      </c>
      <c r="J39" s="22">
        <v>9.5840349021066622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25" customHeight="1">
      <c r="A40" s="13">
        <f t="shared" si="1"/>
        <v>41</v>
      </c>
      <c r="B40" s="17" t="s">
        <v>60</v>
      </c>
      <c r="C40" s="23">
        <v>3.2084934657408325E-2</v>
      </c>
      <c r="D40" s="23">
        <v>3.3249898462260889E-2</v>
      </c>
      <c r="E40" s="23">
        <v>3.2214689275279061E-2</v>
      </c>
      <c r="F40" s="23">
        <v>3.2024119359579196E-2</v>
      </c>
      <c r="G40" s="23">
        <v>3.0987551363121469E-2</v>
      </c>
      <c r="H40" s="23">
        <v>2.9528630641808676E-2</v>
      </c>
      <c r="I40" s="23">
        <v>3.0727365767304733E-2</v>
      </c>
      <c r="J40" s="23">
        <v>2.6738015315050941E-2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25" customHeight="1">
      <c r="A41" s="13">
        <f t="shared" si="1"/>
        <v>42</v>
      </c>
      <c r="B41" s="17" t="s">
        <v>61</v>
      </c>
      <c r="C41" s="22">
        <v>969.22608269008197</v>
      </c>
      <c r="D41" s="22">
        <v>510.65666083141616</v>
      </c>
      <c r="E41" s="22">
        <v>928.41914934194097</v>
      </c>
      <c r="F41" s="22">
        <v>26389.130513189866</v>
      </c>
      <c r="G41" s="22">
        <v>191749.73135967596</v>
      </c>
      <c r="H41" s="22">
        <v>13994449.026348023</v>
      </c>
      <c r="I41" s="22">
        <v>897.02332289061201</v>
      </c>
      <c r="J41" s="22">
        <v>114.35914754323514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25" customHeight="1">
      <c r="A42" s="13">
        <f t="shared" si="1"/>
        <v>43</v>
      </c>
      <c r="B42" s="17"/>
      <c r="C42" s="18"/>
      <c r="D42" s="18"/>
      <c r="E42" s="18"/>
      <c r="F42" s="18"/>
      <c r="G42" s="18"/>
      <c r="H42" s="18"/>
      <c r="I42" s="18"/>
      <c r="J42" s="18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25" customHeight="1">
      <c r="A43" s="13">
        <f t="shared" si="1"/>
        <v>44</v>
      </c>
      <c r="B43" s="21" t="s">
        <v>65</v>
      </c>
      <c r="C43" s="59">
        <v>1</v>
      </c>
      <c r="D43" s="59">
        <v>0.42423770051106424</v>
      </c>
      <c r="E43" s="59">
        <v>0.13505870205838641</v>
      </c>
      <c r="F43" s="59">
        <v>0.21385408109066112</v>
      </c>
      <c r="G43" s="59">
        <v>8.4480270898696017E-2</v>
      </c>
      <c r="H43" s="59">
        <v>0.10431836139425624</v>
      </c>
      <c r="I43" s="59">
        <v>3.5641495519261886E-2</v>
      </c>
      <c r="J43" s="59">
        <v>2.4093885276738653E-3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25" customHeight="1">
      <c r="A44" s="13">
        <f t="shared" si="1"/>
        <v>45</v>
      </c>
      <c r="B44" s="17" t="s">
        <v>59</v>
      </c>
      <c r="C44" s="18">
        <v>51132654.972366735</v>
      </c>
      <c r="D44" s="18">
        <v>21692399.966502499</v>
      </c>
      <c r="E44" s="18">
        <v>6905910.01336715</v>
      </c>
      <c r="F44" s="18">
        <v>10934926.942841312</v>
      </c>
      <c r="G44" s="18">
        <v>4319700.5438350979</v>
      </c>
      <c r="H44" s="18">
        <v>5334074.7804551665</v>
      </c>
      <c r="I44" s="18">
        <v>1822444.293085573</v>
      </c>
      <c r="J44" s="18">
        <v>123198.43227992643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25" customHeight="1">
      <c r="A45" s="13">
        <f t="shared" si="1"/>
        <v>46</v>
      </c>
      <c r="B45" s="17" t="s">
        <v>55</v>
      </c>
      <c r="C45" s="22">
        <v>2.6765269473019337</v>
      </c>
      <c r="D45" s="22">
        <v>1.6642911478004463</v>
      </c>
      <c r="E45" s="22">
        <v>2.7330618955964812</v>
      </c>
      <c r="F45" s="22">
        <v>4.7070031301632138</v>
      </c>
      <c r="G45" s="22">
        <v>5.3320234944351697</v>
      </c>
      <c r="H45" s="22">
        <v>145.59653838997616</v>
      </c>
      <c r="I45" s="22">
        <v>5.4118327134553592</v>
      </c>
      <c r="J45" s="22">
        <v>3.3627697423279406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25" customHeight="1">
      <c r="A46" s="13">
        <f t="shared" si="1"/>
        <v>47</v>
      </c>
      <c r="B46" s="17" t="s">
        <v>60</v>
      </c>
      <c r="C46" s="23">
        <v>1.2786750925409547E-2</v>
      </c>
      <c r="D46" s="23">
        <v>1.3542448780923989E-2</v>
      </c>
      <c r="E46" s="23">
        <v>1.2850696109222884E-2</v>
      </c>
      <c r="F46" s="23">
        <v>1.2704625457675936E-2</v>
      </c>
      <c r="G46" s="23">
        <v>1.2054257136957038E-2</v>
      </c>
      <c r="H46" s="23">
        <v>1.1255028598217734E-2</v>
      </c>
      <c r="I46" s="23">
        <v>1.1868343653901806E-2</v>
      </c>
      <c r="J46" s="23">
        <v>9.3816216019403775E-3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25" customHeight="1">
      <c r="A47" s="13">
        <f t="shared" si="1"/>
        <v>48</v>
      </c>
      <c r="B47" s="17" t="s">
        <v>61</v>
      </c>
      <c r="C47" s="22">
        <v>386.26391613694335</v>
      </c>
      <c r="D47" s="22">
        <v>207.98685090110473</v>
      </c>
      <c r="E47" s="22">
        <v>370.35379258902219</v>
      </c>
      <c r="F47" s="22">
        <v>10469.109721935854</v>
      </c>
      <c r="G47" s="22">
        <v>74591.262170614253</v>
      </c>
      <c r="H47" s="22">
        <v>5334074.7804551665</v>
      </c>
      <c r="I47" s="22">
        <v>346.47229906569828</v>
      </c>
      <c r="J47" s="22">
        <v>40.12542577785031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25" customHeight="1">
      <c r="A48" s="13">
        <f t="shared" si="1"/>
        <v>49</v>
      </c>
      <c r="B48" s="17"/>
      <c r="C48" s="18"/>
      <c r="D48" s="18"/>
      <c r="E48" s="18"/>
      <c r="F48" s="18"/>
      <c r="G48" s="18"/>
      <c r="H48" s="18"/>
      <c r="I48" s="18"/>
      <c r="J48" s="18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25" customHeight="1">
      <c r="A49" s="13">
        <f t="shared" si="1"/>
        <v>50</v>
      </c>
      <c r="B49" s="21" t="s">
        <v>66</v>
      </c>
      <c r="C49" s="59">
        <v>1</v>
      </c>
      <c r="D49" s="59">
        <v>0.43462188571031934</v>
      </c>
      <c r="E49" s="59">
        <v>0.13511573286577921</v>
      </c>
      <c r="F49" s="59">
        <v>0.21291324709065249</v>
      </c>
      <c r="G49" s="59">
        <v>8.2144942869713675E-2</v>
      </c>
      <c r="H49" s="59">
        <v>9.8925058466074758E-2</v>
      </c>
      <c r="I49" s="59">
        <v>3.4285020511315614E-2</v>
      </c>
      <c r="J49" s="59">
        <v>1.9941124861447388E-3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25" customHeight="1">
      <c r="A50" s="13">
        <f t="shared" si="1"/>
        <v>51</v>
      </c>
      <c r="B50" s="17" t="s">
        <v>59</v>
      </c>
      <c r="C50" s="18">
        <v>19430408.328649413</v>
      </c>
      <c r="D50" s="18">
        <v>8444880.7079191022</v>
      </c>
      <c r="E50" s="18">
        <v>2625353.8612068058</v>
      </c>
      <c r="F50" s="18">
        <v>4136991.3295500046</v>
      </c>
      <c r="G50" s="18">
        <v>1596109.7820921149</v>
      </c>
      <c r="H50" s="18">
        <v>1922154.279931349</v>
      </c>
      <c r="I50" s="18">
        <v>666171.94809098286</v>
      </c>
      <c r="J50" s="18">
        <v>38746.419859050518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25" customHeight="1">
      <c r="A51" s="13">
        <f t="shared" si="1"/>
        <v>52</v>
      </c>
      <c r="B51" s="17" t="s">
        <v>55</v>
      </c>
      <c r="C51" s="22">
        <v>1.0170802106171746</v>
      </c>
      <c r="D51" s="22">
        <v>0.64791079954840969</v>
      </c>
      <c r="E51" s="22">
        <v>1.0390020412419099</v>
      </c>
      <c r="F51" s="22">
        <v>1.7807920655929104</v>
      </c>
      <c r="G51" s="22">
        <v>1.9701585263725723</v>
      </c>
      <c r="H51" s="22">
        <v>52.466270333315563</v>
      </c>
      <c r="I51" s="22">
        <v>1.978228445798526</v>
      </c>
      <c r="J51" s="22">
        <v>1.0576050840443967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25" customHeight="1">
      <c r="A52" s="13">
        <f t="shared" si="1"/>
        <v>53</v>
      </c>
      <c r="B52" s="17" t="s">
        <v>60</v>
      </c>
      <c r="C52" s="23">
        <v>4.8589652114037953E-3</v>
      </c>
      <c r="D52" s="23">
        <v>5.2720936652749135E-3</v>
      </c>
      <c r="E52" s="23">
        <v>4.885326421027885E-3</v>
      </c>
      <c r="F52" s="23">
        <v>4.8065181997392278E-3</v>
      </c>
      <c r="G52" s="23">
        <v>4.453993404614413E-3</v>
      </c>
      <c r="H52" s="23">
        <v>4.055792669064885E-3</v>
      </c>
      <c r="I52" s="23">
        <v>4.3383260835626412E-3</v>
      </c>
      <c r="J52" s="23">
        <v>2.9505590519332296E-3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25" customHeight="1">
      <c r="A53" s="13">
        <f t="shared" si="1"/>
        <v>54</v>
      </c>
      <c r="B53" s="17" t="s">
        <v>61</v>
      </c>
      <c r="C53" s="22">
        <v>146.78028389529197</v>
      </c>
      <c r="D53" s="22">
        <v>80.969562952364143</v>
      </c>
      <c r="E53" s="22">
        <v>140.79386460352961</v>
      </c>
      <c r="F53" s="22">
        <v>3960.7595344850597</v>
      </c>
      <c r="G53" s="22">
        <v>27561.133463065311</v>
      </c>
      <c r="H53" s="22">
        <v>1922154.279931349</v>
      </c>
      <c r="I53" s="22">
        <v>126.64865933288648</v>
      </c>
      <c r="J53" s="22">
        <v>12.61961345968424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25" customHeight="1">
      <c r="A54" s="13">
        <f t="shared" si="1"/>
        <v>55</v>
      </c>
      <c r="B54" s="17"/>
      <c r="C54" s="18"/>
      <c r="D54" s="18"/>
      <c r="E54" s="18"/>
      <c r="F54" s="18"/>
      <c r="G54" s="18"/>
      <c r="H54" s="18"/>
      <c r="I54" s="18"/>
      <c r="J54" s="18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25" customHeight="1">
      <c r="A55" s="13">
        <f t="shared" si="1"/>
        <v>56</v>
      </c>
      <c r="B55" s="21" t="s">
        <v>67</v>
      </c>
      <c r="C55" s="59">
        <v>1</v>
      </c>
      <c r="D55" s="59">
        <v>0.41787320020137314</v>
      </c>
      <c r="E55" s="59">
        <v>0.1350237476941924</v>
      </c>
      <c r="F55" s="59">
        <v>0.21443072125736889</v>
      </c>
      <c r="G55" s="59">
        <v>8.5911600914338929E-2</v>
      </c>
      <c r="H55" s="59">
        <v>0.10762393400279675</v>
      </c>
      <c r="I55" s="59">
        <v>3.6472883388652129E-2</v>
      </c>
      <c r="J55" s="59">
        <v>2.6639125412776521E-3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25" customHeight="1">
      <c r="A56" s="13">
        <f t="shared" si="1"/>
        <v>57</v>
      </c>
      <c r="B56" s="17" t="s">
        <v>59</v>
      </c>
      <c r="C56" s="18">
        <v>31702246.643717319</v>
      </c>
      <c r="D56" s="18">
        <v>13247519.258583397</v>
      </c>
      <c r="E56" s="18">
        <v>4280556.1521603446</v>
      </c>
      <c r="F56" s="18">
        <v>6797935.6132913074</v>
      </c>
      <c r="G56" s="18">
        <v>2723590.761742983</v>
      </c>
      <c r="H56" s="18">
        <v>3411920.5005238177</v>
      </c>
      <c r="I56" s="18">
        <v>1156272.3449945902</v>
      </c>
      <c r="J56" s="18">
        <v>84452.012420875923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25" customHeight="1">
      <c r="A57" s="13">
        <f t="shared" si="1"/>
        <v>58</v>
      </c>
      <c r="B57" s="17" t="s">
        <v>55</v>
      </c>
      <c r="C57" s="22">
        <v>1.6594467366847587</v>
      </c>
      <c r="D57" s="22">
        <v>1.0163803482520368</v>
      </c>
      <c r="E57" s="22">
        <v>1.6940598543545715</v>
      </c>
      <c r="F57" s="22">
        <v>2.9262110645703037</v>
      </c>
      <c r="G57" s="22">
        <v>3.3618649680625974</v>
      </c>
      <c r="H57" s="22">
        <v>93.130268056660597</v>
      </c>
      <c r="I57" s="22">
        <v>3.4336042676568335</v>
      </c>
      <c r="J57" s="22">
        <v>2.3051646582835441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25" customHeight="1">
      <c r="A58" s="13">
        <f t="shared" si="1"/>
        <v>59</v>
      </c>
      <c r="B58" s="17" t="s">
        <v>60</v>
      </c>
      <c r="C58" s="23">
        <v>7.9277857140057518E-3</v>
      </c>
      <c r="D58" s="23">
        <v>8.2703551156490772E-3</v>
      </c>
      <c r="E58" s="23">
        <v>7.9653696881949992E-3</v>
      </c>
      <c r="F58" s="23">
        <v>7.8981072579367081E-3</v>
      </c>
      <c r="G58" s="23">
        <v>7.6002637323426252E-3</v>
      </c>
      <c r="H58" s="23">
        <v>7.1992359291528493E-3</v>
      </c>
      <c r="I58" s="23">
        <v>7.5300175703391656E-3</v>
      </c>
      <c r="J58" s="23">
        <v>6.4310625500071479E-3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25" customHeight="1">
      <c r="A59" s="13">
        <f t="shared" si="1"/>
        <v>60</v>
      </c>
      <c r="B59" s="17" t="s">
        <v>61</v>
      </c>
      <c r="C59" s="22">
        <v>239.48363224165135</v>
      </c>
      <c r="D59" s="22">
        <v>127.01728794874057</v>
      </c>
      <c r="E59" s="22">
        <v>229.55992798549261</v>
      </c>
      <c r="F59" s="22">
        <v>6508.3501874507956</v>
      </c>
      <c r="G59" s="22">
        <v>47030.128707548945</v>
      </c>
      <c r="H59" s="22">
        <v>3411920.5005238177</v>
      </c>
      <c r="I59" s="22">
        <v>219.82363973281181</v>
      </c>
      <c r="J59" s="22">
        <v>27.505812318166075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25" customHeight="1">
      <c r="A60" s="13">
        <f t="shared" si="1"/>
        <v>61</v>
      </c>
      <c r="B60" s="17"/>
      <c r="C60" s="18"/>
      <c r="D60" s="18"/>
      <c r="E60" s="18"/>
      <c r="F60" s="18"/>
      <c r="G60" s="18"/>
      <c r="H60" s="18"/>
      <c r="I60" s="18"/>
      <c r="J60" s="18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25" customHeight="1">
      <c r="A61" s="13">
        <f t="shared" si="1"/>
        <v>62</v>
      </c>
      <c r="B61" s="21" t="s">
        <v>68</v>
      </c>
      <c r="C61" s="59">
        <v>1</v>
      </c>
      <c r="D61" s="59">
        <v>0.59458608337641783</v>
      </c>
      <c r="E61" s="59">
        <v>0.14868806578096561</v>
      </c>
      <c r="F61" s="59">
        <v>0.13719746693572382</v>
      </c>
      <c r="G61" s="59">
        <v>4.8813425090659293E-2</v>
      </c>
      <c r="H61" s="59">
        <v>1.0304963233116289E-2</v>
      </c>
      <c r="I61" s="59">
        <v>4.4565646978896013E-2</v>
      </c>
      <c r="J61" s="59">
        <v>1.5844348604221348E-2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25" customHeight="1">
      <c r="A62" s="13">
        <f t="shared" si="1"/>
        <v>63</v>
      </c>
      <c r="B62" s="17" t="s">
        <v>59</v>
      </c>
      <c r="C62" s="18">
        <v>46563857.800250821</v>
      </c>
      <c r="D62" s="18">
        <v>27686221.836347599</v>
      </c>
      <c r="E62" s="18">
        <v>6923489.9516192228</v>
      </c>
      <c r="F62" s="18">
        <v>6388443.3409496574</v>
      </c>
      <c r="G62" s="18">
        <v>2272941.3846646547</v>
      </c>
      <c r="H62" s="18">
        <v>479838.84262363979</v>
      </c>
      <c r="I62" s="18">
        <v>2075148.4487014916</v>
      </c>
      <c r="J62" s="18">
        <v>737773.99534456537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25" customHeight="1">
      <c r="A63" s="13">
        <f t="shared" si="1"/>
        <v>64</v>
      </c>
      <c r="B63" s="17" t="s">
        <v>55</v>
      </c>
      <c r="C63" s="22">
        <v>2.4373743205796621</v>
      </c>
      <c r="D63" s="22">
        <v>2.1241510385861631</v>
      </c>
      <c r="E63" s="22">
        <v>2.7400192783701747</v>
      </c>
      <c r="F63" s="22">
        <v>2.7499427257176472</v>
      </c>
      <c r="G63" s="22">
        <v>2.8056057917723556</v>
      </c>
      <c r="H63" s="22">
        <v>13.097468135812855</v>
      </c>
      <c r="I63" s="22">
        <v>6.1622494045866292</v>
      </c>
      <c r="J63" s="22">
        <v>20.137951614383812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25" customHeight="1">
      <c r="A64" s="13">
        <f t="shared" si="1"/>
        <v>65</v>
      </c>
      <c r="B64" s="17" t="s">
        <v>60</v>
      </c>
      <c r="C64" s="23">
        <v>1.1644231111014359E-2</v>
      </c>
      <c r="D64" s="23">
        <v>1.7284359579162266E-2</v>
      </c>
      <c r="E64" s="23">
        <v>1.2883409313371071E-2</v>
      </c>
      <c r="F64" s="23">
        <v>7.4223431330269259E-3</v>
      </c>
      <c r="G64" s="23">
        <v>6.3427127945433924E-3</v>
      </c>
      <c r="H64" s="23">
        <v>1.0124717253783835E-3</v>
      </c>
      <c r="I64" s="23">
        <v>1.351403442919618E-2</v>
      </c>
      <c r="J64" s="23">
        <v>5.6181854947209453E-2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25" customHeight="1">
      <c r="A65" s="13">
        <f t="shared" si="1"/>
        <v>66</v>
      </c>
      <c r="B65" s="17" t="s">
        <v>61</v>
      </c>
      <c r="C65" s="22">
        <v>351.75052173779466</v>
      </c>
      <c r="D65" s="22">
        <v>265.4556481525068</v>
      </c>
      <c r="E65" s="22">
        <v>371.29657881017681</v>
      </c>
      <c r="F65" s="22">
        <v>6116.3018864572414</v>
      </c>
      <c r="G65" s="22">
        <v>39248.453683652479</v>
      </c>
      <c r="H65" s="22">
        <v>479838.84262363979</v>
      </c>
      <c r="I65" s="22">
        <v>394.51491420180446</v>
      </c>
      <c r="J65" s="22">
        <v>240.29117208052281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25" customHeight="1">
      <c r="A66" s="13">
        <f t="shared" si="1"/>
        <v>67</v>
      </c>
      <c r="B66" s="17"/>
      <c r="C66" s="22"/>
      <c r="D66" s="22"/>
      <c r="E66" s="22"/>
      <c r="F66" s="22"/>
      <c r="G66" s="22"/>
      <c r="H66" s="22"/>
      <c r="I66" s="22"/>
      <c r="J66" s="22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25" customHeight="1">
      <c r="A67" s="13">
        <f t="shared" si="1"/>
        <v>68</v>
      </c>
      <c r="B67" s="21" t="s">
        <v>69</v>
      </c>
      <c r="C67" s="59">
        <v>1</v>
      </c>
      <c r="D67" s="59">
        <v>0.50926547471617267</v>
      </c>
      <c r="E67" s="59">
        <v>0.1334232507242562</v>
      </c>
      <c r="F67" s="59">
        <v>0.17843284986957461</v>
      </c>
      <c r="G67" s="59">
        <v>6.812268495345096E-2</v>
      </c>
      <c r="H67" s="59">
        <v>4.5808005731464464E-2</v>
      </c>
      <c r="I67" s="59">
        <v>5.884737544331247E-2</v>
      </c>
      <c r="J67" s="59">
        <v>6.1003585617684965E-3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25" customHeight="1">
      <c r="A68" s="13">
        <f t="shared" si="1"/>
        <v>69</v>
      </c>
      <c r="B68" s="17" t="s">
        <v>59</v>
      </c>
      <c r="C68" s="18">
        <v>6421602.0793710835</v>
      </c>
      <c r="D68" s="18">
        <v>3270300.2313892767</v>
      </c>
      <c r="E68" s="18">
        <v>856791.02428733313</v>
      </c>
      <c r="F68" s="18">
        <v>1145824.7597505688</v>
      </c>
      <c r="G68" s="18">
        <v>437456.77534942195</v>
      </c>
      <c r="H68" s="18">
        <v>294160.78485701472</v>
      </c>
      <c r="I68" s="18">
        <v>377894.42851230619</v>
      </c>
      <c r="J68" s="18">
        <v>39174.075225161767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25" customHeight="1">
      <c r="A69" s="13">
        <f t="shared" si="1"/>
        <v>70</v>
      </c>
      <c r="B69" s="17" t="s">
        <v>55</v>
      </c>
      <c r="C69" s="22">
        <v>0.33613726921818171</v>
      </c>
      <c r="D69" s="22">
        <v>0.25090500517027231</v>
      </c>
      <c r="E69" s="22">
        <v>0.33908100401485725</v>
      </c>
      <c r="F69" s="22">
        <v>0.4932269560607625</v>
      </c>
      <c r="G69" s="22">
        <v>0.5399748849007272</v>
      </c>
      <c r="H69" s="22">
        <v>8.0292822594446633</v>
      </c>
      <c r="I69" s="22">
        <v>1.1221750032166216</v>
      </c>
      <c r="J69" s="22">
        <v>1.0692781751600002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25" customHeight="1">
      <c r="A70" s="13">
        <f t="shared" si="1"/>
        <v>71</v>
      </c>
      <c r="B70" s="17" t="s">
        <v>60</v>
      </c>
      <c r="C70" s="23">
        <v>1.6058510236831038E-3</v>
      </c>
      <c r="D70" s="23">
        <v>2.0416308684250099E-3</v>
      </c>
      <c r="E70" s="23">
        <v>1.5943389156410311E-3</v>
      </c>
      <c r="F70" s="23">
        <v>1.3312639845566223E-3</v>
      </c>
      <c r="G70" s="23">
        <v>1.2207365771897552E-3</v>
      </c>
      <c r="H70" s="23">
        <v>6.2068646997059137E-4</v>
      </c>
      <c r="I70" s="23">
        <v>2.4609701155174275E-3</v>
      </c>
      <c r="J70" s="23">
        <v>2.9831252197540905E-3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25" customHeight="1">
      <c r="A71" s="13">
        <f t="shared" si="1"/>
        <v>72</v>
      </c>
      <c r="B71" s="17" t="s">
        <v>61</v>
      </c>
      <c r="C71" s="22">
        <v>48.50976677020774</v>
      </c>
      <c r="D71" s="22">
        <v>31.355656712864686</v>
      </c>
      <c r="E71" s="22">
        <v>45.948441941300587</v>
      </c>
      <c r="F71" s="22">
        <v>1097.013742720309</v>
      </c>
      <c r="G71" s="22">
        <v>7553.8692294235771</v>
      </c>
      <c r="H71" s="22">
        <v>294160.78485701472</v>
      </c>
      <c r="I71" s="22">
        <v>71.843047245685582</v>
      </c>
      <c r="J71" s="22">
        <v>12.75889975849368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25" customHeight="1">
      <c r="A72" s="13">
        <f t="shared" si="1"/>
        <v>73</v>
      </c>
      <c r="B72" s="17"/>
      <c r="C72" s="18"/>
      <c r="D72" s="18"/>
      <c r="E72" s="18"/>
      <c r="F72" s="18"/>
      <c r="G72" s="18"/>
      <c r="H72" s="18"/>
      <c r="I72" s="18"/>
      <c r="J72" s="18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25" customHeight="1">
      <c r="A73" s="13">
        <f t="shared" si="1"/>
        <v>74</v>
      </c>
      <c r="B73" s="21" t="s">
        <v>70</v>
      </c>
      <c r="C73" s="59">
        <v>1</v>
      </c>
      <c r="D73" s="59">
        <v>0.58190626777518417</v>
      </c>
      <c r="E73" s="59">
        <v>0.14782307901240241</v>
      </c>
      <c r="F73" s="59">
        <v>0.1407835112572858</v>
      </c>
      <c r="G73" s="59">
        <v>5.3131687270173401E-2</v>
      </c>
      <c r="H73" s="59">
        <v>5.4443193258002041E-3</v>
      </c>
      <c r="I73" s="59">
        <v>4.5644202593554707E-2</v>
      </c>
      <c r="J73" s="59">
        <v>2.5266932765599395E-2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25" customHeight="1">
      <c r="A74" s="13">
        <f t="shared" si="1"/>
        <v>75</v>
      </c>
      <c r="B74" s="17" t="s">
        <v>59</v>
      </c>
      <c r="C74" s="18">
        <v>24129917.691703871</v>
      </c>
      <c r="D74" s="18">
        <v>14041350.345701788</v>
      </c>
      <c r="E74" s="18">
        <v>3566958.7295035077</v>
      </c>
      <c r="F74" s="18">
        <v>3397094.5389873721</v>
      </c>
      <c r="G74" s="18">
        <v>1282063.2406506345</v>
      </c>
      <c r="H74" s="18">
        <v>131370.97721891163</v>
      </c>
      <c r="I74" s="18">
        <v>1101390.8516859314</v>
      </c>
      <c r="J74" s="18">
        <v>609689.00795572903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25" customHeight="1">
      <c r="A75" s="13">
        <f t="shared" si="1"/>
        <v>76</v>
      </c>
      <c r="B75" s="17" t="s">
        <v>55</v>
      </c>
      <c r="C75" s="22">
        <v>1.2630749366119549</v>
      </c>
      <c r="D75" s="22">
        <v>1.0772849071381025</v>
      </c>
      <c r="E75" s="22">
        <v>1.4116487136237734</v>
      </c>
      <c r="F75" s="22">
        <v>1.4622991732873043</v>
      </c>
      <c r="G75" s="22">
        <v>1.5825150959264813</v>
      </c>
      <c r="H75" s="22">
        <v>3.5858439026889299</v>
      </c>
      <c r="I75" s="22">
        <v>3.2706311320839401</v>
      </c>
      <c r="J75" s="22">
        <v>16.641800632048504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25" customHeight="1">
      <c r="A76" s="13">
        <f t="shared" si="1"/>
        <v>77</v>
      </c>
      <c r="B76" s="17" t="s">
        <v>60</v>
      </c>
      <c r="C76" s="23">
        <v>6.0341722435730072E-3</v>
      </c>
      <c r="D76" s="23">
        <v>8.7659395993671917E-3</v>
      </c>
      <c r="E76" s="23">
        <v>6.6374891329694444E-3</v>
      </c>
      <c r="F76" s="23">
        <v>3.9468771933959127E-3</v>
      </c>
      <c r="G76" s="23">
        <v>3.5776368782551283E-3</v>
      </c>
      <c r="H76" s="23">
        <v>2.7719598363945146E-4</v>
      </c>
      <c r="I76" s="23">
        <v>7.1726116264111501E-3</v>
      </c>
      <c r="J76" s="23">
        <v>4.6428119754857007E-2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25" customHeight="1">
      <c r="A77" s="13">
        <f t="shared" si="1"/>
        <v>78</v>
      </c>
      <c r="B77" s="17" t="s">
        <v>61</v>
      </c>
      <c r="C77" s="22">
        <v>182.28109822767215</v>
      </c>
      <c r="D77" s="22">
        <v>134.62854480423434</v>
      </c>
      <c r="E77" s="22">
        <v>191.29074820308</v>
      </c>
      <c r="F77" s="22">
        <v>3252.381625442014</v>
      </c>
      <c r="G77" s="22">
        <v>22138.27424661626</v>
      </c>
      <c r="H77" s="22">
        <v>131370.97721891163</v>
      </c>
      <c r="I77" s="22">
        <v>209.38989575778163</v>
      </c>
      <c r="J77" s="22">
        <v>198.57420734634533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25" customHeight="1">
      <c r="A78" s="13">
        <f t="shared" si="1"/>
        <v>79</v>
      </c>
      <c r="B78" s="17"/>
      <c r="C78" s="18"/>
      <c r="D78" s="18"/>
      <c r="E78" s="18"/>
      <c r="F78" s="18"/>
      <c r="G78" s="18"/>
      <c r="H78" s="18"/>
      <c r="I78" s="18"/>
      <c r="J78" s="18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25" customHeight="1">
      <c r="A79" s="13">
        <f t="shared" si="1"/>
        <v>80</v>
      </c>
      <c r="B79" s="21" t="s">
        <v>71</v>
      </c>
      <c r="C79" s="59">
        <v>1</v>
      </c>
      <c r="D79" s="59">
        <v>0.60940591600261185</v>
      </c>
      <c r="E79" s="59">
        <v>0.13957893058997664</v>
      </c>
      <c r="F79" s="59">
        <v>0.14812136405859672</v>
      </c>
      <c r="G79" s="59">
        <v>4.6424755588935933E-2</v>
      </c>
      <c r="H79" s="59">
        <v>2.2637869204058998E-3</v>
      </c>
      <c r="I79" s="59">
        <v>4.8515097498451357E-2</v>
      </c>
      <c r="J79" s="59">
        <v>5.6901493410214917E-3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25" customHeight="1">
      <c r="A80" s="13">
        <f t="shared" si="1"/>
        <v>81</v>
      </c>
      <c r="B80" s="17" t="s">
        <v>59</v>
      </c>
      <c r="C80" s="18">
        <v>8802772.8642891776</v>
      </c>
      <c r="D80" s="18">
        <v>5364461.8607250815</v>
      </c>
      <c r="E80" s="18">
        <v>1228681.6226239491</v>
      </c>
      <c r="F80" s="18">
        <v>1303878.7241565133</v>
      </c>
      <c r="G80" s="18">
        <v>408666.57872954255</v>
      </c>
      <c r="H80" s="18">
        <v>19927.602073481819</v>
      </c>
      <c r="I80" s="18">
        <v>427067.38376771135</v>
      </c>
      <c r="J80" s="18">
        <v>50089.092212896932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25" customHeight="1">
      <c r="A81" s="13">
        <f t="shared" si="1"/>
        <v>82</v>
      </c>
      <c r="B81" s="17" t="s">
        <v>55</v>
      </c>
      <c r="C81" s="22">
        <v>0.46077910085015222</v>
      </c>
      <c r="D81" s="22">
        <v>0.41157393378808071</v>
      </c>
      <c r="E81" s="22">
        <v>0.48625929357800346</v>
      </c>
      <c r="F81" s="22">
        <v>0.5612622076067757</v>
      </c>
      <c r="G81" s="22">
        <v>0.50443769818400253</v>
      </c>
      <c r="H81" s="22">
        <v>0.54393498399065998</v>
      </c>
      <c r="I81" s="22">
        <v>1.2681963707163757</v>
      </c>
      <c r="J81" s="22">
        <v>1.3672096356833969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25" customHeight="1">
      <c r="A82" s="13">
        <f t="shared" si="1"/>
        <v>83</v>
      </c>
      <c r="B82" s="17" t="s">
        <v>60</v>
      </c>
      <c r="C82" s="23">
        <v>2.2013107695942856E-3</v>
      </c>
      <c r="D82" s="23">
        <v>3.3490047250775805E-3</v>
      </c>
      <c r="E82" s="23">
        <v>2.2863625672453146E-3</v>
      </c>
      <c r="F82" s="23">
        <v>1.5148972571312454E-3</v>
      </c>
      <c r="G82" s="23">
        <v>1.1403966486327015E-3</v>
      </c>
      <c r="H82" s="23">
        <v>4.2047729074357329E-5</v>
      </c>
      <c r="I82" s="23">
        <v>2.7812002227768332E-3</v>
      </c>
      <c r="J82" s="23">
        <v>3.8143091663566902E-3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25" customHeight="1">
      <c r="A83" s="13">
        <f t="shared" si="1"/>
        <v>84</v>
      </c>
      <c r="B83" s="17" t="s">
        <v>61</v>
      </c>
      <c r="C83" s="22">
        <v>66.497495998631379</v>
      </c>
      <c r="D83" s="22">
        <v>51.43449000176178</v>
      </c>
      <c r="E83" s="22">
        <v>65.892387526396931</v>
      </c>
      <c r="F83" s="22">
        <v>1248.3347624218661</v>
      </c>
      <c r="G83" s="22">
        <v>7056.7289572624022</v>
      </c>
      <c r="H83" s="22">
        <v>19927.602073481819</v>
      </c>
      <c r="I83" s="22">
        <v>81.191517826561096</v>
      </c>
      <c r="J83" s="22">
        <v>16.313893891943412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25" customHeight="1">
      <c r="A84" s="13">
        <f t="shared" ref="A84:A147" si="2">+A83+1</f>
        <v>85</v>
      </c>
      <c r="B84" s="17"/>
      <c r="C84" s="18"/>
      <c r="D84" s="18"/>
      <c r="E84" s="18"/>
      <c r="F84" s="18"/>
      <c r="G84" s="18"/>
      <c r="H84" s="18"/>
      <c r="I84" s="18"/>
      <c r="J84" s="18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25" customHeight="1">
      <c r="A85" s="13">
        <f t="shared" si="2"/>
        <v>86</v>
      </c>
      <c r="B85" s="21" t="s">
        <v>72</v>
      </c>
      <c r="C85" s="59">
        <v>1</v>
      </c>
      <c r="D85" s="59">
        <v>0.67079695242699811</v>
      </c>
      <c r="E85" s="59">
        <v>0.15878724961889948</v>
      </c>
      <c r="F85" s="59">
        <v>8.2103818905644416E-2</v>
      </c>
      <c r="G85" s="59">
        <v>1.6747058291706751E-2</v>
      </c>
      <c r="H85" s="59">
        <v>9.5359953374971693E-3</v>
      </c>
      <c r="I85" s="59">
        <v>5.4267241371304169E-2</v>
      </c>
      <c r="J85" s="59">
        <v>7.7616840479501148E-3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25" customHeight="1">
      <c r="A86" s="13">
        <f t="shared" si="2"/>
        <v>87</v>
      </c>
      <c r="B86" s="17" t="s">
        <v>59</v>
      </c>
      <c r="C86" s="18">
        <v>2460138.4417609968</v>
      </c>
      <c r="D86" s="18">
        <v>1650253.3692817807</v>
      </c>
      <c r="E86" s="18">
        <v>390638.61684895382</v>
      </c>
      <c r="F86" s="18">
        <v>201986.76110515912</v>
      </c>
      <c r="G86" s="18">
        <v>41200.081889840032</v>
      </c>
      <c r="H86" s="18">
        <v>23459.868710230417</v>
      </c>
      <c r="I86" s="18">
        <v>133504.92662586813</v>
      </c>
      <c r="J86" s="18">
        <v>19094.817299165181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25" customHeight="1">
      <c r="A87" s="13">
        <f t="shared" si="2"/>
        <v>88</v>
      </c>
      <c r="B87" s="17" t="s">
        <v>55</v>
      </c>
      <c r="C87" s="22">
        <v>0.12877537528659877</v>
      </c>
      <c r="D87" s="22">
        <v>0.12661125916748214</v>
      </c>
      <c r="E87" s="22">
        <v>0.15459794821998191</v>
      </c>
      <c r="F87" s="22">
        <v>8.6946380322726835E-2</v>
      </c>
      <c r="G87" s="22">
        <v>5.0855331840721725E-2</v>
      </c>
      <c r="H87" s="22">
        <v>0.6403501667821383</v>
      </c>
      <c r="I87" s="22">
        <v>0.39644906133073515</v>
      </c>
      <c r="J87" s="22">
        <v>0.52120366031131071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25" customHeight="1">
      <c r="A88" s="13">
        <f t="shared" si="2"/>
        <v>89</v>
      </c>
      <c r="B88" s="17" t="s">
        <v>60</v>
      </c>
      <c r="C88" s="23">
        <v>6.1520720005294491E-4</v>
      </c>
      <c r="D88" s="23">
        <v>1.0302443143016156E-3</v>
      </c>
      <c r="E88" s="23">
        <v>7.2691044973599984E-4</v>
      </c>
      <c r="F88" s="23">
        <v>2.3467611266759174E-4</v>
      </c>
      <c r="G88" s="23">
        <v>1.1497009483043865E-4</v>
      </c>
      <c r="H88" s="23">
        <v>4.9500898302281692E-5</v>
      </c>
      <c r="I88" s="23">
        <v>8.6942704075857803E-4</v>
      </c>
      <c r="J88" s="23">
        <v>1.4540797893589871E-3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25" customHeight="1">
      <c r="A89" s="13">
        <f t="shared" si="2"/>
        <v>90</v>
      </c>
      <c r="B89" s="17" t="s">
        <v>61</v>
      </c>
      <c r="C89" s="22">
        <v>18.584263016797859</v>
      </c>
      <c r="D89" s="22">
        <v>15.822638435390934</v>
      </c>
      <c r="E89" s="22">
        <v>20.949374231883493</v>
      </c>
      <c r="F89" s="22">
        <v>193.38232211717886</v>
      </c>
      <c r="G89" s="22">
        <v>711.43035923676075</v>
      </c>
      <c r="H89" s="22">
        <v>23459.868710230417</v>
      </c>
      <c r="I89" s="22">
        <v>25.381164757769607</v>
      </c>
      <c r="J89" s="22">
        <v>6.2191349362170811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25" customHeight="1">
      <c r="A90" s="13">
        <f t="shared" si="2"/>
        <v>91</v>
      </c>
      <c r="B90" s="17"/>
      <c r="C90" s="18"/>
      <c r="D90" s="18"/>
      <c r="E90" s="18"/>
      <c r="F90" s="18"/>
      <c r="G90" s="18"/>
      <c r="H90" s="18"/>
      <c r="I90" s="18"/>
      <c r="J90" s="18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25" customHeight="1">
      <c r="A91" s="13">
        <f t="shared" si="2"/>
        <v>92</v>
      </c>
      <c r="B91" s="21" t="s">
        <v>73</v>
      </c>
      <c r="C91" s="59">
        <v>1</v>
      </c>
      <c r="D91" s="59">
        <v>0.70742349026883833</v>
      </c>
      <c r="E91" s="59">
        <v>0.18537394293685522</v>
      </c>
      <c r="F91" s="59">
        <v>7.1515695840972227E-2</v>
      </c>
      <c r="G91" s="59">
        <v>2.1803622643758645E-2</v>
      </c>
      <c r="H91" s="59">
        <v>2.2991426967031545E-3</v>
      </c>
      <c r="I91" s="59">
        <v>7.4305511311161029E-3</v>
      </c>
      <c r="J91" s="59">
        <v>4.153554481756438E-3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25" customHeight="1">
      <c r="A92" s="13">
        <f t="shared" si="2"/>
        <v>93</v>
      </c>
      <c r="B92" s="17" t="s">
        <v>59</v>
      </c>
      <c r="C92" s="18">
        <v>4749426.723125698</v>
      </c>
      <c r="D92" s="18">
        <v>3359856.0292496728</v>
      </c>
      <c r="E92" s="18">
        <v>880419.95835547848</v>
      </c>
      <c r="F92" s="18">
        <v>339658.55695004284</v>
      </c>
      <c r="G92" s="18">
        <v>103554.7080452159</v>
      </c>
      <c r="H92" s="18">
        <v>10919.609764001243</v>
      </c>
      <c r="I92" s="18">
        <v>35290.8581096747</v>
      </c>
      <c r="J92" s="18">
        <v>19727.002651612536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25" customHeight="1">
      <c r="A93" s="13">
        <f t="shared" si="2"/>
        <v>94</v>
      </c>
      <c r="B93" s="17" t="s">
        <v>55</v>
      </c>
      <c r="C93" s="22">
        <v>0.24860763861277477</v>
      </c>
      <c r="D93" s="22">
        <v>0.2577759333222252</v>
      </c>
      <c r="E93" s="22">
        <v>0.34843231893355864</v>
      </c>
      <c r="F93" s="22">
        <v>0.14620800844007736</v>
      </c>
      <c r="G93" s="22">
        <v>0.12782278092042301</v>
      </c>
      <c r="H93" s="22">
        <v>0.29805682290646479</v>
      </c>
      <c r="I93" s="22">
        <v>0.10479783723895754</v>
      </c>
      <c r="J93" s="22">
        <v>0.53845951118060209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25" customHeight="1">
      <c r="A94" s="13">
        <f t="shared" si="2"/>
        <v>95</v>
      </c>
      <c r="B94" s="17" t="s">
        <v>60</v>
      </c>
      <c r="C94" s="23">
        <v>1.1876898741110177E-3</v>
      </c>
      <c r="D94" s="23">
        <v>2.0975400719908679E-3</v>
      </c>
      <c r="E94" s="23">
        <v>1.6383082477792802E-3</v>
      </c>
      <c r="F94" s="23">
        <v>3.946285852755522E-4</v>
      </c>
      <c r="G94" s="23">
        <v>2.8897259563536966E-4</v>
      </c>
      <c r="H94" s="23">
        <v>2.304064439170166E-5</v>
      </c>
      <c r="I94" s="23">
        <v>2.2982542373219196E-4</v>
      </c>
      <c r="J94" s="23">
        <v>1.5022210168826814E-3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25" customHeight="1">
      <c r="A95" s="13">
        <f t="shared" si="2"/>
        <v>96</v>
      </c>
      <c r="B95" s="17" t="s">
        <v>61</v>
      </c>
      <c r="C95" s="22">
        <v>35.877897724485571</v>
      </c>
      <c r="D95" s="22">
        <v>32.214318198255086</v>
      </c>
      <c r="E95" s="22">
        <v>47.215626907515748</v>
      </c>
      <c r="F95" s="22">
        <v>325.18943375587219</v>
      </c>
      <c r="G95" s="22">
        <v>1788.1508911134804</v>
      </c>
      <c r="H95" s="22">
        <v>10919.609764001243</v>
      </c>
      <c r="I95" s="22">
        <v>6.7092886140065966</v>
      </c>
      <c r="J95" s="22">
        <v>6.4250361475233522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25" customHeight="1">
      <c r="A96" s="13">
        <f t="shared" si="2"/>
        <v>97</v>
      </c>
      <c r="B96" s="17"/>
      <c r="C96" s="22"/>
      <c r="D96" s="22"/>
      <c r="E96" s="22"/>
      <c r="F96" s="22"/>
      <c r="G96" s="22"/>
      <c r="H96" s="22"/>
      <c r="I96" s="22"/>
      <c r="J96" s="22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25" customHeight="1">
      <c r="A97" s="13">
        <f t="shared" si="2"/>
        <v>98</v>
      </c>
      <c r="B97" s="21" t="s">
        <v>74</v>
      </c>
      <c r="C97" s="59">
        <v>1</v>
      </c>
      <c r="D97" s="59">
        <v>0.82667635631924574</v>
      </c>
      <c r="E97" s="59">
        <v>0.11413568305006232</v>
      </c>
      <c r="F97" s="59">
        <v>1.4448323137890597E-2</v>
      </c>
      <c r="G97" s="59">
        <v>5.1505493307065576E-3</v>
      </c>
      <c r="H97" s="59">
        <v>4.924282186777003E-3</v>
      </c>
      <c r="I97" s="59">
        <v>2.2092589666954342E-2</v>
      </c>
      <c r="J97" s="59">
        <v>1.257221630836384E-2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25" customHeight="1">
      <c r="A98" s="13">
        <f t="shared" si="2"/>
        <v>99</v>
      </c>
      <c r="B98" s="17" t="s">
        <v>59</v>
      </c>
      <c r="C98" s="18">
        <v>8304120.0086243264</v>
      </c>
      <c r="D98" s="18">
        <v>6864819.6711673019</v>
      </c>
      <c r="E98" s="18">
        <v>947796.40931402682</v>
      </c>
      <c r="F98" s="18">
        <v>119980.60926042713</v>
      </c>
      <c r="G98" s="18">
        <v>42770.779752526956</v>
      </c>
      <c r="H98" s="18">
        <v>40891.830235327267</v>
      </c>
      <c r="I98" s="18">
        <v>183459.51589568259</v>
      </c>
      <c r="J98" s="18">
        <v>104401.19299903723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25" customHeight="1">
      <c r="A99" s="13">
        <f t="shared" si="2"/>
        <v>100</v>
      </c>
      <c r="B99" s="17" t="s">
        <v>55</v>
      </c>
      <c r="C99" s="22">
        <v>0.43467723294876287</v>
      </c>
      <c r="D99" s="22">
        <v>0.52668485864232351</v>
      </c>
      <c r="E99" s="22">
        <v>0.37509701778119819</v>
      </c>
      <c r="F99" s="22">
        <v>5.164635358788932E-2</v>
      </c>
      <c r="G99" s="22">
        <v>5.2794123157739806E-2</v>
      </c>
      <c r="H99" s="22">
        <v>1.1161652537211286</v>
      </c>
      <c r="I99" s="22">
        <v>0.54479152722849189</v>
      </c>
      <c r="J99" s="22">
        <v>2.8496886395631953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25" customHeight="1">
      <c r="A100" s="13">
        <f t="shared" si="2"/>
        <v>101</v>
      </c>
      <c r="B100" s="17" t="s">
        <v>60</v>
      </c>
      <c r="C100" s="23">
        <v>2.0766125729706902E-3</v>
      </c>
      <c r="D100" s="23">
        <v>4.2856700471419432E-3</v>
      </c>
      <c r="E100" s="23">
        <v>1.7636840917318289E-3</v>
      </c>
      <c r="F100" s="23">
        <v>1.3939816066493242E-4</v>
      </c>
      <c r="G100" s="23">
        <v>1.1935317549289761E-4</v>
      </c>
      <c r="H100" s="23">
        <v>8.6282764617109467E-5</v>
      </c>
      <c r="I100" s="23">
        <v>1.194747400230238E-3</v>
      </c>
      <c r="J100" s="23">
        <v>7.9502025259756744E-3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25" customHeight="1">
      <c r="A101" s="13">
        <f t="shared" si="2"/>
        <v>102</v>
      </c>
      <c r="B101" s="17" t="s">
        <v>61</v>
      </c>
      <c r="C101" s="22">
        <v>62.730595865515518</v>
      </c>
      <c r="D101" s="22">
        <v>65.819928989639109</v>
      </c>
      <c r="E101" s="22">
        <v>50.828926834011625</v>
      </c>
      <c r="F101" s="22">
        <v>114.8695523452436</v>
      </c>
      <c r="G101" s="22">
        <v>738.55268748095125</v>
      </c>
      <c r="H101" s="22">
        <v>40891.830235327267</v>
      </c>
      <c r="I101" s="22">
        <v>34.878234961156387</v>
      </c>
      <c r="J101" s="22">
        <v>34.003211268821154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25" customHeight="1">
      <c r="A102" s="13">
        <f t="shared" si="2"/>
        <v>103</v>
      </c>
      <c r="B102" s="17"/>
      <c r="C102" s="22"/>
      <c r="D102" s="22"/>
      <c r="E102" s="22"/>
      <c r="F102" s="22"/>
      <c r="G102" s="22"/>
      <c r="H102" s="22"/>
      <c r="I102" s="22"/>
      <c r="J102" s="22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25" customHeight="1">
      <c r="A103" s="13">
        <f t="shared" si="2"/>
        <v>104</v>
      </c>
      <c r="B103" s="21" t="s">
        <v>75</v>
      </c>
      <c r="C103" s="59">
        <v>1</v>
      </c>
      <c r="D103" s="59">
        <v>0.43093614400860514</v>
      </c>
      <c r="E103" s="59">
        <v>0.14001718191064427</v>
      </c>
      <c r="F103" s="59">
        <v>0.20975416368200056</v>
      </c>
      <c r="G103" s="59">
        <v>8.1517036312259539E-2</v>
      </c>
      <c r="H103" s="59">
        <v>9.676722453977761E-2</v>
      </c>
      <c r="I103" s="59">
        <v>3.7519670244721463E-2</v>
      </c>
      <c r="J103" s="59">
        <v>3.4885793019914053E-3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25" customHeight="1">
      <c r="A104" s="13">
        <f t="shared" si="2"/>
        <v>105</v>
      </c>
      <c r="B104" s="17" t="s">
        <v>59</v>
      </c>
      <c r="C104" s="18">
        <v>4905097.1029717773</v>
      </c>
      <c r="D104" s="18">
        <v>2113783.6315424377</v>
      </c>
      <c r="E104" s="18">
        <v>686797.87335617363</v>
      </c>
      <c r="F104" s="18">
        <v>1028864.5406128489</v>
      </c>
      <c r="G104" s="18">
        <v>399848.97865810944</v>
      </c>
      <c r="H104" s="18">
        <v>474652.63275268266</v>
      </c>
      <c r="I104" s="18">
        <v>184037.62582183964</v>
      </c>
      <c r="J104" s="18">
        <v>17111.820227685348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25" customHeight="1">
      <c r="A105" s="13">
        <f t="shared" si="2"/>
        <v>106</v>
      </c>
      <c r="B105" s="17" t="s">
        <v>55</v>
      </c>
      <c r="C105" s="22">
        <v>0.25675616848629551</v>
      </c>
      <c r="D105" s="22">
        <v>0.16217437405607474</v>
      </c>
      <c r="E105" s="22">
        <v>0.2718050327926656</v>
      </c>
      <c r="F105" s="22">
        <v>0.44288074703133357</v>
      </c>
      <c r="G105" s="22">
        <v>0.4935536912329852</v>
      </c>
      <c r="H105" s="22">
        <v>12.955907652382429</v>
      </c>
      <c r="I105" s="22">
        <v>0.54650825142259762</v>
      </c>
      <c r="J105" s="22">
        <v>0.46707665213684213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25" customHeight="1">
      <c r="A106" s="13">
        <f t="shared" si="2"/>
        <v>107</v>
      </c>
      <c r="B106" s="17" t="s">
        <v>60</v>
      </c>
      <c r="C106" s="23">
        <v>1.2266183900394676E-3</v>
      </c>
      <c r="D106" s="23">
        <v>1.319623767232905E-3</v>
      </c>
      <c r="E106" s="23">
        <v>1.2780112601926991E-3</v>
      </c>
      <c r="F106" s="23">
        <v>1.1953750311726934E-3</v>
      </c>
      <c r="G106" s="23">
        <v>1.1157908646175115E-3</v>
      </c>
      <c r="H106" s="23">
        <v>1.001528695365407E-3</v>
      </c>
      <c r="I106" s="23">
        <v>1.1985122380907944E-3</v>
      </c>
      <c r="J106" s="23">
        <v>1.3030735807725898E-3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25" customHeight="1">
      <c r="A107" s="13">
        <f t="shared" si="2"/>
        <v>108</v>
      </c>
      <c r="B107" s="17" t="s">
        <v>61</v>
      </c>
      <c r="C107" s="22">
        <v>37.053855643712879</v>
      </c>
      <c r="D107" s="22">
        <v>20.266969154621226</v>
      </c>
      <c r="E107" s="22">
        <v>36.83195938655377</v>
      </c>
      <c r="F107" s="22">
        <v>985.03591482489139</v>
      </c>
      <c r="G107" s="22">
        <v>6904.4693476043758</v>
      </c>
      <c r="H107" s="22">
        <v>474652.63275268266</v>
      </c>
      <c r="I107" s="22">
        <v>34.988141791224265</v>
      </c>
      <c r="J107" s="22">
        <v>5.5732776770226939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25" customHeight="1">
      <c r="A108" s="13">
        <f t="shared" si="2"/>
        <v>109</v>
      </c>
      <c r="B108" s="17"/>
      <c r="C108" s="22"/>
      <c r="D108" s="22"/>
      <c r="E108" s="22"/>
      <c r="F108" s="22"/>
      <c r="G108" s="22"/>
      <c r="H108" s="22"/>
      <c r="I108" s="22"/>
      <c r="J108" s="22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25" customHeight="1">
      <c r="A109" s="13">
        <f t="shared" si="2"/>
        <v>110</v>
      </c>
      <c r="B109" s="21" t="s">
        <v>76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4.25" customHeight="1">
      <c r="A110" s="13">
        <f t="shared" si="2"/>
        <v>111</v>
      </c>
      <c r="B110" s="17" t="s">
        <v>77</v>
      </c>
      <c r="C110" s="18">
        <v>78637772.652459994</v>
      </c>
      <c r="D110" s="18">
        <v>34465298.151510194</v>
      </c>
      <c r="E110" s="18">
        <v>10620611.368128935</v>
      </c>
      <c r="F110" s="18">
        <v>16728548.1786303</v>
      </c>
      <c r="G110" s="18">
        <v>6396228.1928175176</v>
      </c>
      <c r="H110" s="18">
        <v>7630884.1307059899</v>
      </c>
      <c r="I110" s="18">
        <v>2653867.7950948365</v>
      </c>
      <c r="J110" s="18">
        <v>142334.83557222228</v>
      </c>
      <c r="K110" s="17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4.25" customHeight="1">
      <c r="A111" s="13">
        <f t="shared" si="2"/>
        <v>112</v>
      </c>
      <c r="B111" s="17" t="s">
        <v>78</v>
      </c>
      <c r="C111" s="18">
        <v>19430408.328649413</v>
      </c>
      <c r="D111" s="18">
        <v>8444880.7079191022</v>
      </c>
      <c r="E111" s="18">
        <v>2625353.8612068058</v>
      </c>
      <c r="F111" s="18">
        <v>4136991.3295500046</v>
      </c>
      <c r="G111" s="18">
        <v>1596109.7820921149</v>
      </c>
      <c r="H111" s="18">
        <v>1922154.279931349</v>
      </c>
      <c r="I111" s="18">
        <v>666171.94809098286</v>
      </c>
      <c r="J111" s="18">
        <v>38746.419859050518</v>
      </c>
      <c r="K111" s="17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4.25" customHeight="1">
      <c r="A112" s="13">
        <f t="shared" si="2"/>
        <v>113</v>
      </c>
      <c r="B112" s="17" t="s">
        <v>79</v>
      </c>
      <c r="C112" s="18">
        <v>6421602.0793710835</v>
      </c>
      <c r="D112" s="18">
        <v>3270300.2313892767</v>
      </c>
      <c r="E112" s="18">
        <v>856791.02428733313</v>
      </c>
      <c r="F112" s="18">
        <v>1145824.7597505688</v>
      </c>
      <c r="G112" s="18">
        <v>437456.77534942195</v>
      </c>
      <c r="H112" s="18">
        <v>294160.78485701472</v>
      </c>
      <c r="I112" s="18">
        <v>377894.42851230619</v>
      </c>
      <c r="J112" s="18">
        <v>39174.075225161767</v>
      </c>
      <c r="K112" s="17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4.25" customHeight="1">
      <c r="A113" s="13">
        <f t="shared" si="2"/>
        <v>114</v>
      </c>
      <c r="B113" s="1" t="s">
        <v>80</v>
      </c>
      <c r="C113" s="18">
        <v>104489783.06048049</v>
      </c>
      <c r="D113" s="18">
        <v>46180479.090818577</v>
      </c>
      <c r="E113" s="18">
        <v>14102756.253623074</v>
      </c>
      <c r="F113" s="18">
        <v>22011364.267930873</v>
      </c>
      <c r="G113" s="18">
        <v>8429794.7502590548</v>
      </c>
      <c r="H113" s="18">
        <v>9847199.1954943538</v>
      </c>
      <c r="I113" s="18">
        <v>3697934.1716981251</v>
      </c>
      <c r="J113" s="18">
        <v>220255.33065643455</v>
      </c>
      <c r="K113" s="17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4.25" customHeight="1">
      <c r="A114" s="13">
        <f t="shared" si="2"/>
        <v>115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4.25" customHeight="1">
      <c r="A115" s="13">
        <f t="shared" si="2"/>
        <v>116</v>
      </c>
      <c r="B115" s="17" t="s">
        <v>81</v>
      </c>
      <c r="C115" s="18">
        <v>128303734.32769787</v>
      </c>
      <c r="D115" s="18">
        <v>53259946.406808414</v>
      </c>
      <c r="E115" s="18">
        <v>17312038.457122497</v>
      </c>
      <c r="F115" s="18">
        <v>27563300.214746159</v>
      </c>
      <c r="G115" s="18">
        <v>11104536.841594581</v>
      </c>
      <c r="H115" s="18">
        <v>13994449.026348023</v>
      </c>
      <c r="I115" s="18">
        <v>4718342.678404619</v>
      </c>
      <c r="J115" s="18">
        <v>351120.70267357968</v>
      </c>
      <c r="K115" s="17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4.25" customHeight="1">
      <c r="A116" s="13">
        <f t="shared" si="2"/>
        <v>117</v>
      </c>
      <c r="B116" s="17" t="s">
        <v>82</v>
      </c>
      <c r="C116" s="18">
        <v>31702246.643717319</v>
      </c>
      <c r="D116" s="18">
        <v>13247519.258583397</v>
      </c>
      <c r="E116" s="18">
        <v>4280556.1521603446</v>
      </c>
      <c r="F116" s="18">
        <v>6797935.6132913074</v>
      </c>
      <c r="G116" s="18">
        <v>2723590.761742983</v>
      </c>
      <c r="H116" s="18">
        <v>3411920.5005238177</v>
      </c>
      <c r="I116" s="18">
        <v>1156272.3449945902</v>
      </c>
      <c r="J116" s="18">
        <v>84452.012420875923</v>
      </c>
      <c r="K116" s="17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4.25" customHeight="1">
      <c r="A117" s="13">
        <f t="shared" si="2"/>
        <v>118</v>
      </c>
      <c r="B117" s="17" t="s">
        <v>83</v>
      </c>
      <c r="C117" s="18">
        <v>4905097.1029717773</v>
      </c>
      <c r="D117" s="18">
        <v>2113783.6315424377</v>
      </c>
      <c r="E117" s="18">
        <v>686797.87335617363</v>
      </c>
      <c r="F117" s="18">
        <v>1028864.5406128489</v>
      </c>
      <c r="G117" s="18">
        <v>399848.97865810944</v>
      </c>
      <c r="H117" s="18">
        <v>474652.63275268266</v>
      </c>
      <c r="I117" s="18">
        <v>184037.62582183964</v>
      </c>
      <c r="J117" s="18">
        <v>17111.820227685348</v>
      </c>
      <c r="K117" s="17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4.25" customHeight="1">
      <c r="A118" s="13">
        <f t="shared" si="2"/>
        <v>119</v>
      </c>
      <c r="B118" s="1" t="s">
        <v>84</v>
      </c>
      <c r="C118" s="18">
        <v>164911078.07438695</v>
      </c>
      <c r="D118" s="18">
        <v>68621249.296934247</v>
      </c>
      <c r="E118" s="18">
        <v>22279392.482639018</v>
      </c>
      <c r="F118" s="18">
        <v>35390100.36865031</v>
      </c>
      <c r="G118" s="18">
        <v>14227976.581995673</v>
      </c>
      <c r="H118" s="18">
        <v>17881022.159624524</v>
      </c>
      <c r="I118" s="18">
        <v>6058652.6492210496</v>
      </c>
      <c r="J118" s="18">
        <v>452684.53532214096</v>
      </c>
      <c r="K118" s="17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4.25" customHeight="1">
      <c r="A119" s="13">
        <f t="shared" si="2"/>
        <v>120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4.25" customHeight="1">
      <c r="A120" s="13">
        <f t="shared" si="2"/>
        <v>121</v>
      </c>
      <c r="B120" s="17" t="s">
        <v>85</v>
      </c>
      <c r="C120" s="18">
        <v>2460138.4417609968</v>
      </c>
      <c r="D120" s="18">
        <v>1650253.3692817807</v>
      </c>
      <c r="E120" s="18">
        <v>390638.61684895382</v>
      </c>
      <c r="F120" s="18">
        <v>201986.76110515912</v>
      </c>
      <c r="G120" s="18">
        <v>41200.081889840032</v>
      </c>
      <c r="H120" s="18">
        <v>23459.868710230417</v>
      </c>
      <c r="I120" s="18">
        <v>133504.92662586813</v>
      </c>
      <c r="J120" s="18">
        <v>19094.817299165181</v>
      </c>
      <c r="K120" s="17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4.25" customHeight="1">
      <c r="A121" s="13">
        <f t="shared" si="2"/>
        <v>122</v>
      </c>
      <c r="B121" s="17" t="s">
        <v>86</v>
      </c>
      <c r="C121" s="18">
        <v>4749426.723125698</v>
      </c>
      <c r="D121" s="18">
        <v>3359856.0292496728</v>
      </c>
      <c r="E121" s="18">
        <v>880419.95835547848</v>
      </c>
      <c r="F121" s="18">
        <v>339658.55695004284</v>
      </c>
      <c r="G121" s="18">
        <v>103554.7080452159</v>
      </c>
      <c r="H121" s="18">
        <v>10919.609764001243</v>
      </c>
      <c r="I121" s="18">
        <v>35290.8581096747</v>
      </c>
      <c r="J121" s="18">
        <v>19727.002651612536</v>
      </c>
      <c r="K121" s="17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4.25" customHeight="1">
      <c r="A122" s="13">
        <f t="shared" si="2"/>
        <v>123</v>
      </c>
      <c r="B122" s="17" t="s">
        <v>87</v>
      </c>
      <c r="C122" s="18">
        <v>8304120.0086243264</v>
      </c>
      <c r="D122" s="18">
        <v>6864819.6711673019</v>
      </c>
      <c r="E122" s="18">
        <v>947796.40931402682</v>
      </c>
      <c r="F122" s="18">
        <v>119980.60926042713</v>
      </c>
      <c r="G122" s="18">
        <v>42770.779752526956</v>
      </c>
      <c r="H122" s="18">
        <v>40891.830235327267</v>
      </c>
      <c r="I122" s="18">
        <v>183459.51589568259</v>
      </c>
      <c r="J122" s="18">
        <v>104401.19299903723</v>
      </c>
      <c r="K122" s="17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4.25" customHeight="1">
      <c r="A123" s="13">
        <f t="shared" si="2"/>
        <v>124</v>
      </c>
      <c r="B123" s="1" t="s">
        <v>88</v>
      </c>
      <c r="C123" s="18">
        <v>15513685.173511021</v>
      </c>
      <c r="D123" s="18">
        <v>11874929.069698755</v>
      </c>
      <c r="E123" s="18">
        <v>2218854.9845184591</v>
      </c>
      <c r="F123" s="18">
        <v>661625.92731562909</v>
      </c>
      <c r="G123" s="18">
        <v>187525.5696875829</v>
      </c>
      <c r="H123" s="18">
        <v>75271.308709558929</v>
      </c>
      <c r="I123" s="18">
        <v>352255.30063122546</v>
      </c>
      <c r="J123" s="18">
        <v>143223.01294981496</v>
      </c>
      <c r="K123" s="17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4.25" customHeight="1">
      <c r="A124" s="13">
        <f t="shared" si="2"/>
        <v>125</v>
      </c>
      <c r="B124" s="1"/>
      <c r="C124" s="18"/>
      <c r="D124" s="18"/>
      <c r="E124" s="18"/>
      <c r="F124" s="18"/>
      <c r="G124" s="18"/>
      <c r="H124" s="18"/>
      <c r="I124" s="18"/>
      <c r="J124" s="18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4.25" customHeight="1">
      <c r="A125" s="13">
        <f t="shared" si="2"/>
        <v>126</v>
      </c>
      <c r="B125" s="17" t="s">
        <v>89</v>
      </c>
      <c r="C125" s="18">
        <v>24129917.691703871</v>
      </c>
      <c r="D125" s="18">
        <v>14041350.345701788</v>
      </c>
      <c r="E125" s="18">
        <v>3566958.7295035077</v>
      </c>
      <c r="F125" s="18">
        <v>3397094.5389873721</v>
      </c>
      <c r="G125" s="18">
        <v>1282063.2406506345</v>
      </c>
      <c r="H125" s="18">
        <v>131370.97721891163</v>
      </c>
      <c r="I125" s="18">
        <v>1101390.8516859314</v>
      </c>
      <c r="J125" s="18">
        <v>609689.00795572903</v>
      </c>
      <c r="K125" s="17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4.25" customHeight="1">
      <c r="A126" s="13">
        <f t="shared" si="2"/>
        <v>127</v>
      </c>
      <c r="B126" s="17" t="s">
        <v>90</v>
      </c>
      <c r="C126" s="18">
        <v>8802772.8642891776</v>
      </c>
      <c r="D126" s="18">
        <v>5364461.8607250815</v>
      </c>
      <c r="E126" s="18">
        <v>1228681.6226239491</v>
      </c>
      <c r="F126" s="18">
        <v>1303878.7241565133</v>
      </c>
      <c r="G126" s="18">
        <v>408666.57872954255</v>
      </c>
      <c r="H126" s="18">
        <v>19927.602073481819</v>
      </c>
      <c r="I126" s="18">
        <v>427067.38376771135</v>
      </c>
      <c r="J126" s="18">
        <v>50089.092212896932</v>
      </c>
      <c r="K126" s="17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4.25" customHeight="1">
      <c r="A127" s="13">
        <f t="shared" si="2"/>
        <v>128</v>
      </c>
      <c r="B127" s="1" t="s">
        <v>91</v>
      </c>
      <c r="C127" s="26">
        <v>32932690.55599305</v>
      </c>
      <c r="D127" s="26">
        <v>19405812.20642687</v>
      </c>
      <c r="E127" s="26">
        <v>4795640.352127457</v>
      </c>
      <c r="F127" s="26">
        <v>4700973.2631438859</v>
      </c>
      <c r="G127" s="26">
        <v>1690729.8193801772</v>
      </c>
      <c r="H127" s="26">
        <v>151298.57929239346</v>
      </c>
      <c r="I127" s="26">
        <v>1528458.2354536429</v>
      </c>
      <c r="J127" s="26">
        <v>659778.10016862594</v>
      </c>
      <c r="K127" s="17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4.25" customHeight="1">
      <c r="A128" s="13">
        <f t="shared" si="2"/>
        <v>129</v>
      </c>
      <c r="B128" s="1"/>
      <c r="C128" s="27"/>
      <c r="D128" s="27"/>
      <c r="E128" s="27"/>
      <c r="F128" s="27"/>
      <c r="G128" s="27"/>
      <c r="H128" s="27"/>
      <c r="I128" s="27"/>
      <c r="J128" s="27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4.25" customHeight="1">
      <c r="A129" s="13">
        <f t="shared" si="2"/>
        <v>130</v>
      </c>
      <c r="B129" s="1" t="s">
        <v>92</v>
      </c>
      <c r="C129" s="18">
        <v>317847236.86437154</v>
      </c>
      <c r="D129" s="18">
        <v>146082469.66387844</v>
      </c>
      <c r="E129" s="18">
        <v>43396644.072908007</v>
      </c>
      <c r="F129" s="18">
        <v>62764063.827040702</v>
      </c>
      <c r="G129" s="18">
        <v>24536026.721322492</v>
      </c>
      <c r="H129" s="18">
        <v>27954791.243120831</v>
      </c>
      <c r="I129" s="18">
        <v>11637300.357004043</v>
      </c>
      <c r="J129" s="18">
        <v>1475940.9790970166</v>
      </c>
      <c r="K129" s="17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4.25" customHeight="1">
      <c r="A130" s="13">
        <f t="shared" si="2"/>
        <v>131</v>
      </c>
      <c r="B130" s="1" t="s">
        <v>93</v>
      </c>
      <c r="C130" s="18">
        <v>317847236.86437148</v>
      </c>
      <c r="D130" s="18">
        <v>146082469.66387841</v>
      </c>
      <c r="E130" s="18">
        <v>43396644.072908007</v>
      </c>
      <c r="F130" s="18">
        <v>62764063.827040702</v>
      </c>
      <c r="G130" s="18">
        <v>24536026.721322492</v>
      </c>
      <c r="H130" s="18">
        <v>27954791.243120831</v>
      </c>
      <c r="I130" s="18">
        <v>11637300.357004045</v>
      </c>
      <c r="J130" s="18">
        <v>1475940.9790970164</v>
      </c>
      <c r="K130" s="17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3.5" customHeight="1">
      <c r="A131" s="13">
        <f t="shared" si="2"/>
        <v>132</v>
      </c>
      <c r="B131" s="28" t="s">
        <v>94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3.5" customHeight="1">
      <c r="A132" s="13">
        <f t="shared" si="2"/>
        <v>133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3.5" customHeight="1">
      <c r="A133" s="13">
        <f t="shared" si="2"/>
        <v>134</v>
      </c>
      <c r="B133" s="14" t="s">
        <v>54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3.5" customHeight="1">
      <c r="A134" s="13">
        <f t="shared" si="2"/>
        <v>135</v>
      </c>
      <c r="B134" s="17" t="s">
        <v>55</v>
      </c>
      <c r="C134" s="18">
        <v>19104106.171585862</v>
      </c>
      <c r="D134" s="18">
        <v>13034017.512603801</v>
      </c>
      <c r="E134" s="18">
        <v>2526803.3718862995</v>
      </c>
      <c r="F134" s="18">
        <v>2323118.6894201506</v>
      </c>
      <c r="G134" s="18">
        <v>810142.81882729987</v>
      </c>
      <c r="H134" s="18">
        <v>36636</v>
      </c>
      <c r="I134" s="18">
        <v>336751.77884831082</v>
      </c>
      <c r="J134" s="18">
        <v>36636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3.5" customHeight="1">
      <c r="A135" s="13">
        <f t="shared" si="2"/>
        <v>136</v>
      </c>
      <c r="B135" s="17" t="s">
        <v>56</v>
      </c>
      <c r="C135" s="18">
        <v>3998877844</v>
      </c>
      <c r="D135" s="18">
        <v>1601807791</v>
      </c>
      <c r="E135" s="18">
        <v>537395792</v>
      </c>
      <c r="F135" s="18">
        <v>860704392.99999988</v>
      </c>
      <c r="G135" s="18">
        <v>358354770</v>
      </c>
      <c r="H135" s="18">
        <v>473928141</v>
      </c>
      <c r="I135" s="18">
        <v>153555066</v>
      </c>
      <c r="J135" s="18">
        <v>13131891.000000002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3.5" customHeight="1">
      <c r="A136" s="13">
        <f t="shared" si="2"/>
        <v>137</v>
      </c>
      <c r="B136" s="17" t="s">
        <v>57</v>
      </c>
      <c r="C136" s="18">
        <v>132377.50883838322</v>
      </c>
      <c r="D136" s="18">
        <v>104296.97777777778</v>
      </c>
      <c r="E136" s="18">
        <v>18646.79166666606</v>
      </c>
      <c r="F136" s="18">
        <v>1044.4944444444434</v>
      </c>
      <c r="G136" s="18">
        <v>57.91161616161623</v>
      </c>
      <c r="H136" s="18">
        <v>1</v>
      </c>
      <c r="I136" s="18">
        <v>5260</v>
      </c>
      <c r="J136" s="18">
        <v>3070.3333333333339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3.5" customHeight="1">
      <c r="A137" s="13">
        <f t="shared" si="2"/>
        <v>138</v>
      </c>
      <c r="B137" s="19" t="s">
        <v>95</v>
      </c>
      <c r="C137" s="20">
        <v>0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3.5" customHeight="1">
      <c r="A138" s="13">
        <f t="shared" si="2"/>
        <v>139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3.5" customHeight="1">
      <c r="A139" s="13">
        <f t="shared" si="2"/>
        <v>140</v>
      </c>
      <c r="B139" s="21" t="s">
        <v>96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3.5" customHeight="1">
      <c r="A140" s="13">
        <f t="shared" si="2"/>
        <v>141</v>
      </c>
      <c r="B140" s="17" t="s">
        <v>97</v>
      </c>
      <c r="C140" s="29">
        <v>5.4694934231412216</v>
      </c>
      <c r="D140" s="29">
        <v>3.5430732731609718</v>
      </c>
      <c r="E140" s="29">
        <v>5.5812638254852169</v>
      </c>
      <c r="F140" s="29">
        <v>9.4749202303670934</v>
      </c>
      <c r="G140" s="29">
        <v>10.405319351545169</v>
      </c>
      <c r="H140" s="29">
        <v>268.78477987483222</v>
      </c>
      <c r="I140" s="29">
        <v>10.981186749317374</v>
      </c>
      <c r="J140" s="29">
        <v>6.0119917746597489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3.5" customHeight="1">
      <c r="A141" s="13">
        <f t="shared" si="2"/>
        <v>142</v>
      </c>
      <c r="B141" s="17" t="s">
        <v>98</v>
      </c>
      <c r="C141" s="30">
        <v>4.1239338761453539E-2</v>
      </c>
      <c r="D141" s="30">
        <v>4.2839877345142871E-2</v>
      </c>
      <c r="E141" s="30">
        <v>4.1458070223666765E-2</v>
      </c>
      <c r="F141" s="30">
        <v>4.1117601648688593E-2</v>
      </c>
      <c r="G141" s="30">
        <v>3.9703605960081607E-2</v>
      </c>
      <c r="H141" s="30">
        <v>3.7729395266326939E-2</v>
      </c>
      <c r="I141" s="30">
        <v>3.9455895575734701E-2</v>
      </c>
      <c r="J141" s="30">
        <v>3.4472151445830677E-2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3.5" customHeight="1">
      <c r="A142" s="13">
        <f t="shared" si="2"/>
        <v>143</v>
      </c>
      <c r="B142" s="65" t="s">
        <v>99</v>
      </c>
      <c r="C142" s="66">
        <v>9.7660630505665793</v>
      </c>
      <c r="D142" s="66">
        <v>9.4880738019404269</v>
      </c>
      <c r="E142" s="66">
        <v>9.9161606644509046</v>
      </c>
      <c r="F142" s="66">
        <v>52.786775684857879</v>
      </c>
      <c r="G142" s="66">
        <v>269.84449481926606</v>
      </c>
      <c r="H142" s="66">
        <v>6272.6090591299107</v>
      </c>
      <c r="I142" s="66">
        <v>5.5807240277443837</v>
      </c>
      <c r="J142" s="66">
        <v>3.8872818627134662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3.5" customHeight="1">
      <c r="A143" s="13">
        <f t="shared" si="2"/>
        <v>144</v>
      </c>
      <c r="B143" s="17" t="s">
        <v>100</v>
      </c>
      <c r="C143" s="29">
        <v>1.7238540374621074</v>
      </c>
      <c r="D143" s="29">
        <v>1.4888588409261834</v>
      </c>
      <c r="E143" s="29">
        <v>1.8979080072017769</v>
      </c>
      <c r="F143" s="29">
        <v>2.0235613808940802</v>
      </c>
      <c r="G143" s="29">
        <v>2.0869527941104842</v>
      </c>
      <c r="H143" s="29">
        <v>4.1297788866795901</v>
      </c>
      <c r="I143" s="29">
        <v>4.5388275028003164</v>
      </c>
      <c r="J143" s="29">
        <v>18.009010267731902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3.5" customHeight="1">
      <c r="A144" s="13">
        <f t="shared" si="2"/>
        <v>145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3.5" customHeight="1">
      <c r="A145" s="13">
        <f t="shared" si="2"/>
        <v>146</v>
      </c>
      <c r="B145" s="1" t="s">
        <v>94</v>
      </c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3.5" customHeight="1">
      <c r="A146" s="13">
        <f t="shared" si="2"/>
        <v>147</v>
      </c>
      <c r="B146" s="17" t="s">
        <v>101</v>
      </c>
      <c r="C146" s="31">
        <v>104489783.06048049</v>
      </c>
      <c r="D146" s="31">
        <v>46180479.090818577</v>
      </c>
      <c r="E146" s="31">
        <v>14102756.253623072</v>
      </c>
      <c r="F146" s="31">
        <v>22011364.267930873</v>
      </c>
      <c r="G146" s="31">
        <v>8429794.7502590548</v>
      </c>
      <c r="H146" s="31">
        <v>9847199.1954943538</v>
      </c>
      <c r="I146" s="31">
        <v>3697934.1716981255</v>
      </c>
      <c r="J146" s="31">
        <v>220255.33065643455</v>
      </c>
      <c r="K146" s="32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3.5" customHeight="1">
      <c r="A147" s="13">
        <f t="shared" si="2"/>
        <v>148</v>
      </c>
      <c r="B147" s="17" t="s">
        <v>102</v>
      </c>
      <c r="C147" s="31">
        <v>164911078.07438695</v>
      </c>
      <c r="D147" s="31">
        <v>68621249.296934247</v>
      </c>
      <c r="E147" s="31">
        <v>22279392.482639018</v>
      </c>
      <c r="F147" s="31">
        <v>35390100.36865031</v>
      </c>
      <c r="G147" s="31">
        <v>14227976.581995673</v>
      </c>
      <c r="H147" s="31">
        <v>17881022.159624524</v>
      </c>
      <c r="I147" s="31">
        <v>6058652.6492210496</v>
      </c>
      <c r="J147" s="31">
        <v>452684.5353221409</v>
      </c>
      <c r="K147" s="32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3.5" customHeight="1">
      <c r="A148" s="13">
        <f t="shared" ref="A148" si="3">+A147+1</f>
        <v>149</v>
      </c>
      <c r="B148" s="17" t="s">
        <v>103</v>
      </c>
      <c r="C148" s="31">
        <v>15513685.173511021</v>
      </c>
      <c r="D148" s="31">
        <v>11874929.069698755</v>
      </c>
      <c r="E148" s="31">
        <v>2218854.9845184591</v>
      </c>
      <c r="F148" s="31">
        <v>661625.92731562909</v>
      </c>
      <c r="G148" s="31">
        <v>187525.5696875829</v>
      </c>
      <c r="H148" s="31">
        <v>75271.308709558929</v>
      </c>
      <c r="I148" s="31">
        <v>352255.30063122552</v>
      </c>
      <c r="J148" s="31">
        <v>143223.01294981499</v>
      </c>
      <c r="K148" s="32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3.5" customHeight="1">
      <c r="A149" s="13">
        <f>+A148+1</f>
        <v>150</v>
      </c>
      <c r="B149" s="17" t="s">
        <v>104</v>
      </c>
      <c r="C149" s="31">
        <v>32932690.55599305</v>
      </c>
      <c r="D149" s="31">
        <v>19405812.20642687</v>
      </c>
      <c r="E149" s="31">
        <v>4795640.352127457</v>
      </c>
      <c r="F149" s="31">
        <v>4700973.2631438859</v>
      </c>
      <c r="G149" s="31">
        <v>1690729.8193801772</v>
      </c>
      <c r="H149" s="31">
        <v>151298.57929239346</v>
      </c>
      <c r="I149" s="31">
        <v>1528458.2354536429</v>
      </c>
      <c r="J149" s="31">
        <v>659778.10016862594</v>
      </c>
      <c r="K149" s="32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3.5" customHeight="1">
      <c r="A150" s="13">
        <f>+A149+1</f>
        <v>151</v>
      </c>
      <c r="B150" s="17" t="s">
        <v>25</v>
      </c>
      <c r="C150" s="31">
        <v>317847236.86437154</v>
      </c>
      <c r="D150" s="31">
        <v>146082469.66387844</v>
      </c>
      <c r="E150" s="31">
        <v>43396644.072908007</v>
      </c>
      <c r="F150" s="31">
        <v>62764063.827040702</v>
      </c>
      <c r="G150" s="31">
        <v>24536026.721322492</v>
      </c>
      <c r="H150" s="31">
        <v>27954791.243120831</v>
      </c>
      <c r="I150" s="31">
        <v>11637300.357004043</v>
      </c>
      <c r="J150" s="31">
        <v>1475940.9790970164</v>
      </c>
      <c r="K150" s="32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</row>
    <row r="152" spans="1:20" s="18" customFormat="1" ht="13.5" customHeight="1"/>
    <row r="153" spans="1:20" s="18" customFormat="1" ht="13.5" customHeight="1"/>
    <row r="154" spans="1:20" s="18" customFormat="1" ht="13.5" customHeight="1"/>
    <row r="155" spans="1:20" s="18" customFormat="1" ht="13.5" customHeight="1"/>
    <row r="156" spans="1:20" s="18" customFormat="1" ht="13.5" customHeight="1"/>
    <row r="157" spans="1:20" s="18" customFormat="1" ht="13.5" customHeight="1"/>
    <row r="158" spans="1:20" s="18" customFormat="1" ht="13.5" customHeight="1"/>
    <row r="159" spans="1:20" s="18" customFormat="1" ht="13.5" customHeight="1"/>
    <row r="160" spans="1:20" s="18" customFormat="1" ht="13.5" customHeight="1"/>
    <row r="161" spans="1:20" s="18" customFormat="1" ht="13.5" customHeight="1"/>
    <row r="162" spans="1:20" s="18" customFormat="1" ht="13.5" customHeight="1"/>
    <row r="163" spans="1:20" s="18" customFormat="1" ht="13.5" customHeight="1"/>
    <row r="164" spans="1:20" s="18" customFormat="1" ht="13.5" customHeight="1"/>
    <row r="165" spans="1:20" s="18" customFormat="1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3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3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3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3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3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3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3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3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3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1:20" ht="13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1:20" ht="13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1:20" ht="13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1:20" ht="13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1:20" ht="13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1:20" ht="13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1:20" ht="13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1:20" ht="13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1:20" ht="13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1:20" ht="13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1:20" ht="13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1:20" ht="13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1:20" ht="13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1:20" ht="13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1:20" ht="13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1:20" ht="13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1:20" ht="13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  <row r="1027" spans="1:20" ht="13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</row>
    <row r="1028" spans="1:20" ht="13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</row>
    <row r="1029" spans="1:20" ht="13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</row>
    <row r="1030" spans="1:20" ht="13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</row>
    <row r="1031" spans="1:20" ht="13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</row>
    <row r="1032" spans="1:2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</row>
    <row r="1033" spans="1:2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</row>
    <row r="1034" spans="1:2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</row>
    <row r="1035" spans="1:2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</row>
    <row r="1036" spans="1:2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</row>
    <row r="1037" spans="1:2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</row>
    <row r="1038" spans="1:2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</row>
    <row r="1039" spans="1:2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</row>
    <row r="1040" spans="1:2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</row>
    <row r="1041" spans="1:2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</row>
    <row r="1042" spans="1:2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</row>
    <row r="1043" spans="1:2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</row>
    <row r="1044" spans="1:2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</row>
    <row r="1045" spans="1:2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</row>
    <row r="1046" spans="1:2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</row>
    <row r="1047" spans="1:2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</row>
    <row r="1048" spans="1:2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</row>
    <row r="1049" spans="1:2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</row>
    <row r="1050" spans="1:2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</row>
    <row r="1051" spans="1:2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</row>
    <row r="1052" spans="1:2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</row>
    <row r="1053" spans="1:2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</row>
    <row r="1054" spans="1:2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</row>
    <row r="1055" spans="1:2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</row>
    <row r="1056" spans="1:2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</row>
    <row r="1057" spans="1:2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</row>
    <row r="1058" spans="1:2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</row>
    <row r="1059" spans="1:2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</row>
    <row r="1060" spans="1:2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</row>
    <row r="1061" spans="1:2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</row>
    <row r="1062" spans="1:2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</row>
    <row r="1063" spans="1:2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</row>
    <row r="1064" spans="1:2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</row>
    <row r="1065" spans="1:2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</row>
    <row r="1066" spans="1:2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</row>
    <row r="1067" spans="1:2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</row>
    <row r="1068" spans="1:2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</row>
    <row r="1069" spans="1:2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</row>
    <row r="1070" spans="1:2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</row>
    <row r="1071" spans="1:2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</row>
    <row r="1072" spans="1:2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</row>
    <row r="1073" spans="1:2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</row>
    <row r="1074" spans="1:2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</row>
    <row r="1075" spans="1:2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</row>
    <row r="1076" spans="1:2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</row>
    <row r="1077" spans="1:20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</row>
    <row r="1078" spans="1:20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</row>
    <row r="1079" spans="1:20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</row>
    <row r="1080" spans="1:20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</row>
    <row r="1081" spans="1:20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</row>
    <row r="1082" spans="1:20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</row>
    <row r="1083" spans="1:20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</row>
    <row r="1084" spans="1:20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</row>
    <row r="1085" spans="1:20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</row>
    <row r="1086" spans="1:20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</row>
    <row r="1087" spans="1:20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</row>
    <row r="1088" spans="1:20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</row>
    <row r="1089" spans="1:20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</row>
    <row r="1090" spans="1:20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</row>
    <row r="1091" spans="1:20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</row>
    <row r="1092" spans="1:20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</row>
    <row r="1093" spans="1:20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</row>
    <row r="1094" spans="1:20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</row>
    <row r="1095" spans="1:20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</row>
    <row r="1096" spans="1:20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</row>
    <row r="1097" spans="1:20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</row>
    <row r="1098" spans="1:20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</row>
    <row r="1099" spans="1:20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</row>
    <row r="1100" spans="1:20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</row>
    <row r="1101" spans="1:20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</row>
    <row r="1102" spans="1:20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</row>
    <row r="1103" spans="1:20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</row>
    <row r="1104" spans="1:20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</row>
    <row r="1105" spans="1:20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</row>
    <row r="1106" spans="1:20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</row>
    <row r="1107" spans="1:20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</row>
    <row r="1108" spans="1:20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</row>
    <row r="1109" spans="1:20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</row>
    <row r="1110" spans="1:20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</row>
    <row r="1111" spans="1:20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</row>
    <row r="1112" spans="1:20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</row>
    <row r="1113" spans="1:20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</row>
    <row r="1114" spans="1:20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</row>
    <row r="1115" spans="1:20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</row>
    <row r="1116" spans="1:20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</row>
    <row r="1117" spans="1:20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</row>
    <row r="1118" spans="1:20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</row>
    <row r="1119" spans="1:20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</row>
    <row r="1120" spans="1:20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</row>
    <row r="1121" spans="1:20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</row>
    <row r="1122" spans="1:20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</row>
    <row r="1123" spans="1:20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</row>
    <row r="1124" spans="1:20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</row>
    <row r="1125" spans="1:20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</row>
    <row r="1126" spans="1:20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</row>
    <row r="1127" spans="1:20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</row>
    <row r="1128" spans="1:20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</row>
    <row r="1129" spans="1:20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</row>
    <row r="1130" spans="1:20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</row>
    <row r="1131" spans="1:20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</row>
    <row r="1132" spans="1:20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</row>
    <row r="1133" spans="1:20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</row>
    <row r="1134" spans="1:20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</row>
    <row r="1135" spans="1:20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</row>
    <row r="1136" spans="1:20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</row>
    <row r="1137" spans="1:20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</row>
    <row r="1138" spans="1:20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</row>
    <row r="1139" spans="1:20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</row>
    <row r="1140" spans="1:20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</row>
    <row r="1141" spans="1:20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</row>
    <row r="1142" spans="1:20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</row>
    <row r="1143" spans="1:20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</row>
    <row r="1144" spans="1:20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</row>
    <row r="1145" spans="1:20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</row>
    <row r="1146" spans="1:20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</row>
    <row r="1147" spans="1:20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</row>
    <row r="1148" spans="1:20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</row>
    <row r="1149" spans="1:20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</row>
    <row r="1150" spans="1:20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</row>
    <row r="1151" spans="1:20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</row>
    <row r="1152" spans="1:20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</row>
    <row r="1153" spans="1:20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</row>
    <row r="1154" spans="1:20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</row>
    <row r="1155" spans="1:20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</row>
    <row r="1156" spans="1:20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</row>
    <row r="1157" spans="1:20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</row>
    <row r="1158" spans="1:20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</row>
    <row r="1159" spans="1:20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</row>
    <row r="1160" spans="1:20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</row>
    <row r="1161" spans="1:20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</row>
    <row r="1162" spans="1:20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</row>
    <row r="1163" spans="1:20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</row>
    <row r="1164" spans="1:20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</row>
    <row r="1165" spans="1:20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</row>
    <row r="1166" spans="1:20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</row>
    <row r="1167" spans="1:20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</row>
    <row r="1168" spans="1:20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</row>
    <row r="1169" spans="1:20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</row>
    <row r="1170" spans="1:20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</row>
    <row r="1171" spans="1:20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</row>
    <row r="1172" spans="1:20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</row>
    <row r="1173" spans="1:20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</row>
    <row r="1174" spans="1:20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</row>
    <row r="1175" spans="1:20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</row>
    <row r="1176" spans="1:20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</row>
    <row r="1177" spans="1:20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</row>
    <row r="1178" spans="1:20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</row>
    <row r="1179" spans="1:20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</row>
    <row r="1180" spans="1:20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</row>
    <row r="1181" spans="1:20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</row>
    <row r="1182" spans="1:20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</row>
    <row r="1183" spans="1:20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</row>
    <row r="1184" spans="1:20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</row>
    <row r="1185" spans="1:20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</row>
    <row r="1186" spans="1:20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</row>
    <row r="1187" spans="1:20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</row>
    <row r="1188" spans="1:20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</row>
    <row r="1189" spans="1:20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</row>
    <row r="1190" spans="1:20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</row>
    <row r="1191" spans="1:20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</row>
    <row r="1192" spans="1:20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</row>
    <row r="1193" spans="1:20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</row>
    <row r="1194" spans="1:20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</row>
    <row r="1195" spans="1:20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</row>
    <row r="1196" spans="1:20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</row>
    <row r="1197" spans="1:20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</row>
    <row r="1198" spans="1:20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</row>
    <row r="1199" spans="1:20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</row>
    <row r="1200" spans="1:20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</row>
    <row r="1201" spans="1:20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</row>
    <row r="1202" spans="1:20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</row>
    <row r="1203" spans="1:20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</row>
    <row r="1204" spans="1:20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</row>
    <row r="1205" spans="1:20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</row>
    <row r="1206" spans="1:20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</row>
    <row r="1207" spans="1:20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</row>
    <row r="1208" spans="1:20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</row>
    <row r="1209" spans="1:20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</row>
    <row r="1210" spans="1:20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</row>
    <row r="1211" spans="1:20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</row>
    <row r="1212" spans="1:20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</row>
    <row r="1213" spans="1:20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</row>
    <row r="1214" spans="1:20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</row>
    <row r="1215" spans="1:20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</row>
    <row r="1216" spans="1:20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</row>
    <row r="1217" spans="1:20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</row>
    <row r="1218" spans="1:20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</row>
    <row r="1219" spans="1:20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</row>
    <row r="1220" spans="1:20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</row>
    <row r="1221" spans="1:20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</row>
    <row r="1222" spans="1:20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</row>
    <row r="1223" spans="1:20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</row>
    <row r="1224" spans="1:20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</row>
    <row r="1225" spans="1:20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</row>
    <row r="1226" spans="1:20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</row>
    <row r="1227" spans="1:20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</row>
    <row r="1228" spans="1:20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</row>
    <row r="1229" spans="1:20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</row>
    <row r="1230" spans="1:20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</row>
    <row r="1231" spans="1:20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</row>
    <row r="1232" spans="1:20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</row>
    <row r="1233" spans="1:20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</row>
    <row r="1234" spans="1:20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</row>
    <row r="1235" spans="1:20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</row>
    <row r="1236" spans="1:20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</row>
    <row r="1237" spans="1:20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</row>
    <row r="1238" spans="1:20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</row>
    <row r="1239" spans="1:20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</row>
    <row r="1240" spans="1:20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</row>
    <row r="1241" spans="1:20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</row>
    <row r="1242" spans="1:20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</row>
    <row r="1243" spans="1:20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</row>
    <row r="1244" spans="1:20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</row>
    <row r="1245" spans="1:20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</row>
    <row r="1246" spans="1:20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</row>
    <row r="1247" spans="1:20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</row>
    <row r="1248" spans="1:20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</row>
    <row r="1249" spans="1:20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</row>
    <row r="1250" spans="1:20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</row>
    <row r="1251" spans="1:20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</row>
    <row r="1252" spans="1:20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</row>
    <row r="1253" spans="1:20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</row>
    <row r="1254" spans="1:20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</row>
    <row r="1255" spans="1:20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</row>
    <row r="1256" spans="1:20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</row>
    <row r="1257" spans="1:20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</row>
    <row r="1258" spans="1:20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</row>
    <row r="1259" spans="1:20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</row>
    <row r="1260" spans="1:20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</row>
    <row r="1261" spans="1:20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</row>
    <row r="1262" spans="1:20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</row>
    <row r="1263" spans="1:20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</row>
    <row r="1264" spans="1:20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</row>
    <row r="1265" spans="1:20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</row>
    <row r="1266" spans="1:20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</row>
    <row r="1267" spans="1:20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</row>
    <row r="1268" spans="1:20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</row>
    <row r="1269" spans="1:20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</row>
    <row r="1270" spans="1:20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</row>
    <row r="1271" spans="1:20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</row>
    <row r="1272" spans="1:20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</row>
    <row r="1273" spans="1:20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</row>
    <row r="1274" spans="1:20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</row>
    <row r="1275" spans="1:20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</row>
    <row r="1276" spans="1:20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</row>
    <row r="1277" spans="1:20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</row>
    <row r="1278" spans="1:20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</row>
    <row r="1279" spans="1:20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</row>
    <row r="1280" spans="1:20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</row>
    <row r="1281" spans="1:20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</row>
    <row r="1282" spans="1:20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</row>
    <row r="1283" spans="1:20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</row>
    <row r="1284" spans="1:20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</row>
    <row r="1285" spans="1:20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</row>
    <row r="1286" spans="1:20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</row>
    <row r="1287" spans="1:20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</row>
    <row r="1288" spans="1:20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</row>
    <row r="1289" spans="1:20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</row>
    <row r="1290" spans="1:20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</row>
    <row r="1291" spans="1:20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</row>
    <row r="1292" spans="1:20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</row>
    <row r="1293" spans="1:20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</row>
    <row r="1294" spans="1:20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</row>
    <row r="1295" spans="1:20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</row>
    <row r="1296" spans="1:20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</row>
    <row r="1297" spans="1:20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</row>
    <row r="1298" spans="1:20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</row>
    <row r="1299" spans="1:20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</row>
    <row r="1300" spans="1:20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</row>
    <row r="1301" spans="1:20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</row>
    <row r="1302" spans="1:20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</row>
    <row r="1303" spans="1:20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</row>
    <row r="1304" spans="1:20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</row>
    <row r="1305" spans="1:20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</row>
    <row r="1306" spans="1:20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</row>
    <row r="1307" spans="1:20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</row>
    <row r="1308" spans="1:20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</row>
    <row r="1309" spans="1:20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</row>
    <row r="1310" spans="1:20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</row>
    <row r="1311" spans="1:20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</row>
    <row r="1312" spans="1:20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</row>
    <row r="1313" spans="1:20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</row>
    <row r="1314" spans="1:20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</row>
    <row r="1315" spans="1:20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</row>
    <row r="1316" spans="1:20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</row>
    <row r="1317" spans="1:20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</row>
    <row r="1318" spans="1:20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</row>
    <row r="1319" spans="1:20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</row>
    <row r="1320" spans="1:20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</row>
    <row r="1321" spans="1:20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</row>
    <row r="1322" spans="1:20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</row>
    <row r="1323" spans="1:20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</row>
    <row r="1324" spans="1:20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</row>
    <row r="1325" spans="1:20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</row>
    <row r="1326" spans="1:20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</row>
    <row r="1327" spans="1:20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</row>
    <row r="1328" spans="1:20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</row>
    <row r="1329" spans="1:20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</row>
    <row r="1330" spans="1:20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</row>
    <row r="1331" spans="1:20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</row>
    <row r="1332" spans="1:20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</row>
    <row r="1333" spans="1:20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</row>
    <row r="1334" spans="1:20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</row>
    <row r="1335" spans="1:20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</row>
    <row r="1336" spans="1:20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</row>
    <row r="1337" spans="1:20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</row>
    <row r="1338" spans="1:20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</row>
    <row r="1339" spans="1:20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</row>
    <row r="1340" spans="1:20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</row>
    <row r="1341" spans="1:20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</row>
    <row r="1342" spans="1:20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</row>
    <row r="1343" spans="1:20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</row>
    <row r="1344" spans="1:20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</row>
    <row r="1345" spans="1:20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</row>
    <row r="1346" spans="1:20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</row>
    <row r="1347" spans="1:20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</row>
    <row r="1348" spans="1:20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</row>
    <row r="1349" spans="1:20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</row>
    <row r="1350" spans="1:20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</row>
    <row r="1351" spans="1:20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</row>
    <row r="1352" spans="1:20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</row>
    <row r="1353" spans="1:20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</row>
    <row r="1354" spans="1:20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</row>
    <row r="1355" spans="1:20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</row>
    <row r="1356" spans="1:20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</row>
    <row r="1357" spans="1:20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</row>
    <row r="1358" spans="1:20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</row>
    <row r="1359" spans="1:20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</row>
    <row r="1360" spans="1:20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</row>
    <row r="1361" spans="1:20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</row>
    <row r="1362" spans="1:20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</row>
    <row r="1363" spans="1:20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</row>
    <row r="1364" spans="1:20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</row>
    <row r="1365" spans="1:20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</row>
    <row r="1366" spans="1:20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</row>
    <row r="1367" spans="1:20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</row>
    <row r="1368" spans="1:20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</row>
    <row r="1369" spans="1:20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</row>
    <row r="1370" spans="1:20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</row>
    <row r="1371" spans="1:20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</row>
    <row r="1372" spans="1:20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</row>
    <row r="1373" spans="1:20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</row>
    <row r="1374" spans="1:20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</row>
    <row r="1375" spans="1:20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</row>
    <row r="1376" spans="1:20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</row>
    <row r="1377" spans="1:20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</row>
    <row r="1378" spans="1:20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</row>
    <row r="1379" spans="1:20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</row>
    <row r="1380" spans="1:20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</row>
    <row r="1381" spans="1:20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</row>
    <row r="1382" spans="1:20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</row>
    <row r="1383" spans="1:20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</row>
    <row r="1384" spans="1:20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</row>
    <row r="1385" spans="1:20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</row>
    <row r="1386" spans="1:20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</row>
    <row r="1387" spans="1:20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</row>
    <row r="1388" spans="1:20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</row>
    <row r="1389" spans="1:20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</row>
    <row r="1390" spans="1:20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</row>
    <row r="1391" spans="1:20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</row>
    <row r="1392" spans="1:20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</row>
    <row r="1393" spans="1:20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</row>
    <row r="1394" spans="1:20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</row>
    <row r="1395" spans="1:20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</row>
    <row r="1396" spans="1:20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</row>
    <row r="1397" spans="1:20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</row>
    <row r="1398" spans="1:20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</row>
    <row r="1399" spans="1:20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</row>
    <row r="1400" spans="1:20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</row>
    <row r="1401" spans="1:20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</row>
    <row r="1402" spans="1:20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</row>
    <row r="1403" spans="1:20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</row>
    <row r="1404" spans="1:20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</row>
    <row r="1405" spans="1:20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</row>
    <row r="1406" spans="1:20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</row>
    <row r="1407" spans="1:20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</row>
    <row r="1408" spans="1:20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</row>
    <row r="1409" spans="1:20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</row>
    <row r="1410" spans="1:20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</row>
    <row r="1411" spans="1:20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</row>
    <row r="1412" spans="1:20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</row>
    <row r="1413" spans="1:20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</row>
    <row r="1414" spans="1:20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</row>
    <row r="1415" spans="1:20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</row>
    <row r="1416" spans="1:20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</row>
    <row r="1417" spans="1:20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</row>
    <row r="1418" spans="1:20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</row>
    <row r="1419" spans="1:20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</row>
    <row r="1420" spans="1:20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</row>
    <row r="1421" spans="1:20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</row>
    <row r="1422" spans="1:20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</row>
    <row r="1423" spans="1:20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</row>
    <row r="1424" spans="1:20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</row>
    <row r="1425" spans="1:20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</row>
    <row r="1426" spans="1:20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</row>
    <row r="1427" spans="1:20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</row>
    <row r="1428" spans="1:20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</row>
    <row r="1429" spans="1:20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</row>
    <row r="1430" spans="1:20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</row>
    <row r="1431" spans="1:20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</row>
    <row r="1432" spans="1:20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</row>
    <row r="1433" spans="1:20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</row>
    <row r="1434" spans="1:20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</row>
    <row r="1435" spans="1:20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</row>
    <row r="1436" spans="1:20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</row>
    <row r="1437" spans="1:20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</row>
    <row r="1438" spans="1:20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</row>
    <row r="1439" spans="1:20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</row>
    <row r="1440" spans="1:20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</row>
    <row r="1441" spans="1:20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</row>
    <row r="1442" spans="1:20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</row>
    <row r="1443" spans="1:20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</row>
    <row r="1444" spans="1:20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</row>
    <row r="1445" spans="1:20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</row>
    <row r="1446" spans="1:20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</row>
    <row r="1447" spans="1:20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</row>
    <row r="1448" spans="1:20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</row>
    <row r="1449" spans="1:20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</row>
    <row r="1450" spans="1:20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</row>
    <row r="1451" spans="1:20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</row>
    <row r="1452" spans="1:20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</row>
    <row r="1453" spans="1:20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</row>
    <row r="1454" spans="1:20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</row>
    <row r="1455" spans="1:20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</row>
    <row r="1456" spans="1:20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</row>
    <row r="1457" spans="1:20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</row>
    <row r="1458" spans="1:20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</row>
    <row r="1459" spans="1:20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</row>
    <row r="1460" spans="1:20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</row>
    <row r="1461" spans="1:20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</row>
    <row r="1462" spans="1:20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</row>
    <row r="1463" spans="1:20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</row>
    <row r="1464" spans="1:20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</row>
    <row r="1465" spans="1:20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</row>
    <row r="1466" spans="1:20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</row>
    <row r="1467" spans="1:20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</row>
    <row r="1468" spans="1:20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</row>
    <row r="1469" spans="1:20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</row>
    <row r="1470" spans="1:20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</row>
    <row r="1471" spans="1:20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</row>
    <row r="1472" spans="1:20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</row>
    <row r="1473" spans="1:20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</row>
    <row r="1474" spans="1:20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</row>
    <row r="1475" spans="1:20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</row>
    <row r="1476" spans="1:20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</row>
    <row r="1477" spans="1:20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</row>
    <row r="1478" spans="1:20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</row>
    <row r="1479" spans="1:20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</row>
    <row r="1480" spans="1:20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</row>
    <row r="1481" spans="1:20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</row>
    <row r="1482" spans="1:20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</row>
    <row r="1483" spans="1:20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</row>
    <row r="1484" spans="1:20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</row>
    <row r="1485" spans="1:20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</row>
    <row r="1486" spans="1:20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</row>
    <row r="1487" spans="1:20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</row>
    <row r="1488" spans="1:20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</row>
    <row r="1489" spans="1:20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</row>
    <row r="1490" spans="1:20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</row>
    <row r="1491" spans="1:20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</row>
    <row r="1492" spans="1:20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</row>
    <row r="1493" spans="1:20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</row>
    <row r="1494" spans="1:20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</row>
    <row r="1495" spans="1:20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</row>
    <row r="1496" spans="1:20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</row>
    <row r="1497" spans="1:20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</row>
    <row r="1498" spans="1:20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</row>
    <row r="1499" spans="1:20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</row>
    <row r="1500" spans="1:20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</row>
    <row r="1501" spans="1:20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</row>
    <row r="1502" spans="1:20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</row>
    <row r="1503" spans="1:20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</row>
    <row r="1504" spans="1:20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</row>
    <row r="1505" spans="1:20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</row>
    <row r="1506" spans="1:20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</row>
    <row r="1507" spans="1:20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</row>
    <row r="1508" spans="1:20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</row>
    <row r="1509" spans="1:20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</row>
    <row r="1510" spans="1:20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</row>
    <row r="1511" spans="1:20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</row>
    <row r="1512" spans="1:20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</row>
    <row r="1513" spans="1:20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</row>
    <row r="1514" spans="1:20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</row>
    <row r="1515" spans="1:20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</row>
    <row r="1516" spans="1:20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</row>
    <row r="1517" spans="1:20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</row>
    <row r="1518" spans="1:20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</row>
    <row r="1519" spans="1:20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</row>
    <row r="1520" spans="1:20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</row>
    <row r="1521" spans="1:20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</row>
    <row r="1522" spans="1:20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</row>
    <row r="1523" spans="1:20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</row>
    <row r="1524" spans="1:20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</row>
    <row r="1525" spans="1:20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</row>
    <row r="1526" spans="1:20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</row>
    <row r="1527" spans="1:20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</row>
    <row r="1528" spans="1:20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</row>
    <row r="1529" spans="1:20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</row>
    <row r="1530" spans="1:20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</row>
    <row r="1531" spans="1:20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</row>
    <row r="1532" spans="1:20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</row>
    <row r="1533" spans="1:20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</row>
    <row r="1534" spans="1:20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</row>
    <row r="1535" spans="1:20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</row>
    <row r="1536" spans="1:20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</row>
    <row r="1537" spans="1:20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</row>
    <row r="1538" spans="1:20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</row>
    <row r="1539" spans="1:20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</row>
    <row r="1540" spans="1:20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</row>
    <row r="1541" spans="1:20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</row>
    <row r="1542" spans="1:20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</row>
    <row r="1543" spans="1:20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</row>
    <row r="1544" spans="1:20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</row>
    <row r="1545" spans="1:20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</row>
    <row r="1546" spans="1:20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</row>
    <row r="1547" spans="1:20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</row>
    <row r="1548" spans="1:20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</row>
    <row r="1549" spans="1:20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</row>
    <row r="1550" spans="1:20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</row>
    <row r="1551" spans="1:20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</row>
    <row r="1552" spans="1:20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</row>
    <row r="1553" spans="1:20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</row>
    <row r="1554" spans="1:20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</row>
    <row r="1555" spans="1:20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</row>
    <row r="1556" spans="1:20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</row>
    <row r="1557" spans="1:20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</row>
    <row r="1558" spans="1:20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</row>
    <row r="1559" spans="1:20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</row>
    <row r="1560" spans="1:20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</row>
    <row r="1561" spans="1:20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</row>
    <row r="1562" spans="1:20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</row>
    <row r="1563" spans="1:20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</row>
    <row r="1564" spans="1:20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</row>
    <row r="1565" spans="1:20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</row>
    <row r="1566" spans="1:20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</row>
    <row r="1567" spans="1:20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</row>
    <row r="1568" spans="1:20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</row>
    <row r="1569" spans="1:20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</row>
    <row r="1570" spans="1:20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</row>
    <row r="1571" spans="1:20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</row>
    <row r="1572" spans="1:20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</row>
    <row r="1573" spans="1:20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</row>
    <row r="1574" spans="1:20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</row>
    <row r="1575" spans="1:20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</row>
    <row r="1576" spans="1:20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</row>
    <row r="1577" spans="1:20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</row>
    <row r="1578" spans="1:20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</row>
    <row r="1579" spans="1:20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</row>
    <row r="1580" spans="1:20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</row>
    <row r="1581" spans="1:20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</row>
    <row r="1582" spans="1:20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</row>
    <row r="1583" spans="1:20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</row>
    <row r="1584" spans="1:20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</row>
    <row r="1585" spans="1:20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</row>
    <row r="1586" spans="1:20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</row>
    <row r="1587" spans="1:20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</row>
    <row r="1588" spans="1:20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</row>
    <row r="1589" spans="1:20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</row>
    <row r="1590" spans="1:20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</row>
    <row r="1591" spans="1:20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</row>
    <row r="1592" spans="1:20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</row>
    <row r="1593" spans="1:20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</row>
    <row r="1594" spans="1:20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</row>
    <row r="1595" spans="1:20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</row>
    <row r="1596" spans="1:20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</row>
    <row r="1597" spans="1:20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</row>
    <row r="1598" spans="1:20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</row>
    <row r="1599" spans="1:20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</row>
    <row r="1600" spans="1:20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</row>
    <row r="1601" spans="1:20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</row>
    <row r="1602" spans="1:20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</row>
    <row r="1603" spans="1:20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</row>
    <row r="1604" spans="1:20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</row>
    <row r="1605" spans="1:20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</row>
    <row r="1606" spans="1:20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</row>
    <row r="1607" spans="1:20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</row>
    <row r="1608" spans="1:20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</row>
    <row r="1609" spans="1:20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</row>
    <row r="1610" spans="1:20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</row>
    <row r="1611" spans="1:20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</row>
    <row r="1612" spans="1:20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</row>
    <row r="1613" spans="1:20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</row>
    <row r="1614" spans="1:20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</row>
    <row r="1615" spans="1:20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</row>
    <row r="1616" spans="1:20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</row>
    <row r="1617" spans="1:20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</row>
    <row r="1618" spans="1:20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</row>
    <row r="1619" spans="1:20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</row>
    <row r="1620" spans="1:20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</row>
    <row r="1621" spans="1:20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</row>
    <row r="1622" spans="1:20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</row>
    <row r="1623" spans="1:20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</row>
    <row r="1624" spans="1:20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</row>
    <row r="1625" spans="1:20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</row>
    <row r="1626" spans="1:20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</row>
    <row r="1627" spans="1:20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</row>
    <row r="1628" spans="1:20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</row>
    <row r="1629" spans="1:20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</row>
    <row r="1630" spans="1:20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</row>
    <row r="1631" spans="1:20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</row>
    <row r="1632" spans="1:20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</row>
    <row r="1633" spans="1:20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</row>
    <row r="1634" spans="1:20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</row>
    <row r="1635" spans="1:20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</row>
    <row r="1636" spans="1:20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</row>
    <row r="1637" spans="1:20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</row>
    <row r="1638" spans="1:20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</row>
    <row r="1639" spans="1:20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</row>
    <row r="1640" spans="1:20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</row>
    <row r="1641" spans="1:20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</row>
    <row r="1642" spans="1:20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</row>
    <row r="1643" spans="1:20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</row>
    <row r="1644" spans="1:20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</row>
    <row r="1645" spans="1:20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</row>
    <row r="1646" spans="1:20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</row>
    <row r="1647" spans="1:20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</row>
    <row r="1648" spans="1:20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</row>
    <row r="1649" spans="1:20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</row>
    <row r="1650" spans="1:20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</row>
    <row r="1651" spans="1:20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</row>
    <row r="1652" spans="1:20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</row>
    <row r="1653" spans="1:20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</row>
    <row r="1654" spans="1:20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</row>
    <row r="1655" spans="1:20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</row>
    <row r="1656" spans="1:20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</row>
    <row r="1657" spans="1:20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</row>
    <row r="1658" spans="1:20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</row>
    <row r="1659" spans="1:20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</row>
    <row r="1660" spans="1:20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</row>
    <row r="1661" spans="1:20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</row>
    <row r="1662" spans="1:20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</row>
    <row r="1663" spans="1:20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</row>
    <row r="1664" spans="1:20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</row>
    <row r="1665" spans="1:20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</row>
    <row r="1666" spans="1:20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</row>
    <row r="1667" spans="1:20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</row>
    <row r="1668" spans="1:20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</row>
    <row r="1669" spans="1:20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</row>
    <row r="1670" spans="1:20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</row>
    <row r="1671" spans="1:20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</row>
    <row r="1672" spans="1:20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</row>
    <row r="1673" spans="1:20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</row>
    <row r="1674" spans="1:20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</row>
    <row r="1675" spans="1:20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</row>
    <row r="1676" spans="1:20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</row>
    <row r="1677" spans="1:20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</row>
    <row r="1678" spans="1:20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</row>
    <row r="1679" spans="1:20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</row>
    <row r="1680" spans="1:20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</row>
    <row r="1681" spans="1:20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</row>
    <row r="1682" spans="1:20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</row>
    <row r="1683" spans="1:20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</row>
    <row r="1684" spans="1:20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</row>
    <row r="1685" spans="1:20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</row>
    <row r="1686" spans="1:20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</row>
    <row r="1687" spans="1:20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</row>
    <row r="1688" spans="1:20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</row>
    <row r="1689" spans="1:20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</row>
    <row r="1690" spans="1:20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</row>
    <row r="1691" spans="1:20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</row>
    <row r="1692" spans="1:20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</row>
    <row r="1693" spans="1:20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</row>
    <row r="1694" spans="1:20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</row>
    <row r="1695" spans="1:20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</row>
    <row r="1696" spans="1:20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</row>
    <row r="1697" spans="1:20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</row>
    <row r="1698" spans="1:20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</row>
    <row r="1699" spans="1:20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</row>
    <row r="1700" spans="1:20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</row>
    <row r="1701" spans="1:20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</row>
    <row r="1702" spans="1:20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</row>
    <row r="1703" spans="1:20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</row>
    <row r="1704" spans="1:20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</row>
    <row r="1705" spans="1:20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</row>
    <row r="1706" spans="1:20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</row>
    <row r="1707" spans="1:20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</row>
    <row r="1708" spans="1:20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</row>
    <row r="1709" spans="1:20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</row>
    <row r="1710" spans="1:20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</row>
    <row r="1711" spans="1:20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</row>
    <row r="1712" spans="1:20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</row>
    <row r="1713" spans="1:20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</row>
    <row r="1714" spans="1:20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</row>
    <row r="1715" spans="1:20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</row>
    <row r="1716" spans="1:20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</row>
    <row r="1717" spans="1:20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</row>
    <row r="1718" spans="1:20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</row>
    <row r="1719" spans="1:20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</row>
    <row r="1720" spans="1:20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</row>
    <row r="1721" spans="1:20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</row>
    <row r="1722" spans="1:20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</row>
    <row r="1723" spans="1:20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</row>
    <row r="1724" spans="1:20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</row>
    <row r="1725" spans="1:20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</row>
    <row r="1726" spans="1:20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</row>
    <row r="1727" spans="1:20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</row>
    <row r="1728" spans="1:20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</row>
    <row r="1729" spans="1:20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</row>
    <row r="1730" spans="1:20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</row>
    <row r="1731" spans="1:20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</row>
    <row r="1732" spans="1:20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</row>
    <row r="1733" spans="1:20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</row>
    <row r="1734" spans="1:20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</row>
    <row r="1735" spans="1:20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</row>
    <row r="1736" spans="1:20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</row>
    <row r="1737" spans="1:20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</row>
    <row r="1738" spans="1:20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</row>
    <row r="1739" spans="1:20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</row>
    <row r="1740" spans="1:20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</row>
    <row r="1741" spans="1:20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</row>
    <row r="1742" spans="1:20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</row>
    <row r="1743" spans="1:20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</row>
    <row r="1744" spans="1:20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</row>
    <row r="1745" spans="1:20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</row>
    <row r="1746" spans="1:20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</row>
    <row r="1747" spans="1:20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</row>
    <row r="1748" spans="1:20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</row>
    <row r="1749" spans="1:20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</row>
    <row r="1750" spans="1:20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</row>
    <row r="1751" spans="1:20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</row>
    <row r="1752" spans="1:20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</row>
    <row r="1753" spans="1:20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</row>
    <row r="1754" spans="1:20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</row>
    <row r="1755" spans="1:20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</row>
    <row r="1756" spans="1:20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</row>
    <row r="1757" spans="1:20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</row>
    <row r="1758" spans="1:20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</row>
    <row r="1759" spans="1:20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</row>
    <row r="1760" spans="1:20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</row>
    <row r="1761" spans="1:20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</row>
    <row r="1762" spans="1:20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</row>
    <row r="1763" spans="1:20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</row>
    <row r="1764" spans="1:20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</row>
    <row r="1765" spans="1:20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</row>
    <row r="1766" spans="1:20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</row>
    <row r="1767" spans="1:20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</row>
    <row r="1768" spans="1:20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</row>
    <row r="1769" spans="1:20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</row>
    <row r="1770" spans="1:20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</row>
    <row r="1771" spans="1:20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</row>
    <row r="1772" spans="1:20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</row>
    <row r="1773" spans="1:20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</row>
    <row r="1774" spans="1:20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</row>
    <row r="1775" spans="1:20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</row>
    <row r="1776" spans="1:20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</row>
    <row r="1777" spans="1:20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</row>
    <row r="1778" spans="1:20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</row>
    <row r="1779" spans="1:20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</row>
    <row r="1780" spans="1:20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</row>
    <row r="1781" spans="1:20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</row>
    <row r="1782" spans="1:20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</row>
    <row r="1783" spans="1:20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</row>
    <row r="1784" spans="1:20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</row>
    <row r="1785" spans="1:20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</row>
    <row r="1786" spans="1:20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</row>
    <row r="1787" spans="1:20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</row>
    <row r="1788" spans="1:20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</row>
    <row r="1789" spans="1:20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</row>
    <row r="1790" spans="1:20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</row>
    <row r="1791" spans="1:20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</row>
    <row r="1792" spans="1:20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</row>
    <row r="1793" spans="1:20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</row>
    <row r="1794" spans="1:20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</row>
    <row r="1795" spans="1:20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</row>
    <row r="1796" spans="1:20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</row>
    <row r="1797" spans="1:20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</row>
    <row r="1798" spans="1:20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</row>
    <row r="1799" spans="1:20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</row>
    <row r="1800" spans="1:20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</row>
    <row r="1801" spans="1:20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</row>
    <row r="1802" spans="1:20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</row>
    <row r="1803" spans="1:20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</row>
    <row r="1804" spans="1:20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</row>
    <row r="1805" spans="1:20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</row>
    <row r="1806" spans="1:20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</row>
    <row r="1807" spans="1:20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</row>
    <row r="1808" spans="1:20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</row>
    <row r="1809" spans="1:20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</row>
    <row r="1810" spans="1:20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</row>
    <row r="1811" spans="1:20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</row>
    <row r="1812" spans="1:20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</row>
    <row r="1813" spans="1:20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</row>
    <row r="1814" spans="1:20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</row>
    <row r="1815" spans="1:20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</row>
    <row r="1816" spans="1:20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</row>
    <row r="1817" spans="1:20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</row>
    <row r="1818" spans="1:20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</row>
    <row r="1819" spans="1:20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</row>
    <row r="1820" spans="1:20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</row>
    <row r="1821" spans="1:20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</row>
    <row r="1822" spans="1:20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</row>
    <row r="1823" spans="1:20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</row>
    <row r="1824" spans="1:20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</row>
    <row r="1825" spans="1:20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</row>
    <row r="1826" spans="1:20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</row>
    <row r="1827" spans="1:20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</row>
    <row r="1828" spans="1:20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</row>
    <row r="1829" spans="1:20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</row>
    <row r="1830" spans="1:20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</row>
    <row r="1831" spans="1:20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</row>
    <row r="1832" spans="1:20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</row>
    <row r="1833" spans="1:20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</row>
    <row r="1834" spans="1:20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</row>
    <row r="1835" spans="1:20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</row>
    <row r="1836" spans="1:20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</row>
    <row r="1837" spans="1:20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</row>
    <row r="1838" spans="1:20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</row>
    <row r="1839" spans="1:20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</row>
    <row r="1840" spans="1:20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</row>
    <row r="1841" spans="1:20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</row>
    <row r="1842" spans="1:20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</row>
    <row r="1843" spans="1:20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</row>
    <row r="1844" spans="1:20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</row>
    <row r="1845" spans="1:20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</row>
    <row r="1846" spans="1:20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</row>
    <row r="1847" spans="1:20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</row>
    <row r="1848" spans="1:20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</row>
    <row r="1849" spans="1:20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</row>
    <row r="1850" spans="1:20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</row>
    <row r="1851" spans="1:20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</row>
    <row r="1852" spans="1:20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</row>
    <row r="1853" spans="1:20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</row>
    <row r="1854" spans="1:20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</row>
    <row r="1855" spans="1:20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</row>
    <row r="1856" spans="1:20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</row>
    <row r="1857" spans="1:20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</row>
    <row r="1858" spans="1:20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</row>
    <row r="1859" spans="1:20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</row>
    <row r="1860" spans="1:20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</row>
    <row r="1861" spans="1:20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</row>
    <row r="1862" spans="1:20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</row>
    <row r="1863" spans="1:20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</row>
    <row r="1864" spans="1:20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</row>
    <row r="1865" spans="1:20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</row>
    <row r="1866" spans="1:20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</row>
    <row r="1867" spans="1:20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</row>
    <row r="1868" spans="1:20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</row>
    <row r="1869" spans="1:20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</row>
    <row r="1870" spans="1:20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</row>
    <row r="1871" spans="1:20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</row>
    <row r="1872" spans="1:20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</row>
    <row r="1873" spans="1:20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</row>
    <row r="1874" spans="1:20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</row>
    <row r="1875" spans="1:20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</row>
    <row r="1876" spans="1:20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</row>
    <row r="1877" spans="1:20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</row>
    <row r="1878" spans="1:20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</row>
    <row r="1879" spans="1:20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</row>
    <row r="1880" spans="1:20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</row>
    <row r="1881" spans="1:20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</row>
    <row r="1882" spans="1:20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</row>
    <row r="1883" spans="1:20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</row>
    <row r="1884" spans="1:20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</row>
    <row r="1885" spans="1:20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</row>
    <row r="1886" spans="1:20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</row>
    <row r="1887" spans="1:20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</row>
    <row r="1888" spans="1:20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</row>
    <row r="1889" spans="1:20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</row>
    <row r="1890" spans="1:20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</row>
    <row r="1891" spans="1:20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</row>
    <row r="1892" spans="1:20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</row>
    <row r="1893" spans="1:20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</row>
    <row r="1894" spans="1:20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</row>
    <row r="1895" spans="1:20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</row>
    <row r="1896" spans="1:20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</row>
    <row r="1897" spans="1:20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</row>
    <row r="1898" spans="1:20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</row>
    <row r="1899" spans="1:20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</row>
    <row r="1900" spans="1:20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</row>
    <row r="1901" spans="1:20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</row>
    <row r="1902" spans="1:20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</row>
    <row r="1903" spans="1:20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</row>
    <row r="1904" spans="1:20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</row>
    <row r="1905" spans="1:20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</row>
    <row r="1906" spans="1:20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</row>
    <row r="1907" spans="1:20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</row>
    <row r="1908" spans="1:20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</row>
    <row r="1909" spans="1:20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</row>
    <row r="1910" spans="1:20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</row>
    <row r="1911" spans="1:20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</row>
    <row r="1912" spans="1:20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</row>
    <row r="1913" spans="1:20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</row>
    <row r="1914" spans="1:20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</row>
    <row r="1915" spans="1:20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</row>
    <row r="1916" spans="1:20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</row>
    <row r="1917" spans="1:20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</row>
    <row r="1918" spans="1:20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</row>
    <row r="1919" spans="1:20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</row>
    <row r="1920" spans="1:20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</row>
    <row r="1921" spans="1:20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</row>
    <row r="1922" spans="1:20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</row>
    <row r="1923" spans="1:20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</row>
    <row r="1924" spans="1:20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</row>
    <row r="1925" spans="1:20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</row>
    <row r="1926" spans="1:20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</row>
    <row r="1927" spans="1:20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</row>
    <row r="1928" spans="1:20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</row>
    <row r="1929" spans="1:20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</row>
    <row r="1930" spans="1:20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</row>
    <row r="1931" spans="1:20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</row>
    <row r="1932" spans="1:20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</row>
    <row r="1933" spans="1:20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</row>
    <row r="1934" spans="1:20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</row>
    <row r="1935" spans="1:20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</row>
    <row r="1936" spans="1:20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</row>
    <row r="1937" spans="1:20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</row>
    <row r="1938" spans="1:20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</row>
    <row r="1939" spans="1:20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</row>
    <row r="1940" spans="1:20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</row>
    <row r="1941" spans="1:20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</row>
    <row r="1942" spans="1:20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</row>
    <row r="1943" spans="1:20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</row>
    <row r="1944" spans="1:20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</row>
    <row r="1945" spans="1:20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</row>
    <row r="1946" spans="1:20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</row>
    <row r="1947" spans="1:20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</row>
    <row r="1948" spans="1:20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</row>
    <row r="1949" spans="1:20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</row>
    <row r="1950" spans="1:20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</row>
    <row r="1951" spans="1:20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</row>
    <row r="1952" spans="1:20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</row>
    <row r="1953" spans="1:20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</row>
    <row r="1954" spans="1:20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</row>
    <row r="1955" spans="1:20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</row>
    <row r="1956" spans="1:20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</row>
    <row r="1957" spans="1:20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</row>
    <row r="1958" spans="1:20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</row>
    <row r="1959" spans="1:20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</row>
    <row r="1960" spans="1:20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</row>
    <row r="1961" spans="1:20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</row>
    <row r="1962" spans="1:20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</row>
    <row r="1963" spans="1:20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</row>
    <row r="1964" spans="1:20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</row>
    <row r="1965" spans="1:20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</row>
    <row r="1966" spans="1:20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</row>
    <row r="1967" spans="1:20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</row>
    <row r="1968" spans="1:20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</row>
    <row r="1969" spans="1:20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</row>
    <row r="1970" spans="1:20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</row>
    <row r="1971" spans="1:20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</row>
    <row r="1972" spans="1:20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</row>
    <row r="1973" spans="1:20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</row>
    <row r="1974" spans="1:20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</row>
    <row r="1975" spans="1:20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</row>
    <row r="1976" spans="1:20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</row>
    <row r="1977" spans="1:20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</row>
    <row r="1978" spans="1:20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</row>
    <row r="1979" spans="1:20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</row>
    <row r="1980" spans="1:20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</row>
    <row r="1981" spans="1:20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</row>
    <row r="1982" spans="1:20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</row>
    <row r="1983" spans="1:20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</row>
    <row r="1984" spans="1:20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</row>
    <row r="1985" spans="1:20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</row>
    <row r="1986" spans="1:20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</row>
    <row r="1987" spans="1:20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</row>
    <row r="1988" spans="1:20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</row>
    <row r="1989" spans="1:20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</row>
    <row r="1990" spans="1:20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</row>
    <row r="1991" spans="1:20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</row>
    <row r="1992" spans="1:20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</row>
    <row r="1993" spans="1:20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</row>
    <row r="1994" spans="1:20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</row>
    <row r="1995" spans="1:20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</row>
    <row r="1996" spans="1:20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</row>
    <row r="1997" spans="1:20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</row>
    <row r="1998" spans="1:20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</row>
    <row r="1999" spans="1:20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</row>
    <row r="2000" spans="1:20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</row>
    <row r="2001" spans="1:20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</row>
    <row r="2002" spans="1:20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</row>
    <row r="2003" spans="1:20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</row>
    <row r="2004" spans="1:20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</row>
    <row r="2005" spans="1:20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</row>
    <row r="2006" spans="1:20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</row>
    <row r="2007" spans="1:20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</row>
    <row r="2008" spans="1:20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</row>
    <row r="2009" spans="1:20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</row>
    <row r="2010" spans="1:20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</row>
    <row r="2011" spans="1:20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</row>
    <row r="2012" spans="1:20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</row>
    <row r="2013" spans="1:20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</row>
    <row r="2014" spans="1:20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</row>
    <row r="2015" spans="1:20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</row>
    <row r="2016" spans="1:20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</row>
    <row r="2017" spans="1:20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</row>
    <row r="2018" spans="1:20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</row>
    <row r="2019" spans="1:20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</row>
    <row r="2020" spans="1:20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</row>
    <row r="2021" spans="1:20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</row>
    <row r="2022" spans="1:20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</row>
    <row r="2023" spans="1:20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</row>
    <row r="2024" spans="1:20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</row>
    <row r="2025" spans="1:20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</row>
    <row r="2026" spans="1:20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</row>
    <row r="2027" spans="1:20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</row>
    <row r="2028" spans="1:20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</row>
    <row r="2029" spans="1:20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</row>
    <row r="2030" spans="1:20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</row>
    <row r="2031" spans="1:20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</row>
    <row r="2032" spans="1:20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</row>
    <row r="2033" spans="1:20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</row>
    <row r="2034" spans="1:20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</row>
    <row r="2035" spans="1:20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</row>
    <row r="2036" spans="1:20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</row>
    <row r="2037" spans="1:20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</row>
    <row r="2038" spans="1:20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</row>
    <row r="2039" spans="1:20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</row>
    <row r="2040" spans="1:20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</row>
    <row r="2041" spans="1:20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</row>
    <row r="2042" spans="1:20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</row>
    <row r="2043" spans="1:20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</row>
    <row r="2044" spans="1:20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</row>
    <row r="2045" spans="1:20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</row>
    <row r="2046" spans="1:20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</row>
    <row r="2047" spans="1:20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</row>
    <row r="2048" spans="1:20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</row>
    <row r="2049" spans="1:20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</row>
    <row r="2050" spans="1:20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</row>
    <row r="2051" spans="1:20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</row>
    <row r="2052" spans="1:20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</row>
    <row r="2053" spans="1:20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</row>
    <row r="2054" spans="1:20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</row>
    <row r="2055" spans="1:20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</row>
    <row r="2056" spans="1:20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</row>
    <row r="2057" spans="1:20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</row>
    <row r="2058" spans="1:20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</row>
    <row r="2059" spans="1:20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</row>
    <row r="2060" spans="1:20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</row>
    <row r="2061" spans="1:20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</row>
    <row r="2062" spans="1:20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</row>
    <row r="2063" spans="1:20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</row>
    <row r="2064" spans="1:20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</row>
    <row r="2065" spans="1:20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</row>
    <row r="2066" spans="1:20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</row>
    <row r="2067" spans="1:20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</row>
    <row r="2068" spans="1:20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</row>
    <row r="2069" spans="1:20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</row>
    <row r="2070" spans="1:20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</row>
    <row r="2071" spans="1:20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</row>
    <row r="2072" spans="1:20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</row>
    <row r="2073" spans="1:20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</row>
    <row r="2074" spans="1:20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</row>
    <row r="2075" spans="1:20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</row>
    <row r="2076" spans="1:20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</row>
    <row r="2077" spans="1:20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</row>
    <row r="2078" spans="1:20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</row>
    <row r="2079" spans="1:20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</row>
    <row r="2080" spans="1:20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</row>
    <row r="2081" spans="1:20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</row>
    <row r="2082" spans="1:20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</row>
    <row r="2083" spans="1:20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</row>
    <row r="2084" spans="1:20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</row>
    <row r="2085" spans="1:20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</row>
    <row r="2086" spans="1:20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</row>
    <row r="2087" spans="1:20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</row>
    <row r="2088" spans="1:20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</row>
    <row r="2089" spans="1:20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</row>
    <row r="2090" spans="1:20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</row>
    <row r="2091" spans="1:20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</row>
    <row r="2092" spans="1:20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</row>
    <row r="2093" spans="1:20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</row>
    <row r="2094" spans="1:20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</row>
    <row r="2095" spans="1:20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</row>
    <row r="2096" spans="1:20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</row>
    <row r="2097" spans="1:20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</row>
    <row r="2098" spans="1:20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</row>
    <row r="2099" spans="1:20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</row>
    <row r="2100" spans="1:20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</row>
    <row r="2101" spans="1:20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</row>
    <row r="2102" spans="1:20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</row>
    <row r="2103" spans="1:20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</row>
    <row r="2104" spans="1:20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</row>
    <row r="2105" spans="1:20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</row>
    <row r="2106" spans="1:20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</row>
    <row r="2107" spans="1:20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</row>
    <row r="2108" spans="1:20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</row>
    <row r="2109" spans="1:20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</row>
    <row r="2110" spans="1:20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</row>
    <row r="2111" spans="1:20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</row>
    <row r="2112" spans="1:20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</row>
    <row r="2113" spans="1:20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</row>
    <row r="2114" spans="1:20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</row>
    <row r="2115" spans="1:20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</row>
    <row r="2116" spans="1:20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</row>
    <row r="2117" spans="1:20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</row>
    <row r="2118" spans="1:20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</row>
    <row r="2119" spans="1:20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</row>
    <row r="2120" spans="1:20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</row>
    <row r="2121" spans="1:20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</row>
    <row r="2122" spans="1:20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</row>
    <row r="2123" spans="1:20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</row>
    <row r="2124" spans="1:20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</row>
    <row r="2125" spans="1:20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</row>
    <row r="2126" spans="1:20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</row>
    <row r="2127" spans="1:20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</row>
    <row r="2128" spans="1:20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</row>
    <row r="2129" spans="1:20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</row>
    <row r="2130" spans="1:20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</row>
    <row r="2131" spans="1:20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</row>
    <row r="2132" spans="1:20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</row>
    <row r="2133" spans="1:20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</row>
    <row r="2134" spans="1:20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</row>
    <row r="2135" spans="1:20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</row>
    <row r="2136" spans="1:20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</row>
    <row r="2137" spans="1:20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</row>
    <row r="2138" spans="1:20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</row>
    <row r="2139" spans="1:20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</row>
    <row r="2140" spans="1:20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</row>
    <row r="2141" spans="1:20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</row>
    <row r="2142" spans="1:20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</row>
    <row r="2143" spans="1:20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</row>
    <row r="2144" spans="1:20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</row>
    <row r="2145" spans="1:20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</row>
    <row r="2146" spans="1:20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</row>
    <row r="2147" spans="1:20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</row>
    <row r="2148" spans="1:20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</row>
    <row r="2149" spans="1:20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</row>
    <row r="2150" spans="1:20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</row>
    <row r="2151" spans="1:20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</row>
    <row r="2152" spans="1:20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</row>
    <row r="2153" spans="1:20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</row>
    <row r="2154" spans="1:20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</row>
    <row r="2155" spans="1:20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</row>
    <row r="2156" spans="1:20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</row>
    <row r="2157" spans="1:20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</row>
    <row r="2158" spans="1:20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</row>
    <row r="2159" spans="1:20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</row>
    <row r="2160" spans="1:20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</row>
    <row r="2161" spans="1:20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</row>
    <row r="2162" spans="1:20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</row>
    <row r="2163" spans="1:20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</row>
    <row r="2164" spans="1:20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</row>
    <row r="2165" spans="1:20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</row>
    <row r="2166" spans="1:20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</row>
    <row r="2167" spans="1:20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</row>
    <row r="2168" spans="1:20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</row>
    <row r="2169" spans="1:20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</row>
    <row r="2170" spans="1:20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</row>
    <row r="2171" spans="1:20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</row>
    <row r="2172" spans="1:20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</row>
    <row r="2173" spans="1:20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</row>
    <row r="2174" spans="1:20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</row>
    <row r="2175" spans="1:20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</row>
    <row r="2176" spans="1:20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</row>
    <row r="2177" spans="1:20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</row>
    <row r="2178" spans="1:20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</row>
    <row r="2179" spans="1:20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</row>
    <row r="2180" spans="1:20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</row>
    <row r="2181" spans="1:20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</row>
    <row r="2182" spans="1:20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</row>
    <row r="2183" spans="1:20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</row>
    <row r="2184" spans="1:20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</row>
    <row r="2185" spans="1:20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</row>
    <row r="2186" spans="1:20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</row>
    <row r="2187" spans="1:20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</row>
    <row r="2188" spans="1:20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</row>
    <row r="2189" spans="1:20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</row>
    <row r="2190" spans="1:20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</row>
    <row r="2191" spans="1:20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</row>
    <row r="2192" spans="1:20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</row>
    <row r="2193" spans="1:20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</row>
    <row r="2194" spans="1:20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</row>
    <row r="2195" spans="1:20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</row>
    <row r="2196" spans="1:20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</row>
    <row r="2197" spans="1:20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</row>
    <row r="2198" spans="1:20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</row>
    <row r="2199" spans="1:20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</row>
    <row r="2200" spans="1:20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</row>
    <row r="2201" spans="1:20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</row>
    <row r="2202" spans="1:20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</row>
    <row r="2203" spans="1:20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</row>
    <row r="2204" spans="1:20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</row>
    <row r="2205" spans="1:20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</row>
    <row r="2206" spans="1:20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</row>
    <row r="2207" spans="1:20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</row>
    <row r="2208" spans="1:20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</row>
    <row r="2209" spans="1:20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</row>
    <row r="2210" spans="1:20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</row>
    <row r="2211" spans="1:20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</row>
    <row r="2212" spans="1:20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</row>
    <row r="2213" spans="1:20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</row>
    <row r="2214" spans="1:20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</row>
    <row r="2215" spans="1:20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</row>
    <row r="2216" spans="1:20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</row>
    <row r="2217" spans="1:20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</row>
    <row r="2218" spans="1:20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</row>
  </sheetData>
  <mergeCells count="6">
    <mergeCell ref="B7:J7"/>
    <mergeCell ref="B2:J2"/>
    <mergeCell ref="B3:J3"/>
    <mergeCell ref="B4:J4"/>
    <mergeCell ref="B5:J5"/>
    <mergeCell ref="B6:J6"/>
  </mergeCells>
  <printOptions horizontalCentered="1" verticalCentered="1"/>
  <pageMargins left="0.25" right="0.25" top="0.25" bottom="0.3" header="0.25" footer="0.25"/>
  <pageSetup scale="67" fitToHeight="0" orientation="landscape" r:id="rId1"/>
  <headerFooter alignWithMargins="0"/>
  <rowBreaks count="2" manualBreakCount="2">
    <brk id="60" max="9" man="1"/>
    <brk id="108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AX405"/>
  <sheetViews>
    <sheetView topLeftCell="A239" zoomScale="75" zoomScaleNormal="75" zoomScaleSheetLayoutView="75" workbookViewId="0">
      <selection activeCell="N294" sqref="N294"/>
    </sheetView>
  </sheetViews>
  <sheetFormatPr defaultRowHeight="12.75"/>
  <cols>
    <col min="1" max="1" width="4.85546875" style="3" customWidth="1"/>
    <col min="2" max="2" width="3.140625" style="3" customWidth="1"/>
    <col min="3" max="3" width="48.5703125" style="3" bestFit="1" customWidth="1"/>
    <col min="4" max="4" width="7.7109375" style="3" bestFit="1" customWidth="1"/>
    <col min="5" max="5" width="17.7109375" style="3" bestFit="1" customWidth="1"/>
    <col min="6" max="6" width="18.7109375" style="3" bestFit="1" customWidth="1"/>
    <col min="7" max="7" width="17.85546875" style="3" bestFit="1" customWidth="1"/>
    <col min="8" max="9" width="21.28515625" style="3" bestFit="1" customWidth="1"/>
    <col min="10" max="10" width="23" style="3" bestFit="1" customWidth="1"/>
    <col min="11" max="11" width="17.28515625" style="3" bestFit="1" customWidth="1"/>
    <col min="12" max="12" width="20.140625" style="3" bestFit="1" customWidth="1"/>
    <col min="13" max="13" width="13.42578125" style="3" customWidth="1"/>
    <col min="14" max="14" width="14.42578125" style="3" bestFit="1" customWidth="1"/>
    <col min="15" max="15" width="11.42578125" style="3" customWidth="1"/>
    <col min="16" max="16" width="6.28515625" style="3" customWidth="1"/>
    <col min="17" max="17" width="5.7109375" style="3" customWidth="1"/>
    <col min="18" max="18" width="13.140625" style="3" customWidth="1"/>
    <col min="19" max="16384" width="9.140625" style="3"/>
  </cols>
  <sheetData>
    <row r="1" spans="1:13">
      <c r="A1" s="34"/>
      <c r="B1" s="35"/>
      <c r="C1" s="35" t="s">
        <v>0</v>
      </c>
      <c r="D1" s="36"/>
      <c r="E1" s="37"/>
      <c r="F1" s="35"/>
      <c r="G1" s="36"/>
      <c r="H1" s="36"/>
      <c r="I1" s="36"/>
      <c r="J1" s="35"/>
      <c r="K1" s="35"/>
      <c r="L1" s="35"/>
    </row>
    <row r="2" spans="1:13">
      <c r="A2" s="34"/>
      <c r="B2" s="35"/>
      <c r="C2" s="36" t="s">
        <v>185</v>
      </c>
      <c r="D2" s="36"/>
      <c r="E2" s="37"/>
      <c r="F2" s="35"/>
      <c r="G2" s="36"/>
      <c r="H2" s="35"/>
      <c r="I2" s="35"/>
      <c r="J2" s="35"/>
      <c r="K2" s="35"/>
      <c r="L2" s="35"/>
    </row>
    <row r="3" spans="1:13">
      <c r="A3" s="34"/>
      <c r="B3" s="35"/>
      <c r="C3" s="35" t="s">
        <v>1</v>
      </c>
      <c r="D3" s="36"/>
      <c r="E3" s="37"/>
      <c r="F3" s="35"/>
      <c r="G3" s="36"/>
      <c r="H3" s="35"/>
      <c r="I3" s="35"/>
      <c r="J3" s="35"/>
      <c r="K3" s="35"/>
      <c r="L3" s="35"/>
    </row>
    <row r="4" spans="1:13">
      <c r="A4" s="34"/>
      <c r="B4" s="39"/>
      <c r="C4" s="35" t="s">
        <v>174</v>
      </c>
      <c r="D4" s="36"/>
      <c r="E4" s="37"/>
      <c r="F4" s="35"/>
      <c r="G4" s="36"/>
      <c r="H4" s="35"/>
      <c r="I4" s="35"/>
      <c r="J4" s="35"/>
      <c r="K4" s="35"/>
      <c r="L4" s="35"/>
    </row>
    <row r="5" spans="1:13">
      <c r="A5" s="34"/>
      <c r="E5" s="40"/>
      <c r="F5" s="41"/>
      <c r="G5" s="41"/>
      <c r="H5" s="41"/>
      <c r="I5" s="41"/>
      <c r="J5" s="41"/>
      <c r="K5" s="41"/>
      <c r="L5" s="41"/>
    </row>
    <row r="6" spans="1:13">
      <c r="A6" s="34"/>
      <c r="E6" s="40"/>
      <c r="F6" s="41"/>
      <c r="G6" s="41"/>
      <c r="H6" s="41"/>
      <c r="I6" s="41"/>
      <c r="J6" s="41"/>
      <c r="K6" s="41"/>
      <c r="L6" s="41"/>
    </row>
    <row r="7" spans="1:13">
      <c r="A7" s="34"/>
      <c r="B7" s="33"/>
      <c r="C7" s="6" t="s">
        <v>28</v>
      </c>
      <c r="D7" s="6" t="s">
        <v>29</v>
      </c>
      <c r="E7" s="6" t="s">
        <v>30</v>
      </c>
      <c r="F7" s="42" t="s">
        <v>31</v>
      </c>
      <c r="G7" s="6" t="s">
        <v>32</v>
      </c>
      <c r="H7" s="42" t="s">
        <v>33</v>
      </c>
      <c r="I7" s="6" t="s">
        <v>34</v>
      </c>
      <c r="J7" s="42" t="s">
        <v>35</v>
      </c>
      <c r="K7" s="42" t="s">
        <v>36</v>
      </c>
      <c r="L7" s="6" t="s">
        <v>37</v>
      </c>
    </row>
    <row r="8" spans="1:13">
      <c r="A8" s="34"/>
      <c r="B8" s="33"/>
      <c r="C8" s="33"/>
      <c r="D8" s="33"/>
      <c r="E8" s="6" t="s">
        <v>154</v>
      </c>
      <c r="F8" s="7"/>
      <c r="G8" s="8" t="s">
        <v>5</v>
      </c>
      <c r="H8" s="8" t="s">
        <v>3</v>
      </c>
      <c r="I8" s="8" t="s">
        <v>3</v>
      </c>
      <c r="J8" s="8" t="s">
        <v>3</v>
      </c>
      <c r="K8" s="6" t="s">
        <v>155</v>
      </c>
      <c r="L8" s="8" t="s">
        <v>156</v>
      </c>
    </row>
    <row r="9" spans="1:13">
      <c r="A9" s="34"/>
      <c r="B9" s="33"/>
      <c r="C9" s="33"/>
      <c r="D9" s="6"/>
      <c r="E9" s="6" t="s">
        <v>157</v>
      </c>
      <c r="F9" s="8" t="s">
        <v>4</v>
      </c>
      <c r="G9" s="8" t="s">
        <v>42</v>
      </c>
      <c r="H9" s="8" t="s">
        <v>6</v>
      </c>
      <c r="I9" s="8" t="s">
        <v>7</v>
      </c>
      <c r="J9" s="8" t="s">
        <v>8</v>
      </c>
      <c r="K9" s="8" t="s">
        <v>9</v>
      </c>
      <c r="L9" s="8" t="s">
        <v>10</v>
      </c>
    </row>
    <row r="10" spans="1:13">
      <c r="A10" s="34"/>
      <c r="B10" s="43"/>
      <c r="C10" s="44" t="s">
        <v>105</v>
      </c>
      <c r="D10" s="44"/>
      <c r="E10" s="44" t="s">
        <v>158</v>
      </c>
      <c r="F10" s="45" t="s">
        <v>12</v>
      </c>
      <c r="G10" s="45" t="s">
        <v>13</v>
      </c>
      <c r="H10" s="45" t="s">
        <v>14</v>
      </c>
      <c r="I10" s="45" t="s">
        <v>15</v>
      </c>
      <c r="J10" s="45" t="s">
        <v>15</v>
      </c>
      <c r="K10" s="45" t="s">
        <v>16</v>
      </c>
      <c r="L10" s="45" t="s">
        <v>17</v>
      </c>
    </row>
    <row r="11" spans="1:13">
      <c r="A11" s="34"/>
      <c r="B11" s="33"/>
      <c r="C11" s="33"/>
      <c r="D11" s="33"/>
      <c r="E11" s="46"/>
      <c r="F11" s="7"/>
      <c r="G11" s="7"/>
      <c r="H11" s="7"/>
      <c r="I11" s="7"/>
      <c r="J11" s="7"/>
      <c r="K11" s="7"/>
      <c r="L11" s="7"/>
    </row>
    <row r="12" spans="1:13">
      <c r="A12" s="34">
        <v>14</v>
      </c>
      <c r="B12" s="33"/>
      <c r="C12" s="33" t="s">
        <v>106</v>
      </c>
      <c r="D12" s="33"/>
      <c r="E12" s="46"/>
      <c r="F12" s="7"/>
      <c r="G12" s="7"/>
      <c r="H12" s="7"/>
      <c r="I12" s="7"/>
      <c r="J12" s="7"/>
      <c r="K12" s="7"/>
      <c r="L12" s="7"/>
    </row>
    <row r="13" spans="1:13">
      <c r="A13" s="34">
        <v>15</v>
      </c>
      <c r="B13" s="33"/>
      <c r="C13" s="33" t="s">
        <v>107</v>
      </c>
      <c r="D13" s="33"/>
      <c r="E13" s="47">
        <v>14389587.169156518</v>
      </c>
      <c r="F13" s="47">
        <v>8094802.3109669872</v>
      </c>
      <c r="G13" s="47">
        <v>2120844.116651658</v>
      </c>
      <c r="H13" s="47">
        <v>2081963.1481410917</v>
      </c>
      <c r="I13" s="47">
        <v>755949.54145746049</v>
      </c>
      <c r="J13" s="47">
        <v>303788.8582105746</v>
      </c>
      <c r="K13" s="47">
        <v>724816.47920526902</v>
      </c>
      <c r="L13" s="47">
        <v>307422.71452348039</v>
      </c>
      <c r="M13" s="49"/>
    </row>
    <row r="14" spans="1:13">
      <c r="A14" s="34">
        <v>16</v>
      </c>
      <c r="B14" s="33"/>
      <c r="C14" s="33" t="s">
        <v>108</v>
      </c>
      <c r="D14" s="33"/>
      <c r="E14" s="47">
        <v>12516372.005994005</v>
      </c>
      <c r="F14" s="47">
        <v>7447313.6201928351</v>
      </c>
      <c r="G14" s="47">
        <v>1878117.2699739202</v>
      </c>
      <c r="H14" s="47">
        <v>1733168.231034464</v>
      </c>
      <c r="I14" s="47">
        <v>601693.15575478668</v>
      </c>
      <c r="J14" s="47">
        <v>69327.550718620725</v>
      </c>
      <c r="K14" s="47">
        <v>600055.76404360472</v>
      </c>
      <c r="L14" s="47">
        <v>186696.41427577168</v>
      </c>
      <c r="M14" s="49"/>
    </row>
    <row r="15" spans="1:13">
      <c r="A15" s="34">
        <v>17</v>
      </c>
      <c r="B15" s="33"/>
      <c r="C15" s="33" t="s">
        <v>109</v>
      </c>
      <c r="D15" s="33"/>
      <c r="E15" s="47">
        <v>442433.12422133982</v>
      </c>
      <c r="F15" s="47">
        <v>244315.01539198955</v>
      </c>
      <c r="G15" s="47">
        <v>64835.846679693786</v>
      </c>
      <c r="H15" s="47">
        <v>69864.423216247989</v>
      </c>
      <c r="I15" s="47">
        <v>25417.598595359872</v>
      </c>
      <c r="J15" s="47">
        <v>13265.357081909899</v>
      </c>
      <c r="K15" s="47">
        <v>19954.833835955604</v>
      </c>
      <c r="L15" s="47">
        <v>4780.0494201830807</v>
      </c>
      <c r="M15" s="49"/>
    </row>
    <row r="16" spans="1:13">
      <c r="A16" s="34">
        <v>18</v>
      </c>
      <c r="B16" s="33"/>
      <c r="C16" s="33" t="s">
        <v>110</v>
      </c>
      <c r="D16" s="33"/>
      <c r="E16" s="47">
        <v>5483943.736559446</v>
      </c>
      <c r="F16" s="47">
        <v>3268665.4356258377</v>
      </c>
      <c r="G16" s="47">
        <v>827586.66791467322</v>
      </c>
      <c r="H16" s="47">
        <v>757423.26338025555</v>
      </c>
      <c r="I16" s="47">
        <v>262011.28592757092</v>
      </c>
      <c r="J16" s="47">
        <v>43803.275678469487</v>
      </c>
      <c r="K16" s="47">
        <v>260026.61087500621</v>
      </c>
      <c r="L16" s="47">
        <v>64427.197157632763</v>
      </c>
      <c r="M16" s="49"/>
    </row>
    <row r="17" spans="1:13">
      <c r="A17" s="34">
        <v>19</v>
      </c>
      <c r="B17" s="33"/>
      <c r="C17" s="33" t="s">
        <v>111</v>
      </c>
      <c r="D17" s="33"/>
      <c r="E17" s="47">
        <v>1994661.3762496738</v>
      </c>
      <c r="F17" s="47">
        <v>1188903.6448093941</v>
      </c>
      <c r="G17" s="47">
        <v>301016.06458570738</v>
      </c>
      <c r="H17" s="47">
        <v>275495.70190985175</v>
      </c>
      <c r="I17" s="47">
        <v>95300.721029848253</v>
      </c>
      <c r="J17" s="47">
        <v>15932.457797948944</v>
      </c>
      <c r="K17" s="47">
        <v>94578.840051134786</v>
      </c>
      <c r="L17" s="47">
        <v>23433.946065788521</v>
      </c>
      <c r="M17" s="49"/>
    </row>
    <row r="18" spans="1:13">
      <c r="A18" s="34">
        <v>20</v>
      </c>
      <c r="B18" s="33"/>
      <c r="C18" s="33" t="s">
        <v>112</v>
      </c>
      <c r="D18" s="33"/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9"/>
    </row>
    <row r="19" spans="1:13">
      <c r="A19" s="34">
        <v>21</v>
      </c>
      <c r="B19" s="33"/>
      <c r="C19" s="33" t="s">
        <v>113</v>
      </c>
      <c r="D19" s="33"/>
      <c r="E19" s="47">
        <v>917937.52667037677</v>
      </c>
      <c r="F19" s="47">
        <v>547130.09644656954</v>
      </c>
      <c r="G19" s="47">
        <v>138526.74198433384</v>
      </c>
      <c r="H19" s="47">
        <v>126782.34322405327</v>
      </c>
      <c r="I19" s="47">
        <v>43857.122413690609</v>
      </c>
      <c r="J19" s="47">
        <v>7332.072039378967</v>
      </c>
      <c r="K19" s="47">
        <v>43524.914827961649</v>
      </c>
      <c r="L19" s="47">
        <v>10784.235734388829</v>
      </c>
      <c r="M19" s="49"/>
    </row>
    <row r="20" spans="1:13">
      <c r="A20" s="34">
        <v>22</v>
      </c>
      <c r="B20" s="33"/>
      <c r="C20" s="33" t="s">
        <v>114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9"/>
    </row>
    <row r="21" spans="1:13">
      <c r="A21" s="34">
        <v>23</v>
      </c>
      <c r="B21" s="33"/>
      <c r="C21" s="33" t="s">
        <v>115</v>
      </c>
      <c r="E21" s="47">
        <v>3684.4135364560402</v>
      </c>
      <c r="F21" s="47">
        <v>1563.2046344751307</v>
      </c>
      <c r="G21" s="47">
        <v>497.21469675132215</v>
      </c>
      <c r="H21" s="47">
        <v>787.79376148963922</v>
      </c>
      <c r="I21" s="47">
        <v>311.30547001849357</v>
      </c>
      <c r="J21" s="47">
        <v>384.89046000770861</v>
      </c>
      <c r="K21" s="47">
        <v>131.16543558881395</v>
      </c>
      <c r="L21" s="47">
        <v>8.839078124931838</v>
      </c>
      <c r="M21" s="49"/>
    </row>
    <row r="22" spans="1:13">
      <c r="A22" s="34">
        <v>24</v>
      </c>
      <c r="B22" s="33"/>
      <c r="D22" s="33"/>
      <c r="E22" s="47"/>
      <c r="F22" s="47"/>
      <c r="G22" s="47"/>
      <c r="H22" s="47"/>
      <c r="I22" s="47"/>
      <c r="J22" s="47"/>
      <c r="K22" s="47"/>
      <c r="L22" s="47"/>
      <c r="M22" s="49"/>
    </row>
    <row r="23" spans="1:13">
      <c r="A23" s="34">
        <v>25</v>
      </c>
      <c r="B23" s="33"/>
      <c r="C23" s="33" t="s">
        <v>116</v>
      </c>
      <c r="D23" s="33"/>
      <c r="E23" s="50">
        <v>35748619.352387816</v>
      </c>
      <c r="F23" s="50">
        <v>20792693.328068089</v>
      </c>
      <c r="G23" s="50">
        <v>5331423.9224867374</v>
      </c>
      <c r="H23" s="50">
        <v>5045484.9046674548</v>
      </c>
      <c r="I23" s="50">
        <v>1784540.7306487353</v>
      </c>
      <c r="J23" s="50">
        <v>453834.46198691038</v>
      </c>
      <c r="K23" s="50">
        <v>1743088.6082745213</v>
      </c>
      <c r="L23" s="50">
        <v>597553.39625537023</v>
      </c>
      <c r="M23" s="49"/>
    </row>
    <row r="24" spans="1:13">
      <c r="A24" s="34">
        <v>26</v>
      </c>
      <c r="B24" s="33"/>
      <c r="C24" s="33"/>
      <c r="D24" s="33"/>
      <c r="E24" s="47"/>
      <c r="F24" s="47"/>
      <c r="G24" s="47"/>
      <c r="H24" s="47"/>
      <c r="I24" s="47"/>
      <c r="J24" s="47"/>
      <c r="K24" s="47"/>
      <c r="L24" s="47"/>
      <c r="M24" s="49"/>
    </row>
    <row r="25" spans="1:13">
      <c r="A25" s="34">
        <v>27</v>
      </c>
      <c r="B25" s="33"/>
      <c r="C25" s="33"/>
      <c r="D25" s="33"/>
      <c r="E25" s="47"/>
      <c r="F25" s="47"/>
      <c r="G25" s="47"/>
      <c r="H25" s="47"/>
      <c r="I25" s="47"/>
      <c r="J25" s="47"/>
      <c r="K25" s="47"/>
      <c r="L25" s="47"/>
      <c r="M25" s="49"/>
    </row>
    <row r="26" spans="1:13">
      <c r="A26" s="34">
        <v>28</v>
      </c>
      <c r="B26" s="33"/>
      <c r="C26" s="33" t="s">
        <v>117</v>
      </c>
      <c r="D26" s="33"/>
      <c r="E26" s="47"/>
      <c r="F26" s="47"/>
      <c r="G26" s="47"/>
      <c r="H26" s="47"/>
      <c r="I26" s="47"/>
      <c r="J26" s="47"/>
      <c r="K26" s="47"/>
      <c r="L26" s="47"/>
      <c r="M26" s="49"/>
    </row>
    <row r="27" spans="1:13">
      <c r="A27" s="34">
        <v>29</v>
      </c>
      <c r="B27" s="33"/>
      <c r="C27" s="33" t="s">
        <v>118</v>
      </c>
      <c r="D27" s="33"/>
      <c r="E27" s="47">
        <v>458650586.24249285</v>
      </c>
      <c r="F27" s="47">
        <v>271535710.27299917</v>
      </c>
      <c r="G27" s="47">
        <v>68867577.32151483</v>
      </c>
      <c r="H27" s="47">
        <v>64443133.074647531</v>
      </c>
      <c r="I27" s="47">
        <v>22488292.806357425</v>
      </c>
      <c r="J27" s="47">
        <v>3117648.8765316103</v>
      </c>
      <c r="K27" s="47">
        <v>22042963.660138711</v>
      </c>
      <c r="L27" s="47">
        <v>6155260.2303035054</v>
      </c>
      <c r="M27" s="49"/>
    </row>
    <row r="28" spans="1:13">
      <c r="A28" s="34">
        <v>30</v>
      </c>
      <c r="B28" s="33"/>
      <c r="C28" s="33" t="s">
        <v>119</v>
      </c>
      <c r="D28" s="33"/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9"/>
    </row>
    <row r="29" spans="1:13">
      <c r="A29" s="34">
        <v>31</v>
      </c>
      <c r="B29" s="33"/>
      <c r="C29" s="33" t="s">
        <v>120</v>
      </c>
      <c r="D29" s="33"/>
      <c r="E29" s="47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9"/>
    </row>
    <row r="30" spans="1:13">
      <c r="A30" s="34">
        <v>32</v>
      </c>
      <c r="B30" s="33"/>
      <c r="C30" s="33" t="s">
        <v>121</v>
      </c>
      <c r="D30" s="33"/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9"/>
    </row>
    <row r="31" spans="1:13">
      <c r="A31" s="34">
        <v>33</v>
      </c>
      <c r="B31" s="33"/>
      <c r="C31" s="33" t="s">
        <v>122</v>
      </c>
      <c r="D31" s="33"/>
      <c r="E31" s="47">
        <v>-955.39989929688181</v>
      </c>
      <c r="F31" s="47">
        <v>-612.58060230599881</v>
      </c>
      <c r="G31" s="47">
        <v>-140.5907647172649</v>
      </c>
      <c r="H31" s="47">
        <v>-105.35021709688229</v>
      </c>
      <c r="I31" s="47">
        <v>-36.501662906239538</v>
      </c>
      <c r="J31" s="47">
        <v>-5.0151054679934948</v>
      </c>
      <c r="K31" s="47">
        <v>-40.748725680810971</v>
      </c>
      <c r="L31" s="47">
        <v>-14.612821121691727</v>
      </c>
      <c r="M31" s="49"/>
    </row>
    <row r="32" spans="1:13">
      <c r="A32" s="34">
        <v>34</v>
      </c>
      <c r="B32" s="33"/>
      <c r="C32" s="33" t="s">
        <v>123</v>
      </c>
      <c r="D32" s="33"/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9"/>
    </row>
    <row r="33" spans="1:13">
      <c r="A33" s="34">
        <v>35</v>
      </c>
      <c r="B33" s="33"/>
      <c r="C33" s="33" t="s">
        <v>124</v>
      </c>
      <c r="D33" s="33"/>
      <c r="E33" s="47">
        <v>-2264.9811875256278</v>
      </c>
      <c r="F33" s="47">
        <v>-1130.4601647238626</v>
      </c>
      <c r="G33" s="47">
        <v>-321.01950285478404</v>
      </c>
      <c r="H33" s="47">
        <v>-410.22625683480487</v>
      </c>
      <c r="I33" s="47">
        <v>-155.54752916763849</v>
      </c>
      <c r="J33" s="47">
        <v>-137.93676129149409</v>
      </c>
      <c r="K33" s="47">
        <v>-93.222296297185807</v>
      </c>
      <c r="L33" s="47">
        <v>-16.568676355857715</v>
      </c>
      <c r="M33" s="49"/>
    </row>
    <row r="34" spans="1:13">
      <c r="A34" s="34">
        <v>36</v>
      </c>
      <c r="B34" s="33"/>
      <c r="C34" s="33" t="s">
        <v>125</v>
      </c>
      <c r="D34" s="33"/>
      <c r="E34" s="47">
        <v>-0.92022264004186993</v>
      </c>
      <c r="F34" s="47">
        <v>-0.54480102210302916</v>
      </c>
      <c r="G34" s="47">
        <v>-0.13817382058808889</v>
      </c>
      <c r="H34" s="47">
        <v>-0.1292967497029823</v>
      </c>
      <c r="I34" s="47">
        <v>-4.5119829336399422E-2</v>
      </c>
      <c r="J34" s="47">
        <v>-6.2551562473500411E-3</v>
      </c>
      <c r="K34" s="47">
        <v>-4.4226334430008278E-2</v>
      </c>
      <c r="L34" s="47">
        <v>-1.2349727634011787E-2</v>
      </c>
      <c r="M34" s="49"/>
    </row>
    <row r="35" spans="1:13">
      <c r="A35" s="34">
        <v>37</v>
      </c>
      <c r="B35" s="33"/>
      <c r="C35" s="67" t="s">
        <v>126</v>
      </c>
      <c r="D35" s="68"/>
      <c r="E35" s="69">
        <v>2741896.1541186552</v>
      </c>
      <c r="F35" s="69">
        <v>1542442.257993716</v>
      </c>
      <c r="G35" s="69">
        <v>404120.99795307929</v>
      </c>
      <c r="H35" s="69">
        <v>396712.33662219421</v>
      </c>
      <c r="I35" s="69">
        <v>144044.10050573191</v>
      </c>
      <c r="J35" s="69">
        <v>57886.129198833565</v>
      </c>
      <c r="K35" s="69">
        <v>138111.78134662539</v>
      </c>
      <c r="L35" s="69">
        <v>58578.550498475357</v>
      </c>
      <c r="M35" s="49"/>
    </row>
    <row r="36" spans="1:13">
      <c r="A36" s="34">
        <v>38</v>
      </c>
      <c r="B36" s="33"/>
      <c r="C36" s="33" t="s">
        <v>127</v>
      </c>
      <c r="D36" s="33"/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9"/>
    </row>
    <row r="37" spans="1:13">
      <c r="A37" s="34">
        <v>39</v>
      </c>
      <c r="B37" s="33"/>
      <c r="C37" s="33" t="s">
        <v>128</v>
      </c>
      <c r="D37" s="33"/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9"/>
    </row>
    <row r="38" spans="1:13">
      <c r="A38" s="34">
        <v>40</v>
      </c>
      <c r="B38" s="33"/>
      <c r="C38" s="33"/>
      <c r="D38" s="33"/>
      <c r="E38" s="47"/>
      <c r="F38" s="47"/>
      <c r="G38" s="47"/>
      <c r="H38" s="47"/>
      <c r="I38" s="47"/>
      <c r="J38" s="47"/>
      <c r="K38" s="47"/>
      <c r="L38" s="47"/>
      <c r="M38" s="49"/>
    </row>
    <row r="39" spans="1:13">
      <c r="A39" s="34">
        <v>41</v>
      </c>
      <c r="B39" s="33"/>
      <c r="C39" s="33" t="s">
        <v>129</v>
      </c>
      <c r="D39" s="33"/>
      <c r="E39" s="50">
        <v>461389261.09530205</v>
      </c>
      <c r="F39" s="50">
        <v>273076408.94542485</v>
      </c>
      <c r="G39" s="50">
        <v>69271236.571026519</v>
      </c>
      <c r="H39" s="50">
        <v>64839329.705499046</v>
      </c>
      <c r="I39" s="50">
        <v>22632144.812551253</v>
      </c>
      <c r="J39" s="50">
        <v>3175392.0476085274</v>
      </c>
      <c r="K39" s="50">
        <v>22180941.426237024</v>
      </c>
      <c r="L39" s="50">
        <v>6213807.5869547753</v>
      </c>
      <c r="M39" s="49"/>
    </row>
    <row r="40" spans="1:13">
      <c r="A40" s="34">
        <v>42</v>
      </c>
      <c r="B40" s="33"/>
      <c r="C40" s="33"/>
      <c r="D40" s="33"/>
      <c r="E40" s="47"/>
      <c r="F40" s="47"/>
      <c r="G40" s="47"/>
      <c r="H40" s="47"/>
      <c r="I40" s="47"/>
      <c r="J40" s="47"/>
      <c r="K40" s="47"/>
      <c r="L40" s="47"/>
      <c r="M40" s="49"/>
    </row>
    <row r="41" spans="1:13">
      <c r="A41" s="34">
        <v>43</v>
      </c>
      <c r="B41" s="33"/>
      <c r="C41" s="33" t="s">
        <v>130</v>
      </c>
      <c r="D41" s="33"/>
      <c r="E41" s="47"/>
      <c r="F41" s="47"/>
      <c r="G41" s="47"/>
      <c r="H41" s="47"/>
      <c r="I41" s="47"/>
      <c r="J41" s="47"/>
      <c r="K41" s="47"/>
      <c r="L41" s="47"/>
      <c r="M41" s="49"/>
    </row>
    <row r="42" spans="1:13">
      <c r="A42" s="34">
        <v>44</v>
      </c>
      <c r="B42" s="33"/>
      <c r="C42" s="33" t="s">
        <v>131</v>
      </c>
      <c r="D42" s="33"/>
      <c r="E42" s="47">
        <v>-198063490.39315847</v>
      </c>
      <c r="F42" s="47">
        <v>-116350696.46187891</v>
      </c>
      <c r="G42" s="47">
        <v>-29462293.847583961</v>
      </c>
      <c r="H42" s="47">
        <v>-28409930.497233436</v>
      </c>
      <c r="I42" s="47">
        <v>-10018330.577983072</v>
      </c>
      <c r="J42" s="47">
        <v>-988142.78700131469</v>
      </c>
      <c r="K42" s="47">
        <v>-9704095.2708978206</v>
      </c>
      <c r="L42" s="47">
        <v>-3130000.9505798849</v>
      </c>
      <c r="M42" s="49"/>
    </row>
    <row r="43" spans="1:13">
      <c r="A43" s="34">
        <v>45</v>
      </c>
      <c r="B43" s="33"/>
      <c r="C43" s="33" t="s">
        <v>132</v>
      </c>
      <c r="D43" s="33"/>
      <c r="E43" s="47">
        <v>-7175977.508866597</v>
      </c>
      <c r="F43" s="47">
        <v>-4070962.5973773794</v>
      </c>
      <c r="G43" s="47">
        <v>-1060824.6937296735</v>
      </c>
      <c r="H43" s="47">
        <v>-1085122.439161608</v>
      </c>
      <c r="I43" s="47">
        <v>-389322.79557208018</v>
      </c>
      <c r="J43" s="47">
        <v>-154218.35442895204</v>
      </c>
      <c r="K43" s="47">
        <v>-330986.85095125006</v>
      </c>
      <c r="L43" s="47">
        <v>-84539.777645652983</v>
      </c>
      <c r="M43" s="49"/>
    </row>
    <row r="44" spans="1:13">
      <c r="A44" s="34">
        <v>46</v>
      </c>
      <c r="B44" s="33"/>
      <c r="C44" s="33" t="s">
        <v>133</v>
      </c>
      <c r="D44" s="33"/>
      <c r="E44" s="47">
        <v>-60013262.527503267</v>
      </c>
      <c r="F44" s="47">
        <v>-35786671.431292593</v>
      </c>
      <c r="G44" s="47">
        <v>-9080752.3101215772</v>
      </c>
      <c r="H44" s="47">
        <v>-8276524.5336433277</v>
      </c>
      <c r="I44" s="47">
        <v>-2861010.8236409561</v>
      </c>
      <c r="J44" s="47">
        <v>-467946.60147998767</v>
      </c>
      <c r="K44" s="47">
        <v>-2843778.7045857897</v>
      </c>
      <c r="L44" s="47">
        <v>-696578.12273903296</v>
      </c>
      <c r="M44" s="49"/>
    </row>
    <row r="45" spans="1:13">
      <c r="A45" s="34">
        <v>47</v>
      </c>
      <c r="B45" s="33"/>
      <c r="C45" s="33" t="s">
        <v>134</v>
      </c>
      <c r="D45" s="33"/>
      <c r="E45" s="47">
        <v>-154334.42564469154</v>
      </c>
      <c r="F45" s="47">
        <v>-92032.663971678427</v>
      </c>
      <c r="G45" s="47">
        <v>-23352.842847834356</v>
      </c>
      <c r="H45" s="47">
        <v>-21284.353704935758</v>
      </c>
      <c r="I45" s="47">
        <v>-7357.4457209773154</v>
      </c>
      <c r="J45" s="47">
        <v>-1203.0052196458284</v>
      </c>
      <c r="K45" s="47">
        <v>-7313.1341377513663</v>
      </c>
      <c r="L45" s="47">
        <v>-1790.9800418684681</v>
      </c>
      <c r="M45" s="49"/>
    </row>
    <row r="46" spans="1:13">
      <c r="A46" s="34">
        <v>48</v>
      </c>
      <c r="B46" s="33"/>
      <c r="C46" s="33" t="s">
        <v>135</v>
      </c>
      <c r="D46" s="33"/>
      <c r="E46" s="47">
        <v>-162156.33924065714</v>
      </c>
      <c r="F46" s="47">
        <v>-59724.340415756524</v>
      </c>
      <c r="G46" s="47">
        <v>-92795.770991560217</v>
      </c>
      <c r="H46" s="47">
        <v>0</v>
      </c>
      <c r="I46" s="47">
        <v>0</v>
      </c>
      <c r="J46" s="47">
        <v>0</v>
      </c>
      <c r="K46" s="47">
        <v>-9636.2278333403938</v>
      </c>
      <c r="L46" s="47">
        <v>0</v>
      </c>
      <c r="M46" s="49"/>
    </row>
    <row r="47" spans="1:13">
      <c r="A47" s="34">
        <v>49</v>
      </c>
      <c r="B47" s="33"/>
      <c r="C47" s="33" t="s">
        <v>136</v>
      </c>
      <c r="D47" s="33"/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9"/>
    </row>
    <row r="48" spans="1:13">
      <c r="A48" s="34">
        <v>50</v>
      </c>
      <c r="B48" s="33"/>
      <c r="C48" s="33" t="s">
        <v>137</v>
      </c>
      <c r="D48" s="33"/>
      <c r="E48" s="47">
        <v>-202579.08333728916</v>
      </c>
      <c r="F48" s="47">
        <v>-119933.24969034478</v>
      </c>
      <c r="G48" s="47">
        <v>-30417.775762040052</v>
      </c>
      <c r="H48" s="47">
        <v>-28463.565113035358</v>
      </c>
      <c r="I48" s="47">
        <v>-9932.7415666352645</v>
      </c>
      <c r="J48" s="47">
        <v>-1377.0187382718959</v>
      </c>
      <c r="K48" s="47">
        <v>-9736.0463635102697</v>
      </c>
      <c r="L48" s="47">
        <v>-2718.6861034515141</v>
      </c>
      <c r="M48" s="49"/>
    </row>
    <row r="49" spans="1:13">
      <c r="A49" s="34">
        <v>51</v>
      </c>
      <c r="B49" s="33"/>
      <c r="C49" s="33"/>
      <c r="D49" s="33"/>
      <c r="E49" s="47"/>
      <c r="F49" s="47"/>
      <c r="G49" s="47"/>
      <c r="H49" s="47"/>
      <c r="I49" s="47"/>
      <c r="J49" s="47"/>
      <c r="K49" s="47"/>
      <c r="L49" s="47"/>
      <c r="M49" s="49"/>
    </row>
    <row r="50" spans="1:13">
      <c r="A50" s="34">
        <v>52</v>
      </c>
      <c r="B50" s="33"/>
      <c r="C50" s="33" t="s">
        <v>138</v>
      </c>
      <c r="D50" s="33"/>
      <c r="E50" s="50">
        <v>-265771800.277751</v>
      </c>
      <c r="F50" s="50">
        <v>-156480020.74462667</v>
      </c>
      <c r="G50" s="50">
        <v>-39750437.241036646</v>
      </c>
      <c r="H50" s="50">
        <v>-37821325.388856344</v>
      </c>
      <c r="I50" s="50">
        <v>-13285954.384483721</v>
      </c>
      <c r="J50" s="50">
        <v>-1612887.766868172</v>
      </c>
      <c r="K50" s="50">
        <v>-12905546.234769464</v>
      </c>
      <c r="L50" s="50">
        <v>-3915628.5171098909</v>
      </c>
      <c r="M50" s="49"/>
    </row>
    <row r="51" spans="1:13">
      <c r="A51" s="34">
        <v>53</v>
      </c>
      <c r="B51" s="33"/>
      <c r="C51" s="33"/>
      <c r="D51" s="33"/>
      <c r="E51" s="47"/>
      <c r="F51" s="47"/>
      <c r="G51" s="47"/>
      <c r="H51" s="47"/>
      <c r="I51" s="47"/>
      <c r="J51" s="47"/>
      <c r="K51" s="47"/>
      <c r="L51" s="47"/>
      <c r="M51" s="49"/>
    </row>
    <row r="52" spans="1:13" ht="13.5" thickBot="1">
      <c r="A52" s="34">
        <v>54</v>
      </c>
      <c r="B52" s="33"/>
      <c r="C52" s="33" t="s">
        <v>22</v>
      </c>
      <c r="D52" s="33"/>
      <c r="E52" s="51">
        <v>195617460.81755105</v>
      </c>
      <c r="F52" s="51">
        <v>116596388.20079818</v>
      </c>
      <c r="G52" s="51">
        <v>29520799.329989873</v>
      </c>
      <c r="H52" s="51">
        <v>27018004.316642702</v>
      </c>
      <c r="I52" s="51">
        <v>9346190.4280675314</v>
      </c>
      <c r="J52" s="51">
        <v>1562504.2807403554</v>
      </c>
      <c r="K52" s="51">
        <v>9275395.1914675608</v>
      </c>
      <c r="L52" s="51">
        <v>2298179.0698448843</v>
      </c>
      <c r="M52" s="49"/>
    </row>
    <row r="53" spans="1:13" ht="13.5" thickTop="1">
      <c r="A53" s="34">
        <v>55</v>
      </c>
      <c r="B53" s="33"/>
      <c r="C53" s="33"/>
      <c r="D53" s="33"/>
      <c r="E53" s="47"/>
      <c r="F53" s="47"/>
      <c r="G53" s="47"/>
      <c r="H53" s="47"/>
      <c r="I53" s="47"/>
      <c r="J53" s="47"/>
      <c r="K53" s="47"/>
      <c r="L53" s="47"/>
      <c r="M53" s="49"/>
    </row>
    <row r="54" spans="1:13">
      <c r="A54" s="34">
        <v>56</v>
      </c>
      <c r="B54" s="33"/>
      <c r="D54" s="52"/>
      <c r="E54" s="47"/>
      <c r="F54" s="47"/>
      <c r="G54" s="47"/>
      <c r="H54" s="47"/>
      <c r="I54" s="47"/>
      <c r="J54" s="47"/>
      <c r="K54" s="47"/>
      <c r="L54" s="47"/>
      <c r="M54" s="49"/>
    </row>
    <row r="55" spans="1:13">
      <c r="A55" s="34">
        <v>57</v>
      </c>
      <c r="B55" s="33"/>
      <c r="C55" s="33" t="s">
        <v>139</v>
      </c>
      <c r="D55" s="53">
        <v>4.6500654407957753E-2</v>
      </c>
      <c r="E55" s="32">
        <v>9096339.9416391589</v>
      </c>
      <c r="F55" s="32">
        <v>5421808.3529413994</v>
      </c>
      <c r="G55" s="32">
        <v>1372736.4874905299</v>
      </c>
      <c r="H55" s="32">
        <v>1256354.881520913</v>
      </c>
      <c r="I55" s="32">
        <v>434603.97112653102</v>
      </c>
      <c r="J55" s="32">
        <v>72657.471569661866</v>
      </c>
      <c r="K55" s="32">
        <v>431311.94629566616</v>
      </c>
      <c r="L55" s="32">
        <v>106866.83069445877</v>
      </c>
      <c r="M55" s="49"/>
    </row>
    <row r="56" spans="1:13">
      <c r="A56" s="34">
        <v>58</v>
      </c>
      <c r="B56" s="33"/>
      <c r="C56" s="33" t="s">
        <v>116</v>
      </c>
      <c r="D56" s="53"/>
      <c r="E56" s="54">
        <v>35748619.352387816</v>
      </c>
      <c r="F56" s="54">
        <v>20792693.328068089</v>
      </c>
      <c r="G56" s="54">
        <v>5331423.9224867374</v>
      </c>
      <c r="H56" s="54">
        <v>5045484.9046674548</v>
      </c>
      <c r="I56" s="54">
        <v>1784540.7306487353</v>
      </c>
      <c r="J56" s="54">
        <v>453834.46198691038</v>
      </c>
      <c r="K56" s="54">
        <v>1743088.6082745213</v>
      </c>
      <c r="L56" s="54">
        <v>597553.39625537023</v>
      </c>
      <c r="M56" s="49"/>
    </row>
    <row r="57" spans="1:13">
      <c r="A57" s="34">
        <v>59</v>
      </c>
      <c r="B57" s="33"/>
      <c r="C57" s="33" t="s">
        <v>140</v>
      </c>
      <c r="D57" s="53"/>
      <c r="E57" s="55">
        <v>-1744135.0637866287</v>
      </c>
      <c r="F57" s="56">
        <v>-592396.23178713501</v>
      </c>
      <c r="G57" s="56">
        <v>-303279.83415731287</v>
      </c>
      <c r="H57" s="56">
        <v>-391698.61495395668</v>
      </c>
      <c r="I57" s="56">
        <v>-111659.77007160668</v>
      </c>
      <c r="J57" s="56">
        <v>-74314.245284259363</v>
      </c>
      <c r="K57" s="56">
        <v>-263455.26436447277</v>
      </c>
      <c r="L57" s="56">
        <v>-7331.1031678854451</v>
      </c>
      <c r="M57" s="49"/>
    </row>
    <row r="58" spans="1:13">
      <c r="A58" s="34">
        <v>60</v>
      </c>
      <c r="D58" s="57"/>
      <c r="E58" s="48"/>
      <c r="F58" s="48"/>
      <c r="G58" s="48"/>
      <c r="H58" s="48"/>
      <c r="I58" s="48"/>
      <c r="J58" s="48"/>
      <c r="K58" s="48"/>
      <c r="L58" s="48"/>
      <c r="M58" s="49"/>
    </row>
    <row r="59" spans="1:13">
      <c r="A59" s="34">
        <v>61</v>
      </c>
      <c r="B59" s="33"/>
      <c r="C59" s="33" t="s">
        <v>141</v>
      </c>
      <c r="D59" s="53"/>
      <c r="E59" s="54">
        <v>43100824.230240345</v>
      </c>
      <c r="F59" s="54">
        <v>25622105.449222352</v>
      </c>
      <c r="G59" s="54">
        <v>6400880.5758199543</v>
      </c>
      <c r="H59" s="54">
        <v>5910141.1712344112</v>
      </c>
      <c r="I59" s="54">
        <v>2107484.9317036597</v>
      </c>
      <c r="J59" s="54">
        <v>452177.68827231292</v>
      </c>
      <c r="K59" s="54">
        <v>1910945.2902057145</v>
      </c>
      <c r="L59" s="54">
        <v>697089.12378194358</v>
      </c>
      <c r="M59" s="49"/>
    </row>
    <row r="60" spans="1:13">
      <c r="A60" s="34">
        <v>62</v>
      </c>
      <c r="D60" s="57"/>
      <c r="E60" s="48"/>
      <c r="F60" s="48"/>
      <c r="G60" s="48"/>
      <c r="H60" s="48"/>
      <c r="I60" s="48"/>
      <c r="J60" s="48"/>
      <c r="K60" s="48"/>
      <c r="L60" s="48"/>
      <c r="M60" s="49"/>
    </row>
    <row r="61" spans="1:13">
      <c r="A61" s="34">
        <v>63</v>
      </c>
      <c r="D61" s="57"/>
      <c r="E61" s="48"/>
      <c r="F61" s="48"/>
      <c r="G61" s="48"/>
      <c r="H61" s="48"/>
      <c r="I61" s="48"/>
      <c r="J61" s="48"/>
      <c r="K61" s="48"/>
      <c r="L61" s="48"/>
    </row>
    <row r="62" spans="1:13">
      <c r="A62" s="34">
        <v>64</v>
      </c>
      <c r="C62" s="33" t="s">
        <v>142</v>
      </c>
      <c r="D62" s="53">
        <v>7.0400000000000004E-2</v>
      </c>
      <c r="E62" s="32">
        <v>11239299.745097345</v>
      </c>
      <c r="F62" s="32">
        <v>6699104.2144583743</v>
      </c>
      <c r="G62" s="32">
        <v>1696132.3953288742</v>
      </c>
      <c r="H62" s="32">
        <v>1552333.0471624045</v>
      </c>
      <c r="I62" s="32">
        <v>536990.07878332457</v>
      </c>
      <c r="J62" s="32">
        <v>89774.470493806497</v>
      </c>
      <c r="K62" s="32">
        <v>532922.50280443858</v>
      </c>
      <c r="L62" s="32">
        <v>132043.03606612486</v>
      </c>
    </row>
    <row r="63" spans="1:13">
      <c r="A63" s="34">
        <v>65</v>
      </c>
      <c r="C63" s="33" t="s">
        <v>143</v>
      </c>
      <c r="D63" s="53"/>
      <c r="E63" s="54">
        <v>37068693.118940115</v>
      </c>
      <c r="F63" s="54">
        <v>21579513.853676364</v>
      </c>
      <c r="G63" s="54">
        <v>5530637.3904476594</v>
      </c>
      <c r="H63" s="54">
        <v>5227808.9087412097</v>
      </c>
      <c r="I63" s="54">
        <v>1847611.0759529369</v>
      </c>
      <c r="J63" s="54">
        <v>464378.61741409265</v>
      </c>
      <c r="K63" s="54">
        <v>1805681.210261527</v>
      </c>
      <c r="L63" s="54">
        <v>613062.06244632602</v>
      </c>
    </row>
    <row r="64" spans="1:13">
      <c r="A64" s="34">
        <v>66</v>
      </c>
      <c r="C64" s="33" t="s">
        <v>140</v>
      </c>
      <c r="D64" s="53"/>
      <c r="E64" s="55">
        <v>-1744135.0637866287</v>
      </c>
      <c r="F64" s="55">
        <v>-592396.23178713501</v>
      </c>
      <c r="G64" s="55">
        <v>-303279.83415731287</v>
      </c>
      <c r="H64" s="55">
        <v>-391698.61495395668</v>
      </c>
      <c r="I64" s="55">
        <v>-111659.77007160668</v>
      </c>
      <c r="J64" s="55">
        <v>-74314.245284259363</v>
      </c>
      <c r="K64" s="55">
        <v>-263455.26436447277</v>
      </c>
      <c r="L64" s="55">
        <v>-7331.1031678854451</v>
      </c>
    </row>
    <row r="65" spans="1:12">
      <c r="A65" s="34">
        <v>67</v>
      </c>
      <c r="E65" s="48"/>
      <c r="F65" s="48"/>
      <c r="G65" s="48"/>
      <c r="H65" s="48"/>
      <c r="I65" s="48"/>
      <c r="J65" s="48"/>
      <c r="K65" s="48"/>
      <c r="L65" s="48"/>
    </row>
    <row r="66" spans="1:12">
      <c r="A66" s="34">
        <v>68</v>
      </c>
      <c r="C66" s="33" t="s">
        <v>144</v>
      </c>
      <c r="D66" s="33"/>
      <c r="E66" s="54">
        <v>46563857.800250836</v>
      </c>
      <c r="F66" s="54">
        <v>27686221.836347606</v>
      </c>
      <c r="G66" s="54">
        <v>6923489.95161922</v>
      </c>
      <c r="H66" s="54">
        <v>6388443.3409496574</v>
      </c>
      <c r="I66" s="54">
        <v>2272941.3846646547</v>
      </c>
      <c r="J66" s="54">
        <v>479838.84262363979</v>
      </c>
      <c r="K66" s="54">
        <v>2075148.4487014927</v>
      </c>
      <c r="L66" s="54">
        <v>737773.99534456548</v>
      </c>
    </row>
    <row r="67" spans="1:12">
      <c r="C67" s="33"/>
    </row>
    <row r="68" spans="1:12">
      <c r="A68" s="34"/>
      <c r="B68" s="35"/>
      <c r="C68" s="35" t="s">
        <v>0</v>
      </c>
      <c r="D68" s="36"/>
      <c r="E68" s="37"/>
      <c r="F68" s="35"/>
      <c r="G68" s="36"/>
      <c r="H68" s="36"/>
      <c r="I68" s="36"/>
      <c r="J68" s="35"/>
      <c r="K68" s="35"/>
      <c r="L68" s="35"/>
    </row>
    <row r="69" spans="1:12">
      <c r="A69" s="34"/>
      <c r="B69" s="35"/>
      <c r="C69" s="36" t="s">
        <v>186</v>
      </c>
      <c r="D69" s="36"/>
      <c r="E69" s="37"/>
      <c r="F69" s="35"/>
      <c r="G69" s="36"/>
      <c r="H69" s="35"/>
      <c r="I69" s="35"/>
      <c r="J69" s="35"/>
      <c r="K69" s="35"/>
      <c r="L69" s="35"/>
    </row>
    <row r="70" spans="1:12">
      <c r="A70" s="34"/>
      <c r="B70" s="35"/>
      <c r="C70" s="35" t="s">
        <v>1</v>
      </c>
      <c r="D70" s="36"/>
      <c r="E70" s="37"/>
      <c r="F70" s="35"/>
      <c r="G70" s="36"/>
      <c r="H70" s="35"/>
      <c r="I70" s="35"/>
      <c r="J70" s="35"/>
      <c r="K70" s="35"/>
      <c r="L70" s="35"/>
    </row>
    <row r="71" spans="1:12">
      <c r="A71" s="34"/>
      <c r="B71" s="39"/>
      <c r="C71" s="35" t="s">
        <v>174</v>
      </c>
      <c r="D71" s="36"/>
      <c r="E71" s="37"/>
      <c r="F71" s="35"/>
      <c r="G71" s="36"/>
      <c r="H71" s="35"/>
      <c r="I71" s="35"/>
      <c r="J71" s="35"/>
      <c r="K71" s="35"/>
      <c r="L71" s="35"/>
    </row>
    <row r="72" spans="1:12">
      <c r="A72" s="34"/>
      <c r="E72" s="40"/>
      <c r="F72" s="41"/>
      <c r="G72" s="41"/>
      <c r="H72" s="41"/>
      <c r="I72" s="41"/>
      <c r="J72" s="41"/>
      <c r="K72" s="41"/>
      <c r="L72" s="41"/>
    </row>
    <row r="73" spans="1:12">
      <c r="A73" s="34"/>
      <c r="E73" s="40"/>
      <c r="F73" s="41"/>
      <c r="G73" s="41"/>
      <c r="H73" s="41"/>
      <c r="I73" s="41"/>
      <c r="J73" s="41"/>
      <c r="K73" s="41"/>
      <c r="L73" s="41"/>
    </row>
    <row r="74" spans="1:12">
      <c r="A74" s="34"/>
      <c r="B74" s="33"/>
      <c r="C74" s="6" t="s">
        <v>28</v>
      </c>
      <c r="D74" s="6" t="s">
        <v>29</v>
      </c>
      <c r="E74" s="6" t="s">
        <v>30</v>
      </c>
      <c r="F74" s="42" t="s">
        <v>31</v>
      </c>
      <c r="G74" s="6" t="s">
        <v>32</v>
      </c>
      <c r="H74" s="42" t="s">
        <v>33</v>
      </c>
      <c r="I74" s="6" t="s">
        <v>34</v>
      </c>
      <c r="J74" s="42" t="s">
        <v>35</v>
      </c>
      <c r="K74" s="42" t="s">
        <v>36</v>
      </c>
      <c r="L74" s="6" t="s">
        <v>37</v>
      </c>
    </row>
    <row r="75" spans="1:12">
      <c r="A75" s="34"/>
      <c r="B75" s="33"/>
      <c r="C75" s="33"/>
      <c r="D75" s="33"/>
      <c r="E75" s="6" t="s">
        <v>154</v>
      </c>
      <c r="F75" s="7"/>
      <c r="G75" s="8" t="s">
        <v>5</v>
      </c>
      <c r="H75" s="8" t="s">
        <v>3</v>
      </c>
      <c r="I75" s="8" t="s">
        <v>3</v>
      </c>
      <c r="J75" s="8" t="s">
        <v>3</v>
      </c>
      <c r="K75" s="6" t="s">
        <v>155</v>
      </c>
      <c r="L75" s="8" t="s">
        <v>156</v>
      </c>
    </row>
    <row r="76" spans="1:12">
      <c r="A76" s="34"/>
      <c r="B76" s="33"/>
      <c r="C76" s="33"/>
      <c r="D76" s="6"/>
      <c r="E76" s="6" t="s">
        <v>157</v>
      </c>
      <c r="F76" s="8" t="s">
        <v>4</v>
      </c>
      <c r="G76" s="8" t="s">
        <v>42</v>
      </c>
      <c r="H76" s="8" t="s">
        <v>6</v>
      </c>
      <c r="I76" s="8" t="s">
        <v>7</v>
      </c>
      <c r="J76" s="8" t="s">
        <v>8</v>
      </c>
      <c r="K76" s="8" t="s">
        <v>9</v>
      </c>
      <c r="L76" s="8" t="s">
        <v>10</v>
      </c>
    </row>
    <row r="77" spans="1:12">
      <c r="A77" s="34"/>
      <c r="B77" s="43"/>
      <c r="C77" s="44" t="s">
        <v>105</v>
      </c>
      <c r="D77" s="44"/>
      <c r="E77" s="44" t="s">
        <v>158</v>
      </c>
      <c r="F77" s="45" t="s">
        <v>12</v>
      </c>
      <c r="G77" s="45" t="s">
        <v>13</v>
      </c>
      <c r="H77" s="45" t="s">
        <v>14</v>
      </c>
      <c r="I77" s="45" t="s">
        <v>15</v>
      </c>
      <c r="J77" s="45" t="s">
        <v>15</v>
      </c>
      <c r="K77" s="45" t="s">
        <v>16</v>
      </c>
      <c r="L77" s="45" t="s">
        <v>17</v>
      </c>
    </row>
    <row r="78" spans="1:12">
      <c r="A78" s="34">
        <v>13</v>
      </c>
      <c r="B78" s="33"/>
      <c r="C78" s="33"/>
      <c r="D78" s="33"/>
      <c r="E78" s="46"/>
      <c r="F78" s="7"/>
      <c r="G78" s="7"/>
      <c r="H78" s="7"/>
      <c r="I78" s="7"/>
      <c r="J78" s="7"/>
      <c r="K78" s="7"/>
      <c r="L78" s="7"/>
    </row>
    <row r="79" spans="1:12">
      <c r="A79" s="34">
        <v>14</v>
      </c>
      <c r="B79" s="33"/>
      <c r="C79" s="33" t="s">
        <v>106</v>
      </c>
      <c r="D79" s="33"/>
      <c r="E79" s="46"/>
      <c r="F79" s="7"/>
      <c r="G79" s="7"/>
      <c r="H79" s="7"/>
      <c r="I79" s="7"/>
      <c r="J79" s="7"/>
      <c r="K79" s="7"/>
      <c r="L79" s="7"/>
    </row>
    <row r="80" spans="1:12">
      <c r="A80" s="34">
        <v>15</v>
      </c>
      <c r="B80" s="33"/>
      <c r="C80" s="33" t="s">
        <v>107</v>
      </c>
      <c r="D80" s="33"/>
      <c r="E80" s="47">
        <v>2498911.3677932331</v>
      </c>
      <c r="F80" s="47">
        <v>1234937.6192752605</v>
      </c>
      <c r="G80" s="47">
        <v>334348.73691023991</v>
      </c>
      <c r="H80" s="47">
        <v>454885.49264278478</v>
      </c>
      <c r="I80" s="47">
        <v>172377.86258571004</v>
      </c>
      <c r="J80" s="47">
        <v>129645.56784949117</v>
      </c>
      <c r="K80" s="47">
        <v>156644.53129481082</v>
      </c>
      <c r="L80" s="47">
        <v>16071.557234935319</v>
      </c>
    </row>
    <row r="81" spans="1:12">
      <c r="A81" s="34">
        <v>16</v>
      </c>
      <c r="B81" s="33"/>
      <c r="C81" s="33" t="s">
        <v>108</v>
      </c>
      <c r="D81" s="33"/>
      <c r="E81" s="47">
        <v>1177340.1216324484</v>
      </c>
      <c r="F81" s="47">
        <v>579892.27208910626</v>
      </c>
      <c r="G81" s="47">
        <v>156928.93387748656</v>
      </c>
      <c r="H81" s="47">
        <v>219328.90072422268</v>
      </c>
      <c r="I81" s="47">
        <v>83236.815079546883</v>
      </c>
      <c r="J81" s="47">
        <v>55923.819671081845</v>
      </c>
      <c r="K81" s="47">
        <v>76413.304339084803</v>
      </c>
      <c r="L81" s="47">
        <v>5616.0758519192432</v>
      </c>
    </row>
    <row r="82" spans="1:12">
      <c r="A82" s="34">
        <v>17</v>
      </c>
      <c r="B82" s="33"/>
      <c r="C82" s="33" t="s">
        <v>109</v>
      </c>
      <c r="D82" s="33"/>
      <c r="E82" s="47">
        <v>51976.856469350678</v>
      </c>
      <c r="F82" s="47">
        <v>28702.024765179518</v>
      </c>
      <c r="G82" s="47">
        <v>7616.8878694836376</v>
      </c>
      <c r="H82" s="47">
        <v>8207.6429160132557</v>
      </c>
      <c r="I82" s="47">
        <v>2986.048741969098</v>
      </c>
      <c r="J82" s="47">
        <v>1558.408544284712</v>
      </c>
      <c r="K82" s="47">
        <v>2344.2854464990805</v>
      </c>
      <c r="L82" s="47">
        <v>561.55818592136802</v>
      </c>
    </row>
    <row r="83" spans="1:12">
      <c r="A83" s="34">
        <v>18</v>
      </c>
      <c r="B83" s="33"/>
      <c r="C83" s="33" t="s">
        <v>110</v>
      </c>
      <c r="D83" s="33"/>
      <c r="E83" s="47">
        <v>644251.39275635814</v>
      </c>
      <c r="F83" s="47">
        <v>384001.43409890123</v>
      </c>
      <c r="G83" s="47">
        <v>97224.532023577631</v>
      </c>
      <c r="H83" s="47">
        <v>88981.764908649857</v>
      </c>
      <c r="I83" s="47">
        <v>30780.975149578313</v>
      </c>
      <c r="J83" s="47">
        <v>5145.9903162408682</v>
      </c>
      <c r="K83" s="47">
        <v>30547.816363090504</v>
      </c>
      <c r="L83" s="47">
        <v>7568.8798963197469</v>
      </c>
    </row>
    <row r="84" spans="1:12">
      <c r="A84" s="34">
        <v>19</v>
      </c>
      <c r="B84" s="33"/>
      <c r="C84" s="33" t="s">
        <v>111</v>
      </c>
      <c r="D84" s="33"/>
      <c r="E84" s="47">
        <v>296663.97409062932</v>
      </c>
      <c r="F84" s="47">
        <v>176824.43961648177</v>
      </c>
      <c r="G84" s="47">
        <v>44769.815592969928</v>
      </c>
      <c r="H84" s="47">
        <v>40974.197799493464</v>
      </c>
      <c r="I84" s="47">
        <v>14173.980090582714</v>
      </c>
      <c r="J84" s="47">
        <v>2369.6183741511113</v>
      </c>
      <c r="K84" s="47">
        <v>14066.615460918996</v>
      </c>
      <c r="L84" s="47">
        <v>3485.3071560313306</v>
      </c>
    </row>
    <row r="85" spans="1:12">
      <c r="A85" s="34">
        <v>20</v>
      </c>
      <c r="B85" s="33"/>
      <c r="C85" s="33" t="s">
        <v>112</v>
      </c>
      <c r="D85" s="33"/>
      <c r="E85" s="47">
        <v>0</v>
      </c>
      <c r="F85" s="47">
        <v>0</v>
      </c>
      <c r="G85" s="47">
        <v>0</v>
      </c>
      <c r="H85" s="47">
        <v>0</v>
      </c>
      <c r="I85" s="47">
        <v>0</v>
      </c>
      <c r="J85" s="47">
        <v>0</v>
      </c>
      <c r="K85" s="47">
        <v>0</v>
      </c>
      <c r="L85" s="47">
        <v>0</v>
      </c>
    </row>
    <row r="86" spans="1:12">
      <c r="A86" s="34">
        <v>21</v>
      </c>
      <c r="B86" s="33"/>
      <c r="C86" s="33" t="s">
        <v>113</v>
      </c>
      <c r="D86" s="33"/>
      <c r="E86" s="47">
        <v>107264.4583290742</v>
      </c>
      <c r="F86" s="47">
        <v>63934.213087193668</v>
      </c>
      <c r="G86" s="47">
        <v>16187.371701578464</v>
      </c>
      <c r="H86" s="47">
        <v>14814.994459314883</v>
      </c>
      <c r="I86" s="47">
        <v>5124.8699861310888</v>
      </c>
      <c r="J86" s="47">
        <v>856.7802414468124</v>
      </c>
      <c r="K86" s="47">
        <v>5086.0502781436808</v>
      </c>
      <c r="L86" s="47">
        <v>1260.178575265556</v>
      </c>
    </row>
    <row r="87" spans="1:12">
      <c r="A87" s="34">
        <v>22</v>
      </c>
      <c r="B87" s="33"/>
      <c r="C87" s="33" t="s">
        <v>114</v>
      </c>
      <c r="E87" s="47">
        <v>0</v>
      </c>
      <c r="F87" s="47">
        <v>0</v>
      </c>
      <c r="G87" s="47">
        <v>0</v>
      </c>
      <c r="H87" s="47">
        <v>0</v>
      </c>
      <c r="I87" s="47">
        <v>0</v>
      </c>
      <c r="J87" s="47">
        <v>0</v>
      </c>
      <c r="K87" s="47">
        <v>0</v>
      </c>
      <c r="L87" s="47">
        <v>0</v>
      </c>
    </row>
    <row r="88" spans="1:12">
      <c r="A88" s="34">
        <v>23</v>
      </c>
      <c r="B88" s="33"/>
      <c r="C88" s="33" t="s">
        <v>115</v>
      </c>
      <c r="E88" s="47">
        <v>432.84334529686544</v>
      </c>
      <c r="F88" s="47">
        <v>183.64461987635852</v>
      </c>
      <c r="G88" s="47">
        <v>58.412572460479176</v>
      </c>
      <c r="H88" s="47">
        <v>92.549678192521426</v>
      </c>
      <c r="I88" s="47">
        <v>36.572035065756388</v>
      </c>
      <c r="J88" s="47">
        <v>45.216768594014127</v>
      </c>
      <c r="K88" s="47">
        <v>15.409259944852055</v>
      </c>
      <c r="L88" s="47">
        <v>1.0384111628837214</v>
      </c>
    </row>
    <row r="89" spans="1:12">
      <c r="A89" s="34">
        <v>24</v>
      </c>
      <c r="B89" s="33"/>
      <c r="D89" s="33"/>
      <c r="E89" s="47"/>
      <c r="F89" s="47"/>
      <c r="G89" s="47"/>
      <c r="H89" s="47"/>
      <c r="I89" s="47"/>
      <c r="J89" s="47"/>
      <c r="K89" s="47"/>
      <c r="L89" s="47"/>
    </row>
    <row r="90" spans="1:12">
      <c r="A90" s="34">
        <v>25</v>
      </c>
      <c r="B90" s="33"/>
      <c r="C90" s="33" t="s">
        <v>116</v>
      </c>
      <c r="D90" s="33"/>
      <c r="E90" s="50">
        <v>4776841.0144163901</v>
      </c>
      <c r="F90" s="50">
        <v>2468475.6475519994</v>
      </c>
      <c r="G90" s="50">
        <v>657134.69054779655</v>
      </c>
      <c r="H90" s="50">
        <v>827285.54312867136</v>
      </c>
      <c r="I90" s="50">
        <v>308717.12366858392</v>
      </c>
      <c r="J90" s="50">
        <v>195545.40176529053</v>
      </c>
      <c r="K90" s="50">
        <v>285118.01244249271</v>
      </c>
      <c r="L90" s="50">
        <v>34564.595311555444</v>
      </c>
    </row>
    <row r="91" spans="1:12">
      <c r="A91" s="34">
        <v>26</v>
      </c>
      <c r="B91" s="33"/>
      <c r="C91" s="33"/>
      <c r="D91" s="33"/>
      <c r="E91" s="47"/>
      <c r="F91" s="47"/>
      <c r="G91" s="47"/>
      <c r="H91" s="47"/>
      <c r="I91" s="47"/>
      <c r="J91" s="47"/>
      <c r="K91" s="47"/>
      <c r="L91" s="47"/>
    </row>
    <row r="92" spans="1:12">
      <c r="A92" s="34">
        <v>27</v>
      </c>
      <c r="B92" s="33"/>
      <c r="C92" s="33"/>
      <c r="D92" s="33"/>
      <c r="E92" s="47"/>
      <c r="F92" s="47"/>
      <c r="G92" s="47"/>
      <c r="H92" s="47"/>
      <c r="I92" s="47"/>
      <c r="J92" s="47"/>
      <c r="K92" s="47"/>
      <c r="L92" s="47"/>
    </row>
    <row r="93" spans="1:12">
      <c r="A93" s="34">
        <v>28</v>
      </c>
      <c r="B93" s="33"/>
      <c r="C93" s="33" t="s">
        <v>117</v>
      </c>
      <c r="D93" s="33"/>
      <c r="E93" s="47"/>
      <c r="F93" s="47"/>
      <c r="G93" s="47"/>
      <c r="H93" s="47"/>
      <c r="I93" s="47"/>
      <c r="J93" s="47"/>
      <c r="K93" s="47"/>
      <c r="L93" s="47"/>
    </row>
    <row r="94" spans="1:12">
      <c r="A94" s="34">
        <v>29</v>
      </c>
      <c r="B94" s="33"/>
      <c r="C94" s="33" t="s">
        <v>118</v>
      </c>
      <c r="D94" s="33"/>
      <c r="E94" s="47">
        <v>54262658.545298934</v>
      </c>
      <c r="F94" s="47">
        <v>26729086.806586348</v>
      </c>
      <c r="G94" s="47">
        <v>7233372.160906353</v>
      </c>
      <c r="H94" s="47">
        <v>10106071.371586155</v>
      </c>
      <c r="I94" s="47">
        <v>3837887.3652429208</v>
      </c>
      <c r="J94" s="47">
        <v>2581889.7400369556</v>
      </c>
      <c r="K94" s="47">
        <v>3521447.0336327995</v>
      </c>
      <c r="L94" s="47">
        <v>252904.06730740576</v>
      </c>
    </row>
    <row r="95" spans="1:12">
      <c r="A95" s="34">
        <v>30</v>
      </c>
      <c r="B95" s="33"/>
      <c r="C95" s="33" t="s">
        <v>119</v>
      </c>
      <c r="D95" s="33"/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</row>
    <row r="96" spans="1:12">
      <c r="A96" s="34">
        <v>31</v>
      </c>
      <c r="B96" s="33"/>
      <c r="C96" s="33" t="s">
        <v>120</v>
      </c>
      <c r="D96" s="33"/>
      <c r="E96" s="47">
        <v>0</v>
      </c>
      <c r="F96" s="47">
        <v>0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</row>
    <row r="97" spans="1:12">
      <c r="A97" s="34">
        <v>32</v>
      </c>
      <c r="B97" s="33"/>
      <c r="C97" s="33" t="s">
        <v>121</v>
      </c>
      <c r="D97" s="33"/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</row>
    <row r="98" spans="1:12">
      <c r="A98" s="34">
        <v>33</v>
      </c>
      <c r="B98" s="33"/>
      <c r="C98" s="33" t="s">
        <v>122</v>
      </c>
      <c r="D98" s="33"/>
      <c r="E98" s="47">
        <v>-112.23997643481806</v>
      </c>
      <c r="F98" s="47">
        <v>-71.965710293514121</v>
      </c>
      <c r="G98" s="47">
        <v>-16.516543627890211</v>
      </c>
      <c r="H98" s="47">
        <v>-12.376498985460621</v>
      </c>
      <c r="I98" s="47">
        <v>-4.2881999332877356</v>
      </c>
      <c r="J98" s="47">
        <v>-0.58917247108773496</v>
      </c>
      <c r="K98" s="47">
        <v>-4.7871430733130866</v>
      </c>
      <c r="L98" s="47">
        <v>-1.7167080502645435</v>
      </c>
    </row>
    <row r="99" spans="1:12">
      <c r="A99" s="34">
        <v>34</v>
      </c>
      <c r="B99" s="33"/>
      <c r="C99" s="33" t="s">
        <v>123</v>
      </c>
      <c r="D99" s="33"/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</row>
    <row r="100" spans="1:12">
      <c r="A100" s="34">
        <v>35</v>
      </c>
      <c r="B100" s="33"/>
      <c r="C100" s="33" t="s">
        <v>124</v>
      </c>
      <c r="D100" s="33"/>
      <c r="E100" s="47">
        <v>-266.08903277075365</v>
      </c>
      <c r="F100" s="47">
        <v>-132.80598243990312</v>
      </c>
      <c r="G100" s="47">
        <v>-37.713235538390613</v>
      </c>
      <c r="H100" s="47">
        <v>-48.193207298815551</v>
      </c>
      <c r="I100" s="47">
        <v>-18.27365799506412</v>
      </c>
      <c r="J100" s="47">
        <v>-16.204752426964124</v>
      </c>
      <c r="K100" s="47">
        <v>-10.951715974950504</v>
      </c>
      <c r="L100" s="47">
        <v>-1.946481096665599</v>
      </c>
    </row>
    <row r="101" spans="1:12">
      <c r="A101" s="34">
        <v>36</v>
      </c>
      <c r="B101" s="33"/>
      <c r="C101" s="33" t="s">
        <v>125</v>
      </c>
      <c r="D101" s="33"/>
      <c r="E101" s="47">
        <v>-0.10810736688280773</v>
      </c>
      <c r="F101" s="47">
        <v>-6.4002993853684159E-2</v>
      </c>
      <c r="G101" s="47">
        <v>-1.6232602052951139E-2</v>
      </c>
      <c r="H101" s="47">
        <v>-1.5189727516657137E-2</v>
      </c>
      <c r="I101" s="47">
        <v>-5.3006584836229036E-3</v>
      </c>
      <c r="J101" s="47">
        <v>-7.3485311262369015E-4</v>
      </c>
      <c r="K101" s="47">
        <v>-5.1956910795947307E-3</v>
      </c>
      <c r="L101" s="47">
        <v>-1.4508407836739538E-3</v>
      </c>
    </row>
    <row r="102" spans="1:12">
      <c r="A102" s="34">
        <v>37</v>
      </c>
      <c r="B102" s="33"/>
      <c r="C102" s="67" t="s">
        <v>126</v>
      </c>
      <c r="D102" s="68"/>
      <c r="E102" s="69">
        <v>322116.80151053221</v>
      </c>
      <c r="F102" s="69">
        <v>181205.4646611237</v>
      </c>
      <c r="G102" s="69">
        <v>47475.964065361528</v>
      </c>
      <c r="H102" s="69">
        <v>46605.59766297436</v>
      </c>
      <c r="I102" s="69">
        <v>16922.240057002571</v>
      </c>
      <c r="J102" s="69">
        <v>6800.4379966560873</v>
      </c>
      <c r="K102" s="69">
        <v>16225.313709080663</v>
      </c>
      <c r="L102" s="69">
        <v>6881.7833583333859</v>
      </c>
    </row>
    <row r="103" spans="1:12">
      <c r="A103" s="34">
        <v>38</v>
      </c>
      <c r="B103" s="33"/>
      <c r="C103" s="33" t="s">
        <v>127</v>
      </c>
      <c r="D103" s="33"/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7">
        <v>0</v>
      </c>
      <c r="K103" s="47">
        <v>0</v>
      </c>
      <c r="L103" s="47">
        <v>0</v>
      </c>
    </row>
    <row r="104" spans="1:12">
      <c r="A104" s="34">
        <v>39</v>
      </c>
      <c r="B104" s="33"/>
      <c r="C104" s="33" t="s">
        <v>128</v>
      </c>
      <c r="D104" s="33"/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</row>
    <row r="105" spans="1:12">
      <c r="A105" s="34">
        <v>40</v>
      </c>
      <c r="B105" s="33"/>
      <c r="C105" s="33"/>
      <c r="D105" s="33"/>
      <c r="E105" s="47"/>
      <c r="F105" s="47"/>
      <c r="G105" s="47"/>
      <c r="H105" s="47"/>
      <c r="I105" s="47"/>
      <c r="J105" s="47"/>
      <c r="K105" s="47"/>
      <c r="L105" s="47"/>
    </row>
    <row r="106" spans="1:12">
      <c r="A106" s="34">
        <v>41</v>
      </c>
      <c r="B106" s="33"/>
      <c r="C106" s="33" t="s">
        <v>129</v>
      </c>
      <c r="D106" s="33"/>
      <c r="E106" s="50">
        <v>54584396.909692898</v>
      </c>
      <c r="F106" s="50">
        <v>26910087.435551744</v>
      </c>
      <c r="G106" s="50">
        <v>7280793.8789599463</v>
      </c>
      <c r="H106" s="50">
        <v>10152616.384353116</v>
      </c>
      <c r="I106" s="50">
        <v>3854787.0381413368</v>
      </c>
      <c r="J106" s="50">
        <v>2588673.3833738603</v>
      </c>
      <c r="K106" s="50">
        <v>3537656.6032871404</v>
      </c>
      <c r="L106" s="50">
        <v>259782.18602575143</v>
      </c>
    </row>
    <row r="107" spans="1:12">
      <c r="A107" s="34">
        <v>42</v>
      </c>
      <c r="B107" s="33"/>
      <c r="C107" s="33"/>
      <c r="D107" s="33"/>
      <c r="E107" s="47"/>
      <c r="F107" s="47"/>
      <c r="G107" s="47"/>
      <c r="H107" s="47"/>
      <c r="I107" s="47"/>
      <c r="J107" s="47"/>
      <c r="K107" s="47"/>
      <c r="L107" s="47"/>
    </row>
    <row r="108" spans="1:12">
      <c r="A108" s="34">
        <v>43</v>
      </c>
      <c r="B108" s="33"/>
      <c r="C108" s="33" t="s">
        <v>130</v>
      </c>
      <c r="D108" s="33"/>
      <c r="E108" s="47"/>
      <c r="F108" s="47"/>
      <c r="G108" s="47"/>
      <c r="H108" s="47"/>
      <c r="I108" s="47"/>
      <c r="J108" s="47"/>
      <c r="K108" s="47"/>
      <c r="L108" s="47"/>
    </row>
    <row r="109" spans="1:12">
      <c r="A109" s="34">
        <v>44</v>
      </c>
      <c r="B109" s="33"/>
      <c r="C109" s="33" t="s">
        <v>131</v>
      </c>
      <c r="D109" s="33"/>
      <c r="E109" s="47">
        <v>-17535889.563132681</v>
      </c>
      <c r="F109" s="47">
        <v>-8611351.6595289689</v>
      </c>
      <c r="G109" s="47">
        <v>-2333025.4159285501</v>
      </c>
      <c r="H109" s="47">
        <v>-3278934.9087253576</v>
      </c>
      <c r="I109" s="47">
        <v>-1245505.8846569918</v>
      </c>
      <c r="J109" s="47">
        <v>-843091.41902994982</v>
      </c>
      <c r="K109" s="47">
        <v>-1142601.8887131596</v>
      </c>
      <c r="L109" s="47">
        <v>-81378.386549702336</v>
      </c>
    </row>
    <row r="110" spans="1:12">
      <c r="A110" s="34">
        <v>45</v>
      </c>
      <c r="B110" s="33"/>
      <c r="C110" s="33" t="s">
        <v>132</v>
      </c>
      <c r="D110" s="33"/>
      <c r="E110" s="47">
        <v>-843030.80530437734</v>
      </c>
      <c r="F110" s="47">
        <v>-478254.96562531835</v>
      </c>
      <c r="G110" s="47">
        <v>-124625.2367341863</v>
      </c>
      <c r="H110" s="47">
        <v>-127479.72559974573</v>
      </c>
      <c r="I110" s="47">
        <v>-45737.477503092297</v>
      </c>
      <c r="J110" s="47">
        <v>-18117.507108448248</v>
      </c>
      <c r="K110" s="47">
        <v>-38884.195380743848</v>
      </c>
      <c r="L110" s="47">
        <v>-9931.6973528425187</v>
      </c>
    </row>
    <row r="111" spans="1:12">
      <c r="A111" s="34">
        <v>46</v>
      </c>
      <c r="B111" s="33"/>
      <c r="C111" s="33" t="s">
        <v>133</v>
      </c>
      <c r="D111" s="33"/>
      <c r="E111" s="47">
        <v>-7050508.8444388751</v>
      </c>
      <c r="F111" s="47">
        <v>-4204302.2648719195</v>
      </c>
      <c r="G111" s="47">
        <v>-1066828.9166778906</v>
      </c>
      <c r="H111" s="47">
        <v>-972347.70990266348</v>
      </c>
      <c r="I111" s="47">
        <v>-336119.46435852506</v>
      </c>
      <c r="J111" s="47">
        <v>-54977.681334653673</v>
      </c>
      <c r="K111" s="47">
        <v>-334094.97153480572</v>
      </c>
      <c r="L111" s="47">
        <v>-81837.835758416273</v>
      </c>
    </row>
    <row r="112" spans="1:12">
      <c r="A112" s="34">
        <v>47</v>
      </c>
      <c r="B112" s="33"/>
      <c r="C112" s="33" t="s">
        <v>134</v>
      </c>
      <c r="D112" s="33"/>
      <c r="E112" s="47">
        <v>-18131.14310582375</v>
      </c>
      <c r="F112" s="47">
        <v>-10811.958472066832</v>
      </c>
      <c r="G112" s="47">
        <v>-2743.4821092779375</v>
      </c>
      <c r="H112" s="47">
        <v>-2500.4768788760111</v>
      </c>
      <c r="I112" s="47">
        <v>-864.34961417798661</v>
      </c>
      <c r="J112" s="47">
        <v>-141.32854483591805</v>
      </c>
      <c r="K112" s="47">
        <v>-859.1439081058694</v>
      </c>
      <c r="L112" s="47">
        <v>-210.40357848319323</v>
      </c>
    </row>
    <row r="113" spans="1:12">
      <c r="A113" s="34">
        <v>48</v>
      </c>
      <c r="B113" s="33"/>
      <c r="C113" s="33" t="s">
        <v>135</v>
      </c>
      <c r="D113" s="33"/>
      <c r="E113" s="47">
        <v>-19050.058209679697</v>
      </c>
      <c r="F113" s="47">
        <v>-7016.3902736256468</v>
      </c>
      <c r="G113" s="47">
        <v>-10901.607962287426</v>
      </c>
      <c r="H113" s="47">
        <v>0</v>
      </c>
      <c r="I113" s="47">
        <v>0</v>
      </c>
      <c r="J113" s="47">
        <v>0</v>
      </c>
      <c r="K113" s="47">
        <v>-1132.0599737666246</v>
      </c>
      <c r="L113" s="47">
        <v>0</v>
      </c>
    </row>
    <row r="114" spans="1:12">
      <c r="A114" s="34">
        <v>49</v>
      </c>
      <c r="B114" s="33"/>
      <c r="C114" s="33" t="s">
        <v>136</v>
      </c>
      <c r="D114" s="33"/>
      <c r="E114" s="47">
        <v>0</v>
      </c>
      <c r="F114" s="47">
        <v>0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</row>
    <row r="115" spans="1:12">
      <c r="A115" s="34">
        <v>50</v>
      </c>
      <c r="B115" s="33"/>
      <c r="C115" s="33" t="s">
        <v>137</v>
      </c>
      <c r="D115" s="33"/>
      <c r="E115" s="47">
        <v>-23798.905104237318</v>
      </c>
      <c r="F115" s="47">
        <v>-14089.70749201688</v>
      </c>
      <c r="G115" s="47">
        <v>-3573.4674425269723</v>
      </c>
      <c r="H115" s="47">
        <v>-3343.8876012956953</v>
      </c>
      <c r="I115" s="47">
        <v>-1166.894281852808</v>
      </c>
      <c r="J115" s="47">
        <v>-161.77157946916788</v>
      </c>
      <c r="K115" s="47">
        <v>-1143.7866125094904</v>
      </c>
      <c r="L115" s="47">
        <v>-319.39009456630072</v>
      </c>
    </row>
    <row r="116" spans="1:12">
      <c r="A116" s="34">
        <v>51</v>
      </c>
      <c r="B116" s="33"/>
      <c r="C116" s="33"/>
      <c r="D116" s="33"/>
      <c r="E116" s="47"/>
      <c r="F116" s="47"/>
      <c r="G116" s="47"/>
      <c r="H116" s="47"/>
      <c r="I116" s="47"/>
      <c r="J116" s="47"/>
      <c r="K116" s="47"/>
      <c r="L116" s="47"/>
    </row>
    <row r="117" spans="1:12">
      <c r="A117" s="34">
        <v>52</v>
      </c>
      <c r="B117" s="33"/>
      <c r="C117" s="33" t="s">
        <v>138</v>
      </c>
      <c r="D117" s="33"/>
      <c r="E117" s="50">
        <v>-25490409.319295675</v>
      </c>
      <c r="F117" s="50">
        <v>-13325826.946263915</v>
      </c>
      <c r="G117" s="50">
        <v>-3541698.1268547191</v>
      </c>
      <c r="H117" s="50">
        <v>-4384606.708707938</v>
      </c>
      <c r="I117" s="50">
        <v>-1629394.07041464</v>
      </c>
      <c r="J117" s="50">
        <v>-916489.70759735676</v>
      </c>
      <c r="K117" s="50">
        <v>-1518716.0461230909</v>
      </c>
      <c r="L117" s="50">
        <v>-173677.71333401062</v>
      </c>
    </row>
    <row r="118" spans="1:12">
      <c r="A118" s="34">
        <v>53</v>
      </c>
      <c r="B118" s="33"/>
      <c r="C118" s="33"/>
      <c r="D118" s="33"/>
      <c r="E118" s="47"/>
      <c r="F118" s="47"/>
      <c r="G118" s="47"/>
      <c r="H118" s="47"/>
      <c r="I118" s="47"/>
      <c r="J118" s="47"/>
      <c r="K118" s="47"/>
      <c r="L118" s="47"/>
    </row>
    <row r="119" spans="1:12" ht="13.5" thickBot="1">
      <c r="A119" s="34">
        <v>54</v>
      </c>
      <c r="B119" s="33"/>
      <c r="C119" s="33" t="s">
        <v>22</v>
      </c>
      <c r="D119" s="33"/>
      <c r="E119" s="51">
        <v>29093987.590397224</v>
      </c>
      <c r="F119" s="51">
        <v>13584260.489287829</v>
      </c>
      <c r="G119" s="51">
        <v>3739095.7521052272</v>
      </c>
      <c r="H119" s="51">
        <v>5768009.6756451782</v>
      </c>
      <c r="I119" s="51">
        <v>2225392.9677266967</v>
      </c>
      <c r="J119" s="51">
        <v>1672183.6757765035</v>
      </c>
      <c r="K119" s="51">
        <v>2018940.5571640495</v>
      </c>
      <c r="L119" s="51">
        <v>86104.472691740812</v>
      </c>
    </row>
    <row r="120" spans="1:12" ht="13.5" thickTop="1">
      <c r="A120" s="34">
        <v>55</v>
      </c>
      <c r="B120" s="33"/>
      <c r="C120" s="33"/>
      <c r="D120" s="33"/>
      <c r="E120" s="47"/>
      <c r="F120" s="47"/>
      <c r="G120" s="47"/>
      <c r="H120" s="47"/>
      <c r="I120" s="47"/>
      <c r="J120" s="47"/>
      <c r="K120" s="47"/>
      <c r="L120" s="47"/>
    </row>
    <row r="121" spans="1:12">
      <c r="A121" s="34">
        <v>56</v>
      </c>
      <c r="B121" s="33"/>
      <c r="E121" s="48"/>
      <c r="F121" s="48"/>
      <c r="G121" s="48"/>
      <c r="H121" s="48"/>
      <c r="I121" s="48"/>
      <c r="J121" s="48"/>
      <c r="K121" s="48"/>
      <c r="L121" s="48"/>
    </row>
    <row r="122" spans="1:12">
      <c r="A122" s="34">
        <v>57</v>
      </c>
      <c r="B122" s="33"/>
      <c r="C122" s="33" t="s">
        <v>139</v>
      </c>
      <c r="D122" s="53">
        <v>4.6500654407957753E-2</v>
      </c>
      <c r="E122" s="32">
        <v>1352889.4622904728</v>
      </c>
      <c r="F122" s="32">
        <v>631677.00240004843</v>
      </c>
      <c r="G122" s="32">
        <v>173870.39936690804</v>
      </c>
      <c r="H122" s="32">
        <v>268216.22454893292</v>
      </c>
      <c r="I122" s="32">
        <v>103482.22931415861</v>
      </c>
      <c r="J122" s="32">
        <v>77757.635213911664</v>
      </c>
      <c r="K122" s="32">
        <v>93882.057118895144</v>
      </c>
      <c r="L122" s="32">
        <v>4003.9143276180753</v>
      </c>
    </row>
    <row r="123" spans="1:12">
      <c r="A123" s="34">
        <v>58</v>
      </c>
      <c r="B123" s="33"/>
      <c r="C123" s="33" t="s">
        <v>116</v>
      </c>
      <c r="D123" s="53"/>
      <c r="E123" s="54">
        <v>4776841.0144163901</v>
      </c>
      <c r="F123" s="54">
        <v>2468475.6475519994</v>
      </c>
      <c r="G123" s="54">
        <v>657134.69054779655</v>
      </c>
      <c r="H123" s="54">
        <v>827285.54312867136</v>
      </c>
      <c r="I123" s="54">
        <v>308717.12366858392</v>
      </c>
      <c r="J123" s="54">
        <v>195545.40176529053</v>
      </c>
      <c r="K123" s="54">
        <v>285118.01244249271</v>
      </c>
      <c r="L123" s="54">
        <v>34564.595311555444</v>
      </c>
    </row>
    <row r="124" spans="1:12">
      <c r="A124" s="34">
        <v>59</v>
      </c>
      <c r="B124" s="33"/>
      <c r="C124" s="33" t="s">
        <v>140</v>
      </c>
      <c r="D124" s="53"/>
      <c r="E124" s="56">
        <v>-223181.88637470076</v>
      </c>
      <c r="F124" s="56">
        <v>-70335.808448129072</v>
      </c>
      <c r="G124" s="56">
        <v>-40407.615307994987</v>
      </c>
      <c r="H124" s="56">
        <v>-51788.603974868573</v>
      </c>
      <c r="I124" s="56">
        <v>-14138.910258712473</v>
      </c>
      <c r="J124" s="56">
        <v>-8745.0707061510311</v>
      </c>
      <c r="K124" s="56">
        <v>-36847.128010901295</v>
      </c>
      <c r="L124" s="56">
        <v>-918.74966794329248</v>
      </c>
    </row>
    <row r="125" spans="1:12">
      <c r="A125" s="34">
        <v>60</v>
      </c>
      <c r="D125" s="57"/>
      <c r="E125" s="48"/>
      <c r="F125" s="48"/>
      <c r="G125" s="48"/>
      <c r="H125" s="48"/>
      <c r="I125" s="48"/>
      <c r="J125" s="48"/>
      <c r="K125" s="48"/>
      <c r="L125" s="48"/>
    </row>
    <row r="126" spans="1:12">
      <c r="A126" s="34">
        <v>61</v>
      </c>
      <c r="B126" s="33"/>
      <c r="C126" s="33" t="s">
        <v>141</v>
      </c>
      <c r="D126" s="53"/>
      <c r="E126" s="54">
        <v>5906548.5903321616</v>
      </c>
      <c r="F126" s="54">
        <v>3029816.8415039191</v>
      </c>
      <c r="G126" s="54">
        <v>790597.47460670955</v>
      </c>
      <c r="H126" s="54">
        <v>1043713.1637027357</v>
      </c>
      <c r="I126" s="54">
        <v>398060.44272403006</v>
      </c>
      <c r="J126" s="54">
        <v>264557.96627305116</v>
      </c>
      <c r="K126" s="54">
        <v>342152.9415504866</v>
      </c>
      <c r="L126" s="54">
        <v>37649.759971230225</v>
      </c>
    </row>
    <row r="127" spans="1:12">
      <c r="A127" s="34">
        <v>62</v>
      </c>
      <c r="D127" s="57"/>
      <c r="E127" s="48"/>
      <c r="F127" s="48"/>
      <c r="G127" s="48"/>
      <c r="H127" s="48"/>
      <c r="I127" s="48"/>
      <c r="J127" s="48"/>
      <c r="K127" s="48"/>
      <c r="L127" s="48"/>
    </row>
    <row r="128" spans="1:12">
      <c r="A128" s="34">
        <v>63</v>
      </c>
      <c r="D128" s="57"/>
      <c r="E128" s="48"/>
      <c r="F128" s="48"/>
      <c r="G128" s="48"/>
      <c r="H128" s="48"/>
      <c r="I128" s="48"/>
      <c r="J128" s="48"/>
      <c r="K128" s="48"/>
      <c r="L128" s="48"/>
    </row>
    <row r="129" spans="1:12">
      <c r="A129" s="34">
        <v>64</v>
      </c>
      <c r="C129" s="33" t="s">
        <v>142</v>
      </c>
      <c r="D129" s="53">
        <v>7.0400000000000004E-2</v>
      </c>
      <c r="E129" s="32">
        <v>1671609.7118426473</v>
      </c>
      <c r="F129" s="32">
        <v>780490.52889500652</v>
      </c>
      <c r="G129" s="32">
        <v>214831.6298447747</v>
      </c>
      <c r="H129" s="32">
        <v>331403.90129929234</v>
      </c>
      <c r="I129" s="32">
        <v>127861.07390607736</v>
      </c>
      <c r="J129" s="32">
        <v>96076.155381854129</v>
      </c>
      <c r="K129" s="32">
        <v>115999.24666573877</v>
      </c>
      <c r="L129" s="32">
        <v>4947.175849903454</v>
      </c>
    </row>
    <row r="130" spans="1:12">
      <c r="A130" s="34">
        <v>65</v>
      </c>
      <c r="C130" s="33" t="s">
        <v>143</v>
      </c>
      <c r="D130" s="53"/>
      <c r="E130" s="54">
        <v>4973174.2539031366</v>
      </c>
      <c r="F130" s="54">
        <v>2560145.510942399</v>
      </c>
      <c r="G130" s="54">
        <v>682367.00975055341</v>
      </c>
      <c r="H130" s="54">
        <v>866209.46242614486</v>
      </c>
      <c r="I130" s="54">
        <v>323734.61170205707</v>
      </c>
      <c r="J130" s="54">
        <v>206829.70018131158</v>
      </c>
      <c r="K130" s="54">
        <v>298742.3098574687</v>
      </c>
      <c r="L130" s="54">
        <v>35145.649043201607</v>
      </c>
    </row>
    <row r="131" spans="1:12">
      <c r="A131" s="34">
        <v>66</v>
      </c>
      <c r="C131" s="33" t="s">
        <v>140</v>
      </c>
      <c r="D131" s="58"/>
      <c r="E131" s="55">
        <v>-223181.88637470076</v>
      </c>
      <c r="F131" s="55">
        <v>-70335.808448129072</v>
      </c>
      <c r="G131" s="55">
        <v>-40407.615307994987</v>
      </c>
      <c r="H131" s="55">
        <v>-51788.603974868573</v>
      </c>
      <c r="I131" s="55">
        <v>-14138.910258712473</v>
      </c>
      <c r="J131" s="55">
        <v>-8745.0707061510311</v>
      </c>
      <c r="K131" s="55">
        <v>-36847.128010901295</v>
      </c>
      <c r="L131" s="55">
        <v>-918.74966794329248</v>
      </c>
    </row>
    <row r="132" spans="1:12">
      <c r="A132" s="34">
        <v>67</v>
      </c>
      <c r="D132" s="59"/>
      <c r="E132" s="48"/>
      <c r="F132" s="48"/>
      <c r="G132" s="48"/>
      <c r="H132" s="48"/>
      <c r="I132" s="48"/>
      <c r="J132" s="48"/>
      <c r="K132" s="48"/>
      <c r="L132" s="48"/>
    </row>
    <row r="133" spans="1:12">
      <c r="A133" s="34">
        <v>68</v>
      </c>
      <c r="C133" s="33" t="s">
        <v>144</v>
      </c>
      <c r="D133" s="33"/>
      <c r="E133" s="54">
        <v>6421602.0793710835</v>
      </c>
      <c r="F133" s="54">
        <v>3270300.2313892767</v>
      </c>
      <c r="G133" s="54">
        <v>856791.02428733313</v>
      </c>
      <c r="H133" s="54">
        <v>1145824.7597505688</v>
      </c>
      <c r="I133" s="54">
        <v>437456.77534942195</v>
      </c>
      <c r="J133" s="54">
        <v>294160.78485701472</v>
      </c>
      <c r="K133" s="54">
        <v>377894.42851230619</v>
      </c>
      <c r="L133" s="54">
        <v>39174.075225161767</v>
      </c>
    </row>
    <row r="134" spans="1:12">
      <c r="C134" s="33"/>
    </row>
    <row r="135" spans="1:12">
      <c r="A135" s="34"/>
      <c r="B135" s="35"/>
      <c r="C135" s="35" t="s">
        <v>151</v>
      </c>
      <c r="D135" s="36"/>
      <c r="E135" s="37"/>
      <c r="F135" s="35"/>
      <c r="G135" s="36"/>
      <c r="H135" s="36"/>
      <c r="I135" s="36"/>
      <c r="J135" s="35"/>
      <c r="K135" s="35"/>
      <c r="L135" s="35"/>
    </row>
    <row r="136" spans="1:12">
      <c r="A136" s="34"/>
      <c r="B136" s="35"/>
      <c r="C136" s="36" t="s">
        <v>145</v>
      </c>
      <c r="D136" s="36"/>
      <c r="E136" s="37"/>
      <c r="F136" s="35"/>
      <c r="G136" s="36"/>
      <c r="H136" s="35"/>
      <c r="I136" s="35"/>
      <c r="J136" s="35"/>
      <c r="K136" s="35"/>
      <c r="L136" s="35"/>
    </row>
    <row r="137" spans="1:12">
      <c r="A137" s="34"/>
      <c r="B137" s="35"/>
      <c r="C137" s="35" t="s">
        <v>152</v>
      </c>
      <c r="D137" s="36"/>
      <c r="E137" s="37"/>
      <c r="F137" s="35"/>
      <c r="G137" s="36"/>
      <c r="H137" s="35"/>
      <c r="I137" s="35"/>
      <c r="J137" s="35"/>
      <c r="K137" s="35"/>
      <c r="L137" s="35"/>
    </row>
    <row r="138" spans="1:12">
      <c r="A138" s="34"/>
      <c r="B138" s="35"/>
      <c r="C138" s="38" t="s">
        <v>159</v>
      </c>
      <c r="D138" s="36"/>
      <c r="E138" s="37"/>
      <c r="F138" s="35"/>
      <c r="G138" s="36"/>
      <c r="H138" s="35"/>
      <c r="I138" s="35"/>
      <c r="J138" s="35"/>
      <c r="K138" s="35"/>
      <c r="L138" s="35"/>
    </row>
    <row r="139" spans="1:12">
      <c r="A139" s="34"/>
      <c r="B139" s="39"/>
      <c r="C139" s="35" t="s">
        <v>153</v>
      </c>
      <c r="D139" s="36"/>
      <c r="E139" s="37"/>
      <c r="F139" s="35"/>
      <c r="G139" s="36"/>
      <c r="H139" s="35"/>
      <c r="I139" s="35"/>
      <c r="J139" s="35"/>
      <c r="K139" s="35"/>
      <c r="L139" s="35"/>
    </row>
    <row r="140" spans="1:12">
      <c r="A140" s="34"/>
      <c r="E140" s="40"/>
      <c r="F140" s="41"/>
      <c r="G140" s="41"/>
      <c r="H140" s="41"/>
      <c r="I140" s="41"/>
      <c r="J140" s="41"/>
      <c r="K140" s="41"/>
      <c r="L140" s="41"/>
    </row>
    <row r="141" spans="1:12">
      <c r="A141" s="34"/>
      <c r="E141" s="40"/>
      <c r="F141" s="41"/>
      <c r="G141" s="41"/>
      <c r="H141" s="41"/>
      <c r="I141" s="41"/>
      <c r="J141" s="41"/>
      <c r="K141" s="41"/>
      <c r="L141" s="41"/>
    </row>
    <row r="142" spans="1:12">
      <c r="A142" s="34"/>
      <c r="B142" s="33"/>
      <c r="C142" s="6" t="s">
        <v>28</v>
      </c>
      <c r="D142" s="6" t="s">
        <v>29</v>
      </c>
      <c r="E142" s="6" t="s">
        <v>30</v>
      </c>
      <c r="F142" s="42" t="s">
        <v>31</v>
      </c>
      <c r="G142" s="6" t="s">
        <v>32</v>
      </c>
      <c r="H142" s="42" t="s">
        <v>33</v>
      </c>
      <c r="I142" s="6" t="s">
        <v>34</v>
      </c>
      <c r="J142" s="42" t="s">
        <v>35</v>
      </c>
      <c r="K142" s="42" t="s">
        <v>36</v>
      </c>
      <c r="L142" s="6" t="s">
        <v>37</v>
      </c>
    </row>
    <row r="143" spans="1:12">
      <c r="A143" s="34"/>
      <c r="B143" s="33"/>
      <c r="C143" s="33"/>
      <c r="D143" s="33"/>
      <c r="E143" s="6" t="s">
        <v>154</v>
      </c>
      <c r="F143" s="7"/>
      <c r="G143" s="8" t="s">
        <v>5</v>
      </c>
      <c r="H143" s="8" t="s">
        <v>3</v>
      </c>
      <c r="I143" s="8" t="s">
        <v>3</v>
      </c>
      <c r="J143" s="8" t="s">
        <v>3</v>
      </c>
      <c r="K143" s="6" t="s">
        <v>155</v>
      </c>
      <c r="L143" s="8" t="s">
        <v>156</v>
      </c>
    </row>
    <row r="144" spans="1:12">
      <c r="A144" s="34"/>
      <c r="B144" s="33"/>
      <c r="C144" s="33"/>
      <c r="D144" s="6"/>
      <c r="E144" s="6" t="s">
        <v>157</v>
      </c>
      <c r="F144" s="8" t="s">
        <v>4</v>
      </c>
      <c r="G144" s="8" t="s">
        <v>42</v>
      </c>
      <c r="H144" s="8" t="s">
        <v>6</v>
      </c>
      <c r="I144" s="8" t="s">
        <v>7</v>
      </c>
      <c r="J144" s="8" t="s">
        <v>8</v>
      </c>
      <c r="K144" s="8" t="s">
        <v>9</v>
      </c>
      <c r="L144" s="8" t="s">
        <v>10</v>
      </c>
    </row>
    <row r="145" spans="1:12">
      <c r="A145" s="34"/>
      <c r="B145" s="43"/>
      <c r="C145" s="44" t="s">
        <v>105</v>
      </c>
      <c r="D145" s="44"/>
      <c r="E145" s="44" t="s">
        <v>158</v>
      </c>
      <c r="F145" s="45" t="s">
        <v>12</v>
      </c>
      <c r="G145" s="45" t="s">
        <v>13</v>
      </c>
      <c r="H145" s="45" t="s">
        <v>14</v>
      </c>
      <c r="I145" s="45" t="s">
        <v>15</v>
      </c>
      <c r="J145" s="45" t="s">
        <v>15</v>
      </c>
      <c r="K145" s="45" t="s">
        <v>16</v>
      </c>
      <c r="L145" s="45" t="s">
        <v>17</v>
      </c>
    </row>
    <row r="146" spans="1:12">
      <c r="A146" s="34">
        <v>13</v>
      </c>
      <c r="B146" s="33"/>
      <c r="C146" s="33"/>
      <c r="D146" s="33"/>
      <c r="E146" s="46"/>
      <c r="F146" s="7"/>
      <c r="G146" s="7"/>
      <c r="H146" s="7"/>
      <c r="I146" s="7"/>
      <c r="J146" s="7"/>
      <c r="K146" s="7"/>
      <c r="L146" s="7"/>
    </row>
    <row r="147" spans="1:12">
      <c r="A147" s="34">
        <v>14</v>
      </c>
      <c r="B147" s="33"/>
      <c r="C147" s="33" t="s">
        <v>106</v>
      </c>
      <c r="D147" s="33"/>
      <c r="E147" s="46"/>
      <c r="F147" s="7"/>
      <c r="G147" s="7"/>
      <c r="H147" s="7"/>
      <c r="I147" s="7"/>
      <c r="J147" s="7"/>
      <c r="K147" s="7"/>
      <c r="L147" s="7"/>
    </row>
    <row r="148" spans="1:12">
      <c r="A148" s="34">
        <v>15</v>
      </c>
      <c r="B148" s="33"/>
      <c r="C148" s="33" t="s">
        <v>107</v>
      </c>
      <c r="D148" s="33"/>
      <c r="E148" s="47">
        <v>9272014.5861035567</v>
      </c>
      <c r="F148" s="47">
        <v>5269379.1807799833</v>
      </c>
      <c r="G148" s="47">
        <v>1387415.8505212548</v>
      </c>
      <c r="H148" s="47">
        <v>1314050.9618455784</v>
      </c>
      <c r="I148" s="47">
        <v>487329.77308185329</v>
      </c>
      <c r="J148" s="47">
        <v>127645.56940311272</v>
      </c>
      <c r="K148" s="47">
        <v>431597.34676738596</v>
      </c>
      <c r="L148" s="47">
        <v>254595.9037043897</v>
      </c>
    </row>
    <row r="149" spans="1:12">
      <c r="A149" s="34">
        <v>16</v>
      </c>
      <c r="B149" s="33"/>
      <c r="C149" s="33" t="s">
        <v>108</v>
      </c>
      <c r="D149" s="33"/>
      <c r="E149" s="47">
        <v>6315402.05014937</v>
      </c>
      <c r="F149" s="47">
        <v>3637465.1772476402</v>
      </c>
      <c r="G149" s="47">
        <v>931941.45464094926</v>
      </c>
      <c r="H149" s="47">
        <v>909370.07102607284</v>
      </c>
      <c r="I149" s="47">
        <v>345143.88965800981</v>
      </c>
      <c r="J149" s="47">
        <v>5939.8272364882669</v>
      </c>
      <c r="K149" s="47">
        <v>316827.45623758697</v>
      </c>
      <c r="L149" s="47">
        <v>168714.17410262188</v>
      </c>
    </row>
    <row r="150" spans="1:12">
      <c r="A150" s="34">
        <v>17</v>
      </c>
      <c r="B150" s="33"/>
      <c r="C150" s="33" t="s">
        <v>109</v>
      </c>
      <c r="D150" s="33"/>
      <c r="E150" s="47">
        <v>212923.744515119</v>
      </c>
      <c r="F150" s="47">
        <v>117578.14926286264</v>
      </c>
      <c r="G150" s="47">
        <v>31202.662047840149</v>
      </c>
      <c r="H150" s="47">
        <v>33622.696369701494</v>
      </c>
      <c r="I150" s="47">
        <v>12232.380382981315</v>
      </c>
      <c r="J150" s="47">
        <v>6384.03715178741</v>
      </c>
      <c r="K150" s="47">
        <v>9603.390227633703</v>
      </c>
      <c r="L150" s="47">
        <v>2300.4290723122449</v>
      </c>
    </row>
    <row r="151" spans="1:12">
      <c r="A151" s="34">
        <v>18</v>
      </c>
      <c r="B151" s="33"/>
      <c r="C151" s="33" t="s">
        <v>110</v>
      </c>
      <c r="D151" s="33"/>
      <c r="E151" s="47">
        <v>2639182.6723044231</v>
      </c>
      <c r="F151" s="47">
        <v>1573065.9528385894</v>
      </c>
      <c r="G151" s="47">
        <v>398281.32794828212</v>
      </c>
      <c r="H151" s="47">
        <v>364514.74492471223</v>
      </c>
      <c r="I151" s="47">
        <v>126094.59159077372</v>
      </c>
      <c r="J151" s="47">
        <v>21080.603980324457</v>
      </c>
      <c r="K151" s="47">
        <v>125139.45414580608</v>
      </c>
      <c r="L151" s="47">
        <v>31005.996875934939</v>
      </c>
    </row>
    <row r="152" spans="1:12">
      <c r="A152" s="34">
        <v>19</v>
      </c>
      <c r="B152" s="33"/>
      <c r="C152" s="33" t="s">
        <v>111</v>
      </c>
      <c r="D152" s="33"/>
      <c r="E152" s="47">
        <v>830345.03014233126</v>
      </c>
      <c r="F152" s="47">
        <v>494921.21547051752</v>
      </c>
      <c r="G152" s="47">
        <v>125308.08296478439</v>
      </c>
      <c r="H152" s="47">
        <v>114684.37180877406</v>
      </c>
      <c r="I152" s="47">
        <v>39672.137345386771</v>
      </c>
      <c r="J152" s="47">
        <v>6632.422579592474</v>
      </c>
      <c r="K152" s="47">
        <v>39371.630056196656</v>
      </c>
      <c r="L152" s="47">
        <v>9755.1699170793618</v>
      </c>
    </row>
    <row r="153" spans="1:12">
      <c r="A153" s="34">
        <v>20</v>
      </c>
      <c r="B153" s="33"/>
      <c r="C153" s="33" t="s">
        <v>112</v>
      </c>
      <c r="D153" s="33"/>
      <c r="E153" s="47">
        <v>0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</row>
    <row r="154" spans="1:12">
      <c r="A154" s="34">
        <v>21</v>
      </c>
      <c r="B154" s="33"/>
      <c r="C154" s="33" t="s">
        <v>113</v>
      </c>
      <c r="D154" s="33"/>
      <c r="E154" s="47">
        <v>431379.45571623603</v>
      </c>
      <c r="F154" s="47">
        <v>257120.63877288881</v>
      </c>
      <c r="G154" s="47">
        <v>65099.844840316393</v>
      </c>
      <c r="H154" s="47">
        <v>59580.632260239101</v>
      </c>
      <c r="I154" s="47">
        <v>20610.402174887713</v>
      </c>
      <c r="J154" s="47">
        <v>3445.665041162767</v>
      </c>
      <c r="K154" s="47">
        <v>20454.283132629615</v>
      </c>
      <c r="L154" s="47">
        <v>5067.9894941115781</v>
      </c>
    </row>
    <row r="155" spans="1:12">
      <c r="A155" s="34">
        <v>22</v>
      </c>
      <c r="B155" s="33"/>
      <c r="C155" s="33" t="s">
        <v>114</v>
      </c>
      <c r="E155" s="47">
        <v>0</v>
      </c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0</v>
      </c>
      <c r="L155" s="47">
        <v>0</v>
      </c>
    </row>
    <row r="156" spans="1:12">
      <c r="A156" s="34">
        <v>23</v>
      </c>
      <c r="B156" s="33"/>
      <c r="C156" s="33" t="s">
        <v>115</v>
      </c>
      <c r="E156" s="47">
        <v>1773.1473607567045</v>
      </c>
      <c r="F156" s="47">
        <v>752.30213560890229</v>
      </c>
      <c r="G156" s="47">
        <v>239.28772341936354</v>
      </c>
      <c r="H156" s="47">
        <v>379.13073958293364</v>
      </c>
      <c r="I156" s="47">
        <v>149.81773003780822</v>
      </c>
      <c r="J156" s="47">
        <v>185.23097274242284</v>
      </c>
      <c r="K156" s="47">
        <v>63.124197008709999</v>
      </c>
      <c r="L156" s="47">
        <v>4.2538623565640048</v>
      </c>
    </row>
    <row r="157" spans="1:12">
      <c r="A157" s="34">
        <v>24</v>
      </c>
      <c r="B157" s="33"/>
      <c r="D157" s="33"/>
      <c r="E157" s="47"/>
      <c r="F157" s="47"/>
      <c r="G157" s="47"/>
      <c r="H157" s="47"/>
      <c r="I157" s="47"/>
      <c r="J157" s="47"/>
      <c r="K157" s="47"/>
      <c r="L157" s="47"/>
    </row>
    <row r="158" spans="1:12">
      <c r="A158" s="34">
        <v>25</v>
      </c>
      <c r="B158" s="33"/>
      <c r="C158" s="33" t="s">
        <v>116</v>
      </c>
      <c r="D158" s="33"/>
      <c r="E158" s="50">
        <v>19703020.686291791</v>
      </c>
      <c r="F158" s="50">
        <v>11350282.616508089</v>
      </c>
      <c r="G158" s="50">
        <v>2939488.5106868464</v>
      </c>
      <c r="H158" s="50">
        <v>2796202.6089746612</v>
      </c>
      <c r="I158" s="50">
        <v>1031232.9919639304</v>
      </c>
      <c r="J158" s="50">
        <v>171313.35636521052</v>
      </c>
      <c r="K158" s="50">
        <v>943056.68476424774</v>
      </c>
      <c r="L158" s="50">
        <v>471443.91702880629</v>
      </c>
    </row>
    <row r="159" spans="1:12">
      <c r="A159" s="34">
        <v>26</v>
      </c>
      <c r="B159" s="33"/>
      <c r="C159" s="33"/>
      <c r="D159" s="33"/>
      <c r="E159" s="47"/>
      <c r="F159" s="47"/>
      <c r="G159" s="47"/>
      <c r="H159" s="47"/>
      <c r="I159" s="47"/>
      <c r="J159" s="47"/>
      <c r="K159" s="47"/>
      <c r="L159" s="47"/>
    </row>
    <row r="160" spans="1:12">
      <c r="A160" s="34">
        <v>27</v>
      </c>
      <c r="B160" s="33"/>
      <c r="C160" s="33"/>
      <c r="D160" s="33"/>
      <c r="E160" s="47"/>
      <c r="F160" s="47"/>
      <c r="G160" s="47"/>
      <c r="H160" s="47"/>
      <c r="I160" s="47"/>
      <c r="J160" s="47"/>
      <c r="K160" s="47"/>
      <c r="L160" s="47"/>
    </row>
    <row r="161" spans="1:12">
      <c r="A161" s="34">
        <v>28</v>
      </c>
      <c r="B161" s="33"/>
      <c r="C161" s="33" t="s">
        <v>117</v>
      </c>
      <c r="D161" s="33"/>
      <c r="E161" s="47"/>
      <c r="F161" s="47"/>
      <c r="G161" s="47"/>
      <c r="H161" s="47"/>
      <c r="I161" s="47"/>
      <c r="J161" s="47"/>
      <c r="K161" s="47"/>
      <c r="L161" s="47"/>
    </row>
    <row r="162" spans="1:12">
      <c r="A162" s="34">
        <v>29</v>
      </c>
      <c r="B162" s="33"/>
      <c r="C162" s="33" t="s">
        <v>118</v>
      </c>
      <c r="D162" s="33"/>
      <c r="E162" s="47">
        <v>222287556.9942044</v>
      </c>
      <c r="F162" s="47">
        <v>127293186.49771112</v>
      </c>
      <c r="G162" s="47">
        <v>32714287.499867782</v>
      </c>
      <c r="H162" s="47">
        <v>32744254.196443833</v>
      </c>
      <c r="I162" s="47">
        <v>12411938.605150469</v>
      </c>
      <c r="J162" s="47">
        <v>292125.12194328784</v>
      </c>
      <c r="K162" s="47">
        <v>11404907.2056171</v>
      </c>
      <c r="L162" s="47">
        <v>5426857.8674707925</v>
      </c>
    </row>
    <row r="163" spans="1:12">
      <c r="A163" s="34">
        <v>30</v>
      </c>
      <c r="B163" s="33"/>
      <c r="C163" s="33" t="s">
        <v>119</v>
      </c>
      <c r="D163" s="33"/>
      <c r="E163" s="47">
        <v>0</v>
      </c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</row>
    <row r="164" spans="1:12">
      <c r="A164" s="34">
        <v>31</v>
      </c>
      <c r="B164" s="33"/>
      <c r="C164" s="33" t="s">
        <v>120</v>
      </c>
      <c r="D164" s="33"/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</row>
    <row r="165" spans="1:12">
      <c r="A165" s="34">
        <v>32</v>
      </c>
      <c r="B165" s="33"/>
      <c r="C165" s="33" t="s">
        <v>121</v>
      </c>
      <c r="D165" s="33"/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</row>
    <row r="166" spans="1:12">
      <c r="A166" s="34">
        <v>33</v>
      </c>
      <c r="B166" s="33"/>
      <c r="C166" s="33" t="s">
        <v>122</v>
      </c>
      <c r="D166" s="33"/>
      <c r="E166" s="47">
        <v>-459.79225544127513</v>
      </c>
      <c r="F166" s="47">
        <v>-294.80829648520483</v>
      </c>
      <c r="G166" s="47">
        <v>-67.660196375505151</v>
      </c>
      <c r="H166" s="47">
        <v>-50.70045953097955</v>
      </c>
      <c r="I166" s="47">
        <v>-17.56665656691867</v>
      </c>
      <c r="J166" s="47">
        <v>-2.4135512847568985</v>
      </c>
      <c r="K166" s="47">
        <v>-19.61058243875307</v>
      </c>
      <c r="L166" s="47">
        <v>-7.032512759156905</v>
      </c>
    </row>
    <row r="167" spans="1:12">
      <c r="A167" s="34">
        <v>34</v>
      </c>
      <c r="B167" s="33"/>
      <c r="C167" s="33" t="s">
        <v>123</v>
      </c>
      <c r="D167" s="33"/>
      <c r="E167" s="47">
        <v>0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</row>
    <row r="168" spans="1:12">
      <c r="A168" s="34">
        <v>35</v>
      </c>
      <c r="B168" s="33"/>
      <c r="C168" s="33" t="s">
        <v>124</v>
      </c>
      <c r="D168" s="33"/>
      <c r="E168" s="47">
        <v>-1090.0365485812702</v>
      </c>
      <c r="F168" s="47">
        <v>-544.04111744979809</v>
      </c>
      <c r="G168" s="47">
        <v>-154.49266989337619</v>
      </c>
      <c r="H168" s="47">
        <v>-197.42398550608925</v>
      </c>
      <c r="I168" s="47">
        <v>-74.858234040991846</v>
      </c>
      <c r="J168" s="47">
        <v>-66.382940409723616</v>
      </c>
      <c r="K168" s="47">
        <v>-44.863820797388051</v>
      </c>
      <c r="L168" s="47">
        <v>-7.9737804839029778</v>
      </c>
    </row>
    <row r="169" spans="1:12">
      <c r="A169" s="34">
        <v>36</v>
      </c>
      <c r="B169" s="33"/>
      <c r="C169" s="33" t="s">
        <v>125</v>
      </c>
      <c r="D169" s="33"/>
      <c r="E169" s="47">
        <v>-0.44286297652361173</v>
      </c>
      <c r="F169" s="47">
        <v>-0.26218894402628001</v>
      </c>
      <c r="G169" s="47">
        <v>-6.6497026698339345E-2</v>
      </c>
      <c r="H169" s="47">
        <v>-6.2224880085199594E-2</v>
      </c>
      <c r="I169" s="47">
        <v>-2.1714203770563666E-2</v>
      </c>
      <c r="J169" s="47">
        <v>-3.0103335799211181E-3</v>
      </c>
      <c r="K169" s="47">
        <v>-2.1284203685220122E-2</v>
      </c>
      <c r="L169" s="47">
        <v>-5.9433846780878067E-3</v>
      </c>
    </row>
    <row r="170" spans="1:12">
      <c r="A170" s="34">
        <v>37</v>
      </c>
      <c r="B170" s="33"/>
      <c r="C170" s="67" t="s">
        <v>126</v>
      </c>
      <c r="D170" s="68"/>
      <c r="E170" s="69">
        <v>1319554.8982324339</v>
      </c>
      <c r="F170" s="69">
        <v>742310.1103661363</v>
      </c>
      <c r="G170" s="69">
        <v>194485.79098320162</v>
      </c>
      <c r="H170" s="69">
        <v>190920.32577262839</v>
      </c>
      <c r="I170" s="69">
        <v>69322.136105814803</v>
      </c>
      <c r="J170" s="69">
        <v>27858.066473195413</v>
      </c>
      <c r="K170" s="69">
        <v>66467.169920272543</v>
      </c>
      <c r="L170" s="69">
        <v>28191.298611185146</v>
      </c>
    </row>
    <row r="171" spans="1:12">
      <c r="A171" s="34">
        <v>38</v>
      </c>
      <c r="B171" s="33"/>
      <c r="C171" s="33" t="s">
        <v>127</v>
      </c>
      <c r="D171" s="33"/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</row>
    <row r="172" spans="1:12">
      <c r="A172" s="34">
        <v>39</v>
      </c>
      <c r="B172" s="33"/>
      <c r="C172" s="33" t="s">
        <v>128</v>
      </c>
      <c r="D172" s="33"/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</row>
    <row r="173" spans="1:12">
      <c r="A173" s="34">
        <v>40</v>
      </c>
      <c r="B173" s="33"/>
      <c r="C173" s="33"/>
      <c r="D173" s="33"/>
      <c r="E173" s="47"/>
      <c r="F173" s="47"/>
      <c r="G173" s="47"/>
      <c r="H173" s="47"/>
      <c r="I173" s="47"/>
      <c r="J173" s="47"/>
      <c r="K173" s="47"/>
      <c r="L173" s="47"/>
    </row>
    <row r="174" spans="1:12">
      <c r="A174" s="34">
        <v>41</v>
      </c>
      <c r="B174" s="33"/>
      <c r="C174" s="33" t="s">
        <v>129</v>
      </c>
      <c r="D174" s="33"/>
      <c r="E174" s="50">
        <v>223605561.62076983</v>
      </c>
      <c r="F174" s="50">
        <v>128034657.49647439</v>
      </c>
      <c r="G174" s="50">
        <v>32908551.071487688</v>
      </c>
      <c r="H174" s="50">
        <v>32934926.335546542</v>
      </c>
      <c r="I174" s="50">
        <v>12481168.294651473</v>
      </c>
      <c r="J174" s="50">
        <v>319914.38891445519</v>
      </c>
      <c r="K174" s="50">
        <v>11471309.879849933</v>
      </c>
      <c r="L174" s="50">
        <v>5455034.1538453503</v>
      </c>
    </row>
    <row r="175" spans="1:12">
      <c r="A175" s="34">
        <v>42</v>
      </c>
      <c r="B175" s="33"/>
      <c r="C175" s="33"/>
      <c r="D175" s="33"/>
      <c r="E175" s="47"/>
      <c r="F175" s="47"/>
      <c r="G175" s="47"/>
      <c r="H175" s="47"/>
      <c r="I175" s="47"/>
      <c r="J175" s="47"/>
      <c r="K175" s="47"/>
      <c r="L175" s="47"/>
    </row>
    <row r="176" spans="1:12">
      <c r="A176" s="34">
        <v>43</v>
      </c>
      <c r="B176" s="33"/>
      <c r="C176" s="33" t="s">
        <v>130</v>
      </c>
      <c r="D176" s="33"/>
      <c r="E176" s="47"/>
      <c r="F176" s="47"/>
      <c r="G176" s="47"/>
      <c r="H176" s="47"/>
      <c r="I176" s="47"/>
      <c r="J176" s="47"/>
      <c r="K176" s="47"/>
      <c r="L176" s="47"/>
    </row>
    <row r="177" spans="1:12">
      <c r="A177" s="34">
        <v>44</v>
      </c>
      <c r="B177" s="33"/>
      <c r="C177" s="33" t="s">
        <v>131</v>
      </c>
      <c r="D177" s="33"/>
      <c r="E177" s="47">
        <v>-109584963.29460184</v>
      </c>
      <c r="F177" s="47">
        <v>-62389417.63054923</v>
      </c>
      <c r="G177" s="47">
        <v>-16065166.748777062</v>
      </c>
      <c r="H177" s="47">
        <v>-16296875.915714892</v>
      </c>
      <c r="I177" s="47">
        <v>-6197747.0606265021</v>
      </c>
      <c r="J177" s="47">
        <v>-84740.168804907851</v>
      </c>
      <c r="K177" s="47">
        <v>-5680459.6301600207</v>
      </c>
      <c r="L177" s="47">
        <v>-2870556.1399692236</v>
      </c>
    </row>
    <row r="178" spans="1:12">
      <c r="A178" s="34">
        <v>45</v>
      </c>
      <c r="B178" s="33"/>
      <c r="C178" s="33" t="s">
        <v>132</v>
      </c>
      <c r="D178" s="33"/>
      <c r="E178" s="47">
        <v>-3453484.646822596</v>
      </c>
      <c r="F178" s="47">
        <v>-1959176.5456985603</v>
      </c>
      <c r="G178" s="47">
        <v>-510528.6057877214</v>
      </c>
      <c r="H178" s="47">
        <v>-522222.04973983922</v>
      </c>
      <c r="I178" s="47">
        <v>-187364.06231833214</v>
      </c>
      <c r="J178" s="47">
        <v>-74218.560275664917</v>
      </c>
      <c r="K178" s="47">
        <v>-159289.51932303928</v>
      </c>
      <c r="L178" s="47">
        <v>-40685.303679438584</v>
      </c>
    </row>
    <row r="179" spans="1:12">
      <c r="A179" s="34">
        <v>46</v>
      </c>
      <c r="B179" s="33"/>
      <c r="C179" s="33" t="s">
        <v>133</v>
      </c>
      <c r="D179" s="33"/>
      <c r="E179" s="47">
        <v>-28884946.456577811</v>
      </c>
      <c r="F179" s="47">
        <v>-17224356.025609687</v>
      </c>
      <c r="G179" s="47">
        <v>-4370639.0691835722</v>
      </c>
      <c r="H179" s="47">
        <v>-3983583.6758527691</v>
      </c>
      <c r="I179" s="47">
        <v>-1377044.4728463187</v>
      </c>
      <c r="J179" s="47">
        <v>-225265.75588466524</v>
      </c>
      <c r="K179" s="47">
        <v>-1368750.1273232105</v>
      </c>
      <c r="L179" s="47">
        <v>-335307.32987758593</v>
      </c>
    </row>
    <row r="180" spans="1:12">
      <c r="A180" s="34">
        <v>47</v>
      </c>
      <c r="B180" s="33"/>
      <c r="C180" s="33" t="s">
        <v>134</v>
      </c>
      <c r="D180" s="33"/>
      <c r="E180" s="47">
        <v>-74274.420283726417</v>
      </c>
      <c r="F180" s="47">
        <v>-44291.302702615969</v>
      </c>
      <c r="G180" s="47">
        <v>-11238.703596131365</v>
      </c>
      <c r="H180" s="47">
        <v>-10243.230089101406</v>
      </c>
      <c r="I180" s="47">
        <v>-3540.8173737767102</v>
      </c>
      <c r="J180" s="47">
        <v>-578.95388481373607</v>
      </c>
      <c r="K180" s="47">
        <v>-3519.4921435682636</v>
      </c>
      <c r="L180" s="47">
        <v>-861.92049371895928</v>
      </c>
    </row>
    <row r="181" spans="1:12">
      <c r="A181" s="34">
        <v>48</v>
      </c>
      <c r="B181" s="33"/>
      <c r="C181" s="33" t="s">
        <v>135</v>
      </c>
      <c r="D181" s="33"/>
      <c r="E181" s="47">
        <v>-78038.765765448334</v>
      </c>
      <c r="F181" s="47">
        <v>-28742.71726919034</v>
      </c>
      <c r="G181" s="47">
        <v>-44658.55279137224</v>
      </c>
      <c r="H181" s="47">
        <v>0</v>
      </c>
      <c r="I181" s="47">
        <v>0</v>
      </c>
      <c r="J181" s="47">
        <v>0</v>
      </c>
      <c r="K181" s="47">
        <v>-4637.4957048857541</v>
      </c>
      <c r="L181" s="47">
        <v>0</v>
      </c>
    </row>
    <row r="182" spans="1:12">
      <c r="A182" s="34">
        <v>49</v>
      </c>
      <c r="B182" s="33"/>
      <c r="C182" s="33" t="s">
        <v>136</v>
      </c>
      <c r="D182" s="33"/>
      <c r="E182" s="47">
        <v>0</v>
      </c>
      <c r="F182" s="47">
        <v>0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</row>
    <row r="183" spans="1:12">
      <c r="A183" s="34">
        <v>50</v>
      </c>
      <c r="B183" s="33"/>
      <c r="C183" s="33" t="s">
        <v>137</v>
      </c>
      <c r="D183" s="33"/>
      <c r="E183" s="47">
        <v>-97492.467501228472</v>
      </c>
      <c r="F183" s="47">
        <v>-57718.636372170702</v>
      </c>
      <c r="G183" s="47">
        <v>-14638.74732813779</v>
      </c>
      <c r="H183" s="47">
        <v>-13698.271070421531</v>
      </c>
      <c r="I183" s="47">
        <v>-4780.1948178972743</v>
      </c>
      <c r="J183" s="47">
        <v>-662.69899329159409</v>
      </c>
      <c r="K183" s="47">
        <v>-4685.5340050315008</v>
      </c>
      <c r="L183" s="47">
        <v>-1308.3849142780657</v>
      </c>
    </row>
    <row r="184" spans="1:12">
      <c r="A184" s="34">
        <v>51</v>
      </c>
      <c r="B184" s="33"/>
      <c r="C184" s="33"/>
      <c r="D184" s="33"/>
      <c r="E184" s="47"/>
      <c r="F184" s="47"/>
      <c r="G184" s="47"/>
      <c r="H184" s="47"/>
      <c r="I184" s="47"/>
      <c r="J184" s="47"/>
      <c r="K184" s="47"/>
      <c r="L184" s="47"/>
    </row>
    <row r="185" spans="1:12">
      <c r="A185" s="34">
        <v>52</v>
      </c>
      <c r="B185" s="33"/>
      <c r="C185" s="33" t="s">
        <v>138</v>
      </c>
      <c r="D185" s="33"/>
      <c r="E185" s="50">
        <v>-142173200.05155268</v>
      </c>
      <c r="F185" s="50">
        <v>-81703702.858201459</v>
      </c>
      <c r="G185" s="50">
        <v>-21016870.427463993</v>
      </c>
      <c r="H185" s="50">
        <v>-20826623.142467022</v>
      </c>
      <c r="I185" s="50">
        <v>-7770476.6079828274</v>
      </c>
      <c r="J185" s="50">
        <v>-385466.13784334337</v>
      </c>
      <c r="K185" s="50">
        <v>-7221341.7986597558</v>
      </c>
      <c r="L185" s="50">
        <v>-3248719.0789342457</v>
      </c>
    </row>
    <row r="186" spans="1:12">
      <c r="A186" s="34">
        <v>53</v>
      </c>
      <c r="B186" s="33"/>
      <c r="C186" s="33"/>
      <c r="D186" s="33"/>
      <c r="E186" s="47"/>
      <c r="F186" s="47"/>
      <c r="G186" s="47"/>
      <c r="H186" s="47"/>
      <c r="I186" s="47"/>
      <c r="J186" s="47"/>
      <c r="K186" s="47"/>
      <c r="L186" s="47"/>
    </row>
    <row r="187" spans="1:12" ht="13.5" thickBot="1">
      <c r="A187" s="34">
        <v>54</v>
      </c>
      <c r="B187" s="33"/>
      <c r="C187" s="33" t="s">
        <v>22</v>
      </c>
      <c r="D187" s="33"/>
      <c r="E187" s="51">
        <v>81432361.569217145</v>
      </c>
      <c r="F187" s="51">
        <v>46330954.638272926</v>
      </c>
      <c r="G187" s="51">
        <v>11891680.644023694</v>
      </c>
      <c r="H187" s="51">
        <v>12108303.19307952</v>
      </c>
      <c r="I187" s="51">
        <v>4710691.6866686456</v>
      </c>
      <c r="J187" s="51">
        <v>-65551.748928888177</v>
      </c>
      <c r="K187" s="51">
        <v>4249968.0811901772</v>
      </c>
      <c r="L187" s="51">
        <v>2206315.0749111045</v>
      </c>
    </row>
    <row r="188" spans="1:12" ht="13.5" thickTop="1">
      <c r="A188" s="34">
        <v>55</v>
      </c>
      <c r="B188" s="33"/>
      <c r="C188" s="33"/>
      <c r="D188" s="33"/>
      <c r="E188" s="47"/>
      <c r="F188" s="47"/>
      <c r="G188" s="47"/>
      <c r="H188" s="47"/>
      <c r="I188" s="47"/>
      <c r="J188" s="47"/>
      <c r="K188" s="47"/>
      <c r="L188" s="47"/>
    </row>
    <row r="189" spans="1:12">
      <c r="A189" s="34">
        <v>56</v>
      </c>
      <c r="B189" s="33"/>
      <c r="D189" s="52"/>
      <c r="E189" s="48"/>
      <c r="F189" s="48"/>
      <c r="G189" s="48"/>
      <c r="H189" s="48"/>
      <c r="I189" s="48"/>
      <c r="J189" s="48"/>
      <c r="K189" s="48"/>
      <c r="L189" s="48"/>
    </row>
    <row r="190" spans="1:12">
      <c r="A190" s="34">
        <v>57</v>
      </c>
      <c r="B190" s="33"/>
      <c r="C190" s="33" t="s">
        <v>139</v>
      </c>
      <c r="D190" s="53">
        <v>4.6500654407957753E-2</v>
      </c>
      <c r="E190" s="32">
        <v>3786658.1029540268</v>
      </c>
      <c r="F190" s="32">
        <v>2154419.7100250968</v>
      </c>
      <c r="G190" s="32">
        <v>552970.93195754627</v>
      </c>
      <c r="H190" s="32">
        <v>563044.02224816207</v>
      </c>
      <c r="I190" s="32">
        <v>219050.24614421831</v>
      </c>
      <c r="J190" s="32">
        <v>-3048.199222779444</v>
      </c>
      <c r="K190" s="32">
        <v>197626.29698827578</v>
      </c>
      <c r="L190" s="32">
        <v>102595.09481350869</v>
      </c>
    </row>
    <row r="191" spans="1:12">
      <c r="A191" s="34">
        <v>58</v>
      </c>
      <c r="B191" s="33"/>
      <c r="C191" s="33" t="s">
        <v>116</v>
      </c>
      <c r="D191" s="53"/>
      <c r="E191" s="54">
        <v>19703020.686291791</v>
      </c>
      <c r="F191" s="54">
        <v>11350282.616508089</v>
      </c>
      <c r="G191" s="54">
        <v>2939488.5106868464</v>
      </c>
      <c r="H191" s="54">
        <v>2796202.6089746612</v>
      </c>
      <c r="I191" s="54">
        <v>1031232.9919639304</v>
      </c>
      <c r="J191" s="54">
        <v>171313.35636521052</v>
      </c>
      <c r="K191" s="54">
        <v>943056.68476424774</v>
      </c>
      <c r="L191" s="54">
        <v>471443.91702880629</v>
      </c>
    </row>
    <row r="192" spans="1:12">
      <c r="A192" s="34">
        <v>59</v>
      </c>
      <c r="B192" s="33"/>
      <c r="C192" s="33" t="s">
        <v>140</v>
      </c>
      <c r="D192" s="53"/>
      <c r="E192" s="56">
        <v>-801365.54645384557</v>
      </c>
      <c r="F192" s="56">
        <v>-283553.05374388717</v>
      </c>
      <c r="G192" s="56">
        <v>-136020.20921238855</v>
      </c>
      <c r="H192" s="56">
        <v>-176506.47685047437</v>
      </c>
      <c r="I192" s="56">
        <v>-51613.797687433049</v>
      </c>
      <c r="J192" s="56">
        <v>-35733.711393946993</v>
      </c>
      <c r="K192" s="56">
        <v>-114529.6987126836</v>
      </c>
      <c r="L192" s="56">
        <v>-3408.5988530318541</v>
      </c>
    </row>
    <row r="193" spans="1:12">
      <c r="A193" s="34">
        <v>60</v>
      </c>
      <c r="D193" s="57"/>
      <c r="E193" s="48"/>
      <c r="F193" s="48"/>
      <c r="G193" s="48"/>
      <c r="H193" s="48"/>
      <c r="I193" s="48"/>
      <c r="J193" s="48"/>
      <c r="K193" s="48"/>
      <c r="L193" s="48"/>
    </row>
    <row r="194" spans="1:12">
      <c r="A194" s="34">
        <v>61</v>
      </c>
      <c r="B194" s="33"/>
      <c r="C194" s="33" t="s">
        <v>141</v>
      </c>
      <c r="D194" s="53"/>
      <c r="E194" s="54">
        <v>22688313.242791973</v>
      </c>
      <c r="F194" s="54">
        <v>13221149.272789298</v>
      </c>
      <c r="G194" s="54">
        <v>3356439.2334320042</v>
      </c>
      <c r="H194" s="54">
        <v>3182740.1543723489</v>
      </c>
      <c r="I194" s="54">
        <v>1198669.4404207158</v>
      </c>
      <c r="J194" s="54">
        <v>132531.44574848408</v>
      </c>
      <c r="K194" s="54">
        <v>1026153.2830398398</v>
      </c>
      <c r="L194" s="54">
        <v>570630.4129892831</v>
      </c>
    </row>
    <row r="195" spans="1:12">
      <c r="A195" s="34">
        <v>62</v>
      </c>
      <c r="D195" s="57"/>
      <c r="E195" s="48"/>
      <c r="F195" s="48"/>
      <c r="G195" s="48"/>
      <c r="H195" s="48"/>
      <c r="I195" s="48"/>
      <c r="J195" s="48"/>
      <c r="K195" s="48"/>
      <c r="L195" s="48"/>
    </row>
    <row r="196" spans="1:12">
      <c r="A196" s="34">
        <v>63</v>
      </c>
      <c r="D196" s="57"/>
      <c r="E196" s="48"/>
      <c r="F196" s="48"/>
      <c r="G196" s="48"/>
      <c r="H196" s="48"/>
      <c r="I196" s="48"/>
      <c r="J196" s="48"/>
      <c r="K196" s="48"/>
      <c r="L196" s="48"/>
    </row>
    <row r="197" spans="1:12">
      <c r="A197" s="34">
        <v>64</v>
      </c>
      <c r="C197" s="33" t="s">
        <v>142</v>
      </c>
      <c r="D197" s="53">
        <v>7.0400000000000004E-2</v>
      </c>
      <c r="E197" s="32">
        <v>4678737.3519851984</v>
      </c>
      <c r="F197" s="32">
        <v>2661968.3359540734</v>
      </c>
      <c r="G197" s="32">
        <v>683242.50132155337</v>
      </c>
      <c r="H197" s="32">
        <v>695688.65899178444</v>
      </c>
      <c r="I197" s="32">
        <v>270655.16366449435</v>
      </c>
      <c r="J197" s="32">
        <v>-3766.3087535641675</v>
      </c>
      <c r="K197" s="32">
        <v>244184.05684216367</v>
      </c>
      <c r="L197" s="32">
        <v>126764.94396469515</v>
      </c>
    </row>
    <row r="198" spans="1:12">
      <c r="A198" s="34">
        <v>65</v>
      </c>
      <c r="C198" s="33" t="s">
        <v>143</v>
      </c>
      <c r="D198" s="53"/>
      <c r="E198" s="54">
        <v>20252545.886172518</v>
      </c>
      <c r="F198" s="54">
        <v>11662935.063491601</v>
      </c>
      <c r="G198" s="54">
        <v>3019736.4373943429</v>
      </c>
      <c r="H198" s="54">
        <v>2877912.356846062</v>
      </c>
      <c r="I198" s="54">
        <v>1063021.8746735731</v>
      </c>
      <c r="J198" s="54">
        <v>170870.99736642279</v>
      </c>
      <c r="K198" s="54">
        <v>971736.49355645129</v>
      </c>
      <c r="L198" s="54">
        <v>486332.66284406581</v>
      </c>
    </row>
    <row r="199" spans="1:12">
      <c r="A199" s="34">
        <v>66</v>
      </c>
      <c r="C199" s="33" t="s">
        <v>140</v>
      </c>
      <c r="D199" s="53"/>
      <c r="E199" s="55">
        <v>-801365.54645384557</v>
      </c>
      <c r="F199" s="55">
        <v>-283553.05374388717</v>
      </c>
      <c r="G199" s="55">
        <v>-136020.20921238855</v>
      </c>
      <c r="H199" s="55">
        <v>-176506.47685047437</v>
      </c>
      <c r="I199" s="55">
        <v>-51613.797687433049</v>
      </c>
      <c r="J199" s="55">
        <v>-35733.711393946993</v>
      </c>
      <c r="K199" s="55">
        <v>-114529.6987126836</v>
      </c>
      <c r="L199" s="55">
        <v>-3408.5988530318541</v>
      </c>
    </row>
    <row r="200" spans="1:12">
      <c r="A200" s="34">
        <v>67</v>
      </c>
      <c r="D200" s="59"/>
      <c r="E200" s="48"/>
      <c r="F200" s="48"/>
      <c r="G200" s="48"/>
      <c r="H200" s="48"/>
      <c r="I200" s="48"/>
      <c r="J200" s="48"/>
      <c r="K200" s="48"/>
      <c r="L200" s="48"/>
    </row>
    <row r="201" spans="1:12">
      <c r="A201" s="34">
        <v>68</v>
      </c>
      <c r="C201" s="33" t="s">
        <v>144</v>
      </c>
      <c r="D201" s="33"/>
      <c r="E201" s="54">
        <v>24129917.691703871</v>
      </c>
      <c r="F201" s="54">
        <v>14041350.345701788</v>
      </c>
      <c r="G201" s="54">
        <v>3566958.7295035077</v>
      </c>
      <c r="H201" s="54">
        <v>3397094.5389873721</v>
      </c>
      <c r="I201" s="54">
        <v>1282063.2406506345</v>
      </c>
      <c r="J201" s="54">
        <v>131370.97721891163</v>
      </c>
      <c r="K201" s="54">
        <v>1101390.8516859314</v>
      </c>
      <c r="L201" s="54">
        <v>609689.00795572903</v>
      </c>
    </row>
    <row r="202" spans="1:12">
      <c r="C202" s="33"/>
    </row>
    <row r="203" spans="1:12">
      <c r="A203" s="34"/>
      <c r="B203" s="35"/>
      <c r="C203" s="35" t="s">
        <v>151</v>
      </c>
      <c r="D203" s="36"/>
      <c r="E203" s="37"/>
      <c r="F203" s="35"/>
      <c r="G203" s="36"/>
      <c r="H203" s="36"/>
      <c r="I203" s="36"/>
      <c r="J203" s="35"/>
      <c r="K203" s="35"/>
      <c r="L203" s="35"/>
    </row>
    <row r="204" spans="1:12">
      <c r="A204" s="34"/>
      <c r="B204" s="35"/>
      <c r="C204" s="36" t="s">
        <v>146</v>
      </c>
      <c r="D204" s="36"/>
      <c r="E204" s="37"/>
      <c r="F204" s="35"/>
      <c r="G204" s="36"/>
      <c r="H204" s="35"/>
      <c r="I204" s="35"/>
      <c r="J204" s="35"/>
      <c r="K204" s="35"/>
      <c r="L204" s="35"/>
    </row>
    <row r="205" spans="1:12">
      <c r="A205" s="34"/>
      <c r="B205" s="35"/>
      <c r="C205" s="35" t="s">
        <v>152</v>
      </c>
      <c r="D205" s="36"/>
      <c r="E205" s="37"/>
      <c r="F205" s="35"/>
      <c r="G205" s="36"/>
      <c r="H205" s="35"/>
      <c r="I205" s="35"/>
      <c r="J205" s="35"/>
      <c r="K205" s="35"/>
      <c r="L205" s="35"/>
    </row>
    <row r="206" spans="1:12">
      <c r="A206" s="34"/>
      <c r="B206" s="35"/>
      <c r="C206" s="38" t="s">
        <v>159</v>
      </c>
      <c r="D206" s="36"/>
      <c r="E206" s="37"/>
      <c r="F206" s="35"/>
      <c r="G206" s="36"/>
      <c r="H206" s="35"/>
      <c r="I206" s="35"/>
      <c r="J206" s="35"/>
      <c r="K206" s="35"/>
      <c r="L206" s="35"/>
    </row>
    <row r="207" spans="1:12">
      <c r="A207" s="34"/>
      <c r="B207" s="39"/>
      <c r="C207" s="35" t="s">
        <v>153</v>
      </c>
      <c r="D207" s="36"/>
      <c r="E207" s="37"/>
      <c r="F207" s="35"/>
      <c r="G207" s="36"/>
      <c r="H207" s="35"/>
      <c r="I207" s="35"/>
      <c r="J207" s="35"/>
      <c r="K207" s="35"/>
      <c r="L207" s="35"/>
    </row>
    <row r="208" spans="1:12">
      <c r="A208" s="34"/>
      <c r="E208" s="40"/>
      <c r="F208" s="41"/>
      <c r="G208" s="41"/>
      <c r="H208" s="41"/>
      <c r="I208" s="41"/>
      <c r="J208" s="41"/>
      <c r="K208" s="41"/>
      <c r="L208" s="41"/>
    </row>
    <row r="209" spans="1:13">
      <c r="A209" s="34"/>
      <c r="E209" s="40"/>
      <c r="F209" s="41"/>
      <c r="G209" s="41"/>
      <c r="H209" s="41"/>
      <c r="I209" s="41"/>
      <c r="J209" s="41"/>
      <c r="K209" s="41"/>
      <c r="L209" s="41"/>
    </row>
    <row r="210" spans="1:13">
      <c r="A210" s="34"/>
      <c r="B210" s="33"/>
      <c r="C210" s="6" t="s">
        <v>28</v>
      </c>
      <c r="D210" s="6" t="s">
        <v>29</v>
      </c>
      <c r="E210" s="6" t="s">
        <v>30</v>
      </c>
      <c r="F210" s="42" t="s">
        <v>31</v>
      </c>
      <c r="G210" s="6" t="s">
        <v>32</v>
      </c>
      <c r="H210" s="42" t="s">
        <v>33</v>
      </c>
      <c r="I210" s="6" t="s">
        <v>34</v>
      </c>
      <c r="J210" s="42" t="s">
        <v>35</v>
      </c>
      <c r="K210" s="42" t="s">
        <v>36</v>
      </c>
      <c r="L210" s="6" t="s">
        <v>37</v>
      </c>
    </row>
    <row r="211" spans="1:13">
      <c r="A211" s="34"/>
      <c r="B211" s="33"/>
      <c r="C211" s="33"/>
      <c r="D211" s="33"/>
      <c r="E211" s="6" t="s">
        <v>154</v>
      </c>
      <c r="F211" s="7"/>
      <c r="G211" s="8" t="s">
        <v>5</v>
      </c>
      <c r="H211" s="8" t="s">
        <v>3</v>
      </c>
      <c r="I211" s="8" t="s">
        <v>3</v>
      </c>
      <c r="J211" s="8" t="s">
        <v>3</v>
      </c>
      <c r="K211" s="6" t="s">
        <v>155</v>
      </c>
      <c r="L211" s="8" t="s">
        <v>156</v>
      </c>
    </row>
    <row r="212" spans="1:13">
      <c r="A212" s="34"/>
      <c r="B212" s="33"/>
      <c r="C212" s="33"/>
      <c r="D212" s="6"/>
      <c r="E212" s="6" t="s">
        <v>157</v>
      </c>
      <c r="F212" s="8" t="s">
        <v>4</v>
      </c>
      <c r="G212" s="8" t="s">
        <v>42</v>
      </c>
      <c r="H212" s="8" t="s">
        <v>6</v>
      </c>
      <c r="I212" s="8" t="s">
        <v>7</v>
      </c>
      <c r="J212" s="8" t="s">
        <v>8</v>
      </c>
      <c r="K212" s="8" t="s">
        <v>9</v>
      </c>
      <c r="L212" s="8" t="s">
        <v>10</v>
      </c>
    </row>
    <row r="213" spans="1:13">
      <c r="A213" s="34"/>
      <c r="B213" s="43"/>
      <c r="C213" s="44" t="s">
        <v>105</v>
      </c>
      <c r="D213" s="44"/>
      <c r="E213" s="44" t="s">
        <v>158</v>
      </c>
      <c r="F213" s="45" t="s">
        <v>12</v>
      </c>
      <c r="G213" s="45" t="s">
        <v>13</v>
      </c>
      <c r="H213" s="45" t="s">
        <v>14</v>
      </c>
      <c r="I213" s="45" t="s">
        <v>15</v>
      </c>
      <c r="J213" s="45" t="s">
        <v>15</v>
      </c>
      <c r="K213" s="45" t="s">
        <v>16</v>
      </c>
      <c r="L213" s="45" t="s">
        <v>17</v>
      </c>
    </row>
    <row r="214" spans="1:13">
      <c r="A214" s="34">
        <v>13</v>
      </c>
      <c r="B214" s="33"/>
      <c r="C214" s="33"/>
      <c r="D214" s="33"/>
      <c r="E214" s="46"/>
      <c r="F214" s="7"/>
      <c r="G214" s="7"/>
      <c r="H214" s="7"/>
      <c r="I214" s="7"/>
      <c r="J214" s="7"/>
      <c r="K214" s="7"/>
      <c r="L214" s="7"/>
    </row>
    <row r="215" spans="1:13">
      <c r="A215" s="34">
        <v>14</v>
      </c>
      <c r="B215" s="33"/>
      <c r="C215" s="33" t="s">
        <v>106</v>
      </c>
      <c r="D215" s="33"/>
      <c r="E215" s="46"/>
      <c r="F215" s="7"/>
      <c r="G215" s="7"/>
      <c r="H215" s="7"/>
      <c r="I215" s="7"/>
      <c r="J215" s="7"/>
      <c r="K215" s="7"/>
      <c r="L215" s="7"/>
    </row>
    <row r="216" spans="1:13">
      <c r="A216" s="34">
        <v>15</v>
      </c>
      <c r="B216" s="33"/>
      <c r="C216" s="33" t="s">
        <v>107</v>
      </c>
      <c r="D216" s="33"/>
      <c r="E216" s="47">
        <v>941691.15899566025</v>
      </c>
      <c r="F216" s="47">
        <v>529806.84208059299</v>
      </c>
      <c r="G216" s="47">
        <v>138033.85121835204</v>
      </c>
      <c r="H216" s="47">
        <v>142468.0611967555</v>
      </c>
      <c r="I216" s="47">
        <v>51039.211849898085</v>
      </c>
      <c r="J216" s="47">
        <v>21763.99213474038</v>
      </c>
      <c r="K216" s="47">
        <v>45051.677538170174</v>
      </c>
      <c r="L216" s="47">
        <v>13527.522977151082</v>
      </c>
      <c r="M216" s="49"/>
    </row>
    <row r="217" spans="1:13">
      <c r="A217" s="34">
        <v>16</v>
      </c>
      <c r="B217" s="33"/>
      <c r="C217" s="33" t="s">
        <v>108</v>
      </c>
      <c r="D217" s="33"/>
      <c r="E217" s="47">
        <v>3125718.4401667779</v>
      </c>
      <c r="F217" s="47">
        <v>1883307.0145980606</v>
      </c>
      <c r="G217" s="47">
        <v>433859.19774929411</v>
      </c>
      <c r="H217" s="47">
        <v>481045.401897309</v>
      </c>
      <c r="I217" s="47">
        <v>143929.38503101832</v>
      </c>
      <c r="J217" s="47">
        <v>1920.7319753245479</v>
      </c>
      <c r="K217" s="47">
        <v>171733.19773420604</v>
      </c>
      <c r="L217" s="47">
        <v>9923.5111815654145</v>
      </c>
      <c r="M217" s="49"/>
    </row>
    <row r="218" spans="1:13">
      <c r="A218" s="34">
        <v>17</v>
      </c>
      <c r="B218" s="33"/>
      <c r="C218" s="33" t="s">
        <v>109</v>
      </c>
      <c r="D218" s="33"/>
      <c r="E218" s="47">
        <v>107979.39115332479</v>
      </c>
      <c r="F218" s="47">
        <v>59627.060379060502</v>
      </c>
      <c r="G218" s="47">
        <v>15823.714062334155</v>
      </c>
      <c r="H218" s="47">
        <v>17050.978937089272</v>
      </c>
      <c r="I218" s="47">
        <v>6203.3710196018446</v>
      </c>
      <c r="J218" s="47">
        <v>3237.5179495364464</v>
      </c>
      <c r="K218" s="47">
        <v>4870.1389887215928</v>
      </c>
      <c r="L218" s="47">
        <v>1166.6098169809613</v>
      </c>
      <c r="M218" s="49"/>
    </row>
    <row r="219" spans="1:13">
      <c r="A219" s="34">
        <v>18</v>
      </c>
      <c r="B219" s="33"/>
      <c r="C219" s="33" t="s">
        <v>110</v>
      </c>
      <c r="D219" s="33"/>
      <c r="E219" s="47">
        <v>1338400.9319712159</v>
      </c>
      <c r="F219" s="47">
        <v>797744.30145565351</v>
      </c>
      <c r="G219" s="47">
        <v>201979.2362638046</v>
      </c>
      <c r="H219" s="47">
        <v>184855.28851191647</v>
      </c>
      <c r="I219" s="47">
        <v>63945.978682204208</v>
      </c>
      <c r="J219" s="47">
        <v>10690.544580283578</v>
      </c>
      <c r="K219" s="47">
        <v>63461.60264415259</v>
      </c>
      <c r="L219" s="47">
        <v>15723.979833200872</v>
      </c>
      <c r="M219" s="49"/>
    </row>
    <row r="220" spans="1:13">
      <c r="A220" s="34">
        <v>19</v>
      </c>
      <c r="B220" s="33"/>
      <c r="C220" s="33" t="s">
        <v>111</v>
      </c>
      <c r="D220" s="33"/>
      <c r="E220" s="47">
        <v>476502.29872090119</v>
      </c>
      <c r="F220" s="47">
        <v>284015.78656648274</v>
      </c>
      <c r="G220" s="47">
        <v>71909.371903862921</v>
      </c>
      <c r="H220" s="47">
        <v>65812.84262624674</v>
      </c>
      <c r="I220" s="47">
        <v>22766.27661275669</v>
      </c>
      <c r="J220" s="47">
        <v>3806.086013090845</v>
      </c>
      <c r="K220" s="47">
        <v>22593.827318928881</v>
      </c>
      <c r="L220" s="47">
        <v>5598.1076795323424</v>
      </c>
      <c r="M220" s="49"/>
    </row>
    <row r="221" spans="1:13">
      <c r="A221" s="34">
        <v>20</v>
      </c>
      <c r="B221" s="33"/>
      <c r="C221" s="33" t="s">
        <v>112</v>
      </c>
      <c r="D221" s="33"/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9"/>
    </row>
    <row r="222" spans="1:13">
      <c r="A222" s="34">
        <v>21</v>
      </c>
      <c r="B222" s="33"/>
      <c r="C222" s="33" t="s">
        <v>113</v>
      </c>
      <c r="D222" s="33"/>
      <c r="E222" s="47">
        <v>233933.68618078786</v>
      </c>
      <c r="F222" s="47">
        <v>139434.50023931405</v>
      </c>
      <c r="G222" s="47">
        <v>35303.133868550096</v>
      </c>
      <c r="H222" s="47">
        <v>32310.108293122204</v>
      </c>
      <c r="I222" s="47">
        <v>11176.859005570266</v>
      </c>
      <c r="J222" s="47">
        <v>1868.5570528275512</v>
      </c>
      <c r="K222" s="47">
        <v>11092.19687677738</v>
      </c>
      <c r="L222" s="47">
        <v>2748.3308446262781</v>
      </c>
      <c r="M222" s="49"/>
    </row>
    <row r="223" spans="1:13">
      <c r="A223" s="34">
        <v>22</v>
      </c>
      <c r="B223" s="33"/>
      <c r="C223" s="33" t="s">
        <v>114</v>
      </c>
      <c r="E223" s="47">
        <v>0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7">
        <v>0</v>
      </c>
      <c r="M223" s="49"/>
    </row>
    <row r="224" spans="1:13">
      <c r="A224" s="34">
        <v>23</v>
      </c>
      <c r="B224" s="33"/>
      <c r="C224" s="33" t="s">
        <v>115</v>
      </c>
      <c r="E224" s="47">
        <v>899.21099629186051</v>
      </c>
      <c r="F224" s="47">
        <v>381.51276529249259</v>
      </c>
      <c r="G224" s="47">
        <v>121.34927809074567</v>
      </c>
      <c r="H224" s="47">
        <v>192.26745481534599</v>
      </c>
      <c r="I224" s="47">
        <v>75.976623980079509</v>
      </c>
      <c r="J224" s="47">
        <v>93.935637403956648</v>
      </c>
      <c r="K224" s="47">
        <v>32.011988026817008</v>
      </c>
      <c r="L224" s="47">
        <v>2.1572486824230785</v>
      </c>
      <c r="M224" s="49"/>
    </row>
    <row r="225" spans="1:13">
      <c r="A225" s="34">
        <v>24</v>
      </c>
      <c r="B225" s="33"/>
      <c r="D225" s="33"/>
      <c r="E225" s="47"/>
      <c r="F225" s="47"/>
      <c r="G225" s="47"/>
      <c r="H225" s="47"/>
      <c r="I225" s="47"/>
      <c r="J225" s="47"/>
      <c r="K225" s="47"/>
      <c r="L225" s="47"/>
      <c r="M225" s="49"/>
    </row>
    <row r="226" spans="1:13">
      <c r="A226" s="34">
        <v>25</v>
      </c>
      <c r="B226" s="33"/>
      <c r="C226" s="33" t="s">
        <v>116</v>
      </c>
      <c r="D226" s="33"/>
      <c r="E226" s="50">
        <v>6225125.1181849595</v>
      </c>
      <c r="F226" s="50">
        <v>3694317.0180844571</v>
      </c>
      <c r="G226" s="50">
        <v>897029.8543442887</v>
      </c>
      <c r="H226" s="50">
        <v>923734.94891725457</v>
      </c>
      <c r="I226" s="50">
        <v>299137.05882502953</v>
      </c>
      <c r="J226" s="50">
        <v>43381.365343207304</v>
      </c>
      <c r="K226" s="50">
        <v>318834.6530889835</v>
      </c>
      <c r="L226" s="50">
        <v>48690.219581739373</v>
      </c>
      <c r="M226" s="49"/>
    </row>
    <row r="227" spans="1:13">
      <c r="A227" s="34">
        <v>26</v>
      </c>
      <c r="B227" s="33"/>
      <c r="C227" s="33"/>
      <c r="D227" s="33"/>
      <c r="E227" s="47"/>
      <c r="F227" s="47"/>
      <c r="G227" s="47"/>
      <c r="H227" s="47"/>
      <c r="I227" s="47"/>
      <c r="J227" s="47"/>
      <c r="K227" s="47"/>
      <c r="L227" s="47"/>
      <c r="M227" s="49"/>
    </row>
    <row r="228" spans="1:13">
      <c r="A228" s="34">
        <v>27</v>
      </c>
      <c r="B228" s="33"/>
      <c r="C228" s="33"/>
      <c r="D228" s="33"/>
      <c r="E228" s="47"/>
      <c r="F228" s="47"/>
      <c r="G228" s="47"/>
      <c r="H228" s="47"/>
      <c r="I228" s="47"/>
      <c r="J228" s="47"/>
      <c r="K228" s="47"/>
      <c r="L228" s="47"/>
      <c r="M228" s="49"/>
    </row>
    <row r="229" spans="1:13">
      <c r="A229" s="34">
        <v>28</v>
      </c>
      <c r="B229" s="33"/>
      <c r="C229" s="33" t="s">
        <v>117</v>
      </c>
      <c r="D229" s="33"/>
      <c r="E229" s="47"/>
      <c r="F229" s="47"/>
      <c r="G229" s="47"/>
      <c r="H229" s="47"/>
      <c r="I229" s="47"/>
      <c r="J229" s="47"/>
      <c r="K229" s="47"/>
      <c r="L229" s="47"/>
      <c r="M229" s="49"/>
    </row>
    <row r="230" spans="1:13">
      <c r="A230" s="34">
        <v>29</v>
      </c>
      <c r="B230" s="33"/>
      <c r="C230" s="33" t="s">
        <v>118</v>
      </c>
      <c r="D230" s="33"/>
      <c r="E230" s="47">
        <v>110757661.74442506</v>
      </c>
      <c r="F230" s="47">
        <v>66712065.962871045</v>
      </c>
      <c r="G230" s="47">
        <v>15396884.49288932</v>
      </c>
      <c r="H230" s="47">
        <v>17017913.676344201</v>
      </c>
      <c r="I230" s="47">
        <v>5106187.4156044945</v>
      </c>
      <c r="J230" s="47">
        <v>80799.438022112838</v>
      </c>
      <c r="K230" s="47">
        <v>6071067.5604457781</v>
      </c>
      <c r="L230" s="47">
        <v>372743.19824811281</v>
      </c>
      <c r="M230" s="49"/>
    </row>
    <row r="231" spans="1:13">
      <c r="A231" s="34">
        <v>30</v>
      </c>
      <c r="B231" s="33"/>
      <c r="C231" s="33" t="s">
        <v>119</v>
      </c>
      <c r="D231" s="33"/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9"/>
    </row>
    <row r="232" spans="1:13">
      <c r="A232" s="34">
        <v>31</v>
      </c>
      <c r="B232" s="33"/>
      <c r="C232" s="33" t="s">
        <v>120</v>
      </c>
      <c r="D232" s="33"/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9"/>
    </row>
    <row r="233" spans="1:13">
      <c r="A233" s="34">
        <v>32</v>
      </c>
      <c r="B233" s="33"/>
      <c r="C233" s="33" t="s">
        <v>121</v>
      </c>
      <c r="D233" s="33"/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9"/>
    </row>
    <row r="234" spans="1:13">
      <c r="A234" s="34">
        <v>33</v>
      </c>
      <c r="B234" s="33"/>
      <c r="C234" s="33" t="s">
        <v>122</v>
      </c>
      <c r="D234" s="33"/>
      <c r="E234" s="47">
        <v>-233.17309167478754</v>
      </c>
      <c r="F234" s="47">
        <v>-149.50526271230831</v>
      </c>
      <c r="G234" s="47">
        <v>-34.312316019891675</v>
      </c>
      <c r="H234" s="47">
        <v>-25.711574647609218</v>
      </c>
      <c r="I234" s="47">
        <v>-8.908526782745664</v>
      </c>
      <c r="J234" s="47">
        <v>-1.2239771512512989</v>
      </c>
      <c r="K234" s="47">
        <v>-9.9450568874824601</v>
      </c>
      <c r="L234" s="47">
        <v>-3.5663774734988793</v>
      </c>
      <c r="M234" s="49"/>
    </row>
    <row r="235" spans="1:13">
      <c r="A235" s="34">
        <v>34</v>
      </c>
      <c r="B235" s="33"/>
      <c r="C235" s="33" t="s">
        <v>123</v>
      </c>
      <c r="D235" s="33"/>
      <c r="E235" s="47">
        <v>0</v>
      </c>
      <c r="F235" s="47">
        <v>0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7">
        <v>0</v>
      </c>
      <c r="M235" s="49"/>
    </row>
    <row r="236" spans="1:13">
      <c r="A236" s="34">
        <v>35</v>
      </c>
      <c r="B236" s="33"/>
      <c r="C236" s="33" t="s">
        <v>124</v>
      </c>
      <c r="D236" s="33"/>
      <c r="E236" s="47">
        <v>-552.78702297253426</v>
      </c>
      <c r="F236" s="47">
        <v>-275.89796881687084</v>
      </c>
      <c r="G236" s="47">
        <v>-78.3474124538225</v>
      </c>
      <c r="H236" s="47">
        <v>-100.11904403877624</v>
      </c>
      <c r="I236" s="47">
        <v>-37.96263565140071</v>
      </c>
      <c r="J236" s="47">
        <v>-33.664584965536442</v>
      </c>
      <c r="K236" s="47">
        <v>-22.751657244924367</v>
      </c>
      <c r="L236" s="47">
        <v>-4.0437198012031494</v>
      </c>
      <c r="M236" s="49"/>
    </row>
    <row r="237" spans="1:13">
      <c r="A237" s="34">
        <v>36</v>
      </c>
      <c r="B237" s="33"/>
      <c r="C237" s="33" t="s">
        <v>125</v>
      </c>
      <c r="D237" s="33"/>
      <c r="E237" s="47">
        <v>-0.22458779634120718</v>
      </c>
      <c r="F237" s="47">
        <v>-0.1329631066162309</v>
      </c>
      <c r="G237" s="47">
        <v>-3.3722441208914669E-2</v>
      </c>
      <c r="H237" s="47">
        <v>-3.1555920085330855E-2</v>
      </c>
      <c r="I237" s="47">
        <v>-1.1011860174937917E-2</v>
      </c>
      <c r="J237" s="47">
        <v>-1.5266215981149533E-3</v>
      </c>
      <c r="K237" s="47">
        <v>-1.0793795498698971E-2</v>
      </c>
      <c r="L237" s="47">
        <v>-3.0140511589788962E-3</v>
      </c>
      <c r="M237" s="49"/>
    </row>
    <row r="238" spans="1:13">
      <c r="A238" s="34">
        <v>37</v>
      </c>
      <c r="B238" s="33"/>
      <c r="C238" s="67" t="s">
        <v>126</v>
      </c>
      <c r="D238" s="68"/>
      <c r="E238" s="69">
        <v>669181.98733071936</v>
      </c>
      <c r="F238" s="69">
        <v>376445.53897370177</v>
      </c>
      <c r="G238" s="69">
        <v>98629.006108089219</v>
      </c>
      <c r="H238" s="69">
        <v>96820.862241876501</v>
      </c>
      <c r="I238" s="69">
        <v>35155.130618240117</v>
      </c>
      <c r="J238" s="69">
        <v>14127.5791637738</v>
      </c>
      <c r="K238" s="69">
        <v>33707.300029029844</v>
      </c>
      <c r="L238" s="69">
        <v>14296.570196008335</v>
      </c>
      <c r="M238" s="49"/>
    </row>
    <row r="239" spans="1:13">
      <c r="A239" s="34">
        <v>38</v>
      </c>
      <c r="B239" s="33"/>
      <c r="C239" s="33" t="s">
        <v>127</v>
      </c>
      <c r="D239" s="33"/>
      <c r="E239" s="47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9"/>
    </row>
    <row r="240" spans="1:13">
      <c r="A240" s="34">
        <v>39</v>
      </c>
      <c r="B240" s="33"/>
      <c r="C240" s="33" t="s">
        <v>128</v>
      </c>
      <c r="D240" s="33"/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9"/>
    </row>
    <row r="241" spans="1:13">
      <c r="A241" s="34">
        <v>40</v>
      </c>
      <c r="B241" s="33"/>
      <c r="C241" s="33"/>
      <c r="D241" s="33"/>
      <c r="E241" s="47"/>
      <c r="F241" s="47"/>
      <c r="G241" s="47"/>
      <c r="H241" s="47"/>
      <c r="I241" s="47"/>
      <c r="J241" s="47"/>
      <c r="K241" s="47"/>
      <c r="L241" s="47"/>
      <c r="M241" s="49"/>
    </row>
    <row r="242" spans="1:13">
      <c r="A242" s="34">
        <v>41</v>
      </c>
      <c r="B242" s="33"/>
      <c r="C242" s="33" t="s">
        <v>129</v>
      </c>
      <c r="D242" s="33"/>
      <c r="E242" s="50">
        <v>111426057.54705332</v>
      </c>
      <c r="F242" s="50">
        <v>67088085.965650119</v>
      </c>
      <c r="G242" s="50">
        <v>15495400.805546494</v>
      </c>
      <c r="H242" s="50">
        <v>17114608.676411469</v>
      </c>
      <c r="I242" s="50">
        <v>5141295.6640484398</v>
      </c>
      <c r="J242" s="50">
        <v>94892.127097148259</v>
      </c>
      <c r="K242" s="50">
        <v>6104742.1529668802</v>
      </c>
      <c r="L242" s="50">
        <v>387032.15533279529</v>
      </c>
      <c r="M242" s="49"/>
    </row>
    <row r="243" spans="1:13">
      <c r="A243" s="34">
        <v>42</v>
      </c>
      <c r="B243" s="33"/>
      <c r="C243" s="33"/>
      <c r="D243" s="33"/>
      <c r="E243" s="47"/>
      <c r="F243" s="47"/>
      <c r="G243" s="47"/>
      <c r="H243" s="47"/>
      <c r="I243" s="47"/>
      <c r="J243" s="47"/>
      <c r="K243" s="47"/>
      <c r="L243" s="47"/>
      <c r="M243" s="49"/>
    </row>
    <row r="244" spans="1:13">
      <c r="A244" s="34">
        <v>43</v>
      </c>
      <c r="B244" s="33"/>
      <c r="C244" s="33" t="s">
        <v>130</v>
      </c>
      <c r="D244" s="33"/>
      <c r="E244" s="47"/>
      <c r="F244" s="47"/>
      <c r="G244" s="47"/>
      <c r="H244" s="47"/>
      <c r="I244" s="47"/>
      <c r="J244" s="47"/>
      <c r="K244" s="47"/>
      <c r="L244" s="47"/>
      <c r="M244" s="49"/>
    </row>
    <row r="245" spans="1:13">
      <c r="A245" s="34">
        <v>44</v>
      </c>
      <c r="B245" s="33"/>
      <c r="C245" s="33" t="s">
        <v>131</v>
      </c>
      <c r="D245" s="33"/>
      <c r="E245" s="47">
        <v>-48173507.894971803</v>
      </c>
      <c r="F245" s="47">
        <v>-29032740.309120025</v>
      </c>
      <c r="G245" s="47">
        <v>-6678781.6659907224</v>
      </c>
      <c r="H245" s="47">
        <v>-7423122.0951773888</v>
      </c>
      <c r="I245" s="47">
        <v>-2216173.0857441574</v>
      </c>
      <c r="J245" s="47">
        <v>-25327.274303249276</v>
      </c>
      <c r="K245" s="47">
        <v>-2651506.5038897013</v>
      </c>
      <c r="L245" s="47">
        <v>-145856.96074656871</v>
      </c>
      <c r="M245" s="49"/>
    </row>
    <row r="246" spans="1:13">
      <c r="A246" s="34">
        <v>45</v>
      </c>
      <c r="B246" s="33"/>
      <c r="C246" s="33" t="s">
        <v>132</v>
      </c>
      <c r="D246" s="33"/>
      <c r="E246" s="47">
        <v>-1751355.4928805984</v>
      </c>
      <c r="F246" s="47">
        <v>-993551.42869649769</v>
      </c>
      <c r="G246" s="47">
        <v>-258902.86752588826</v>
      </c>
      <c r="H246" s="47">
        <v>-264832.92930134019</v>
      </c>
      <c r="I246" s="47">
        <v>-95017.384835210541</v>
      </c>
      <c r="J246" s="47">
        <v>-37638.23977965775</v>
      </c>
      <c r="K246" s="47">
        <v>-80780.024570656722</v>
      </c>
      <c r="L246" s="47">
        <v>-20632.618171347061</v>
      </c>
      <c r="M246" s="49"/>
    </row>
    <row r="247" spans="1:13">
      <c r="A247" s="34">
        <v>46</v>
      </c>
      <c r="B247" s="33"/>
      <c r="C247" s="33" t="s">
        <v>133</v>
      </c>
      <c r="D247" s="33"/>
      <c r="E247" s="47">
        <v>-14643686.935952529</v>
      </c>
      <c r="F247" s="47">
        <v>-8732316.6275338177</v>
      </c>
      <c r="G247" s="47">
        <v>-2215783.4585386608</v>
      </c>
      <c r="H247" s="47">
        <v>-2019520.1038938761</v>
      </c>
      <c r="I247" s="47">
        <v>-698095.62827650178</v>
      </c>
      <c r="J247" s="47">
        <v>-114145.60944443505</v>
      </c>
      <c r="K247" s="47">
        <v>-693891.20979183353</v>
      </c>
      <c r="L247" s="47">
        <v>-169934.29847340437</v>
      </c>
      <c r="M247" s="49"/>
    </row>
    <row r="248" spans="1:13">
      <c r="A248" s="34">
        <v>47</v>
      </c>
      <c r="B248" s="33"/>
      <c r="C248" s="33" t="s">
        <v>134</v>
      </c>
      <c r="D248" s="33"/>
      <c r="E248" s="47">
        <v>-37666.567900948474</v>
      </c>
      <c r="F248" s="47">
        <v>-22461.317830508509</v>
      </c>
      <c r="G248" s="47">
        <v>-5699.4506386617513</v>
      </c>
      <c r="H248" s="47">
        <v>-5194.6190923109989</v>
      </c>
      <c r="I248" s="47">
        <v>-1795.6442813656004</v>
      </c>
      <c r="J248" s="47">
        <v>-293.60317765593476</v>
      </c>
      <c r="K248" s="47">
        <v>-1784.8296802070668</v>
      </c>
      <c r="L248" s="47">
        <v>-437.10320023860822</v>
      </c>
      <c r="M248" s="49"/>
    </row>
    <row r="249" spans="1:13">
      <c r="A249" s="34">
        <v>48</v>
      </c>
      <c r="B249" s="33"/>
      <c r="C249" s="33" t="s">
        <v>135</v>
      </c>
      <c r="D249" s="33"/>
      <c r="E249" s="47">
        <v>-39575.569333046813</v>
      </c>
      <c r="F249" s="47">
        <v>-14576.209515228347</v>
      </c>
      <c r="G249" s="47">
        <v>-22647.560285877746</v>
      </c>
      <c r="H249" s="47">
        <v>0</v>
      </c>
      <c r="I249" s="47">
        <v>0</v>
      </c>
      <c r="J249" s="47">
        <v>0</v>
      </c>
      <c r="K249" s="47">
        <v>-2351.799531940721</v>
      </c>
      <c r="L249" s="47">
        <v>0</v>
      </c>
      <c r="M249" s="49"/>
    </row>
    <row r="250" spans="1:13">
      <c r="A250" s="34">
        <v>49</v>
      </c>
      <c r="B250" s="33"/>
      <c r="C250" s="33" t="s">
        <v>136</v>
      </c>
      <c r="D250" s="33"/>
      <c r="E250" s="47">
        <v>0</v>
      </c>
      <c r="F250" s="47">
        <v>0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9"/>
    </row>
    <row r="251" spans="1:13">
      <c r="A251" s="34">
        <v>50</v>
      </c>
      <c r="B251" s="33"/>
      <c r="C251" s="33" t="s">
        <v>137</v>
      </c>
      <c r="D251" s="33"/>
      <c r="E251" s="47">
        <v>-49441.067771896414</v>
      </c>
      <c r="F251" s="47">
        <v>-29270.681989272442</v>
      </c>
      <c r="G251" s="47">
        <v>-7423.7047978810087</v>
      </c>
      <c r="H251" s="47">
        <v>-6946.7638445194243</v>
      </c>
      <c r="I251" s="47">
        <v>-2424.1661126440272</v>
      </c>
      <c r="J251" s="47">
        <v>-336.07258775437572</v>
      </c>
      <c r="K251" s="47">
        <v>-2376.1610535436353</v>
      </c>
      <c r="L251" s="47">
        <v>-663.51738628149519</v>
      </c>
      <c r="M251" s="49"/>
    </row>
    <row r="252" spans="1:13">
      <c r="A252" s="34">
        <v>51</v>
      </c>
      <c r="B252" s="33"/>
      <c r="C252" s="33"/>
      <c r="D252" s="33"/>
      <c r="E252" s="47"/>
      <c r="F252" s="47"/>
      <c r="G252" s="47"/>
      <c r="H252" s="47"/>
      <c r="I252" s="47"/>
      <c r="J252" s="47"/>
      <c r="K252" s="47"/>
      <c r="L252" s="47"/>
      <c r="M252" s="49"/>
    </row>
    <row r="253" spans="1:13">
      <c r="A253" s="34">
        <v>52</v>
      </c>
      <c r="B253" s="33"/>
      <c r="C253" s="33" t="s">
        <v>138</v>
      </c>
      <c r="D253" s="33"/>
      <c r="E253" s="50">
        <v>-64695233.528810821</v>
      </c>
      <c r="F253" s="50">
        <v>-38824916.574685358</v>
      </c>
      <c r="G253" s="50">
        <v>-9189238.7077776901</v>
      </c>
      <c r="H253" s="50">
        <v>-9719616.5113094375</v>
      </c>
      <c r="I253" s="50">
        <v>-3013505.9092498794</v>
      </c>
      <c r="J253" s="50">
        <v>-177740.79929275237</v>
      </c>
      <c r="K253" s="50">
        <v>-3432690.5285178833</v>
      </c>
      <c r="L253" s="50">
        <v>-337524.49797784031</v>
      </c>
      <c r="M253" s="49"/>
    </row>
    <row r="254" spans="1:13">
      <c r="A254" s="34">
        <v>53</v>
      </c>
      <c r="B254" s="33"/>
      <c r="C254" s="33"/>
      <c r="D254" s="33"/>
      <c r="E254" s="47"/>
      <c r="F254" s="47"/>
      <c r="G254" s="47"/>
      <c r="H254" s="47"/>
      <c r="I254" s="47"/>
      <c r="J254" s="47"/>
      <c r="K254" s="47"/>
      <c r="L254" s="47"/>
      <c r="M254" s="49"/>
    </row>
    <row r="255" spans="1:13" ht="13.5" thickBot="1">
      <c r="A255" s="34">
        <v>54</v>
      </c>
      <c r="B255" s="33"/>
      <c r="C255" s="33" t="s">
        <v>22</v>
      </c>
      <c r="D255" s="33"/>
      <c r="E255" s="51">
        <v>46730824.018242501</v>
      </c>
      <c r="F255" s="51">
        <v>28263169.390964761</v>
      </c>
      <c r="G255" s="51">
        <v>6306162.0977688041</v>
      </c>
      <c r="H255" s="51">
        <v>7394992.1651020311</v>
      </c>
      <c r="I255" s="51">
        <v>2127789.7547985604</v>
      </c>
      <c r="J255" s="51">
        <v>-82848.672195604115</v>
      </c>
      <c r="K255" s="51">
        <v>2672051.624448997</v>
      </c>
      <c r="L255" s="51">
        <v>49507.657354954979</v>
      </c>
      <c r="M255" s="49"/>
    </row>
    <row r="256" spans="1:13" ht="13.5" thickTop="1">
      <c r="A256" s="34">
        <v>55</v>
      </c>
      <c r="B256" s="33"/>
      <c r="C256" s="33"/>
      <c r="D256" s="33"/>
      <c r="E256" s="47"/>
      <c r="F256" s="47"/>
      <c r="G256" s="47"/>
      <c r="H256" s="47"/>
      <c r="I256" s="47"/>
      <c r="J256" s="47"/>
      <c r="K256" s="47"/>
      <c r="L256" s="47"/>
      <c r="M256" s="49"/>
    </row>
    <row r="257" spans="1:13">
      <c r="A257" s="34">
        <v>56</v>
      </c>
      <c r="B257" s="33"/>
      <c r="D257" s="57"/>
      <c r="E257" s="48"/>
      <c r="F257" s="48"/>
      <c r="G257" s="48"/>
      <c r="H257" s="48"/>
      <c r="I257" s="48"/>
      <c r="J257" s="48"/>
      <c r="K257" s="48"/>
      <c r="L257" s="48"/>
      <c r="M257" s="49"/>
    </row>
    <row r="258" spans="1:13">
      <c r="A258" s="34">
        <v>57</v>
      </c>
      <c r="B258" s="33"/>
      <c r="C258" s="33" t="s">
        <v>139</v>
      </c>
      <c r="D258" s="53">
        <v>4.6500654407957753E-2</v>
      </c>
      <c r="E258" s="32">
        <v>2173013.8978713863</v>
      </c>
      <c r="F258" s="32">
        <v>1314255.8723228222</v>
      </c>
      <c r="G258" s="32">
        <v>293240.66434890905</v>
      </c>
      <c r="H258" s="32">
        <v>343871.97501896479</v>
      </c>
      <c r="I258" s="32">
        <v>98943.616040681023</v>
      </c>
      <c r="J258" s="32">
        <v>-3852.5174739259655</v>
      </c>
      <c r="K258" s="32">
        <v>124252.14914872493</v>
      </c>
      <c r="L258" s="32">
        <v>2302.1384652103493</v>
      </c>
      <c r="M258" s="49"/>
    </row>
    <row r="259" spans="1:13">
      <c r="A259" s="34">
        <v>58</v>
      </c>
      <c r="B259" s="33"/>
      <c r="C259" s="33" t="s">
        <v>116</v>
      </c>
      <c r="D259" s="53"/>
      <c r="E259" s="54">
        <v>6225125.1181849595</v>
      </c>
      <c r="F259" s="54">
        <v>3694317.0180844571</v>
      </c>
      <c r="G259" s="54">
        <v>897029.8543442887</v>
      </c>
      <c r="H259" s="54">
        <v>923734.94891725457</v>
      </c>
      <c r="I259" s="54">
        <v>299137.05882502953</v>
      </c>
      <c r="J259" s="54">
        <v>43381.365343207304</v>
      </c>
      <c r="K259" s="54">
        <v>318834.6530889835</v>
      </c>
      <c r="L259" s="54">
        <v>48690.219581739373</v>
      </c>
      <c r="M259" s="49"/>
    </row>
    <row r="260" spans="1:13">
      <c r="A260" s="34">
        <v>59</v>
      </c>
      <c r="B260" s="33"/>
      <c r="C260" s="33" t="s">
        <v>140</v>
      </c>
      <c r="D260" s="53"/>
      <c r="E260" s="56">
        <v>-422646.14841512818</v>
      </c>
      <c r="F260" s="56">
        <v>-144456.46912684434</v>
      </c>
      <c r="G260" s="56">
        <v>-73227.453032573234</v>
      </c>
      <c r="H260" s="56">
        <v>-94642.413729134714</v>
      </c>
      <c r="I260" s="56">
        <v>-27082.5502710693</v>
      </c>
      <c r="J260" s="56">
        <v>-18134.568271998291</v>
      </c>
      <c r="K260" s="56">
        <v>-63322.989621543747</v>
      </c>
      <c r="L260" s="56">
        <v>-1779.7043619646211</v>
      </c>
      <c r="M260" s="49"/>
    </row>
    <row r="261" spans="1:13">
      <c r="A261" s="34">
        <v>60</v>
      </c>
      <c r="D261" s="57"/>
      <c r="E261" s="48"/>
      <c r="F261" s="48"/>
      <c r="G261" s="48"/>
      <c r="H261" s="48"/>
      <c r="I261" s="48"/>
      <c r="J261" s="48"/>
      <c r="K261" s="48"/>
      <c r="L261" s="48"/>
      <c r="M261" s="49"/>
    </row>
    <row r="262" spans="1:13">
      <c r="A262" s="34">
        <v>61</v>
      </c>
      <c r="B262" s="33"/>
      <c r="C262" s="33" t="s">
        <v>141</v>
      </c>
      <c r="D262" s="53"/>
      <c r="E262" s="54">
        <v>7975492.867641218</v>
      </c>
      <c r="F262" s="54">
        <v>4864116.4212804344</v>
      </c>
      <c r="G262" s="54">
        <v>1117043.0656606245</v>
      </c>
      <c r="H262" s="54">
        <v>1172964.5102070847</v>
      </c>
      <c r="I262" s="54">
        <v>370998.12459464127</v>
      </c>
      <c r="J262" s="54">
        <v>21394.279597283046</v>
      </c>
      <c r="K262" s="54">
        <v>379763.81261616468</v>
      </c>
      <c r="L262" s="54">
        <v>49212.653684985104</v>
      </c>
      <c r="M262" s="49"/>
    </row>
    <row r="263" spans="1:13">
      <c r="A263" s="34">
        <v>62</v>
      </c>
      <c r="D263" s="57"/>
      <c r="E263" s="48"/>
      <c r="F263" s="48"/>
      <c r="G263" s="48"/>
      <c r="H263" s="48"/>
      <c r="I263" s="48"/>
      <c r="J263" s="48"/>
      <c r="K263" s="48"/>
      <c r="L263" s="48"/>
      <c r="M263" s="49"/>
    </row>
    <row r="264" spans="1:13">
      <c r="A264" s="34">
        <v>63</v>
      </c>
      <c r="D264" s="57"/>
      <c r="E264" s="48"/>
      <c r="F264" s="48"/>
      <c r="G264" s="48"/>
      <c r="H264" s="48"/>
      <c r="I264" s="48"/>
      <c r="J264" s="48"/>
      <c r="K264" s="48"/>
      <c r="L264" s="48"/>
    </row>
    <row r="265" spans="1:13">
      <c r="A265" s="34">
        <v>64</v>
      </c>
      <c r="C265" s="33" t="s">
        <v>142</v>
      </c>
      <c r="D265" s="53">
        <v>7.0400000000000004E-2</v>
      </c>
      <c r="E265" s="32">
        <v>2684943.0325971097</v>
      </c>
      <c r="F265" s="32">
        <v>1623874.6337055645</v>
      </c>
      <c r="G265" s="32">
        <v>362323.71978338395</v>
      </c>
      <c r="H265" s="32">
        <v>424882.99975301069</v>
      </c>
      <c r="I265" s="32">
        <v>122253.23214389934</v>
      </c>
      <c r="J265" s="32">
        <v>-4760.1121924294084</v>
      </c>
      <c r="K265" s="32">
        <v>153524.07201301353</v>
      </c>
      <c r="L265" s="32">
        <v>2844.487390667472</v>
      </c>
    </row>
    <row r="266" spans="1:13">
      <c r="A266" s="34">
        <v>65</v>
      </c>
      <c r="C266" s="33" t="s">
        <v>143</v>
      </c>
      <c r="D266" s="53"/>
      <c r="E266" s="54">
        <v>6540475.9801071947</v>
      </c>
      <c r="F266" s="54">
        <v>3885043.696146362</v>
      </c>
      <c r="G266" s="54">
        <v>939585.35587313841</v>
      </c>
      <c r="H266" s="54">
        <v>973638.13813263737</v>
      </c>
      <c r="I266" s="54">
        <v>313495.89685671253</v>
      </c>
      <c r="J266" s="54">
        <v>42822.282537909516</v>
      </c>
      <c r="K266" s="54">
        <v>336866.30137624155</v>
      </c>
      <c r="L266" s="54">
        <v>49024.309184194084</v>
      </c>
    </row>
    <row r="267" spans="1:13">
      <c r="A267" s="34">
        <v>66</v>
      </c>
      <c r="C267" s="33" t="s">
        <v>140</v>
      </c>
      <c r="D267" s="58"/>
      <c r="E267" s="55">
        <v>-422646.14841512818</v>
      </c>
      <c r="F267" s="55">
        <v>-144456.46912684434</v>
      </c>
      <c r="G267" s="55">
        <v>-73227.453032573234</v>
      </c>
      <c r="H267" s="55">
        <v>-94642.413729134714</v>
      </c>
      <c r="I267" s="55">
        <v>-27082.5502710693</v>
      </c>
      <c r="J267" s="55">
        <v>-18134.568271998291</v>
      </c>
      <c r="K267" s="55">
        <v>-63322.989621543747</v>
      </c>
      <c r="L267" s="55">
        <v>-1779.7043619646211</v>
      </c>
    </row>
    <row r="268" spans="1:13">
      <c r="A268" s="34">
        <v>67</v>
      </c>
      <c r="E268" s="48"/>
      <c r="F268" s="48"/>
      <c r="G268" s="48"/>
      <c r="H268" s="48"/>
      <c r="I268" s="48"/>
      <c r="J268" s="48"/>
      <c r="K268" s="48"/>
      <c r="L268" s="48"/>
    </row>
    <row r="269" spans="1:13">
      <c r="A269" s="34">
        <v>68</v>
      </c>
      <c r="C269" s="33" t="s">
        <v>144</v>
      </c>
      <c r="D269" s="33"/>
      <c r="E269" s="54">
        <v>8802772.8642891776</v>
      </c>
      <c r="F269" s="54">
        <v>5364461.8607250815</v>
      </c>
      <c r="G269" s="54">
        <v>1228681.6226239491</v>
      </c>
      <c r="H269" s="54">
        <v>1303878.7241565133</v>
      </c>
      <c r="I269" s="54">
        <v>408666.57872954255</v>
      </c>
      <c r="J269" s="54">
        <v>19927.602073481819</v>
      </c>
      <c r="K269" s="54">
        <v>427067.38376771135</v>
      </c>
      <c r="L269" s="54">
        <v>50089.092212896932</v>
      </c>
    </row>
    <row r="270" spans="1:13">
      <c r="C270" s="33"/>
    </row>
    <row r="271" spans="1:13">
      <c r="A271" s="34"/>
      <c r="B271" s="35"/>
      <c r="C271" s="35" t="s">
        <v>151</v>
      </c>
      <c r="D271" s="36"/>
      <c r="E271" s="37"/>
      <c r="F271" s="35"/>
      <c r="G271" s="36"/>
      <c r="H271" s="36"/>
      <c r="I271" s="36"/>
      <c r="J271" s="35"/>
      <c r="K271" s="35"/>
      <c r="L271" s="35"/>
    </row>
    <row r="272" spans="1:13">
      <c r="A272" s="34"/>
      <c r="B272" s="35"/>
      <c r="C272" s="36" t="s">
        <v>147</v>
      </c>
      <c r="D272" s="36"/>
      <c r="E272" s="37"/>
      <c r="F272" s="35"/>
      <c r="G272" s="36"/>
      <c r="H272" s="35"/>
      <c r="I272" s="35"/>
      <c r="J272" s="35"/>
      <c r="K272" s="35"/>
      <c r="L272" s="35"/>
    </row>
    <row r="273" spans="1:50">
      <c r="A273" s="34"/>
      <c r="B273" s="35"/>
      <c r="C273" s="35" t="s">
        <v>152</v>
      </c>
      <c r="D273" s="36"/>
      <c r="E273" s="37"/>
      <c r="F273" s="35"/>
      <c r="G273" s="36"/>
      <c r="H273" s="35"/>
      <c r="I273" s="35"/>
      <c r="J273" s="35"/>
      <c r="K273" s="35"/>
      <c r="L273" s="35"/>
    </row>
    <row r="274" spans="1:50">
      <c r="A274" s="34"/>
      <c r="B274" s="35"/>
      <c r="C274" s="38" t="s">
        <v>159</v>
      </c>
      <c r="D274" s="36"/>
      <c r="E274" s="37"/>
      <c r="F274" s="35"/>
      <c r="G274" s="36"/>
      <c r="H274" s="35"/>
      <c r="I274" s="35"/>
      <c r="J274" s="35"/>
      <c r="K274" s="35"/>
      <c r="L274" s="35"/>
    </row>
    <row r="275" spans="1:50">
      <c r="A275" s="34"/>
      <c r="B275" s="39"/>
      <c r="C275" s="35" t="s">
        <v>153</v>
      </c>
      <c r="D275" s="36"/>
      <c r="E275" s="37"/>
      <c r="F275" s="35"/>
      <c r="G275" s="36"/>
      <c r="H275" s="35"/>
      <c r="I275" s="35"/>
      <c r="J275" s="35"/>
      <c r="K275" s="35"/>
      <c r="L275" s="35"/>
    </row>
    <row r="276" spans="1:50">
      <c r="A276" s="34"/>
      <c r="E276" s="40"/>
      <c r="F276" s="41"/>
      <c r="G276" s="41"/>
      <c r="H276" s="41"/>
      <c r="I276" s="41"/>
      <c r="J276" s="41"/>
      <c r="K276" s="41"/>
      <c r="L276" s="41"/>
    </row>
    <row r="277" spans="1:50">
      <c r="A277" s="34"/>
      <c r="E277" s="40"/>
      <c r="F277" s="41"/>
      <c r="G277" s="41"/>
      <c r="H277" s="41"/>
      <c r="I277" s="41"/>
      <c r="J277" s="41"/>
      <c r="K277" s="41"/>
      <c r="L277" s="41"/>
    </row>
    <row r="278" spans="1:50">
      <c r="A278" s="34"/>
      <c r="B278" s="33"/>
      <c r="C278" s="6" t="s">
        <v>28</v>
      </c>
      <c r="D278" s="6" t="s">
        <v>29</v>
      </c>
      <c r="E278" s="6" t="s">
        <v>30</v>
      </c>
      <c r="F278" s="42" t="s">
        <v>31</v>
      </c>
      <c r="G278" s="6" t="s">
        <v>32</v>
      </c>
      <c r="H278" s="42" t="s">
        <v>33</v>
      </c>
      <c r="I278" s="6" t="s">
        <v>34</v>
      </c>
      <c r="J278" s="42" t="s">
        <v>35</v>
      </c>
      <c r="K278" s="42" t="s">
        <v>36</v>
      </c>
      <c r="L278" s="6" t="s">
        <v>37</v>
      </c>
    </row>
    <row r="279" spans="1:50">
      <c r="A279" s="34"/>
      <c r="B279" s="33"/>
      <c r="C279" s="33"/>
      <c r="D279" s="33"/>
      <c r="E279" s="6" t="s">
        <v>154</v>
      </c>
      <c r="F279" s="7"/>
      <c r="G279" s="8" t="s">
        <v>5</v>
      </c>
      <c r="H279" s="8" t="s">
        <v>3</v>
      </c>
      <c r="I279" s="8" t="s">
        <v>3</v>
      </c>
      <c r="J279" s="8" t="s">
        <v>3</v>
      </c>
      <c r="K279" s="6" t="s">
        <v>155</v>
      </c>
      <c r="L279" s="8" t="s">
        <v>156</v>
      </c>
    </row>
    <row r="280" spans="1:50">
      <c r="A280" s="34"/>
      <c r="B280" s="33"/>
      <c r="C280" s="33"/>
      <c r="D280" s="6"/>
      <c r="E280" s="6" t="s">
        <v>157</v>
      </c>
      <c r="F280" s="8" t="s">
        <v>4</v>
      </c>
      <c r="G280" s="8" t="s">
        <v>42</v>
      </c>
      <c r="H280" s="8" t="s">
        <v>6</v>
      </c>
      <c r="I280" s="8" t="s">
        <v>7</v>
      </c>
      <c r="J280" s="8" t="s">
        <v>8</v>
      </c>
      <c r="K280" s="8" t="s">
        <v>9</v>
      </c>
      <c r="L280" s="8" t="s">
        <v>10</v>
      </c>
    </row>
    <row r="281" spans="1:50">
      <c r="A281" s="34"/>
      <c r="B281" s="43"/>
      <c r="C281" s="44" t="s">
        <v>105</v>
      </c>
      <c r="D281" s="44"/>
      <c r="E281" s="44" t="s">
        <v>158</v>
      </c>
      <c r="F281" s="45" t="s">
        <v>12</v>
      </c>
      <c r="G281" s="45" t="s">
        <v>13</v>
      </c>
      <c r="H281" s="45" t="s">
        <v>14</v>
      </c>
      <c r="I281" s="45" t="s">
        <v>15</v>
      </c>
      <c r="J281" s="45" t="s">
        <v>15</v>
      </c>
      <c r="K281" s="45" t="s">
        <v>16</v>
      </c>
      <c r="L281" s="45" t="s">
        <v>17</v>
      </c>
    </row>
    <row r="282" spans="1:50">
      <c r="A282" s="34">
        <v>13</v>
      </c>
      <c r="B282" s="33"/>
      <c r="C282" s="33"/>
      <c r="D282" s="33"/>
      <c r="E282" s="46"/>
      <c r="F282" s="7"/>
      <c r="G282" s="7"/>
      <c r="H282" s="7"/>
      <c r="I282" s="7"/>
      <c r="J282" s="7"/>
      <c r="K282" s="7"/>
      <c r="L282" s="7"/>
    </row>
    <row r="283" spans="1:50">
      <c r="A283" s="34">
        <v>14</v>
      </c>
      <c r="B283" s="33"/>
      <c r="C283" s="33" t="s">
        <v>106</v>
      </c>
      <c r="D283" s="33"/>
      <c r="E283" s="46"/>
      <c r="F283" s="7"/>
      <c r="G283" s="7"/>
      <c r="H283" s="7"/>
      <c r="I283" s="7"/>
      <c r="J283" s="7"/>
      <c r="K283" s="7"/>
      <c r="L283" s="7"/>
    </row>
    <row r="284" spans="1:50">
      <c r="A284" s="34">
        <v>15</v>
      </c>
      <c r="B284" s="33"/>
      <c r="C284" s="33" t="s">
        <v>107</v>
      </c>
      <c r="D284" s="33"/>
      <c r="E284" s="47">
        <v>1209596.3455186395</v>
      </c>
      <c r="F284" s="47">
        <v>798945.86819161579</v>
      </c>
      <c r="G284" s="47">
        <v>192273.35606233738</v>
      </c>
      <c r="H284" s="47">
        <v>99963.399819611135</v>
      </c>
      <c r="I284" s="47">
        <v>19619.174944213188</v>
      </c>
      <c r="J284" s="47">
        <v>13243.83072304801</v>
      </c>
      <c r="K284" s="47">
        <v>69395.983259842658</v>
      </c>
      <c r="L284" s="47">
        <v>16154.732517971244</v>
      </c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</row>
    <row r="285" spans="1:50">
      <c r="A285" s="34">
        <v>16</v>
      </c>
      <c r="B285" s="33"/>
      <c r="C285" s="33" t="s">
        <v>108</v>
      </c>
      <c r="D285" s="33"/>
      <c r="E285" s="47">
        <v>477826.47059944324</v>
      </c>
      <c r="F285" s="47">
        <v>322099.52249927691</v>
      </c>
      <c r="G285" s="47">
        <v>77171.063605291391</v>
      </c>
      <c r="H285" s="47">
        <v>38608.553813793078</v>
      </c>
      <c r="I285" s="47">
        <v>7072.4025746572424</v>
      </c>
      <c r="J285" s="47">
        <v>4528.438251532204</v>
      </c>
      <c r="K285" s="47">
        <v>27907.253239185047</v>
      </c>
      <c r="L285" s="47">
        <v>439.2366157073738</v>
      </c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</row>
    <row r="286" spans="1:50">
      <c r="A286" s="34">
        <v>17</v>
      </c>
      <c r="B286" s="33"/>
      <c r="C286" s="33" t="s">
        <v>109</v>
      </c>
      <c r="D286" s="33"/>
      <c r="E286" s="47">
        <v>12507.007995581611</v>
      </c>
      <c r="F286" s="47">
        <v>6906.4671781210982</v>
      </c>
      <c r="G286" s="47">
        <v>1832.8249139355953</v>
      </c>
      <c r="H286" s="47">
        <v>1974.9762211184945</v>
      </c>
      <c r="I286" s="47">
        <v>718.52239684841561</v>
      </c>
      <c r="J286" s="47">
        <v>374.9943618703627</v>
      </c>
      <c r="K286" s="47">
        <v>564.09715428979064</v>
      </c>
      <c r="L286" s="47">
        <v>135.12576939785441</v>
      </c>
      <c r="M286" s="49"/>
      <c r="N286" s="49">
        <v>91794.090258756347</v>
      </c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</row>
    <row r="287" spans="1:50">
      <c r="A287" s="34">
        <v>18</v>
      </c>
      <c r="B287" s="33"/>
      <c r="C287" s="33" t="s">
        <v>110</v>
      </c>
      <c r="D287" s="33"/>
      <c r="E287" s="47">
        <v>155023.94464966803</v>
      </c>
      <c r="F287" s="47">
        <v>92400.913268423363</v>
      </c>
      <c r="G287" s="47">
        <v>23394.796876617584</v>
      </c>
      <c r="H287" s="47">
        <v>21411.368843163706</v>
      </c>
      <c r="I287" s="47">
        <v>7406.7176904895296</v>
      </c>
      <c r="J287" s="47">
        <v>1238.2615341187854</v>
      </c>
      <c r="K287" s="47">
        <v>7350.6135124971061</v>
      </c>
      <c r="L287" s="47">
        <v>1821.2729243579547</v>
      </c>
      <c r="M287" s="49"/>
      <c r="N287" s="255">
        <f>F287/$E$287</f>
        <v>0.59604284665337492</v>
      </c>
      <c r="O287" s="255">
        <f t="shared" ref="O287:T287" si="0">G287/$E$287</f>
        <v>0.1509108604447299</v>
      </c>
      <c r="P287" s="255">
        <f t="shared" si="0"/>
        <v>0.13811652704071195</v>
      </c>
      <c r="Q287" s="255">
        <f t="shared" si="0"/>
        <v>4.7777894616393958E-2</v>
      </c>
      <c r="R287" s="255">
        <f t="shared" si="0"/>
        <v>7.9875501614739552E-3</v>
      </c>
      <c r="S287" s="255">
        <f t="shared" si="0"/>
        <v>4.7415988085636983E-2</v>
      </c>
      <c r="T287" s="255">
        <f t="shared" si="0"/>
        <v>1.1748332997678334E-2</v>
      </c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</row>
    <row r="288" spans="1:50">
      <c r="A288" s="34">
        <v>19</v>
      </c>
      <c r="B288" s="33"/>
      <c r="C288" s="33" t="s">
        <v>111</v>
      </c>
      <c r="D288" s="33"/>
      <c r="E288" s="47">
        <v>87992.288394870789</v>
      </c>
      <c r="F288" s="47">
        <v>52447.174058423509</v>
      </c>
      <c r="G288" s="47">
        <v>13278.991954170771</v>
      </c>
      <c r="H288" s="47">
        <v>12153.189279464294</v>
      </c>
      <c r="I288" s="47">
        <v>4204.0862819854819</v>
      </c>
      <c r="J288" s="47">
        <v>702.84281737691299</v>
      </c>
      <c r="K288" s="47">
        <v>4172.241298159126</v>
      </c>
      <c r="L288" s="47">
        <v>1033.7627052906889</v>
      </c>
      <c r="M288" s="49"/>
      <c r="N288" s="49">
        <f>$N$286*N287</f>
        <v>54713.210863785964</v>
      </c>
      <c r="O288" s="49">
        <f t="shared" ref="O288:T288" si="1">$N$286*O287</f>
        <v>13852.725144690119</v>
      </c>
      <c r="P288" s="49">
        <f t="shared" si="1"/>
        <v>12678.280949401074</v>
      </c>
      <c r="Q288" s="49">
        <f t="shared" si="1"/>
        <v>4385.7283707906163</v>
      </c>
      <c r="R288" s="49">
        <f t="shared" si="1"/>
        <v>733.20990046868405</v>
      </c>
      <c r="S288" s="49">
        <f t="shared" si="1"/>
        <v>4352.5074900410764</v>
      </c>
      <c r="T288" s="49">
        <f t="shared" si="1"/>
        <v>1078.4275395788106</v>
      </c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</row>
    <row r="289" spans="1:50">
      <c r="A289" s="34">
        <v>20</v>
      </c>
      <c r="B289" s="33"/>
      <c r="C289" s="33" t="s">
        <v>112</v>
      </c>
      <c r="D289" s="33"/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</row>
    <row r="290" spans="1:50">
      <c r="A290" s="34">
        <v>21</v>
      </c>
      <c r="B290" s="33"/>
      <c r="C290" s="33" t="s">
        <v>113</v>
      </c>
      <c r="D290" s="33"/>
      <c r="E290" s="47">
        <v>21619.547704478173</v>
      </c>
      <c r="F290" s="47">
        <v>12886.176757135603</v>
      </c>
      <c r="G290" s="47">
        <v>3262.6245465086868</v>
      </c>
      <c r="H290" s="47">
        <v>2986.0168451335194</v>
      </c>
      <c r="I290" s="47">
        <v>1032.9364718786601</v>
      </c>
      <c r="J290" s="47">
        <v>172.68722175789844</v>
      </c>
      <c r="K290" s="47">
        <v>1025.1122163723976</v>
      </c>
      <c r="L290" s="47">
        <v>253.99364569140198</v>
      </c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</row>
    <row r="291" spans="1:50">
      <c r="A291" s="34">
        <v>22</v>
      </c>
      <c r="B291" s="33"/>
      <c r="C291" s="33" t="s">
        <v>114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</row>
    <row r="292" spans="1:50">
      <c r="A292" s="34">
        <v>23</v>
      </c>
      <c r="B292" s="33"/>
      <c r="C292" s="33" t="s">
        <v>115</v>
      </c>
      <c r="E292" s="47">
        <v>104.15357041945053</v>
      </c>
      <c r="F292" s="47">
        <v>44.189758387823012</v>
      </c>
      <c r="G292" s="47">
        <v>14.055611678565024</v>
      </c>
      <c r="H292" s="47">
        <v>22.269903256364266</v>
      </c>
      <c r="I292" s="47">
        <v>8.8002000515715384</v>
      </c>
      <c r="J292" s="47">
        <v>10.88035184800323</v>
      </c>
      <c r="K292" s="47">
        <v>3.7078759745677194</v>
      </c>
      <c r="L292" s="47">
        <v>0.24986922255573935</v>
      </c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</row>
    <row r="293" spans="1:50">
      <c r="A293" s="34">
        <v>24</v>
      </c>
      <c r="B293" s="33"/>
      <c r="D293" s="33"/>
      <c r="E293" s="47"/>
      <c r="F293" s="47"/>
      <c r="G293" s="47"/>
      <c r="H293" s="47"/>
      <c r="I293" s="47"/>
      <c r="J293" s="47"/>
      <c r="K293" s="47"/>
      <c r="L293" s="47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</row>
    <row r="294" spans="1:50">
      <c r="A294" s="34">
        <v>25</v>
      </c>
      <c r="B294" s="33"/>
      <c r="C294" s="33" t="s">
        <v>116</v>
      </c>
      <c r="D294" s="33"/>
      <c r="E294" s="50">
        <v>1964669.7584331008</v>
      </c>
      <c r="F294" s="50">
        <v>1285730.3117113844</v>
      </c>
      <c r="G294" s="50">
        <v>311227.71357054001</v>
      </c>
      <c r="H294" s="50">
        <v>177119.77472554063</v>
      </c>
      <c r="I294" s="50">
        <v>40062.640560124084</v>
      </c>
      <c r="J294" s="50">
        <v>20271.935261552175</v>
      </c>
      <c r="K294" s="50">
        <v>110419.00855632068</v>
      </c>
      <c r="L294" s="50">
        <v>19838.374047639074</v>
      </c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</row>
    <row r="295" spans="1:50">
      <c r="A295" s="34">
        <v>26</v>
      </c>
      <c r="B295" s="33"/>
      <c r="C295" s="33"/>
      <c r="D295" s="33"/>
      <c r="E295" s="47"/>
      <c r="F295" s="47"/>
      <c r="G295" s="47"/>
      <c r="H295" s="47"/>
      <c r="I295" s="47"/>
      <c r="J295" s="47"/>
      <c r="K295" s="47"/>
      <c r="L295" s="47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</row>
    <row r="296" spans="1:50">
      <c r="A296" s="34">
        <v>27</v>
      </c>
      <c r="B296" s="33"/>
      <c r="C296" s="33"/>
      <c r="D296" s="33"/>
      <c r="E296" s="47"/>
      <c r="F296" s="47"/>
      <c r="G296" s="47"/>
      <c r="H296" s="47"/>
      <c r="I296" s="47"/>
      <c r="J296" s="47"/>
      <c r="K296" s="47"/>
      <c r="L296" s="47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</row>
    <row r="297" spans="1:50">
      <c r="A297" s="34">
        <v>28</v>
      </c>
      <c r="B297" s="33"/>
      <c r="C297" s="33" t="s">
        <v>117</v>
      </c>
      <c r="D297" s="33"/>
      <c r="E297" s="47"/>
      <c r="F297" s="47"/>
      <c r="G297" s="47"/>
      <c r="H297" s="47"/>
      <c r="I297" s="47"/>
      <c r="J297" s="47"/>
      <c r="K297" s="47"/>
      <c r="L297" s="47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</row>
    <row r="298" spans="1:50">
      <c r="A298" s="34">
        <v>29</v>
      </c>
      <c r="B298" s="33"/>
      <c r="C298" s="33" t="s">
        <v>118</v>
      </c>
      <c r="D298" s="33"/>
      <c r="E298" s="47">
        <v>12828808.777431179</v>
      </c>
      <c r="F298" s="47">
        <v>8603931.3572730832</v>
      </c>
      <c r="G298" s="47">
        <v>2065838.6501898114</v>
      </c>
      <c r="H298" s="47">
        <v>1068498.3338108691</v>
      </c>
      <c r="I298" s="47">
        <v>208185.35417905261</v>
      </c>
      <c r="J298" s="47">
        <v>120147.77566461259</v>
      </c>
      <c r="K298" s="47">
        <v>743729.93822500808</v>
      </c>
      <c r="L298" s="47">
        <v>18477.36808874322</v>
      </c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</row>
    <row r="299" spans="1:50">
      <c r="A299" s="34">
        <v>30</v>
      </c>
      <c r="B299" s="33"/>
      <c r="C299" s="33" t="s">
        <v>119</v>
      </c>
      <c r="D299" s="33"/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</row>
    <row r="300" spans="1:50">
      <c r="A300" s="34">
        <v>31</v>
      </c>
      <c r="B300" s="33"/>
      <c r="C300" s="33" t="s">
        <v>120</v>
      </c>
      <c r="D300" s="33"/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</row>
    <row r="301" spans="1:50">
      <c r="A301" s="34">
        <v>32</v>
      </c>
      <c r="B301" s="33"/>
      <c r="C301" s="33" t="s">
        <v>121</v>
      </c>
      <c r="D301" s="33"/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</row>
    <row r="302" spans="1:50">
      <c r="A302" s="34">
        <v>33</v>
      </c>
      <c r="B302" s="33"/>
      <c r="C302" s="33" t="s">
        <v>122</v>
      </c>
      <c r="D302" s="33"/>
      <c r="E302" s="47">
        <v>-27.007910405700187</v>
      </c>
      <c r="F302" s="47">
        <v>-17.316855523562509</v>
      </c>
      <c r="G302" s="47">
        <v>-3.9743177491929615</v>
      </c>
      <c r="H302" s="47">
        <v>-2.978113381284242</v>
      </c>
      <c r="I302" s="47">
        <v>-1.0318544539896883</v>
      </c>
      <c r="J302" s="47">
        <v>-0.14177049762553545</v>
      </c>
      <c r="K302" s="47">
        <v>-1.1519133853203545</v>
      </c>
      <c r="L302" s="47">
        <v>-0.41308541472489313</v>
      </c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</row>
    <row r="303" spans="1:50">
      <c r="A303" s="34">
        <v>34</v>
      </c>
      <c r="B303" s="33"/>
      <c r="C303" s="33" t="s">
        <v>123</v>
      </c>
      <c r="D303" s="33"/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</row>
    <row r="304" spans="1:50">
      <c r="A304" s="34">
        <v>35</v>
      </c>
      <c r="B304" s="33"/>
      <c r="C304" s="33" t="s">
        <v>124</v>
      </c>
      <c r="D304" s="33"/>
      <c r="E304" s="47">
        <v>-64.028067229552647</v>
      </c>
      <c r="F304" s="47">
        <v>-31.956636031199558</v>
      </c>
      <c r="G304" s="47">
        <v>-9.0748031038783701</v>
      </c>
      <c r="H304" s="47">
        <v>-11.596561815438665</v>
      </c>
      <c r="I304" s="47">
        <v>-4.3971259937114464</v>
      </c>
      <c r="J304" s="47">
        <v>-3.8992925301277404</v>
      </c>
      <c r="K304" s="47">
        <v>-2.6352728611976399</v>
      </c>
      <c r="L304" s="47">
        <v>-0.46837489399922611</v>
      </c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</row>
    <row r="305" spans="1:50">
      <c r="A305" s="34">
        <v>36</v>
      </c>
      <c r="B305" s="33"/>
      <c r="C305" s="33" t="s">
        <v>125</v>
      </c>
      <c r="D305" s="33"/>
      <c r="E305" s="47">
        <v>-2.6013495117424942E-2</v>
      </c>
      <c r="F305" s="47">
        <v>-1.5400815098181496E-2</v>
      </c>
      <c r="G305" s="47">
        <v>-3.9059938875886124E-3</v>
      </c>
      <c r="H305" s="47">
        <v>-3.655050659201786E-3</v>
      </c>
      <c r="I305" s="47">
        <v>-1.2754787907501045E-3</v>
      </c>
      <c r="J305" s="47">
        <v>-1.7682511755173376E-4</v>
      </c>
      <c r="K305" s="47">
        <v>-1.2502208538406276E-3</v>
      </c>
      <c r="L305" s="47">
        <v>-3.4911071031057904E-4</v>
      </c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</row>
    <row r="306" spans="1:50">
      <c r="A306" s="34">
        <v>37</v>
      </c>
      <c r="B306" s="33"/>
      <c r="C306" s="67" t="s">
        <v>126</v>
      </c>
      <c r="D306" s="68"/>
      <c r="E306" s="69">
        <v>77509.831984145203</v>
      </c>
      <c r="F306" s="69">
        <v>43602.833055056966</v>
      </c>
      <c r="G306" s="69">
        <v>11423.974101118618</v>
      </c>
      <c r="H306" s="69">
        <v>11214.540897705079</v>
      </c>
      <c r="I306" s="69">
        <v>4071.939052737534</v>
      </c>
      <c r="J306" s="69">
        <v>1636.3654552250225</v>
      </c>
      <c r="K306" s="69">
        <v>3904.2401190605688</v>
      </c>
      <c r="L306" s="69">
        <v>1655.9393032414253</v>
      </c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</row>
    <row r="307" spans="1:50">
      <c r="A307" s="34">
        <v>38</v>
      </c>
      <c r="B307" s="33"/>
      <c r="C307" s="33" t="s">
        <v>127</v>
      </c>
      <c r="D307" s="33"/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7">
        <v>0</v>
      </c>
      <c r="K307" s="47">
        <v>0</v>
      </c>
      <c r="L307" s="47">
        <v>0</v>
      </c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</row>
    <row r="308" spans="1:50">
      <c r="A308" s="34">
        <v>39</v>
      </c>
      <c r="B308" s="33"/>
      <c r="C308" s="33" t="s">
        <v>128</v>
      </c>
      <c r="D308" s="33"/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</row>
    <row r="309" spans="1:50">
      <c r="A309" s="34">
        <v>40</v>
      </c>
      <c r="B309" s="33"/>
      <c r="C309" s="33"/>
      <c r="D309" s="33"/>
      <c r="E309" s="47"/>
      <c r="F309" s="47"/>
      <c r="G309" s="47"/>
      <c r="H309" s="47"/>
      <c r="I309" s="47"/>
      <c r="J309" s="47"/>
      <c r="K309" s="47"/>
      <c r="L309" s="47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</row>
    <row r="310" spans="1:50">
      <c r="A310" s="34">
        <v>41</v>
      </c>
      <c r="B310" s="33"/>
      <c r="C310" s="33" t="s">
        <v>129</v>
      </c>
      <c r="D310" s="33"/>
      <c r="E310" s="50">
        <v>12906227.547424193</v>
      </c>
      <c r="F310" s="50">
        <v>8647484.9014357682</v>
      </c>
      <c r="G310" s="50">
        <v>2077249.5712640828</v>
      </c>
      <c r="H310" s="50">
        <v>1079698.2963783271</v>
      </c>
      <c r="I310" s="50">
        <v>212251.86297586362</v>
      </c>
      <c r="J310" s="50">
        <v>121780.09987998474</v>
      </c>
      <c r="K310" s="50">
        <v>747630.38990760129</v>
      </c>
      <c r="L310" s="50">
        <v>20132.425582565211</v>
      </c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</row>
    <row r="311" spans="1:50">
      <c r="A311" s="34">
        <v>42</v>
      </c>
      <c r="B311" s="33"/>
      <c r="C311" s="33"/>
      <c r="D311" s="33"/>
      <c r="E311" s="47"/>
      <c r="F311" s="47"/>
      <c r="G311" s="47"/>
      <c r="H311" s="47"/>
      <c r="I311" s="47"/>
      <c r="J311" s="47"/>
      <c r="K311" s="47"/>
      <c r="L311" s="47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</row>
    <row r="312" spans="1:50">
      <c r="A312" s="34">
        <v>43</v>
      </c>
      <c r="B312" s="33"/>
      <c r="C312" s="33" t="s">
        <v>130</v>
      </c>
      <c r="D312" s="33"/>
      <c r="E312" s="47"/>
      <c r="F312" s="47"/>
      <c r="G312" s="47"/>
      <c r="H312" s="47"/>
      <c r="I312" s="47"/>
      <c r="J312" s="47"/>
      <c r="K312" s="47"/>
      <c r="L312" s="47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</row>
    <row r="313" spans="1:50">
      <c r="A313" s="34">
        <v>44</v>
      </c>
      <c r="B313" s="33"/>
      <c r="C313" s="33" t="s">
        <v>131</v>
      </c>
      <c r="D313" s="33"/>
      <c r="E313" s="47">
        <v>-2361425.7926607952</v>
      </c>
      <c r="F313" s="47">
        <v>-1568050.2853604211</v>
      </c>
      <c r="G313" s="47">
        <v>-378092.34460461198</v>
      </c>
      <c r="H313" s="47">
        <v>-208098.85102504693</v>
      </c>
      <c r="I313" s="47">
        <v>-44867.318344811138</v>
      </c>
      <c r="J313" s="47">
        <v>-21603.382360782576</v>
      </c>
      <c r="K313" s="47">
        <v>-134921.72204310147</v>
      </c>
      <c r="L313" s="47">
        <v>-5791.8889220198462</v>
      </c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</row>
    <row r="314" spans="1:50">
      <c r="A314" s="34">
        <v>45</v>
      </c>
      <c r="B314" s="33"/>
      <c r="C314" s="33" t="s">
        <v>132</v>
      </c>
      <c r="D314" s="33"/>
      <c r="E314" s="47">
        <v>-202855.53491833119</v>
      </c>
      <c r="F314" s="47">
        <v>-115080.8087543658</v>
      </c>
      <c r="G314" s="47">
        <v>-29988.13199110714</v>
      </c>
      <c r="H314" s="47">
        <v>-30674.997598031685</v>
      </c>
      <c r="I314" s="47">
        <v>-11005.648199717987</v>
      </c>
      <c r="J314" s="47">
        <v>-4359.5519555705769</v>
      </c>
      <c r="K314" s="47">
        <v>-9356.567048557341</v>
      </c>
      <c r="L314" s="47">
        <v>-2389.8293709806167</v>
      </c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</row>
    <row r="315" spans="1:50">
      <c r="A315" s="34">
        <v>46</v>
      </c>
      <c r="B315" s="33"/>
      <c r="C315" s="33" t="s">
        <v>133</v>
      </c>
      <c r="D315" s="33"/>
      <c r="E315" s="47">
        <v>-1697824.0879428147</v>
      </c>
      <c r="F315" s="47">
        <v>-1012390.4033519705</v>
      </c>
      <c r="G315" s="47">
        <v>-256896.77859875091</v>
      </c>
      <c r="H315" s="47">
        <v>-234155.76967708938</v>
      </c>
      <c r="I315" s="47">
        <v>-80945.794607314092</v>
      </c>
      <c r="J315" s="47">
        <v>-13254.711341314121</v>
      </c>
      <c r="K315" s="47">
        <v>-80458.131779758114</v>
      </c>
      <c r="L315" s="47">
        <v>-19722.498586617272</v>
      </c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</row>
    <row r="316" spans="1:50">
      <c r="A316" s="34">
        <v>47</v>
      </c>
      <c r="B316" s="33"/>
      <c r="C316" s="33" t="s">
        <v>134</v>
      </c>
      <c r="D316" s="33"/>
      <c r="E316" s="47">
        <v>-4362.8331376155829</v>
      </c>
      <c r="F316" s="47">
        <v>-2601.6435052738289</v>
      </c>
      <c r="G316" s="47">
        <v>-660.15444194297424</v>
      </c>
      <c r="H316" s="47">
        <v>-601.68094881440811</v>
      </c>
      <c r="I316" s="47">
        <v>-207.98540484795518</v>
      </c>
      <c r="J316" s="47">
        <v>-34.007390218164588</v>
      </c>
      <c r="K316" s="47">
        <v>-206.73277412172013</v>
      </c>
      <c r="L316" s="47">
        <v>-50.628672396531236</v>
      </c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</row>
    <row r="317" spans="1:50">
      <c r="A317" s="34">
        <v>48</v>
      </c>
      <c r="B317" s="33"/>
      <c r="C317" s="33" t="s">
        <v>135</v>
      </c>
      <c r="D317" s="33"/>
      <c r="E317" s="47">
        <v>-4583.9484441552186</v>
      </c>
      <c r="F317" s="47">
        <v>-1688.3292914049773</v>
      </c>
      <c r="G317" s="47">
        <v>-2623.215546508181</v>
      </c>
      <c r="H317" s="47">
        <v>0</v>
      </c>
      <c r="I317" s="47">
        <v>0</v>
      </c>
      <c r="J317" s="47">
        <v>0</v>
      </c>
      <c r="K317" s="47">
        <v>-272.40360624206028</v>
      </c>
      <c r="L317" s="47">
        <v>0</v>
      </c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</row>
    <row r="318" spans="1:50">
      <c r="A318" s="34">
        <v>49</v>
      </c>
      <c r="B318" s="33"/>
      <c r="C318" s="33" t="s">
        <v>136</v>
      </c>
      <c r="D318" s="33"/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</row>
    <row r="319" spans="1:50">
      <c r="A319" s="34">
        <v>50</v>
      </c>
      <c r="B319" s="33"/>
      <c r="C319" s="33" t="s">
        <v>137</v>
      </c>
      <c r="D319" s="33"/>
      <c r="E319" s="47">
        <v>-5726.6467547975326</v>
      </c>
      <c r="F319" s="47">
        <v>-3390.3567131262243</v>
      </c>
      <c r="G319" s="47">
        <v>-859.87089084523382</v>
      </c>
      <c r="H319" s="47">
        <v>-804.62790185075505</v>
      </c>
      <c r="I319" s="47">
        <v>-280.78566316794138</v>
      </c>
      <c r="J319" s="47">
        <v>-38.926525675361319</v>
      </c>
      <c r="K319" s="47">
        <v>-275.22534604090333</v>
      </c>
      <c r="L319" s="47">
        <v>-76.853714091112934</v>
      </c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</row>
    <row r="320" spans="1:50">
      <c r="A320" s="34">
        <v>51</v>
      </c>
      <c r="B320" s="33"/>
      <c r="C320" s="33"/>
      <c r="D320" s="33"/>
      <c r="E320" s="47"/>
      <c r="F320" s="47"/>
      <c r="G320" s="47"/>
      <c r="H320" s="47"/>
      <c r="I320" s="47"/>
      <c r="J320" s="47"/>
      <c r="K320" s="47"/>
      <c r="L320" s="47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</row>
    <row r="321" spans="1:50">
      <c r="A321" s="34">
        <v>52</v>
      </c>
      <c r="B321" s="33"/>
      <c r="C321" s="33" t="s">
        <v>138</v>
      </c>
      <c r="D321" s="33"/>
      <c r="E321" s="50">
        <v>-4276778.8438585093</v>
      </c>
      <c r="F321" s="50">
        <v>-2703201.8269765629</v>
      </c>
      <c r="G321" s="50">
        <v>-669120.49607376638</v>
      </c>
      <c r="H321" s="50">
        <v>-474335.92715083313</v>
      </c>
      <c r="I321" s="50">
        <v>-137307.5322198591</v>
      </c>
      <c r="J321" s="50">
        <v>-39290.579573560797</v>
      </c>
      <c r="K321" s="50">
        <v>-225490.78259782161</v>
      </c>
      <c r="L321" s="50">
        <v>-28031.699266105381</v>
      </c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</row>
    <row r="322" spans="1:50">
      <c r="A322" s="34">
        <v>53</v>
      </c>
      <c r="B322" s="33"/>
      <c r="C322" s="33"/>
      <c r="D322" s="33"/>
      <c r="E322" s="47"/>
      <c r="F322" s="47"/>
      <c r="G322" s="47"/>
      <c r="H322" s="47"/>
      <c r="I322" s="47"/>
      <c r="J322" s="47"/>
      <c r="K322" s="47"/>
      <c r="L322" s="47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</row>
    <row r="323" spans="1:50" ht="13.5" thickBot="1">
      <c r="A323" s="34">
        <v>54</v>
      </c>
      <c r="B323" s="33"/>
      <c r="C323" s="33" t="s">
        <v>22</v>
      </c>
      <c r="D323" s="33"/>
      <c r="E323" s="51">
        <v>8629448.7035656832</v>
      </c>
      <c r="F323" s="51">
        <v>5944283.0744592054</v>
      </c>
      <c r="G323" s="51">
        <v>1408129.0751903164</v>
      </c>
      <c r="H323" s="51">
        <v>605362.36922749388</v>
      </c>
      <c r="I323" s="51">
        <v>74944.330756004521</v>
      </c>
      <c r="J323" s="51">
        <v>82489.520306423947</v>
      </c>
      <c r="K323" s="51">
        <v>522139.60730977968</v>
      </c>
      <c r="L323" s="51">
        <v>-7899.2736835401702</v>
      </c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</row>
    <row r="324" spans="1:50" ht="13.5" thickTop="1">
      <c r="A324" s="34">
        <v>55</v>
      </c>
      <c r="B324" s="33"/>
      <c r="C324" s="33"/>
      <c r="D324" s="33"/>
      <c r="E324" s="47"/>
      <c r="F324" s="47"/>
      <c r="G324" s="47"/>
      <c r="H324" s="47"/>
      <c r="I324" s="47"/>
      <c r="J324" s="47"/>
      <c r="K324" s="47"/>
      <c r="L324" s="47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</row>
    <row r="325" spans="1:50">
      <c r="A325" s="34">
        <v>56</v>
      </c>
      <c r="B325" s="33"/>
      <c r="D325" s="57"/>
      <c r="E325" s="48"/>
      <c r="F325" s="48"/>
      <c r="G325" s="48"/>
      <c r="H325" s="48"/>
      <c r="I325" s="48"/>
      <c r="J325" s="48"/>
      <c r="K325" s="48"/>
      <c r="L325" s="48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</row>
    <row r="326" spans="1:50">
      <c r="A326" s="34">
        <v>57</v>
      </c>
      <c r="B326" s="33"/>
      <c r="C326" s="33" t="s">
        <v>139</v>
      </c>
      <c r="D326" s="53">
        <v>4.6500654407957753E-2</v>
      </c>
      <c r="E326" s="32">
        <v>401275.01189570694</v>
      </c>
      <c r="F326" s="32">
        <v>276413.05294850009</v>
      </c>
      <c r="G326" s="32">
        <v>65478.923487222062</v>
      </c>
      <c r="H326" s="32">
        <v>28149.746323030213</v>
      </c>
      <c r="I326" s="32">
        <v>3484.9604243206454</v>
      </c>
      <c r="J326" s="32">
        <v>3835.8166760472332</v>
      </c>
      <c r="K326" s="32">
        <v>24279.833432218838</v>
      </c>
      <c r="L326" s="32">
        <v>-367.32139563217692</v>
      </c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</row>
    <row r="327" spans="1:50">
      <c r="A327" s="34">
        <v>58</v>
      </c>
      <c r="B327" s="33"/>
      <c r="C327" s="33" t="s">
        <v>116</v>
      </c>
      <c r="D327" s="53"/>
      <c r="E327" s="54">
        <v>1964669.7584331008</v>
      </c>
      <c r="F327" s="54">
        <v>1285730.3117113844</v>
      </c>
      <c r="G327" s="54">
        <v>311227.71357054001</v>
      </c>
      <c r="H327" s="54">
        <v>177119.77472554063</v>
      </c>
      <c r="I327" s="54">
        <v>40062.640560124084</v>
      </c>
      <c r="J327" s="54">
        <v>20271.935261552175</v>
      </c>
      <c r="K327" s="54">
        <v>110419.00855632068</v>
      </c>
      <c r="L327" s="54">
        <v>19838.374047639074</v>
      </c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</row>
    <row r="328" spans="1:50">
      <c r="A328" s="34">
        <v>59</v>
      </c>
      <c r="B328" s="33"/>
      <c r="C328" s="33" t="s">
        <v>140</v>
      </c>
      <c r="D328" s="53"/>
      <c r="E328" s="56">
        <v>-58574.23806952835</v>
      </c>
      <c r="F328" s="56">
        <v>-17122.175319836744</v>
      </c>
      <c r="G328" s="56">
        <v>-10996.256358647704</v>
      </c>
      <c r="H328" s="56">
        <v>-13999.544620476678</v>
      </c>
      <c r="I328" s="56">
        <v>-3674.2653482639021</v>
      </c>
      <c r="J328" s="56">
        <v>-2108.2026528503397</v>
      </c>
      <c r="K328" s="56">
        <v>-10437.399971810246</v>
      </c>
      <c r="L328" s="56">
        <v>-236.39379764274639</v>
      </c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</row>
    <row r="329" spans="1:50">
      <c r="A329" s="34">
        <v>60</v>
      </c>
      <c r="D329" s="57"/>
      <c r="E329" s="48"/>
      <c r="F329" s="48"/>
      <c r="G329" s="48"/>
      <c r="H329" s="48"/>
      <c r="I329" s="48"/>
      <c r="J329" s="48"/>
      <c r="K329" s="48"/>
      <c r="L329" s="48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</row>
    <row r="330" spans="1:50">
      <c r="A330" s="34">
        <v>61</v>
      </c>
      <c r="B330" s="33"/>
      <c r="C330" s="33" t="s">
        <v>141</v>
      </c>
      <c r="D330" s="53"/>
      <c r="E330" s="54">
        <v>2307370.5322592794</v>
      </c>
      <c r="F330" s="54">
        <v>1545021.1893400478</v>
      </c>
      <c r="G330" s="54">
        <v>365710.38069911435</v>
      </c>
      <c r="H330" s="54">
        <v>191269.97642809415</v>
      </c>
      <c r="I330" s="54">
        <v>39873.335636180833</v>
      </c>
      <c r="J330" s="54">
        <v>21999.549284749068</v>
      </c>
      <c r="K330" s="54">
        <v>124261.44201672928</v>
      </c>
      <c r="L330" s="54">
        <v>19234.658854364148</v>
      </c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</row>
    <row r="331" spans="1:50">
      <c r="A331" s="34">
        <v>62</v>
      </c>
      <c r="D331" s="57"/>
      <c r="E331" s="48"/>
      <c r="F331" s="48"/>
      <c r="G331" s="48"/>
      <c r="H331" s="48"/>
      <c r="I331" s="48"/>
      <c r="J331" s="48"/>
      <c r="K331" s="48"/>
      <c r="L331" s="48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</row>
    <row r="332" spans="1:50">
      <c r="A332" s="34">
        <v>63</v>
      </c>
      <c r="D332" s="57"/>
      <c r="E332" s="48"/>
      <c r="F332" s="48"/>
      <c r="G332" s="48"/>
      <c r="H332" s="48"/>
      <c r="I332" s="48"/>
      <c r="J332" s="48"/>
      <c r="K332" s="48"/>
      <c r="L332" s="48"/>
    </row>
    <row r="333" spans="1:50">
      <c r="A333" s="34">
        <v>64</v>
      </c>
      <c r="C333" s="33" t="s">
        <v>142</v>
      </c>
      <c r="D333" s="53">
        <v>7.0400000000000004E-2</v>
      </c>
      <c r="E333" s="32">
        <v>495809.32197446469</v>
      </c>
      <c r="F333" s="32">
        <v>341531.77821824362</v>
      </c>
      <c r="G333" s="32">
        <v>80904.765299104212</v>
      </c>
      <c r="H333" s="32">
        <v>34781.399849044799</v>
      </c>
      <c r="I333" s="32">
        <v>4305.9642735474999</v>
      </c>
      <c r="J333" s="32">
        <v>4739.4769397293503</v>
      </c>
      <c r="K333" s="32">
        <v>29999.794143200055</v>
      </c>
      <c r="L333" s="32">
        <v>-453.85674840485171</v>
      </c>
    </row>
    <row r="334" spans="1:50">
      <c r="A334" s="34">
        <v>65</v>
      </c>
      <c r="C334" s="33" t="s">
        <v>143</v>
      </c>
      <c r="D334" s="53"/>
      <c r="E334" s="54">
        <v>2022903.3578560604</v>
      </c>
      <c r="F334" s="54">
        <v>1325843.7663833736</v>
      </c>
      <c r="G334" s="54">
        <v>320730.10790849733</v>
      </c>
      <c r="H334" s="54">
        <v>181204.90587659102</v>
      </c>
      <c r="I334" s="54">
        <v>40568.382964556433</v>
      </c>
      <c r="J334" s="54">
        <v>20828.594423351409</v>
      </c>
      <c r="K334" s="54">
        <v>113942.53245447832</v>
      </c>
      <c r="L334" s="54">
        <v>19785.06784521278</v>
      </c>
    </row>
    <row r="335" spans="1:50">
      <c r="A335" s="34">
        <v>66</v>
      </c>
      <c r="C335" s="33" t="s">
        <v>140</v>
      </c>
      <c r="D335" s="53"/>
      <c r="E335" s="55">
        <v>-58574.23806952835</v>
      </c>
      <c r="F335" s="55">
        <v>-17122.175319836744</v>
      </c>
      <c r="G335" s="55">
        <v>-10996.256358647704</v>
      </c>
      <c r="H335" s="55">
        <v>-13999.544620476678</v>
      </c>
      <c r="I335" s="55">
        <v>-3674.2653482639021</v>
      </c>
      <c r="J335" s="55">
        <v>-2108.2026528503397</v>
      </c>
      <c r="K335" s="55">
        <v>-10437.399971810246</v>
      </c>
      <c r="L335" s="55">
        <v>-236.39379764274639</v>
      </c>
    </row>
    <row r="336" spans="1:50">
      <c r="A336" s="34">
        <v>67</v>
      </c>
      <c r="D336" s="57"/>
      <c r="E336" s="48"/>
      <c r="F336" s="48"/>
      <c r="G336" s="48"/>
      <c r="H336" s="48"/>
      <c r="I336" s="48"/>
      <c r="J336" s="48"/>
      <c r="K336" s="48"/>
      <c r="L336" s="48"/>
    </row>
    <row r="337" spans="1:15">
      <c r="A337" s="34">
        <v>68</v>
      </c>
      <c r="C337" s="33" t="s">
        <v>144</v>
      </c>
      <c r="D337" s="33"/>
      <c r="E337" s="54">
        <v>2460138.4417609968</v>
      </c>
      <c r="F337" s="54">
        <v>1650253.3692817807</v>
      </c>
      <c r="G337" s="54">
        <v>390638.61684895382</v>
      </c>
      <c r="H337" s="54">
        <v>201986.76110515912</v>
      </c>
      <c r="I337" s="54">
        <v>41200.081889840032</v>
      </c>
      <c r="J337" s="54">
        <v>23459.868710230417</v>
      </c>
      <c r="K337" s="54">
        <v>133504.92662586813</v>
      </c>
      <c r="L337" s="54">
        <v>19094.817299165181</v>
      </c>
    </row>
    <row r="338" spans="1:15">
      <c r="C338" s="33"/>
    </row>
    <row r="339" spans="1:15">
      <c r="A339" s="34"/>
      <c r="B339" s="35"/>
      <c r="C339" s="35" t="s">
        <v>151</v>
      </c>
      <c r="D339" s="36"/>
      <c r="E339" s="37"/>
      <c r="F339" s="35"/>
      <c r="G339" s="36"/>
      <c r="H339" s="36"/>
      <c r="I339" s="36"/>
      <c r="J339" s="35"/>
      <c r="K339" s="35"/>
      <c r="L339" s="35"/>
    </row>
    <row r="340" spans="1:15">
      <c r="A340" s="34"/>
      <c r="B340" s="35"/>
      <c r="C340" s="36" t="s">
        <v>148</v>
      </c>
      <c r="D340" s="36"/>
      <c r="E340" s="37"/>
      <c r="F340" s="35"/>
      <c r="G340" s="36"/>
      <c r="H340" s="35"/>
      <c r="I340" s="35"/>
      <c r="J340" s="35"/>
      <c r="K340" s="35"/>
      <c r="L340" s="35"/>
    </row>
    <row r="341" spans="1:15">
      <c r="A341" s="34"/>
      <c r="B341" s="35"/>
      <c r="C341" s="35" t="s">
        <v>152</v>
      </c>
      <c r="D341" s="36"/>
      <c r="E341" s="37"/>
      <c r="F341" s="35"/>
      <c r="G341" s="36"/>
      <c r="H341" s="35"/>
      <c r="I341" s="35"/>
      <c r="J341" s="35"/>
      <c r="K341" s="35"/>
      <c r="L341" s="35"/>
    </row>
    <row r="342" spans="1:15">
      <c r="A342" s="34"/>
      <c r="B342" s="35"/>
      <c r="C342" s="38" t="s">
        <v>159</v>
      </c>
      <c r="D342" s="36"/>
      <c r="E342" s="37"/>
      <c r="F342" s="35"/>
      <c r="G342" s="36"/>
      <c r="H342" s="35"/>
      <c r="I342" s="35"/>
      <c r="J342" s="35"/>
      <c r="K342" s="35"/>
      <c r="L342" s="35"/>
    </row>
    <row r="343" spans="1:15">
      <c r="A343" s="34"/>
      <c r="B343" s="39"/>
      <c r="C343" s="35" t="s">
        <v>153</v>
      </c>
      <c r="D343" s="36"/>
      <c r="E343" s="37"/>
      <c r="F343" s="35"/>
      <c r="G343" s="36"/>
      <c r="H343" s="35"/>
      <c r="I343" s="35"/>
      <c r="J343" s="35"/>
      <c r="K343" s="35"/>
      <c r="L343" s="35"/>
    </row>
    <row r="344" spans="1:15">
      <c r="A344" s="34"/>
      <c r="E344" s="40"/>
      <c r="F344" s="41"/>
      <c r="G344" s="41"/>
      <c r="H344" s="41"/>
      <c r="I344" s="41"/>
      <c r="J344" s="41"/>
      <c r="K344" s="41"/>
      <c r="L344" s="41"/>
    </row>
    <row r="345" spans="1:15">
      <c r="A345" s="34"/>
      <c r="E345" s="40"/>
      <c r="F345" s="41"/>
      <c r="G345" s="41"/>
      <c r="H345" s="41"/>
      <c r="I345" s="41"/>
      <c r="J345" s="41"/>
      <c r="K345" s="41"/>
      <c r="L345" s="41"/>
    </row>
    <row r="346" spans="1:15">
      <c r="A346" s="34"/>
      <c r="B346" s="33"/>
      <c r="C346" s="6" t="s">
        <v>28</v>
      </c>
      <c r="D346" s="6" t="s">
        <v>29</v>
      </c>
      <c r="E346" s="6" t="s">
        <v>30</v>
      </c>
      <c r="F346" s="42" t="s">
        <v>31</v>
      </c>
      <c r="G346" s="6" t="s">
        <v>32</v>
      </c>
      <c r="H346" s="42" t="s">
        <v>33</v>
      </c>
      <c r="I346" s="6" t="s">
        <v>34</v>
      </c>
      <c r="J346" s="42" t="s">
        <v>35</v>
      </c>
      <c r="K346" s="42" t="s">
        <v>36</v>
      </c>
      <c r="L346" s="6" t="s">
        <v>37</v>
      </c>
    </row>
    <row r="347" spans="1:15">
      <c r="A347" s="34"/>
      <c r="B347" s="33"/>
      <c r="C347" s="33"/>
      <c r="D347" s="33"/>
      <c r="E347" s="6" t="s">
        <v>154</v>
      </c>
      <c r="F347" s="7"/>
      <c r="G347" s="8" t="s">
        <v>5</v>
      </c>
      <c r="H347" s="8" t="s">
        <v>3</v>
      </c>
      <c r="I347" s="8" t="s">
        <v>3</v>
      </c>
      <c r="J347" s="8" t="s">
        <v>3</v>
      </c>
      <c r="K347" s="6" t="s">
        <v>155</v>
      </c>
      <c r="L347" s="8" t="s">
        <v>156</v>
      </c>
    </row>
    <row r="348" spans="1:15">
      <c r="A348" s="34"/>
      <c r="B348" s="33"/>
      <c r="C348" s="33"/>
      <c r="D348" s="6"/>
      <c r="E348" s="6" t="s">
        <v>157</v>
      </c>
      <c r="F348" s="8" t="s">
        <v>4</v>
      </c>
      <c r="G348" s="8" t="s">
        <v>42</v>
      </c>
      <c r="H348" s="8" t="s">
        <v>6</v>
      </c>
      <c r="I348" s="8" t="s">
        <v>7</v>
      </c>
      <c r="J348" s="8" t="s">
        <v>8</v>
      </c>
      <c r="K348" s="8" t="s">
        <v>9</v>
      </c>
      <c r="L348" s="8" t="s">
        <v>10</v>
      </c>
    </row>
    <row r="349" spans="1:15">
      <c r="A349" s="34"/>
      <c r="B349" s="43"/>
      <c r="C349" s="44" t="s">
        <v>105</v>
      </c>
      <c r="D349" s="44"/>
      <c r="E349" s="44" t="s">
        <v>158</v>
      </c>
      <c r="F349" s="45" t="s">
        <v>12</v>
      </c>
      <c r="G349" s="45" t="s">
        <v>13</v>
      </c>
      <c r="H349" s="45" t="s">
        <v>14</v>
      </c>
      <c r="I349" s="45" t="s">
        <v>15</v>
      </c>
      <c r="J349" s="45" t="s">
        <v>15</v>
      </c>
      <c r="K349" s="45" t="s">
        <v>16</v>
      </c>
      <c r="L349" s="45" t="s">
        <v>17</v>
      </c>
    </row>
    <row r="350" spans="1:15">
      <c r="A350" s="34">
        <v>13</v>
      </c>
      <c r="B350" s="33"/>
      <c r="C350" s="33"/>
      <c r="D350" s="33"/>
      <c r="E350" s="46"/>
      <c r="F350" s="7"/>
      <c r="G350" s="7"/>
      <c r="H350" s="7"/>
      <c r="I350" s="7"/>
      <c r="J350" s="7"/>
      <c r="K350" s="7"/>
      <c r="L350" s="7"/>
    </row>
    <row r="351" spans="1:15">
      <c r="A351" s="34">
        <v>14</v>
      </c>
      <c r="B351" s="33"/>
      <c r="C351" s="33" t="s">
        <v>106</v>
      </c>
      <c r="D351" s="33"/>
      <c r="E351" s="46"/>
      <c r="F351" s="7"/>
      <c r="G351" s="7"/>
      <c r="H351" s="7"/>
      <c r="I351" s="7"/>
      <c r="J351" s="7"/>
      <c r="K351" s="7"/>
      <c r="L351" s="7"/>
    </row>
    <row r="352" spans="1:15">
      <c r="A352" s="34">
        <v>15</v>
      </c>
      <c r="B352" s="33"/>
      <c r="C352" s="33" t="s">
        <v>107</v>
      </c>
      <c r="D352" s="33"/>
      <c r="E352" s="47">
        <v>467373.7107454302</v>
      </c>
      <c r="F352" s="47">
        <v>261732.80063953379</v>
      </c>
      <c r="G352" s="47">
        <v>68772.321939474146</v>
      </c>
      <c r="H352" s="47">
        <v>70595.232636361907</v>
      </c>
      <c r="I352" s="47">
        <v>25583.518995785795</v>
      </c>
      <c r="J352" s="47">
        <v>11489.89810018231</v>
      </c>
      <c r="K352" s="47">
        <v>22126.940345059189</v>
      </c>
      <c r="L352" s="47">
        <v>7072.9980890330362</v>
      </c>
      <c r="M352" s="49"/>
      <c r="N352" s="49"/>
      <c r="O352" s="49"/>
    </row>
    <row r="353" spans="1:20">
      <c r="A353" s="34">
        <v>16</v>
      </c>
      <c r="B353" s="33"/>
      <c r="C353" s="33" t="s">
        <v>108</v>
      </c>
      <c r="D353" s="33"/>
      <c r="E353" s="47">
        <v>1420084.9234459649</v>
      </c>
      <c r="F353" s="47">
        <v>1024549.633758752</v>
      </c>
      <c r="G353" s="47">
        <v>278216.62010089896</v>
      </c>
      <c r="H353" s="47">
        <v>84815.303573066209</v>
      </c>
      <c r="I353" s="47">
        <v>22310.663411554364</v>
      </c>
      <c r="J353" s="47">
        <v>1014.7335841938583</v>
      </c>
      <c r="K353" s="47">
        <v>7174.5524935417579</v>
      </c>
      <c r="L353" s="47">
        <v>2003.4165239577651</v>
      </c>
      <c r="M353" s="49"/>
      <c r="N353" s="49"/>
      <c r="O353" s="49"/>
    </row>
    <row r="354" spans="1:20">
      <c r="A354" s="34">
        <v>17</v>
      </c>
      <c r="B354" s="33"/>
      <c r="C354" s="33" t="s">
        <v>109</v>
      </c>
      <c r="D354" s="33"/>
      <c r="E354" s="47">
        <v>57046.124087963741</v>
      </c>
      <c r="F354" s="47">
        <v>31501.313806765771</v>
      </c>
      <c r="G354" s="47">
        <v>8359.7577861002483</v>
      </c>
      <c r="H354" s="47">
        <v>9008.1287723254627</v>
      </c>
      <c r="I354" s="47">
        <v>3277.2760539591977</v>
      </c>
      <c r="J354" s="47">
        <v>1710.3990744309667</v>
      </c>
      <c r="K354" s="47">
        <v>2572.9220188114368</v>
      </c>
      <c r="L354" s="47">
        <v>616.32657557065181</v>
      </c>
      <c r="M354" s="49"/>
      <c r="N354" s="49">
        <v>418685.03364615032</v>
      </c>
      <c r="O354" s="49"/>
    </row>
    <row r="355" spans="1:20">
      <c r="A355" s="34">
        <v>18</v>
      </c>
      <c r="B355" s="33"/>
      <c r="C355" s="33" t="s">
        <v>110</v>
      </c>
      <c r="D355" s="33"/>
      <c r="E355" s="47">
        <v>707084.79487778072</v>
      </c>
      <c r="F355" s="47">
        <v>421452.83396427007</v>
      </c>
      <c r="G355" s="47">
        <v>106706.77480239123</v>
      </c>
      <c r="H355" s="47">
        <v>97660.096191813238</v>
      </c>
      <c r="I355" s="47">
        <v>33783.022814525146</v>
      </c>
      <c r="J355" s="47">
        <v>5647.8752675017959</v>
      </c>
      <c r="K355" s="47">
        <v>33527.124209459915</v>
      </c>
      <c r="L355" s="47">
        <v>8307.0676278192477</v>
      </c>
      <c r="M355" s="49"/>
      <c r="N355" s="255">
        <f>F355/$E$355</f>
        <v>0.59604284665337481</v>
      </c>
      <c r="O355" s="255">
        <f t="shared" ref="O355:S355" si="2">G355/$E$355</f>
        <v>0.1509108604447299</v>
      </c>
      <c r="P355" s="255">
        <f t="shared" si="2"/>
        <v>0.13811652704071192</v>
      </c>
      <c r="Q355" s="255">
        <f t="shared" si="2"/>
        <v>4.7777894616393958E-2</v>
      </c>
      <c r="R355" s="255">
        <f t="shared" si="2"/>
        <v>7.9875501614739552E-3</v>
      </c>
      <c r="S355" s="255">
        <f t="shared" si="2"/>
        <v>4.7415988085636976E-2</v>
      </c>
      <c r="T355" s="255">
        <f>L355/$E$355</f>
        <v>1.1748332997678334E-2</v>
      </c>
    </row>
    <row r="356" spans="1:20">
      <c r="A356" s="34">
        <v>19</v>
      </c>
      <c r="B356" s="33"/>
      <c r="C356" s="33" t="s">
        <v>111</v>
      </c>
      <c r="D356" s="33"/>
      <c r="E356" s="47">
        <v>303157.78490094084</v>
      </c>
      <c r="F356" s="47">
        <v>180695.0290974883</v>
      </c>
      <c r="G356" s="47">
        <v>45749.802169919327</v>
      </c>
      <c r="H356" s="47">
        <v>41871.100395873123</v>
      </c>
      <c r="I356" s="47">
        <v>14484.240699136579</v>
      </c>
      <c r="J356" s="47">
        <v>2421.4880137375967</v>
      </c>
      <c r="K356" s="47">
        <v>14374.525916931108</v>
      </c>
      <c r="L356" s="47">
        <v>3561.598607854794</v>
      </c>
      <c r="M356" s="49"/>
      <c r="N356" s="49">
        <f>$N$354*N355</f>
        <v>249554.21930561544</v>
      </c>
      <c r="O356" s="49">
        <f t="shared" ref="O356:T356" si="3">$N$354*O355</f>
        <v>63184.118682871231</v>
      </c>
      <c r="P356" s="49">
        <f t="shared" si="3"/>
        <v>57827.322771129904</v>
      </c>
      <c r="Q356" s="49">
        <f t="shared" si="3"/>
        <v>20003.889415007128</v>
      </c>
      <c r="R356" s="49">
        <f t="shared" si="3"/>
        <v>3344.2677081070365</v>
      </c>
      <c r="S356" s="49">
        <f t="shared" si="3"/>
        <v>19852.364567000379</v>
      </c>
      <c r="T356" s="49">
        <f t="shared" si="3"/>
        <v>4918.8511964191312</v>
      </c>
    </row>
    <row r="357" spans="1:20">
      <c r="A357" s="34">
        <v>20</v>
      </c>
      <c r="B357" s="33"/>
      <c r="C357" s="33" t="s">
        <v>112</v>
      </c>
      <c r="D357" s="33"/>
      <c r="E357" s="47">
        <v>0</v>
      </c>
      <c r="F357" s="47">
        <v>0</v>
      </c>
      <c r="G357" s="47">
        <v>0</v>
      </c>
      <c r="H357" s="47">
        <v>0</v>
      </c>
      <c r="I357" s="47">
        <v>0</v>
      </c>
      <c r="J357" s="47">
        <v>0</v>
      </c>
      <c r="K357" s="47">
        <v>0</v>
      </c>
      <c r="L357" s="47">
        <v>0</v>
      </c>
      <c r="M357" s="49"/>
      <c r="N357" s="49"/>
      <c r="O357" s="49"/>
    </row>
    <row r="358" spans="1:20">
      <c r="A358" s="34">
        <v>21</v>
      </c>
      <c r="B358" s="33"/>
      <c r="C358" s="33" t="s">
        <v>113</v>
      </c>
      <c r="D358" s="33"/>
      <c r="E358" s="47">
        <v>123740.3787398017</v>
      </c>
      <c r="F358" s="47">
        <v>73754.567590038176</v>
      </c>
      <c r="G358" s="47">
        <v>18673.767027380251</v>
      </c>
      <c r="H358" s="47">
        <v>17090.591366243752</v>
      </c>
      <c r="I358" s="47">
        <v>5912.0547752229177</v>
      </c>
      <c r="J358" s="47">
        <v>988.38248218395074</v>
      </c>
      <c r="K358" s="47">
        <v>5867.2723240386404</v>
      </c>
      <c r="L358" s="47">
        <v>1453.7431746940256</v>
      </c>
      <c r="M358" s="49"/>
      <c r="N358" s="49"/>
      <c r="O358" s="49"/>
    </row>
    <row r="359" spans="1:20">
      <c r="A359" s="34">
        <v>22</v>
      </c>
      <c r="B359" s="33"/>
      <c r="C359" s="33" t="s">
        <v>114</v>
      </c>
      <c r="E359" s="47">
        <v>0</v>
      </c>
      <c r="F359" s="47">
        <v>0</v>
      </c>
      <c r="G359" s="47">
        <v>0</v>
      </c>
      <c r="H359" s="47">
        <v>0</v>
      </c>
      <c r="I359" s="47">
        <v>0</v>
      </c>
      <c r="J359" s="47">
        <v>0</v>
      </c>
      <c r="K359" s="47">
        <v>0</v>
      </c>
      <c r="L359" s="47">
        <v>0</v>
      </c>
      <c r="M359" s="49"/>
      <c r="N359" s="49"/>
      <c r="O359" s="49"/>
    </row>
    <row r="360" spans="1:20">
      <c r="A360" s="34">
        <v>23</v>
      </c>
      <c r="B360" s="33"/>
      <c r="C360" s="33" t="s">
        <v>115</v>
      </c>
      <c r="E360" s="47">
        <v>475.05826369115903</v>
      </c>
      <c r="F360" s="47">
        <v>201.55535530955424</v>
      </c>
      <c r="G360" s="47">
        <v>64.109511102168739</v>
      </c>
      <c r="H360" s="47">
        <v>101.57598564247385</v>
      </c>
      <c r="I360" s="47">
        <v>40.138880883277913</v>
      </c>
      <c r="J360" s="47">
        <v>49.626729419311786</v>
      </c>
      <c r="K360" s="47">
        <v>16.912114633867176</v>
      </c>
      <c r="L360" s="47">
        <v>1.1396867005052935</v>
      </c>
      <c r="M360" s="49"/>
      <c r="N360" s="49"/>
      <c r="O360" s="49"/>
    </row>
    <row r="361" spans="1:20">
      <c r="A361" s="34">
        <v>24</v>
      </c>
      <c r="B361" s="33"/>
      <c r="D361" s="33"/>
      <c r="E361" s="47"/>
      <c r="F361" s="47"/>
      <c r="G361" s="47"/>
      <c r="H361" s="47"/>
      <c r="I361" s="47"/>
      <c r="J361" s="47"/>
      <c r="K361" s="47"/>
      <c r="L361" s="47"/>
      <c r="M361" s="49"/>
      <c r="N361" s="49"/>
      <c r="O361" s="49"/>
    </row>
    <row r="362" spans="1:20">
      <c r="A362" s="34">
        <v>25</v>
      </c>
      <c r="B362" s="33"/>
      <c r="C362" s="33" t="s">
        <v>116</v>
      </c>
      <c r="D362" s="33"/>
      <c r="E362" s="50">
        <v>3078962.7750615734</v>
      </c>
      <c r="F362" s="50">
        <v>1993887.7342121578</v>
      </c>
      <c r="G362" s="50">
        <v>526543.15333726641</v>
      </c>
      <c r="H362" s="50">
        <v>321142.02892132616</v>
      </c>
      <c r="I362" s="50">
        <v>105390.91563106727</v>
      </c>
      <c r="J362" s="50">
        <v>23322.403251649794</v>
      </c>
      <c r="K362" s="50">
        <v>85660.249422475914</v>
      </c>
      <c r="L362" s="50">
        <v>23016.290285630024</v>
      </c>
      <c r="M362" s="49"/>
      <c r="N362" s="49"/>
      <c r="O362" s="49"/>
    </row>
    <row r="363" spans="1:20">
      <c r="A363" s="34">
        <v>26</v>
      </c>
      <c r="B363" s="33"/>
      <c r="C363" s="33"/>
      <c r="D363" s="33"/>
      <c r="E363" s="47"/>
      <c r="F363" s="47"/>
      <c r="G363" s="47"/>
      <c r="H363" s="47"/>
      <c r="I363" s="47"/>
      <c r="J363" s="47"/>
      <c r="K363" s="47"/>
      <c r="L363" s="47"/>
      <c r="M363" s="49"/>
      <c r="N363" s="49"/>
      <c r="O363" s="49"/>
    </row>
    <row r="364" spans="1:20">
      <c r="A364" s="34">
        <v>27</v>
      </c>
      <c r="B364" s="33"/>
      <c r="C364" s="33"/>
      <c r="D364" s="33"/>
      <c r="E364" s="47"/>
      <c r="F364" s="47"/>
      <c r="G364" s="47"/>
      <c r="H364" s="47"/>
      <c r="I364" s="47"/>
      <c r="J364" s="47"/>
      <c r="K364" s="47"/>
      <c r="L364" s="47"/>
      <c r="M364" s="49"/>
      <c r="N364" s="49"/>
      <c r="O364" s="49"/>
    </row>
    <row r="365" spans="1:20">
      <c r="A365" s="34">
        <v>28</v>
      </c>
      <c r="B365" s="33"/>
      <c r="C365" s="33" t="s">
        <v>117</v>
      </c>
      <c r="D365" s="33"/>
      <c r="E365" s="47"/>
      <c r="F365" s="47"/>
      <c r="G365" s="47"/>
      <c r="H365" s="47"/>
      <c r="I365" s="47"/>
      <c r="J365" s="47"/>
      <c r="K365" s="47"/>
      <c r="L365" s="47"/>
      <c r="M365" s="49"/>
      <c r="N365" s="49"/>
      <c r="O365" s="49"/>
    </row>
    <row r="366" spans="1:20">
      <c r="A366" s="34">
        <v>29</v>
      </c>
      <c r="B366" s="33"/>
      <c r="C366" s="33" t="s">
        <v>118</v>
      </c>
      <c r="D366" s="33"/>
      <c r="E366" s="47">
        <v>58513900.181133211</v>
      </c>
      <c r="F366" s="47">
        <v>42197439.648557581</v>
      </c>
      <c r="G366" s="47">
        <v>11457194.517661564</v>
      </c>
      <c r="H366" s="47">
        <v>3506395.4964624606</v>
      </c>
      <c r="I366" s="47">
        <v>924094.06618048635</v>
      </c>
      <c r="J366" s="47">
        <v>42686.800864641285</v>
      </c>
      <c r="K366" s="47">
        <v>301811.9222180231</v>
      </c>
      <c r="L366" s="47">
        <v>84277.729188451704</v>
      </c>
      <c r="M366" s="49"/>
      <c r="N366" s="49"/>
      <c r="O366" s="49"/>
    </row>
    <row r="367" spans="1:20">
      <c r="A367" s="34">
        <v>30</v>
      </c>
      <c r="B367" s="33"/>
      <c r="C367" s="33" t="s">
        <v>119</v>
      </c>
      <c r="D367" s="33"/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9"/>
      <c r="N367" s="49"/>
      <c r="O367" s="49"/>
    </row>
    <row r="368" spans="1:20">
      <c r="A368" s="34">
        <v>31</v>
      </c>
      <c r="B368" s="33"/>
      <c r="C368" s="33" t="s">
        <v>120</v>
      </c>
      <c r="D368" s="33"/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9"/>
      <c r="N368" s="49"/>
      <c r="O368" s="49"/>
    </row>
    <row r="369" spans="1:15">
      <c r="A369" s="34">
        <v>32</v>
      </c>
      <c r="B369" s="33"/>
      <c r="C369" s="33" t="s">
        <v>121</v>
      </c>
      <c r="D369" s="33"/>
      <c r="E369" s="47">
        <v>0</v>
      </c>
      <c r="F369" s="47">
        <v>0</v>
      </c>
      <c r="G369" s="47">
        <v>0</v>
      </c>
      <c r="H369" s="47">
        <v>0</v>
      </c>
      <c r="I369" s="47">
        <v>0</v>
      </c>
      <c r="J369" s="47">
        <v>0</v>
      </c>
      <c r="K369" s="47">
        <v>0</v>
      </c>
      <c r="L369" s="47">
        <v>0</v>
      </c>
      <c r="M369" s="49"/>
      <c r="N369" s="49"/>
      <c r="O369" s="49"/>
    </row>
    <row r="370" spans="1:15">
      <c r="A370" s="34">
        <v>33</v>
      </c>
      <c r="B370" s="33"/>
      <c r="C370" s="33" t="s">
        <v>122</v>
      </c>
      <c r="D370" s="33"/>
      <c r="E370" s="47">
        <v>-123.18666534030093</v>
      </c>
      <c r="F370" s="47">
        <v>-78.98447729140905</v>
      </c>
      <c r="G370" s="47">
        <v>-18.127390944784899</v>
      </c>
      <c r="H370" s="47">
        <v>-13.583570551548672</v>
      </c>
      <c r="I370" s="47">
        <v>-4.7064251692977761</v>
      </c>
      <c r="J370" s="47">
        <v>-0.64663406327202677</v>
      </c>
      <c r="K370" s="47">
        <v>-5.2540298959419927</v>
      </c>
      <c r="L370" s="47">
        <v>-1.8841374240465076</v>
      </c>
      <c r="M370" s="49"/>
      <c r="N370" s="49"/>
      <c r="O370" s="49"/>
    </row>
    <row r="371" spans="1:15">
      <c r="A371" s="34">
        <v>34</v>
      </c>
      <c r="B371" s="33"/>
      <c r="C371" s="33" t="s">
        <v>123</v>
      </c>
      <c r="D371" s="33"/>
      <c r="E371" s="47">
        <v>0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9"/>
      <c r="N371" s="49"/>
      <c r="O371" s="49"/>
    </row>
    <row r="372" spans="1:15">
      <c r="A372" s="34">
        <v>35</v>
      </c>
      <c r="B372" s="33"/>
      <c r="C372" s="33" t="s">
        <v>124</v>
      </c>
      <c r="D372" s="33"/>
      <c r="E372" s="47">
        <v>-292.04051597151715</v>
      </c>
      <c r="F372" s="47">
        <v>-145.758459986091</v>
      </c>
      <c r="G372" s="47">
        <v>-41.39138186531639</v>
      </c>
      <c r="H372" s="47">
        <v>-52.893458175685176</v>
      </c>
      <c r="I372" s="47">
        <v>-20.055875486470356</v>
      </c>
      <c r="J372" s="47">
        <v>-17.785190959142188</v>
      </c>
      <c r="K372" s="47">
        <v>-12.019829418725251</v>
      </c>
      <c r="L372" s="47">
        <v>-2.1363200800867643</v>
      </c>
      <c r="M372" s="49"/>
      <c r="N372" s="49"/>
      <c r="O372" s="49"/>
    </row>
    <row r="373" spans="1:15">
      <c r="A373" s="34">
        <v>36</v>
      </c>
      <c r="B373" s="33"/>
      <c r="C373" s="33" t="s">
        <v>125</v>
      </c>
      <c r="D373" s="33"/>
      <c r="E373" s="47">
        <v>-0.11865100517681834</v>
      </c>
      <c r="F373" s="47">
        <v>-7.0245162508652551E-2</v>
      </c>
      <c r="G373" s="47">
        <v>-1.7815756740295109E-2</v>
      </c>
      <c r="H373" s="47">
        <v>-1.6671171356592917E-2</v>
      </c>
      <c r="I373" s="47">
        <v>-5.8176281165248271E-3</v>
      </c>
      <c r="J373" s="47">
        <v>-8.0652283913854614E-4</v>
      </c>
      <c r="K373" s="47">
        <v>-5.7024233126538289E-3</v>
      </c>
      <c r="L373" s="47">
        <v>-1.5923403029605508E-3</v>
      </c>
      <c r="M373" s="49"/>
      <c r="N373" s="49"/>
      <c r="O373" s="49"/>
    </row>
    <row r="374" spans="1:15">
      <c r="A374" s="34">
        <v>37</v>
      </c>
      <c r="B374" s="33"/>
      <c r="C374" s="67" t="s">
        <v>126</v>
      </c>
      <c r="D374" s="68"/>
      <c r="E374" s="69">
        <v>353532.63506082445</v>
      </c>
      <c r="F374" s="69">
        <v>198878.31093769736</v>
      </c>
      <c r="G374" s="69">
        <v>52106.262695308294</v>
      </c>
      <c r="H374" s="69">
        <v>51151.010047009899</v>
      </c>
      <c r="I374" s="69">
        <v>18572.654671936889</v>
      </c>
      <c r="J374" s="69">
        <v>7463.6801099832455</v>
      </c>
      <c r="K374" s="69">
        <v>17807.757569181784</v>
      </c>
      <c r="L374" s="69">
        <v>7552.9590297070617</v>
      </c>
      <c r="M374" s="49"/>
      <c r="N374" s="49"/>
      <c r="O374" s="49"/>
    </row>
    <row r="375" spans="1:15">
      <c r="A375" s="34">
        <v>38</v>
      </c>
      <c r="B375" s="33"/>
      <c r="C375" s="33" t="s">
        <v>127</v>
      </c>
      <c r="D375" s="33"/>
      <c r="E375" s="47">
        <v>0</v>
      </c>
      <c r="F375" s="47">
        <v>0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0</v>
      </c>
      <c r="M375" s="49"/>
      <c r="N375" s="49"/>
      <c r="O375" s="49"/>
    </row>
    <row r="376" spans="1:15">
      <c r="A376" s="34">
        <v>39</v>
      </c>
      <c r="B376" s="33"/>
      <c r="C376" s="33" t="s">
        <v>128</v>
      </c>
      <c r="D376" s="33"/>
      <c r="E376" s="47">
        <v>0</v>
      </c>
      <c r="F376" s="47">
        <v>0</v>
      </c>
      <c r="G376" s="47">
        <v>0</v>
      </c>
      <c r="H376" s="47">
        <v>0</v>
      </c>
      <c r="I376" s="47">
        <v>0</v>
      </c>
      <c r="J376" s="47">
        <v>0</v>
      </c>
      <c r="K376" s="47">
        <v>0</v>
      </c>
      <c r="L376" s="47">
        <v>0</v>
      </c>
      <c r="M376" s="49"/>
      <c r="N376" s="49"/>
      <c r="O376" s="49"/>
    </row>
    <row r="377" spans="1:15">
      <c r="A377" s="34">
        <v>40</v>
      </c>
      <c r="B377" s="33"/>
      <c r="C377" s="33"/>
      <c r="D377" s="33"/>
      <c r="E377" s="47"/>
      <c r="F377" s="47"/>
      <c r="G377" s="47"/>
      <c r="H377" s="47"/>
      <c r="I377" s="47"/>
      <c r="J377" s="47"/>
      <c r="K377" s="47"/>
      <c r="L377" s="47"/>
      <c r="M377" s="49"/>
      <c r="N377" s="49"/>
      <c r="O377" s="49"/>
    </row>
    <row r="378" spans="1:15">
      <c r="A378" s="34">
        <v>41</v>
      </c>
      <c r="B378" s="33"/>
      <c r="C378" s="33" t="s">
        <v>129</v>
      </c>
      <c r="D378" s="33"/>
      <c r="E378" s="50">
        <v>58867017.470361717</v>
      </c>
      <c r="F378" s="50">
        <v>42396093.14631284</v>
      </c>
      <c r="G378" s="50">
        <v>11509241.243768305</v>
      </c>
      <c r="H378" s="50">
        <v>3557480.0128095718</v>
      </c>
      <c r="I378" s="50">
        <v>942641.9527341394</v>
      </c>
      <c r="J378" s="50">
        <v>50132.048343079281</v>
      </c>
      <c r="K378" s="50">
        <v>319602.40022546687</v>
      </c>
      <c r="L378" s="50">
        <v>91826.666168314347</v>
      </c>
      <c r="M378" s="49"/>
      <c r="N378" s="49"/>
      <c r="O378" s="49"/>
    </row>
    <row r="379" spans="1:15">
      <c r="A379" s="34">
        <v>42</v>
      </c>
      <c r="B379" s="33"/>
      <c r="C379" s="33"/>
      <c r="D379" s="33"/>
      <c r="E379" s="47"/>
      <c r="F379" s="47"/>
      <c r="G379" s="47"/>
      <c r="H379" s="47"/>
      <c r="I379" s="47"/>
      <c r="J379" s="47"/>
      <c r="K379" s="47"/>
      <c r="L379" s="47"/>
      <c r="M379" s="49"/>
      <c r="N379" s="49"/>
      <c r="O379" s="49"/>
    </row>
    <row r="380" spans="1:15">
      <c r="A380" s="34">
        <v>43</v>
      </c>
      <c r="B380" s="33"/>
      <c r="C380" s="33" t="s">
        <v>130</v>
      </c>
      <c r="D380" s="33"/>
      <c r="E380" s="47"/>
      <c r="F380" s="47"/>
      <c r="G380" s="47"/>
      <c r="H380" s="47"/>
      <c r="I380" s="47"/>
      <c r="J380" s="47"/>
      <c r="K380" s="47"/>
      <c r="L380" s="47"/>
      <c r="M380" s="49"/>
      <c r="N380" s="49"/>
      <c r="O380" s="49"/>
    </row>
    <row r="381" spans="1:15">
      <c r="A381" s="34">
        <v>44</v>
      </c>
      <c r="B381" s="33"/>
      <c r="C381" s="33" t="s">
        <v>131</v>
      </c>
      <c r="D381" s="33"/>
      <c r="E381" s="47">
        <v>-20407703.847791299</v>
      </c>
      <c r="F381" s="47">
        <v>-14749136.577320296</v>
      </c>
      <c r="G381" s="47">
        <v>-4007227.6722830115</v>
      </c>
      <c r="H381" s="47">
        <v>-1202898.7265907479</v>
      </c>
      <c r="I381" s="47">
        <v>-314037.22861060989</v>
      </c>
      <c r="J381" s="47">
        <v>-13380.542502425158</v>
      </c>
      <c r="K381" s="47">
        <v>-94605.526091837528</v>
      </c>
      <c r="L381" s="47">
        <v>-26417.574392370239</v>
      </c>
      <c r="M381" s="49"/>
      <c r="N381" s="49"/>
      <c r="O381" s="49"/>
    </row>
    <row r="382" spans="1:15">
      <c r="A382" s="34">
        <v>45</v>
      </c>
      <c r="B382" s="33"/>
      <c r="C382" s="33" t="s">
        <v>132</v>
      </c>
      <c r="D382" s="33"/>
      <c r="E382" s="47">
        <v>-925251.02894069464</v>
      </c>
      <c r="F382" s="47">
        <v>-524898.848602638</v>
      </c>
      <c r="G382" s="47">
        <v>-136779.85169077048</v>
      </c>
      <c r="H382" s="47">
        <v>-139912.73692265118</v>
      </c>
      <c r="I382" s="47">
        <v>-50198.222715727228</v>
      </c>
      <c r="J382" s="47">
        <v>-19884.495309610542</v>
      </c>
      <c r="K382" s="47">
        <v>-42676.544628252908</v>
      </c>
      <c r="L382" s="47">
        <v>-10900.329071044207</v>
      </c>
      <c r="M382" s="49"/>
      <c r="N382" s="49"/>
      <c r="O382" s="49"/>
    </row>
    <row r="383" spans="1:15">
      <c r="A383" s="34">
        <v>46</v>
      </c>
      <c r="B383" s="33"/>
      <c r="C383" s="33" t="s">
        <v>133</v>
      </c>
      <c r="D383" s="33"/>
      <c r="E383" s="47">
        <v>-7736296.2025912348</v>
      </c>
      <c r="F383" s="47">
        <v>-4613306.1099251937</v>
      </c>
      <c r="G383" s="47">
        <v>-1170604.087122703</v>
      </c>
      <c r="H383" s="47">
        <v>-1066917.27431693</v>
      </c>
      <c r="I383" s="47">
        <v>-368805.46355229674</v>
      </c>
      <c r="J383" s="47">
        <v>-60302.843474919631</v>
      </c>
      <c r="K383" s="47">
        <v>-366584.26415618195</v>
      </c>
      <c r="L383" s="47">
        <v>-89776.16004300912</v>
      </c>
      <c r="M383" s="49"/>
      <c r="N383" s="49"/>
      <c r="O383" s="49"/>
    </row>
    <row r="384" spans="1:15">
      <c r="A384" s="34">
        <v>47</v>
      </c>
      <c r="B384" s="33"/>
      <c r="C384" s="33" t="s">
        <v>134</v>
      </c>
      <c r="D384" s="33"/>
      <c r="E384" s="47">
        <v>-19899.461216577318</v>
      </c>
      <c r="F384" s="47">
        <v>-11866.441461213291</v>
      </c>
      <c r="G384" s="47">
        <v>-3011.0520618203295</v>
      </c>
      <c r="H384" s="47">
        <v>-2744.3466958329336</v>
      </c>
      <c r="I384" s="47">
        <v>-948.64904680906295</v>
      </c>
      <c r="J384" s="47">
        <v>-155.11222212207485</v>
      </c>
      <c r="K384" s="47">
        <v>-942.93563174844689</v>
      </c>
      <c r="L384" s="47">
        <v>-230.92409703117622</v>
      </c>
      <c r="M384" s="49"/>
      <c r="N384" s="49"/>
      <c r="O384" s="49"/>
    </row>
    <row r="385" spans="1:15">
      <c r="A385" s="34">
        <v>48</v>
      </c>
      <c r="B385" s="33"/>
      <c r="C385" s="33" t="s">
        <v>135</v>
      </c>
      <c r="D385" s="33"/>
      <c r="E385" s="47">
        <v>-20907.99748832707</v>
      </c>
      <c r="F385" s="47">
        <v>-7700.6940663072155</v>
      </c>
      <c r="G385" s="47">
        <v>-11964.834405514621</v>
      </c>
      <c r="H385" s="47">
        <v>0</v>
      </c>
      <c r="I385" s="47">
        <v>0</v>
      </c>
      <c r="J385" s="47">
        <v>0</v>
      </c>
      <c r="K385" s="47">
        <v>-1242.4690165052341</v>
      </c>
      <c r="L385" s="47">
        <v>0</v>
      </c>
      <c r="M385" s="49"/>
      <c r="N385" s="49"/>
      <c r="O385" s="49"/>
    </row>
    <row r="386" spans="1:15">
      <c r="A386" s="34">
        <v>49</v>
      </c>
      <c r="B386" s="33"/>
      <c r="C386" s="33" t="s">
        <v>136</v>
      </c>
      <c r="D386" s="33"/>
      <c r="E386" s="47">
        <v>0</v>
      </c>
      <c r="F386" s="47">
        <v>0</v>
      </c>
      <c r="G386" s="47">
        <v>0</v>
      </c>
      <c r="H386" s="47">
        <v>0</v>
      </c>
      <c r="I386" s="47">
        <v>0</v>
      </c>
      <c r="J386" s="47">
        <v>0</v>
      </c>
      <c r="K386" s="47">
        <v>0</v>
      </c>
      <c r="L386" s="47">
        <v>0</v>
      </c>
      <c r="M386" s="49"/>
      <c r="N386" s="49"/>
      <c r="O386" s="49"/>
    </row>
    <row r="387" spans="1:15">
      <c r="A387" s="34">
        <v>50</v>
      </c>
      <c r="B387" s="33"/>
      <c r="C387" s="33" t="s">
        <v>137</v>
      </c>
      <c r="D387" s="33"/>
      <c r="E387" s="47">
        <v>-26119.996205129406</v>
      </c>
      <c r="F387" s="47">
        <v>-15463.86712375852</v>
      </c>
      <c r="G387" s="47">
        <v>-3921.9853026490414</v>
      </c>
      <c r="H387" s="47">
        <v>-3670.0146949479545</v>
      </c>
      <c r="I387" s="47">
        <v>-1280.700691073213</v>
      </c>
      <c r="J387" s="47">
        <v>-177.54905208139698</v>
      </c>
      <c r="K387" s="47">
        <v>-1255.3393463847394</v>
      </c>
      <c r="L387" s="47">
        <v>-350.53999423453934</v>
      </c>
      <c r="M387" s="49"/>
      <c r="N387" s="49"/>
      <c r="O387" s="49"/>
    </row>
    <row r="388" spans="1:15">
      <c r="A388" s="34">
        <v>51</v>
      </c>
      <c r="B388" s="33"/>
      <c r="C388" s="33"/>
      <c r="D388" s="33"/>
      <c r="E388" s="47"/>
      <c r="F388" s="47"/>
      <c r="G388" s="47"/>
      <c r="H388" s="47"/>
      <c r="I388" s="47"/>
      <c r="J388" s="47"/>
      <c r="K388" s="47"/>
      <c r="L388" s="47"/>
      <c r="M388" s="49"/>
      <c r="N388" s="49"/>
      <c r="O388" s="49"/>
    </row>
    <row r="389" spans="1:15">
      <c r="A389" s="34">
        <v>52</v>
      </c>
      <c r="B389" s="33"/>
      <c r="C389" s="33" t="s">
        <v>138</v>
      </c>
      <c r="D389" s="33"/>
      <c r="E389" s="50">
        <v>-29136178.534233265</v>
      </c>
      <c r="F389" s="50">
        <v>-19922372.538499407</v>
      </c>
      <c r="G389" s="50">
        <v>-5333509.4828664688</v>
      </c>
      <c r="H389" s="50">
        <v>-2416143.0992211094</v>
      </c>
      <c r="I389" s="50">
        <v>-735270.26461651607</v>
      </c>
      <c r="J389" s="50">
        <v>-93900.542561158785</v>
      </c>
      <c r="K389" s="50">
        <v>-507307.0788709108</v>
      </c>
      <c r="L389" s="50">
        <v>-127675.52759768929</v>
      </c>
      <c r="M389" s="49"/>
      <c r="N389" s="49"/>
      <c r="O389" s="49"/>
    </row>
    <row r="390" spans="1:15">
      <c r="A390" s="34">
        <v>53</v>
      </c>
      <c r="B390" s="33"/>
      <c r="C390" s="33"/>
      <c r="D390" s="33"/>
      <c r="E390" s="47"/>
      <c r="F390" s="47"/>
      <c r="G390" s="47"/>
      <c r="H390" s="47"/>
      <c r="I390" s="47"/>
      <c r="J390" s="47"/>
      <c r="K390" s="47"/>
      <c r="L390" s="47"/>
      <c r="M390" s="49"/>
      <c r="N390" s="49"/>
      <c r="O390" s="49"/>
    </row>
    <row r="391" spans="1:15" ht="13.5" thickBot="1">
      <c r="A391" s="34">
        <v>54</v>
      </c>
      <c r="B391" s="33"/>
      <c r="C391" s="33" t="s">
        <v>22</v>
      </c>
      <c r="D391" s="33"/>
      <c r="E391" s="51">
        <v>29730838.936128452</v>
      </c>
      <c r="F391" s="51">
        <v>22473720.607813433</v>
      </c>
      <c r="G391" s="51">
        <v>6175731.7609018357</v>
      </c>
      <c r="H391" s="51">
        <v>1141336.9135884624</v>
      </c>
      <c r="I391" s="51">
        <v>207371.68811762333</v>
      </c>
      <c r="J391" s="51">
        <v>-43768.494218079504</v>
      </c>
      <c r="K391" s="51">
        <v>-187704.67864544393</v>
      </c>
      <c r="L391" s="51">
        <v>-35848.861429374942</v>
      </c>
      <c r="M391" s="49"/>
      <c r="N391" s="49"/>
      <c r="O391" s="49"/>
    </row>
    <row r="392" spans="1:15" ht="13.5" thickTop="1">
      <c r="A392" s="34">
        <v>55</v>
      </c>
      <c r="B392" s="33"/>
      <c r="C392" s="33"/>
      <c r="D392" s="33"/>
      <c r="E392" s="47"/>
      <c r="F392" s="47"/>
      <c r="G392" s="47"/>
      <c r="H392" s="47"/>
      <c r="I392" s="47"/>
      <c r="J392" s="47"/>
      <c r="K392" s="47"/>
      <c r="L392" s="47"/>
      <c r="M392" s="49"/>
      <c r="N392" s="49"/>
      <c r="O392" s="49"/>
    </row>
    <row r="393" spans="1:15">
      <c r="A393" s="34">
        <v>56</v>
      </c>
      <c r="B393" s="33"/>
      <c r="D393" s="52"/>
      <c r="E393" s="48"/>
      <c r="F393" s="48"/>
      <c r="G393" s="48"/>
      <c r="H393" s="48"/>
      <c r="I393" s="48"/>
      <c r="J393" s="48"/>
      <c r="K393" s="48"/>
      <c r="L393" s="48"/>
      <c r="M393" s="49"/>
      <c r="N393" s="49"/>
      <c r="O393" s="49"/>
    </row>
    <row r="394" spans="1:15">
      <c r="A394" s="34">
        <v>57</v>
      </c>
      <c r="B394" s="33"/>
      <c r="C394" s="33" t="s">
        <v>139</v>
      </c>
      <c r="D394" s="53">
        <v>4.6500654407957753E-2</v>
      </c>
      <c r="E394" s="32">
        <v>1382503.4666275636</v>
      </c>
      <c r="F394" s="32">
        <v>1045042.7152449307</v>
      </c>
      <c r="G394" s="32">
        <v>287175.56832994462</v>
      </c>
      <c r="H394" s="32">
        <v>53072.913381822233</v>
      </c>
      <c r="I394" s="32">
        <v>9642.9192031524017</v>
      </c>
      <c r="J394" s="32">
        <v>-2035.263623591612</v>
      </c>
      <c r="K394" s="32">
        <v>-8728.3903924485548</v>
      </c>
      <c r="L394" s="32">
        <v>-1666.9955162461306</v>
      </c>
      <c r="M394" s="49"/>
      <c r="N394" s="49"/>
      <c r="O394" s="49"/>
    </row>
    <row r="395" spans="1:15">
      <c r="A395" s="34">
        <v>58</v>
      </c>
      <c r="B395" s="33"/>
      <c r="C395" s="33" t="s">
        <v>116</v>
      </c>
      <c r="D395" s="53"/>
      <c r="E395" s="54">
        <v>3078962.7750615734</v>
      </c>
      <c r="F395" s="54">
        <v>1993887.7342121578</v>
      </c>
      <c r="G395" s="54">
        <v>526543.15333726641</v>
      </c>
      <c r="H395" s="54">
        <v>321142.02892132616</v>
      </c>
      <c r="I395" s="54">
        <v>105390.91563106727</v>
      </c>
      <c r="J395" s="54">
        <v>23322.403251649794</v>
      </c>
      <c r="K395" s="54">
        <v>85660.249422475914</v>
      </c>
      <c r="L395" s="54">
        <v>23016.290285630024</v>
      </c>
      <c r="M395" s="49"/>
      <c r="N395" s="49"/>
      <c r="O395" s="49"/>
    </row>
    <row r="396" spans="1:15">
      <c r="A396" s="34">
        <v>59</v>
      </c>
      <c r="B396" s="33"/>
      <c r="C396" s="33" t="s">
        <v>140</v>
      </c>
      <c r="D396" s="53"/>
      <c r="E396" s="55">
        <v>-238367.24447342585</v>
      </c>
      <c r="F396" s="56">
        <v>-76928.725148437705</v>
      </c>
      <c r="G396" s="56">
        <v>-42628.300245708408</v>
      </c>
      <c r="H396" s="56">
        <v>-54761.575779002305</v>
      </c>
      <c r="I396" s="56">
        <v>-15150.246506127925</v>
      </c>
      <c r="J396" s="56">
        <v>-9592.692259312711</v>
      </c>
      <c r="K396" s="56">
        <v>-38318.048047533848</v>
      </c>
      <c r="L396" s="56">
        <v>-987.65648730293003</v>
      </c>
      <c r="M396" s="49"/>
      <c r="N396" s="49"/>
      <c r="O396" s="49"/>
    </row>
    <row r="397" spans="1:15">
      <c r="A397" s="34">
        <v>60</v>
      </c>
      <c r="D397" s="57"/>
      <c r="E397" s="48"/>
      <c r="F397" s="48"/>
      <c r="G397" s="48"/>
      <c r="H397" s="48"/>
      <c r="I397" s="48"/>
      <c r="J397" s="48"/>
      <c r="K397" s="48"/>
      <c r="L397" s="48"/>
      <c r="M397" s="49"/>
      <c r="N397" s="49"/>
      <c r="O397" s="49"/>
    </row>
    <row r="398" spans="1:15">
      <c r="A398" s="34">
        <v>61</v>
      </c>
      <c r="B398" s="33"/>
      <c r="C398" s="33" t="s">
        <v>141</v>
      </c>
      <c r="D398" s="53"/>
      <c r="E398" s="54">
        <v>4223098.9972157115</v>
      </c>
      <c r="F398" s="54">
        <v>2962001.7243086509</v>
      </c>
      <c r="G398" s="54">
        <v>771090.4214215026</v>
      </c>
      <c r="H398" s="54">
        <v>319453.36652414605</v>
      </c>
      <c r="I398" s="54">
        <v>99883.588328091748</v>
      </c>
      <c r="J398" s="54">
        <v>11694.447368745472</v>
      </c>
      <c r="K398" s="54">
        <v>38613.810982493516</v>
      </c>
      <c r="L398" s="54">
        <v>20361.638282080963</v>
      </c>
      <c r="M398" s="49"/>
      <c r="N398" s="49"/>
      <c r="O398" s="49"/>
    </row>
    <row r="399" spans="1:15">
      <c r="A399" s="34">
        <v>62</v>
      </c>
      <c r="D399" s="57"/>
      <c r="E399" s="48"/>
      <c r="F399" s="48"/>
      <c r="G399" s="48"/>
      <c r="H399" s="48"/>
      <c r="I399" s="48"/>
      <c r="J399" s="48"/>
      <c r="K399" s="48"/>
      <c r="L399" s="48"/>
      <c r="M399" s="49"/>
      <c r="N399" s="49"/>
      <c r="O399" s="49"/>
    </row>
    <row r="400" spans="1:15">
      <c r="A400" s="34">
        <v>63</v>
      </c>
      <c r="D400" s="57"/>
      <c r="E400" s="48"/>
      <c r="F400" s="48"/>
      <c r="G400" s="48"/>
      <c r="H400" s="48"/>
      <c r="I400" s="48"/>
      <c r="J400" s="48"/>
      <c r="K400" s="48"/>
      <c r="L400" s="48"/>
    </row>
    <row r="401" spans="1:12">
      <c r="A401" s="34">
        <v>64</v>
      </c>
      <c r="C401" s="33" t="s">
        <v>142</v>
      </c>
      <c r="D401" s="53">
        <v>7.0400000000000004E-2</v>
      </c>
      <c r="E401" s="32">
        <v>1708200.3266979223</v>
      </c>
      <c r="F401" s="32">
        <v>1291238.9376854843</v>
      </c>
      <c r="G401" s="32">
        <v>354829.77908005822</v>
      </c>
      <c r="H401" s="32">
        <v>65576.087269271346</v>
      </c>
      <c r="I401" s="32">
        <v>11914.644795306</v>
      </c>
      <c r="J401" s="32">
        <v>-2514.7408817833875</v>
      </c>
      <c r="K401" s="32">
        <v>-10784.666859677563</v>
      </c>
      <c r="L401" s="32">
        <v>-2059.7143907362979</v>
      </c>
    </row>
    <row r="402" spans="1:12">
      <c r="A402" s="34">
        <v>65</v>
      </c>
      <c r="C402" s="33" t="s">
        <v>143</v>
      </c>
      <c r="D402" s="60"/>
      <c r="E402" s="54">
        <v>3279593.6409012014</v>
      </c>
      <c r="F402" s="54">
        <v>2145545.8167126263</v>
      </c>
      <c r="G402" s="54">
        <v>568218.4795211287</v>
      </c>
      <c r="H402" s="54">
        <v>328844.04545977374</v>
      </c>
      <c r="I402" s="54">
        <v>106790.30975603782</v>
      </c>
      <c r="J402" s="54">
        <v>23027.04290509734</v>
      </c>
      <c r="K402" s="54">
        <v>84393.573016886105</v>
      </c>
      <c r="L402" s="54">
        <v>22774.373529651766</v>
      </c>
    </row>
    <row r="403" spans="1:12">
      <c r="A403" s="34">
        <v>66</v>
      </c>
      <c r="C403" s="33" t="s">
        <v>140</v>
      </c>
      <c r="D403" s="60"/>
      <c r="E403" s="55">
        <v>-238367.24447342585</v>
      </c>
      <c r="F403" s="55">
        <v>-76928.725148437705</v>
      </c>
      <c r="G403" s="55">
        <v>-42628.300245708408</v>
      </c>
      <c r="H403" s="55">
        <v>-54761.575779002305</v>
      </c>
      <c r="I403" s="55">
        <v>-15150.246506127925</v>
      </c>
      <c r="J403" s="55">
        <v>-9592.692259312711</v>
      </c>
      <c r="K403" s="55">
        <v>-38318.048047533848</v>
      </c>
      <c r="L403" s="55">
        <v>-987.65648730293003</v>
      </c>
    </row>
    <row r="404" spans="1:12">
      <c r="A404" s="34">
        <v>67</v>
      </c>
      <c r="D404" s="52"/>
      <c r="E404" s="48"/>
      <c r="F404" s="48"/>
      <c r="G404" s="48"/>
      <c r="H404" s="48"/>
      <c r="I404" s="48"/>
      <c r="J404" s="48"/>
      <c r="K404" s="48"/>
      <c r="L404" s="48"/>
    </row>
    <row r="405" spans="1:12">
      <c r="A405" s="34">
        <v>68</v>
      </c>
      <c r="C405" s="33" t="s">
        <v>144</v>
      </c>
      <c r="D405" s="33"/>
      <c r="E405" s="54">
        <v>4749426.723125698</v>
      </c>
      <c r="F405" s="54">
        <v>3359856.0292496728</v>
      </c>
      <c r="G405" s="54">
        <v>880419.95835547848</v>
      </c>
      <c r="H405" s="54">
        <v>339658.55695004284</v>
      </c>
      <c r="I405" s="54">
        <v>103554.7080452159</v>
      </c>
      <c r="J405" s="54">
        <v>10919.609764001243</v>
      </c>
      <c r="K405" s="54">
        <v>35290.8581096747</v>
      </c>
      <c r="L405" s="54">
        <v>19727.002651612536</v>
      </c>
    </row>
  </sheetData>
  <printOptions horizontalCentered="1" verticalCentered="1"/>
  <pageMargins left="0.25" right="0.25" top="0.25" bottom="0.3" header="0.25" footer="0.25"/>
  <pageSetup scale="60" fitToHeight="0" orientation="landscape" r:id="rId1"/>
  <headerFooter alignWithMargins="0"/>
  <rowBreaks count="5" manualBreakCount="5">
    <brk id="67" max="18" man="1"/>
    <brk id="134" max="18" man="1"/>
    <brk id="202" max="18" man="1"/>
    <brk id="270" max="18" man="1"/>
    <brk id="338" max="18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M452"/>
  <sheetViews>
    <sheetView view="pageBreakPreview" topLeftCell="A4" zoomScale="75" zoomScaleNormal="75" zoomScaleSheetLayoutView="75" workbookViewId="0">
      <selection activeCell="N38" sqref="N38"/>
    </sheetView>
  </sheetViews>
  <sheetFormatPr defaultRowHeight="12.75"/>
  <cols>
    <col min="1" max="1" width="4.85546875" style="3" customWidth="1"/>
    <col min="2" max="2" width="3.140625" style="3" customWidth="1"/>
    <col min="3" max="3" width="48.5703125" style="3" bestFit="1" customWidth="1"/>
    <col min="4" max="4" width="7.7109375" style="3" bestFit="1" customWidth="1"/>
    <col min="5" max="5" width="15.85546875" style="3" customWidth="1"/>
    <col min="6" max="6" width="15.140625" style="3" customWidth="1"/>
    <col min="7" max="7" width="14.28515625" style="3" customWidth="1"/>
    <col min="8" max="9" width="18.28515625" style="3" customWidth="1"/>
    <col min="10" max="10" width="19.5703125" style="3" bestFit="1" customWidth="1"/>
    <col min="11" max="11" width="15.5703125" style="3" bestFit="1" customWidth="1"/>
    <col min="12" max="12" width="16.28515625" style="3" bestFit="1" customWidth="1"/>
    <col min="13" max="13" width="13" style="3" customWidth="1"/>
    <col min="14" max="14" width="12.7109375" style="3" customWidth="1"/>
    <col min="15" max="16384" width="9.140625" style="3"/>
  </cols>
  <sheetData>
    <row r="1" spans="1:13">
      <c r="C1" s="33" t="s">
        <v>149</v>
      </c>
    </row>
    <row r="2" spans="1:13">
      <c r="A2" s="34"/>
      <c r="B2" s="35"/>
      <c r="C2" s="35" t="s">
        <v>151</v>
      </c>
      <c r="D2" s="36"/>
      <c r="E2" s="37"/>
      <c r="F2" s="35"/>
      <c r="G2" s="36"/>
      <c r="H2" s="36"/>
      <c r="I2" s="36"/>
      <c r="J2" s="35"/>
      <c r="K2" s="35"/>
      <c r="L2" s="35"/>
    </row>
    <row r="3" spans="1:13">
      <c r="A3" s="34"/>
      <c r="B3" s="35"/>
      <c r="C3" s="36" t="s">
        <v>150</v>
      </c>
      <c r="D3" s="36"/>
      <c r="E3" s="37"/>
      <c r="F3" s="35"/>
      <c r="G3" s="36"/>
      <c r="H3" s="35"/>
      <c r="I3" s="35"/>
      <c r="J3" s="35"/>
      <c r="K3" s="35"/>
      <c r="L3" s="35"/>
    </row>
    <row r="4" spans="1:13">
      <c r="A4" s="34"/>
      <c r="B4" s="35"/>
      <c r="C4" s="35" t="s">
        <v>152</v>
      </c>
      <c r="D4" s="36"/>
      <c r="E4" s="37"/>
      <c r="F4" s="35"/>
      <c r="G4" s="36"/>
      <c r="H4" s="35"/>
      <c r="I4" s="35"/>
      <c r="J4" s="35"/>
      <c r="K4" s="35"/>
      <c r="L4" s="35"/>
    </row>
    <row r="5" spans="1:13">
      <c r="A5" s="34"/>
      <c r="B5" s="35"/>
      <c r="C5" s="38" t="s">
        <v>159</v>
      </c>
      <c r="D5" s="36"/>
      <c r="E5" s="37"/>
      <c r="F5" s="35"/>
      <c r="G5" s="36"/>
      <c r="H5" s="35"/>
      <c r="I5" s="35"/>
      <c r="J5" s="35"/>
      <c r="K5" s="35"/>
      <c r="L5" s="35"/>
    </row>
    <row r="6" spans="1:13">
      <c r="A6" s="34"/>
      <c r="B6" s="39"/>
      <c r="C6" s="35" t="s">
        <v>153</v>
      </c>
      <c r="D6" s="36"/>
      <c r="E6" s="37"/>
      <c r="F6" s="35"/>
      <c r="G6" s="36"/>
      <c r="H6" s="35"/>
      <c r="I6" s="35"/>
      <c r="J6" s="35"/>
      <c r="K6" s="35"/>
      <c r="L6" s="35"/>
    </row>
    <row r="7" spans="1:13">
      <c r="A7" s="34"/>
      <c r="E7" s="40"/>
      <c r="F7" s="41"/>
      <c r="G7" s="41"/>
      <c r="H7" s="41"/>
      <c r="I7" s="41"/>
      <c r="J7" s="41"/>
      <c r="K7" s="41"/>
      <c r="L7" s="41"/>
    </row>
    <row r="8" spans="1:13">
      <c r="A8" s="34"/>
      <c r="E8" s="40"/>
      <c r="F8" s="41"/>
      <c r="G8" s="41"/>
      <c r="H8" s="41"/>
      <c r="I8" s="41"/>
      <c r="J8" s="41"/>
      <c r="K8" s="41"/>
      <c r="L8" s="41"/>
    </row>
    <row r="9" spans="1:13">
      <c r="A9" s="34"/>
      <c r="B9" s="33"/>
      <c r="C9" s="6" t="s">
        <v>28</v>
      </c>
      <c r="D9" s="6" t="s">
        <v>29</v>
      </c>
      <c r="E9" s="6" t="s">
        <v>30</v>
      </c>
      <c r="F9" s="42" t="s">
        <v>31</v>
      </c>
      <c r="G9" s="6" t="s">
        <v>32</v>
      </c>
      <c r="H9" s="42" t="s">
        <v>33</v>
      </c>
      <c r="I9" s="6" t="s">
        <v>34</v>
      </c>
      <c r="J9" s="42" t="s">
        <v>35</v>
      </c>
      <c r="K9" s="42" t="s">
        <v>36</v>
      </c>
      <c r="L9" s="6" t="s">
        <v>37</v>
      </c>
    </row>
    <row r="10" spans="1:13">
      <c r="A10" s="34"/>
      <c r="B10" s="33"/>
      <c r="C10" s="33"/>
      <c r="D10" s="33"/>
      <c r="E10" s="6" t="s">
        <v>154</v>
      </c>
      <c r="F10" s="7"/>
      <c r="G10" s="8" t="s">
        <v>5</v>
      </c>
      <c r="H10" s="8" t="s">
        <v>3</v>
      </c>
      <c r="I10" s="8" t="s">
        <v>3</v>
      </c>
      <c r="J10" s="8" t="s">
        <v>3</v>
      </c>
      <c r="K10" s="6" t="s">
        <v>155</v>
      </c>
      <c r="L10" s="8" t="s">
        <v>156</v>
      </c>
    </row>
    <row r="11" spans="1:13">
      <c r="A11" s="34"/>
      <c r="B11" s="33"/>
      <c r="C11" s="33"/>
      <c r="D11" s="6"/>
      <c r="E11" s="6" t="s">
        <v>157</v>
      </c>
      <c r="F11" s="8" t="s">
        <v>4</v>
      </c>
      <c r="G11" s="8" t="s">
        <v>42</v>
      </c>
      <c r="H11" s="8" t="s">
        <v>6</v>
      </c>
      <c r="I11" s="8" t="s">
        <v>7</v>
      </c>
      <c r="J11" s="8" t="s">
        <v>8</v>
      </c>
      <c r="K11" s="8" t="s">
        <v>9</v>
      </c>
      <c r="L11" s="8" t="s">
        <v>10</v>
      </c>
    </row>
    <row r="12" spans="1:13">
      <c r="A12" s="34"/>
      <c r="B12" s="43"/>
      <c r="C12" s="44" t="s">
        <v>105</v>
      </c>
      <c r="D12" s="44"/>
      <c r="E12" s="44" t="s">
        <v>158</v>
      </c>
      <c r="F12" s="45" t="s">
        <v>12</v>
      </c>
      <c r="G12" s="45" t="s">
        <v>13</v>
      </c>
      <c r="H12" s="45" t="s">
        <v>14</v>
      </c>
      <c r="I12" s="45" t="s">
        <v>15</v>
      </c>
      <c r="J12" s="45" t="s">
        <v>15</v>
      </c>
      <c r="K12" s="45" t="s">
        <v>16</v>
      </c>
      <c r="L12" s="45" t="s">
        <v>17</v>
      </c>
    </row>
    <row r="13" spans="1:13">
      <c r="A13" s="34"/>
      <c r="B13" s="33"/>
      <c r="C13" s="33"/>
      <c r="D13" s="33"/>
      <c r="E13" s="46"/>
      <c r="F13" s="7"/>
      <c r="G13" s="7"/>
      <c r="H13" s="7"/>
      <c r="I13" s="7"/>
      <c r="J13" s="7"/>
      <c r="K13" s="7"/>
      <c r="L13" s="7"/>
    </row>
    <row r="14" spans="1:13">
      <c r="A14" s="34">
        <v>14</v>
      </c>
      <c r="B14" s="33"/>
      <c r="C14" s="33" t="s">
        <v>106</v>
      </c>
      <c r="D14" s="33"/>
      <c r="E14" s="46"/>
      <c r="F14" s="7"/>
      <c r="G14" s="7"/>
      <c r="H14" s="7"/>
      <c r="I14" s="7"/>
      <c r="J14" s="7"/>
      <c r="K14" s="7"/>
      <c r="L14" s="7"/>
    </row>
    <row r="15" spans="1:13">
      <c r="A15" s="34">
        <v>15</v>
      </c>
      <c r="B15" s="33"/>
      <c r="C15" s="33" t="s">
        <v>107</v>
      </c>
      <c r="D15" s="33"/>
      <c r="E15" s="47">
        <v>8377948.0805402668</v>
      </c>
      <c r="F15" s="47">
        <v>6863813.8543946901</v>
      </c>
      <c r="G15" s="47">
        <v>933684.31258661801</v>
      </c>
      <c r="H15" s="47">
        <v>178930.46043771473</v>
      </c>
      <c r="I15" s="47">
        <v>60624.417109979586</v>
      </c>
      <c r="J15" s="47">
        <v>51189.13113106152</v>
      </c>
      <c r="K15" s="47">
        <v>178986.03740077929</v>
      </c>
      <c r="L15" s="47">
        <v>110719.86747942342</v>
      </c>
      <c r="M15" s="49"/>
    </row>
    <row r="16" spans="1:13">
      <c r="A16" s="34">
        <v>16</v>
      </c>
      <c r="B16" s="33"/>
      <c r="C16" s="33" t="s">
        <v>108</v>
      </c>
      <c r="D16" s="33"/>
      <c r="E16" s="47">
        <v>120344.21412182611</v>
      </c>
      <c r="F16" s="47">
        <v>97101.995954541359</v>
      </c>
      <c r="G16" s="47">
        <v>16492.41129688028</v>
      </c>
      <c r="H16" s="47">
        <v>1001.6126296692452</v>
      </c>
      <c r="I16" s="47">
        <v>205.42206649714637</v>
      </c>
      <c r="J16" s="47">
        <v>3.5471651477290309</v>
      </c>
      <c r="K16" s="47">
        <v>2937.9674640408039</v>
      </c>
      <c r="L16" s="47">
        <v>2601.2575450495383</v>
      </c>
      <c r="M16" s="49"/>
    </row>
    <row r="17" spans="1:13">
      <c r="A17" s="34">
        <v>17</v>
      </c>
      <c r="B17" s="33"/>
      <c r="C17" s="33" t="s">
        <v>109</v>
      </c>
      <c r="D17" s="33"/>
      <c r="E17" s="47">
        <v>435831.73296249891</v>
      </c>
      <c r="F17" s="47">
        <v>351659.04301925196</v>
      </c>
      <c r="G17" s="47">
        <v>59727.97486527438</v>
      </c>
      <c r="H17" s="47">
        <v>3627.3830971546568</v>
      </c>
      <c r="I17" s="47">
        <v>743.94482429838376</v>
      </c>
      <c r="J17" s="47">
        <v>12.846210719145319</v>
      </c>
      <c r="K17" s="47">
        <v>10639.975179397616</v>
      </c>
      <c r="L17" s="47">
        <v>9420.5657664027349</v>
      </c>
      <c r="M17" s="49"/>
    </row>
    <row r="18" spans="1:13">
      <c r="A18" s="34">
        <v>18</v>
      </c>
      <c r="B18" s="33"/>
      <c r="C18" s="33" t="s">
        <v>110</v>
      </c>
      <c r="D18" s="33"/>
      <c r="E18" s="47">
        <v>131087.67250176609</v>
      </c>
      <c r="F18" s="47">
        <v>119035.00897407267</v>
      </c>
      <c r="G18" s="47">
        <v>8093.3584723626136</v>
      </c>
      <c r="H18" s="47">
        <v>5276.4143860346976</v>
      </c>
      <c r="I18" s="47">
        <v>-348.36511935213707</v>
      </c>
      <c r="J18" s="47">
        <v>-70.213778693685938</v>
      </c>
      <c r="K18" s="47">
        <v>2027.8869680820071</v>
      </c>
      <c r="L18" s="47">
        <v>-2926.4174007402748</v>
      </c>
      <c r="M18" s="49"/>
    </row>
    <row r="19" spans="1:13">
      <c r="A19" s="34">
        <v>19</v>
      </c>
      <c r="B19" s="33"/>
      <c r="C19" s="33" t="s">
        <v>111</v>
      </c>
      <c r="D19" s="33"/>
      <c r="E19" s="47">
        <v>159887.11567231317</v>
      </c>
      <c r="F19" s="47">
        <v>145186.52963829212</v>
      </c>
      <c r="G19" s="47">
        <v>9871.4373178813057</v>
      </c>
      <c r="H19" s="47">
        <v>6435.6217573671629</v>
      </c>
      <c r="I19" s="47">
        <v>-424.89955821973956</v>
      </c>
      <c r="J19" s="47">
        <v>-85.639468163082341</v>
      </c>
      <c r="K19" s="47">
        <v>2473.4057142690976</v>
      </c>
      <c r="L19" s="47">
        <v>-3569.3397291139377</v>
      </c>
      <c r="M19" s="49"/>
    </row>
    <row r="20" spans="1:13">
      <c r="A20" s="34">
        <v>20</v>
      </c>
      <c r="B20" s="33"/>
      <c r="C20" s="33" t="s">
        <v>112</v>
      </c>
      <c r="D20" s="33"/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9"/>
    </row>
    <row r="21" spans="1:13">
      <c r="A21" s="34">
        <v>21</v>
      </c>
      <c r="B21" s="33"/>
      <c r="C21" s="33" t="s">
        <v>113</v>
      </c>
      <c r="D21" s="33"/>
      <c r="E21" s="47">
        <v>9432.7814354678849</v>
      </c>
      <c r="F21" s="47">
        <v>8565.4981997354189</v>
      </c>
      <c r="G21" s="47">
        <v>582.38032678214222</v>
      </c>
      <c r="H21" s="47">
        <v>379.67920794194652</v>
      </c>
      <c r="I21" s="47">
        <v>-25.067590017246857</v>
      </c>
      <c r="J21" s="47">
        <v>-5.0524295346454409</v>
      </c>
      <c r="K21" s="47">
        <v>145.92229902848794</v>
      </c>
      <c r="L21" s="47">
        <v>-210.57857846824754</v>
      </c>
      <c r="M21" s="49"/>
    </row>
    <row r="22" spans="1:13">
      <c r="A22" s="34">
        <v>22</v>
      </c>
      <c r="B22" s="33"/>
      <c r="C22" s="33" t="s">
        <v>114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9"/>
    </row>
    <row r="23" spans="1:13">
      <c r="A23" s="34">
        <v>23</v>
      </c>
      <c r="B23" s="33"/>
      <c r="C23" s="33" t="s">
        <v>115</v>
      </c>
      <c r="E23" s="47">
        <v>6775.2872727272734</v>
      </c>
      <c r="F23" s="47">
        <v>5853.0850410034527</v>
      </c>
      <c r="G23" s="47">
        <v>264.4754706112343</v>
      </c>
      <c r="H23" s="47">
        <v>344.24088041731272</v>
      </c>
      <c r="I23" s="47">
        <v>129.55629709338527</v>
      </c>
      <c r="J23" s="47">
        <v>140.72484612723864</v>
      </c>
      <c r="K23" s="47">
        <v>43.204737474649839</v>
      </c>
      <c r="L23" s="47">
        <v>0</v>
      </c>
      <c r="M23" s="49"/>
    </row>
    <row r="24" spans="1:13">
      <c r="A24" s="34">
        <v>24</v>
      </c>
      <c r="B24" s="33"/>
      <c r="D24" s="33"/>
      <c r="E24" s="47"/>
      <c r="F24" s="47"/>
      <c r="G24" s="47"/>
      <c r="H24" s="47"/>
      <c r="I24" s="47"/>
      <c r="J24" s="47"/>
      <c r="K24" s="47"/>
      <c r="L24" s="47"/>
      <c r="M24" s="49"/>
    </row>
    <row r="25" spans="1:13">
      <c r="A25" s="34">
        <v>25</v>
      </c>
      <c r="B25" s="33"/>
      <c r="C25" s="33" t="s">
        <v>116</v>
      </c>
      <c r="D25" s="33"/>
      <c r="E25" s="50">
        <v>9241306.8845068645</v>
      </c>
      <c r="F25" s="50">
        <v>7591215.0152215874</v>
      </c>
      <c r="G25" s="50">
        <v>1028716.3503364099</v>
      </c>
      <c r="H25" s="50">
        <v>195995.4123962998</v>
      </c>
      <c r="I25" s="50">
        <v>60905.008030279372</v>
      </c>
      <c r="J25" s="50">
        <v>51185.343676664212</v>
      </c>
      <c r="K25" s="50">
        <v>197254.39976307194</v>
      </c>
      <c r="L25" s="50">
        <v>116035.35508255323</v>
      </c>
      <c r="M25" s="49"/>
    </row>
    <row r="26" spans="1:13">
      <c r="A26" s="34">
        <v>26</v>
      </c>
      <c r="B26" s="33"/>
      <c r="C26" s="33"/>
      <c r="D26" s="33"/>
      <c r="E26" s="47"/>
      <c r="F26" s="47"/>
      <c r="G26" s="47"/>
      <c r="H26" s="47"/>
      <c r="I26" s="47"/>
      <c r="J26" s="47"/>
      <c r="K26" s="47"/>
      <c r="L26" s="47"/>
      <c r="M26" s="49"/>
    </row>
    <row r="27" spans="1:13">
      <c r="A27" s="34">
        <v>27</v>
      </c>
      <c r="B27" s="33"/>
      <c r="C27" s="33"/>
      <c r="D27" s="33"/>
      <c r="E27" s="47"/>
      <c r="F27" s="47"/>
      <c r="G27" s="47"/>
      <c r="H27" s="47"/>
      <c r="I27" s="47"/>
      <c r="J27" s="47"/>
      <c r="K27" s="47"/>
      <c r="L27" s="47"/>
      <c r="M27" s="49"/>
    </row>
    <row r="28" spans="1:13">
      <c r="A28" s="34">
        <v>28</v>
      </c>
      <c r="B28" s="33"/>
      <c r="C28" s="33" t="s">
        <v>117</v>
      </c>
      <c r="D28" s="33"/>
      <c r="E28" s="47"/>
      <c r="F28" s="47"/>
      <c r="G28" s="47"/>
      <c r="H28" s="47"/>
      <c r="I28" s="47"/>
      <c r="J28" s="47"/>
      <c r="K28" s="47"/>
      <c r="L28" s="47"/>
      <c r="M28" s="49"/>
    </row>
    <row r="29" spans="1:13">
      <c r="A29" s="34">
        <v>29</v>
      </c>
      <c r="B29" s="33"/>
      <c r="C29" s="33" t="s">
        <v>118</v>
      </c>
      <c r="D29" s="33"/>
      <c r="E29" s="47">
        <v>10252496.870564088</v>
      </c>
      <c r="F29" s="47">
        <v>8272420.2149150707</v>
      </c>
      <c r="G29" s="47">
        <v>1405039.6726023769</v>
      </c>
      <c r="H29" s="47">
        <v>85330.486605745085</v>
      </c>
      <c r="I29" s="47">
        <v>17500.542998891313</v>
      </c>
      <c r="J29" s="47">
        <v>302.1940011145926</v>
      </c>
      <c r="K29" s="47">
        <v>250294.56090348505</v>
      </c>
      <c r="L29" s="47">
        <v>221609.19853740392</v>
      </c>
      <c r="M29" s="49"/>
    </row>
    <row r="30" spans="1:13">
      <c r="A30" s="34">
        <v>30</v>
      </c>
      <c r="B30" s="33"/>
      <c r="C30" s="33" t="s">
        <v>119</v>
      </c>
      <c r="D30" s="33"/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9"/>
    </row>
    <row r="31" spans="1:13">
      <c r="A31" s="34">
        <v>31</v>
      </c>
      <c r="B31" s="33"/>
      <c r="C31" s="33" t="s">
        <v>120</v>
      </c>
      <c r="D31" s="33"/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9"/>
    </row>
    <row r="32" spans="1:13">
      <c r="A32" s="34">
        <v>32</v>
      </c>
      <c r="B32" s="33"/>
      <c r="C32" s="33" t="s">
        <v>121</v>
      </c>
      <c r="D32" s="33"/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9"/>
    </row>
    <row r="33" spans="1:13">
      <c r="A33" s="34">
        <v>33</v>
      </c>
      <c r="B33" s="33"/>
      <c r="C33" s="33" t="s">
        <v>122</v>
      </c>
      <c r="D33" s="33"/>
      <c r="E33" s="47">
        <v>-5.2242965746005465</v>
      </c>
      <c r="F33" s="47">
        <v>-4.2153220954906088</v>
      </c>
      <c r="G33" s="47">
        <v>-0.71595671195270583</v>
      </c>
      <c r="H33" s="47">
        <v>-4.3481287974181521E-2</v>
      </c>
      <c r="I33" s="47">
        <v>-8.9176351865325795E-3</v>
      </c>
      <c r="J33" s="47">
        <v>-1.5398698529921499E-4</v>
      </c>
      <c r="K33" s="47">
        <v>-0.12754093307002207</v>
      </c>
      <c r="L33" s="47">
        <v>-0.11292392394119626</v>
      </c>
      <c r="M33" s="49"/>
    </row>
    <row r="34" spans="1:13">
      <c r="A34" s="34">
        <v>34</v>
      </c>
      <c r="B34" s="33"/>
      <c r="C34" s="33" t="s">
        <v>123</v>
      </c>
      <c r="D34" s="33"/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9"/>
    </row>
    <row r="35" spans="1:13">
      <c r="A35" s="34">
        <v>35</v>
      </c>
      <c r="B35" s="33"/>
      <c r="C35" s="33" t="s">
        <v>124</v>
      </c>
      <c r="D35" s="33"/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9"/>
    </row>
    <row r="36" spans="1:13">
      <c r="A36" s="34">
        <v>36</v>
      </c>
      <c r="B36" s="33"/>
      <c r="C36" s="33" t="s">
        <v>125</v>
      </c>
      <c r="D36" s="33"/>
      <c r="E36" s="47">
        <v>-0.38736436876804664</v>
      </c>
      <c r="F36" s="47">
        <v>-0.18321649400622853</v>
      </c>
      <c r="G36" s="47">
        <v>-5.3984876441732076E-2</v>
      </c>
      <c r="H36" s="47">
        <v>-7.4580112190578945E-2</v>
      </c>
      <c r="I36" s="47">
        <v>-2.8741116757028156E-2</v>
      </c>
      <c r="J36" s="47">
        <v>-2.9481290358006031E-2</v>
      </c>
      <c r="K36" s="47">
        <v>-1.5191614447887161E-2</v>
      </c>
      <c r="L36" s="47">
        <v>-2.1688645665857544E-3</v>
      </c>
      <c r="M36" s="49"/>
    </row>
    <row r="37" spans="1:13">
      <c r="A37" s="34">
        <v>37</v>
      </c>
      <c r="B37" s="33"/>
      <c r="C37" s="67" t="s">
        <v>126</v>
      </c>
      <c r="D37" s="68"/>
      <c r="E37" s="69">
        <v>1088130.415342378</v>
      </c>
      <c r="F37" s="69">
        <v>891474.20686016348</v>
      </c>
      <c r="G37" s="69">
        <v>121267.19920995532</v>
      </c>
      <c r="H37" s="69">
        <v>23239.541993072118</v>
      </c>
      <c r="I37" s="69">
        <v>7873.9175196127071</v>
      </c>
      <c r="J37" s="69">
        <v>6648.4597401641431</v>
      </c>
      <c r="K37" s="69">
        <v>23246.760345742907</v>
      </c>
      <c r="L37" s="69">
        <v>14380.329673667404</v>
      </c>
      <c r="M37" s="49"/>
    </row>
    <row r="38" spans="1:13">
      <c r="A38" s="34">
        <v>38</v>
      </c>
      <c r="B38" s="33"/>
      <c r="C38" s="33" t="s">
        <v>127</v>
      </c>
      <c r="D38" s="33"/>
      <c r="E38" s="47">
        <v>0</v>
      </c>
      <c r="F38" s="47">
        <v>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9"/>
    </row>
    <row r="39" spans="1:13">
      <c r="A39" s="34">
        <v>39</v>
      </c>
      <c r="B39" s="33"/>
      <c r="C39" s="33" t="s">
        <v>128</v>
      </c>
      <c r="D39" s="33"/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9"/>
    </row>
    <row r="40" spans="1:13">
      <c r="A40" s="34">
        <v>40</v>
      </c>
      <c r="B40" s="33"/>
      <c r="C40" s="33"/>
      <c r="D40" s="33"/>
      <c r="E40" s="47"/>
      <c r="F40" s="47"/>
      <c r="G40" s="47"/>
      <c r="H40" s="47"/>
      <c r="I40" s="47"/>
      <c r="J40" s="47"/>
      <c r="K40" s="47"/>
      <c r="L40" s="47"/>
      <c r="M40" s="49"/>
    </row>
    <row r="41" spans="1:13">
      <c r="A41" s="34">
        <v>41</v>
      </c>
      <c r="B41" s="33"/>
      <c r="C41" s="33" t="s">
        <v>129</v>
      </c>
      <c r="D41" s="33"/>
      <c r="E41" s="50">
        <v>11340621.674245521</v>
      </c>
      <c r="F41" s="50">
        <v>9163890.0232366454</v>
      </c>
      <c r="G41" s="50">
        <v>1526306.1018707438</v>
      </c>
      <c r="H41" s="50">
        <v>108569.91053741705</v>
      </c>
      <c r="I41" s="50">
        <v>25374.422859752078</v>
      </c>
      <c r="J41" s="50">
        <v>6950.6241060013926</v>
      </c>
      <c r="K41" s="50">
        <v>273541.17851668043</v>
      </c>
      <c r="L41" s="50">
        <v>235989.41311828283</v>
      </c>
      <c r="M41" s="49"/>
    </row>
    <row r="42" spans="1:13">
      <c r="A42" s="34">
        <v>42</v>
      </c>
      <c r="B42" s="33"/>
      <c r="C42" s="33"/>
      <c r="D42" s="33"/>
      <c r="E42" s="47"/>
      <c r="F42" s="47"/>
      <c r="G42" s="47"/>
      <c r="H42" s="47"/>
      <c r="I42" s="47"/>
      <c r="J42" s="47"/>
      <c r="K42" s="47"/>
      <c r="L42" s="47"/>
      <c r="M42" s="49"/>
    </row>
    <row r="43" spans="1:13">
      <c r="A43" s="34">
        <v>43</v>
      </c>
      <c r="B43" s="33"/>
      <c r="C43" s="33" t="s">
        <v>130</v>
      </c>
      <c r="D43" s="33"/>
      <c r="E43" s="47"/>
      <c r="F43" s="47"/>
      <c r="G43" s="47"/>
      <c r="H43" s="47"/>
      <c r="I43" s="47"/>
      <c r="J43" s="47"/>
      <c r="K43" s="47"/>
      <c r="L43" s="47"/>
      <c r="M43" s="49"/>
    </row>
    <row r="44" spans="1:13">
      <c r="A44" s="34">
        <v>44</v>
      </c>
      <c r="B44" s="33"/>
      <c r="C44" s="33" t="s">
        <v>131</v>
      </c>
      <c r="D44" s="33"/>
      <c r="E44" s="47">
        <v>-608529.94482340431</v>
      </c>
      <c r="F44" s="47">
        <v>-491003.84818369744</v>
      </c>
      <c r="G44" s="47">
        <v>-83395.169512144043</v>
      </c>
      <c r="H44" s="47">
        <v>-5064.7327145286272</v>
      </c>
      <c r="I44" s="47">
        <v>-1038.7327691921557</v>
      </c>
      <c r="J44" s="47">
        <v>-17.936518405794846</v>
      </c>
      <c r="K44" s="47">
        <v>-14856.062602027974</v>
      </c>
      <c r="L44" s="47">
        <v>-13153.462523408267</v>
      </c>
      <c r="M44" s="49"/>
    </row>
    <row r="45" spans="1:13">
      <c r="A45" s="34">
        <v>45</v>
      </c>
      <c r="B45" s="33"/>
      <c r="C45" s="33" t="s">
        <v>132</v>
      </c>
      <c r="D45" s="33"/>
      <c r="E45" s="47">
        <v>-7415520.2676860858</v>
      </c>
      <c r="F45" s="47">
        <v>-5911238.3457903881</v>
      </c>
      <c r="G45" s="47">
        <v>-1016707.7128951628</v>
      </c>
      <c r="H45" s="47">
        <v>-101453.47763451561</v>
      </c>
      <c r="I45" s="47">
        <v>-28311.936196118702</v>
      </c>
      <c r="J45" s="47">
        <v>-16808.429143785743</v>
      </c>
      <c r="K45" s="47">
        <v>-184179.95770829622</v>
      </c>
      <c r="L45" s="47">
        <v>-156820.40831781799</v>
      </c>
      <c r="M45" s="49"/>
    </row>
    <row r="46" spans="1:13">
      <c r="A46" s="34">
        <v>46</v>
      </c>
      <c r="B46" s="33"/>
      <c r="C46" s="33" t="s">
        <v>133</v>
      </c>
      <c r="D46" s="33"/>
      <c r="E46" s="47">
        <v>-1439639.269283453</v>
      </c>
      <c r="F46" s="47">
        <v>-1208089.177390029</v>
      </c>
      <c r="G46" s="47">
        <v>-196860.09637933041</v>
      </c>
      <c r="H46" s="47">
        <v>13525.952818970778</v>
      </c>
      <c r="I46" s="47">
        <v>7589.5915822439238</v>
      </c>
      <c r="J46" s="47">
        <v>10604.019519597117</v>
      </c>
      <c r="K46" s="47">
        <v>-33105.162749131065</v>
      </c>
      <c r="L46" s="47">
        <v>-33304.39668577478</v>
      </c>
      <c r="M46" s="49"/>
    </row>
    <row r="47" spans="1:13">
      <c r="A47" s="34">
        <v>47</v>
      </c>
      <c r="B47" s="33"/>
      <c r="C47" s="33" t="s">
        <v>134</v>
      </c>
      <c r="D47" s="33"/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9"/>
    </row>
    <row r="48" spans="1:13">
      <c r="A48" s="34">
        <v>48</v>
      </c>
      <c r="B48" s="33"/>
      <c r="C48" s="33" t="s">
        <v>135</v>
      </c>
      <c r="D48" s="33"/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9"/>
    </row>
    <row r="49" spans="1:13">
      <c r="A49" s="34">
        <v>49</v>
      </c>
      <c r="B49" s="33"/>
      <c r="C49" s="33" t="s">
        <v>136</v>
      </c>
      <c r="D49" s="33"/>
      <c r="E49" s="47">
        <v>-3236612.0862499997</v>
      </c>
      <c r="F49" s="47">
        <v>-2788224.7747138054</v>
      </c>
      <c r="G49" s="47">
        <v>-313289.81752265652</v>
      </c>
      <c r="H49" s="47">
        <v>-70306.17488218419</v>
      </c>
      <c r="I49" s="47">
        <v>0</v>
      </c>
      <c r="J49" s="47">
        <v>0</v>
      </c>
      <c r="K49" s="47">
        <v>-62433.835518408392</v>
      </c>
      <c r="L49" s="47">
        <v>-2357.4836129454347</v>
      </c>
      <c r="M49" s="49"/>
    </row>
    <row r="50" spans="1:13">
      <c r="A50" s="34">
        <v>50</v>
      </c>
      <c r="B50" s="33"/>
      <c r="C50" s="33" t="s">
        <v>137</v>
      </c>
      <c r="D50" s="33"/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9"/>
    </row>
    <row r="51" spans="1:13">
      <c r="A51" s="34">
        <v>51</v>
      </c>
      <c r="B51" s="33"/>
      <c r="C51" s="33"/>
      <c r="D51" s="33"/>
      <c r="E51" s="47"/>
      <c r="F51" s="47"/>
      <c r="G51" s="47"/>
      <c r="H51" s="47"/>
      <c r="I51" s="47"/>
      <c r="J51" s="47"/>
      <c r="K51" s="47"/>
      <c r="L51" s="47"/>
      <c r="M51" s="49"/>
    </row>
    <row r="52" spans="1:13">
      <c r="A52" s="34">
        <v>52</v>
      </c>
      <c r="B52" s="33"/>
      <c r="C52" s="33" t="s">
        <v>138</v>
      </c>
      <c r="D52" s="33"/>
      <c r="E52" s="50">
        <v>-12700301.568042943</v>
      </c>
      <c r="F52" s="50">
        <v>-10398556.14607792</v>
      </c>
      <c r="G52" s="50">
        <v>-1610252.7963092937</v>
      </c>
      <c r="H52" s="50">
        <v>-163298.43241225765</v>
      </c>
      <c r="I52" s="50">
        <v>-21761.077383066935</v>
      </c>
      <c r="J52" s="50">
        <v>-6222.3461425944188</v>
      </c>
      <c r="K52" s="50">
        <v>-294575.0185778637</v>
      </c>
      <c r="L52" s="50">
        <v>-205635.75113994649</v>
      </c>
      <c r="M52" s="49"/>
    </row>
    <row r="53" spans="1:13">
      <c r="A53" s="34">
        <v>53</v>
      </c>
      <c r="B53" s="33"/>
      <c r="C53" s="33"/>
      <c r="D53" s="33"/>
      <c r="E53" s="47"/>
      <c r="F53" s="47"/>
      <c r="G53" s="47"/>
      <c r="H53" s="47"/>
      <c r="I53" s="47"/>
      <c r="J53" s="47"/>
      <c r="K53" s="47"/>
      <c r="L53" s="47"/>
      <c r="M53" s="49"/>
    </row>
    <row r="54" spans="1:13" ht="13.5" thickBot="1">
      <c r="A54" s="34">
        <v>54</v>
      </c>
      <c r="B54" s="33"/>
      <c r="C54" s="33" t="s">
        <v>22</v>
      </c>
      <c r="D54" s="33"/>
      <c r="E54" s="51">
        <v>-1359679.8937974218</v>
      </c>
      <c r="F54" s="51">
        <v>-1234666.1228412744</v>
      </c>
      <c r="G54" s="51">
        <v>-83946.694438549923</v>
      </c>
      <c r="H54" s="51">
        <v>-54728.521874840604</v>
      </c>
      <c r="I54" s="51">
        <v>3613.3454766851428</v>
      </c>
      <c r="J54" s="51">
        <v>728.27796340697387</v>
      </c>
      <c r="K54" s="51">
        <v>-21033.840061183262</v>
      </c>
      <c r="L54" s="51">
        <v>30353.661978336342</v>
      </c>
      <c r="M54" s="49"/>
    </row>
    <row r="55" spans="1:13" ht="13.5" thickTop="1">
      <c r="A55" s="34">
        <v>55</v>
      </c>
      <c r="B55" s="33"/>
      <c r="C55" s="33"/>
      <c r="D55" s="33"/>
      <c r="E55" s="47"/>
      <c r="F55" s="47"/>
      <c r="G55" s="47"/>
      <c r="H55" s="47"/>
      <c r="I55" s="47"/>
      <c r="J55" s="47"/>
      <c r="K55" s="47"/>
      <c r="L55" s="47"/>
      <c r="M55" s="49"/>
    </row>
    <row r="56" spans="1:13">
      <c r="A56" s="34">
        <v>56</v>
      </c>
      <c r="B56" s="33"/>
      <c r="D56" s="59"/>
      <c r="E56" s="48"/>
      <c r="F56" s="48"/>
      <c r="G56" s="48"/>
      <c r="H56" s="48"/>
      <c r="I56" s="48"/>
      <c r="J56" s="48"/>
      <c r="K56" s="48"/>
      <c r="L56" s="48"/>
      <c r="M56" s="49"/>
    </row>
    <row r="57" spans="1:13">
      <c r="A57" s="34">
        <v>57</v>
      </c>
      <c r="B57" s="33"/>
      <c r="C57" s="33" t="s">
        <v>139</v>
      </c>
      <c r="D57" s="53">
        <v>4.6500654407957753E-2</v>
      </c>
      <c r="E57" s="32">
        <v>-63226.004846922617</v>
      </c>
      <c r="F57" s="32">
        <v>-57412.782687455212</v>
      </c>
      <c r="G57" s="32">
        <v>-3903.5762267774389</v>
      </c>
      <c r="H57" s="32">
        <v>-2544.912081960319</v>
      </c>
      <c r="I57" s="32">
        <v>168.0229292678932</v>
      </c>
      <c r="J57" s="32">
        <v>33.865401889318996</v>
      </c>
      <c r="K57" s="32">
        <v>-978.08732755733979</v>
      </c>
      <c r="L57" s="32">
        <v>1411.4651456705856</v>
      </c>
      <c r="M57" s="49"/>
    </row>
    <row r="58" spans="1:13">
      <c r="A58" s="34">
        <v>58</v>
      </c>
      <c r="B58" s="33"/>
      <c r="C58" s="33" t="s">
        <v>116</v>
      </c>
      <c r="D58" s="53"/>
      <c r="E58" s="54">
        <v>9241306.8845068645</v>
      </c>
      <c r="F58" s="54">
        <v>7591215.0152215874</v>
      </c>
      <c r="G58" s="54">
        <v>1028716.3503364099</v>
      </c>
      <c r="H58" s="54">
        <v>195995.4123962998</v>
      </c>
      <c r="I58" s="54">
        <v>60905.008030279372</v>
      </c>
      <c r="J58" s="54">
        <v>51185.343676664212</v>
      </c>
      <c r="K58" s="54">
        <v>197254.39976307194</v>
      </c>
      <c r="L58" s="54">
        <v>116035.35508255323</v>
      </c>
      <c r="M58" s="49"/>
    </row>
    <row r="59" spans="1:13">
      <c r="A59" s="34">
        <v>59</v>
      </c>
      <c r="B59" s="33"/>
      <c r="C59" s="33" t="s">
        <v>140</v>
      </c>
      <c r="D59" s="53"/>
      <c r="E59" s="61">
        <v>-849890.33511816664</v>
      </c>
      <c r="F59" s="62">
        <v>-647125.15552338283</v>
      </c>
      <c r="G59" s="62">
        <v>-75530.248884903485</v>
      </c>
      <c r="H59" s="62">
        <v>-72501.027090043644</v>
      </c>
      <c r="I59" s="62">
        <v>-18366.218588221924</v>
      </c>
      <c r="J59" s="62">
        <v>-10340.271613764422</v>
      </c>
      <c r="K59" s="62">
        <v>-12444.432570206412</v>
      </c>
      <c r="L59" s="62">
        <v>-13582.980847643839</v>
      </c>
      <c r="M59" s="49"/>
    </row>
    <row r="60" spans="1:13">
      <c r="A60" s="34">
        <v>60</v>
      </c>
      <c r="D60" s="57"/>
      <c r="E60" s="48"/>
      <c r="F60" s="48"/>
      <c r="G60" s="48"/>
      <c r="H60" s="48"/>
      <c r="I60" s="48"/>
      <c r="J60" s="48"/>
      <c r="K60" s="48"/>
      <c r="L60" s="48"/>
      <c r="M60" s="49"/>
    </row>
    <row r="61" spans="1:13">
      <c r="A61" s="34">
        <v>61</v>
      </c>
      <c r="B61" s="33"/>
      <c r="C61" s="33" t="s">
        <v>141</v>
      </c>
      <c r="D61" s="53"/>
      <c r="E61" s="54">
        <v>8328190.5445417743</v>
      </c>
      <c r="F61" s="54">
        <v>6886677.0770107489</v>
      </c>
      <c r="G61" s="54">
        <v>949282.52522472898</v>
      </c>
      <c r="H61" s="54">
        <v>120949.47322429583</v>
      </c>
      <c r="I61" s="54">
        <v>42706.812371325344</v>
      </c>
      <c r="J61" s="54">
        <v>40878.937464789109</v>
      </c>
      <c r="K61" s="54">
        <v>183831.87986530818</v>
      </c>
      <c r="L61" s="54">
        <v>103863.83938057999</v>
      </c>
      <c r="M61" s="49"/>
    </row>
    <row r="62" spans="1:13">
      <c r="A62" s="34">
        <v>62</v>
      </c>
      <c r="D62" s="57"/>
      <c r="E62" s="48"/>
      <c r="F62" s="48"/>
      <c r="G62" s="48"/>
      <c r="H62" s="48"/>
      <c r="I62" s="48"/>
      <c r="J62" s="48"/>
      <c r="K62" s="48"/>
      <c r="L62" s="48"/>
      <c r="M62" s="49"/>
    </row>
    <row r="63" spans="1:13">
      <c r="A63" s="34">
        <v>63</v>
      </c>
      <c r="D63" s="57"/>
      <c r="E63" s="48"/>
      <c r="F63" s="48"/>
      <c r="G63" s="48"/>
      <c r="H63" s="48"/>
      <c r="I63" s="48"/>
      <c r="J63" s="48"/>
      <c r="K63" s="48"/>
      <c r="L63" s="48"/>
    </row>
    <row r="64" spans="1:13">
      <c r="A64" s="34">
        <v>64</v>
      </c>
      <c r="C64" s="33" t="s">
        <v>142</v>
      </c>
      <c r="D64" s="53">
        <v>7.0400000000000004E-2</v>
      </c>
      <c r="E64" s="32">
        <v>-78121.093177998351</v>
      </c>
      <c r="F64" s="32">
        <v>-70938.36399743933</v>
      </c>
      <c r="G64" s="32">
        <v>-4823.1996134790161</v>
      </c>
      <c r="H64" s="32">
        <v>-3144.45479144192</v>
      </c>
      <c r="I64" s="32">
        <v>207.60658442925794</v>
      </c>
      <c r="J64" s="32">
        <v>41.843577226034704</v>
      </c>
      <c r="K64" s="32">
        <v>-1208.5098756013745</v>
      </c>
      <c r="L64" s="32">
        <v>1743.9849383081137</v>
      </c>
    </row>
    <row r="65" spans="1:12">
      <c r="A65" s="34">
        <v>65</v>
      </c>
      <c r="C65" s="33" t="s">
        <v>143</v>
      </c>
      <c r="D65" s="53"/>
      <c r="E65" s="54">
        <v>9232131.436920492</v>
      </c>
      <c r="F65" s="54">
        <v>7582883.1906881239</v>
      </c>
      <c r="G65" s="54">
        <v>1028149.8578124093</v>
      </c>
      <c r="H65" s="54">
        <v>195626.09114191268</v>
      </c>
      <c r="I65" s="54">
        <v>60929.391756319616</v>
      </c>
      <c r="J65" s="54">
        <v>51190.258271865656</v>
      </c>
      <c r="K65" s="54">
        <v>197112.45834149036</v>
      </c>
      <c r="L65" s="54">
        <v>116240.18890837295</v>
      </c>
    </row>
    <row r="66" spans="1:12">
      <c r="A66" s="34">
        <v>66</v>
      </c>
      <c r="C66" s="33" t="s">
        <v>140</v>
      </c>
      <c r="D66" s="58"/>
      <c r="E66" s="61">
        <v>-849890.33511816664</v>
      </c>
      <c r="F66" s="61">
        <v>-647125.15552338283</v>
      </c>
      <c r="G66" s="61">
        <v>-75530.248884903485</v>
      </c>
      <c r="H66" s="61">
        <v>-72501.027090043644</v>
      </c>
      <c r="I66" s="61">
        <v>-18366.218588221924</v>
      </c>
      <c r="J66" s="61">
        <v>-10340.271613764422</v>
      </c>
      <c r="K66" s="61">
        <v>-12444.432570206412</v>
      </c>
      <c r="L66" s="61">
        <v>-13582.980847643839</v>
      </c>
    </row>
    <row r="67" spans="1:12">
      <c r="A67" s="34">
        <v>67</v>
      </c>
      <c r="D67" s="59"/>
      <c r="E67" s="48"/>
      <c r="F67" s="48"/>
      <c r="G67" s="48"/>
      <c r="H67" s="48"/>
      <c r="I67" s="48"/>
      <c r="J67" s="48"/>
      <c r="K67" s="48"/>
      <c r="L67" s="48"/>
    </row>
    <row r="68" spans="1:12">
      <c r="A68" s="34">
        <v>68</v>
      </c>
      <c r="C68" s="33" t="s">
        <v>144</v>
      </c>
      <c r="D68" s="58"/>
      <c r="E68" s="54">
        <v>8304120.0086243264</v>
      </c>
      <c r="F68" s="54">
        <v>6864819.6711673019</v>
      </c>
      <c r="G68" s="54">
        <v>947796.40931402682</v>
      </c>
      <c r="H68" s="54">
        <v>119980.60926042713</v>
      </c>
      <c r="I68" s="54">
        <v>42770.779752526956</v>
      </c>
      <c r="J68" s="54">
        <v>40891.830235327267</v>
      </c>
      <c r="K68" s="54">
        <v>183459.51589568259</v>
      </c>
      <c r="L68" s="54">
        <v>104401.19299903723</v>
      </c>
    </row>
    <row r="69" spans="1:12">
      <c r="D69" s="59"/>
    </row>
    <row r="70" spans="1:12">
      <c r="D70" s="59"/>
    </row>
    <row r="71" spans="1:12">
      <c r="D71" s="59"/>
    </row>
    <row r="72" spans="1:12">
      <c r="D72" s="59"/>
    </row>
    <row r="73" spans="1:12">
      <c r="D73" s="59"/>
    </row>
    <row r="74" spans="1:12">
      <c r="D74" s="59"/>
    </row>
    <row r="75" spans="1:12">
      <c r="D75" s="59"/>
    </row>
    <row r="76" spans="1:12">
      <c r="D76" s="59"/>
    </row>
    <row r="77" spans="1:12">
      <c r="D77" s="59"/>
    </row>
    <row r="78" spans="1:12">
      <c r="D78" s="59"/>
    </row>
    <row r="79" spans="1:12">
      <c r="D79" s="59"/>
    </row>
    <row r="80" spans="1:12">
      <c r="D80" s="59"/>
    </row>
    <row r="81" spans="4:4">
      <c r="D81" s="59"/>
    </row>
    <row r="82" spans="4:4">
      <c r="D82" s="59"/>
    </row>
    <row r="83" spans="4:4">
      <c r="D83" s="59"/>
    </row>
    <row r="84" spans="4:4">
      <c r="D84" s="59"/>
    </row>
    <row r="85" spans="4:4">
      <c r="D85" s="59"/>
    </row>
    <row r="86" spans="4:4">
      <c r="D86" s="59"/>
    </row>
    <row r="87" spans="4:4">
      <c r="D87" s="59"/>
    </row>
    <row r="88" spans="4:4">
      <c r="D88" s="59"/>
    </row>
    <row r="89" spans="4:4">
      <c r="D89" s="59"/>
    </row>
    <row r="90" spans="4:4">
      <c r="D90" s="59"/>
    </row>
    <row r="91" spans="4:4">
      <c r="D91" s="59"/>
    </row>
    <row r="92" spans="4:4">
      <c r="D92" s="59"/>
    </row>
    <row r="93" spans="4:4">
      <c r="D93" s="59"/>
    </row>
    <row r="94" spans="4:4">
      <c r="D94" s="59"/>
    </row>
    <row r="95" spans="4:4">
      <c r="D95" s="59"/>
    </row>
    <row r="96" spans="4:4">
      <c r="D96" s="59"/>
    </row>
    <row r="97" spans="4:4">
      <c r="D97" s="59"/>
    </row>
    <row r="98" spans="4:4">
      <c r="D98" s="59"/>
    </row>
    <row r="99" spans="4:4">
      <c r="D99" s="59"/>
    </row>
    <row r="100" spans="4:4">
      <c r="D100" s="59"/>
    </row>
    <row r="101" spans="4:4">
      <c r="D101" s="59"/>
    </row>
    <row r="102" spans="4:4">
      <c r="D102" s="59"/>
    </row>
    <row r="103" spans="4:4">
      <c r="D103" s="59"/>
    </row>
    <row r="104" spans="4:4">
      <c r="D104" s="59"/>
    </row>
    <row r="105" spans="4:4">
      <c r="D105" s="59"/>
    </row>
    <row r="106" spans="4:4">
      <c r="D106" s="59"/>
    </row>
    <row r="107" spans="4:4">
      <c r="D107" s="59"/>
    </row>
    <row r="108" spans="4:4">
      <c r="D108" s="59"/>
    </row>
    <row r="109" spans="4:4">
      <c r="D109" s="59"/>
    </row>
    <row r="110" spans="4:4">
      <c r="D110" s="59"/>
    </row>
    <row r="111" spans="4:4">
      <c r="D111" s="59"/>
    </row>
    <row r="112" spans="4:4">
      <c r="D112" s="59"/>
    </row>
    <row r="113" spans="4:4">
      <c r="D113" s="59"/>
    </row>
    <row r="114" spans="4:4">
      <c r="D114" s="59"/>
    </row>
    <row r="115" spans="4:4">
      <c r="D115" s="59"/>
    </row>
    <row r="116" spans="4:4">
      <c r="D116" s="59"/>
    </row>
    <row r="117" spans="4:4">
      <c r="D117" s="59"/>
    </row>
    <row r="118" spans="4:4">
      <c r="D118" s="59"/>
    </row>
    <row r="119" spans="4:4">
      <c r="D119" s="59"/>
    </row>
    <row r="120" spans="4:4">
      <c r="D120" s="59"/>
    </row>
    <row r="121" spans="4:4">
      <c r="D121" s="59"/>
    </row>
    <row r="122" spans="4:4">
      <c r="D122" s="59"/>
    </row>
    <row r="123" spans="4:4">
      <c r="D123" s="59"/>
    </row>
    <row r="124" spans="4:4">
      <c r="D124" s="59"/>
    </row>
    <row r="125" spans="4:4">
      <c r="D125" s="59"/>
    </row>
    <row r="126" spans="4:4">
      <c r="D126" s="59"/>
    </row>
    <row r="127" spans="4:4">
      <c r="D127" s="59"/>
    </row>
    <row r="128" spans="4:4">
      <c r="D128" s="59"/>
    </row>
    <row r="129" spans="4:4">
      <c r="D129" s="59"/>
    </row>
    <row r="130" spans="4:4">
      <c r="D130" s="59"/>
    </row>
    <row r="131" spans="4:4">
      <c r="D131" s="59"/>
    </row>
    <row r="132" spans="4:4">
      <c r="D132" s="59"/>
    </row>
    <row r="133" spans="4:4">
      <c r="D133" s="59"/>
    </row>
    <row r="134" spans="4:4">
      <c r="D134" s="59"/>
    </row>
    <row r="135" spans="4:4">
      <c r="D135" s="59"/>
    </row>
    <row r="136" spans="4:4">
      <c r="D136" s="59"/>
    </row>
    <row r="137" spans="4:4">
      <c r="D137" s="59"/>
    </row>
    <row r="138" spans="4:4">
      <c r="D138" s="59"/>
    </row>
    <row r="139" spans="4:4">
      <c r="D139" s="59"/>
    </row>
    <row r="140" spans="4:4">
      <c r="D140" s="59"/>
    </row>
    <row r="141" spans="4:4">
      <c r="D141" s="59"/>
    </row>
    <row r="142" spans="4:4">
      <c r="D142" s="59"/>
    </row>
    <row r="143" spans="4:4">
      <c r="D143" s="59"/>
    </row>
    <row r="144" spans="4:4">
      <c r="D144" s="59"/>
    </row>
    <row r="145" spans="4:4">
      <c r="D145" s="59"/>
    </row>
    <row r="146" spans="4:4">
      <c r="D146" s="59"/>
    </row>
    <row r="147" spans="4:4">
      <c r="D147" s="59"/>
    </row>
    <row r="148" spans="4:4">
      <c r="D148" s="59"/>
    </row>
    <row r="149" spans="4:4">
      <c r="D149" s="59"/>
    </row>
    <row r="150" spans="4:4">
      <c r="D150" s="59"/>
    </row>
    <row r="151" spans="4:4">
      <c r="D151" s="59"/>
    </row>
    <row r="152" spans="4:4">
      <c r="D152" s="59"/>
    </row>
    <row r="153" spans="4:4">
      <c r="D153" s="59"/>
    </row>
    <row r="154" spans="4:4">
      <c r="D154" s="59"/>
    </row>
    <row r="155" spans="4:4">
      <c r="D155" s="59"/>
    </row>
    <row r="156" spans="4:4">
      <c r="D156" s="59"/>
    </row>
    <row r="157" spans="4:4">
      <c r="D157" s="59"/>
    </row>
    <row r="158" spans="4:4">
      <c r="D158" s="59"/>
    </row>
    <row r="159" spans="4:4">
      <c r="D159" s="59"/>
    </row>
    <row r="160" spans="4:4">
      <c r="D160" s="59"/>
    </row>
    <row r="161" spans="4:4">
      <c r="D161" s="59"/>
    </row>
    <row r="162" spans="4:4">
      <c r="D162" s="59"/>
    </row>
    <row r="163" spans="4:4">
      <c r="D163" s="59"/>
    </row>
    <row r="164" spans="4:4">
      <c r="D164" s="59"/>
    </row>
    <row r="165" spans="4:4">
      <c r="D165" s="59"/>
    </row>
    <row r="166" spans="4:4">
      <c r="D166" s="59"/>
    </row>
    <row r="167" spans="4:4">
      <c r="D167" s="59"/>
    </row>
    <row r="168" spans="4:4">
      <c r="D168" s="59"/>
    </row>
    <row r="169" spans="4:4">
      <c r="D169" s="59"/>
    </row>
    <row r="170" spans="4:4">
      <c r="D170" s="59"/>
    </row>
    <row r="171" spans="4:4">
      <c r="D171" s="59"/>
    </row>
    <row r="172" spans="4:4">
      <c r="D172" s="59"/>
    </row>
    <row r="173" spans="4:4">
      <c r="D173" s="59"/>
    </row>
    <row r="174" spans="4:4">
      <c r="D174" s="59"/>
    </row>
    <row r="175" spans="4:4">
      <c r="D175" s="59"/>
    </row>
    <row r="176" spans="4:4">
      <c r="D176" s="59"/>
    </row>
    <row r="177" spans="4:4">
      <c r="D177" s="59"/>
    </row>
    <row r="178" spans="4:4">
      <c r="D178" s="59"/>
    </row>
    <row r="179" spans="4:4">
      <c r="D179" s="59"/>
    </row>
    <row r="180" spans="4:4">
      <c r="D180" s="59"/>
    </row>
    <row r="181" spans="4:4">
      <c r="D181" s="59"/>
    </row>
    <row r="182" spans="4:4">
      <c r="D182" s="59"/>
    </row>
    <row r="183" spans="4:4">
      <c r="D183" s="59"/>
    </row>
    <row r="184" spans="4:4">
      <c r="D184" s="59"/>
    </row>
    <row r="185" spans="4:4">
      <c r="D185" s="59"/>
    </row>
    <row r="186" spans="4:4">
      <c r="D186" s="59"/>
    </row>
    <row r="187" spans="4:4">
      <c r="D187" s="59"/>
    </row>
    <row r="188" spans="4:4">
      <c r="D188" s="59"/>
    </row>
    <row r="189" spans="4:4">
      <c r="D189" s="59"/>
    </row>
    <row r="190" spans="4:4">
      <c r="D190" s="59"/>
    </row>
    <row r="191" spans="4:4">
      <c r="D191" s="59"/>
    </row>
    <row r="192" spans="4:4">
      <c r="D192" s="59"/>
    </row>
    <row r="193" spans="4:4">
      <c r="D193" s="59"/>
    </row>
    <row r="194" spans="4:4">
      <c r="D194" s="59"/>
    </row>
    <row r="195" spans="4:4">
      <c r="D195" s="59"/>
    </row>
    <row r="196" spans="4:4">
      <c r="D196" s="59"/>
    </row>
    <row r="197" spans="4:4">
      <c r="D197" s="59"/>
    </row>
    <row r="198" spans="4:4">
      <c r="D198" s="59"/>
    </row>
    <row r="199" spans="4:4">
      <c r="D199" s="59"/>
    </row>
    <row r="200" spans="4:4">
      <c r="D200" s="59"/>
    </row>
    <row r="201" spans="4:4">
      <c r="D201" s="59"/>
    </row>
    <row r="202" spans="4:4">
      <c r="D202" s="59"/>
    </row>
    <row r="203" spans="4:4">
      <c r="D203" s="59"/>
    </row>
    <row r="204" spans="4:4">
      <c r="D204" s="59"/>
    </row>
    <row r="205" spans="4:4">
      <c r="D205" s="59"/>
    </row>
    <row r="206" spans="4:4">
      <c r="D206" s="59"/>
    </row>
    <row r="207" spans="4:4">
      <c r="D207" s="59"/>
    </row>
    <row r="208" spans="4:4">
      <c r="D208" s="59"/>
    </row>
    <row r="209" spans="4:4">
      <c r="D209" s="59"/>
    </row>
    <row r="210" spans="4:4">
      <c r="D210" s="59"/>
    </row>
    <row r="211" spans="4:4">
      <c r="D211" s="59"/>
    </row>
    <row r="212" spans="4:4">
      <c r="D212" s="59"/>
    </row>
    <row r="213" spans="4:4">
      <c r="D213" s="59"/>
    </row>
    <row r="214" spans="4:4">
      <c r="D214" s="59"/>
    </row>
    <row r="215" spans="4:4">
      <c r="D215" s="59"/>
    </row>
    <row r="216" spans="4:4">
      <c r="D216" s="59"/>
    </row>
    <row r="217" spans="4:4">
      <c r="D217" s="59"/>
    </row>
    <row r="218" spans="4:4">
      <c r="D218" s="59"/>
    </row>
    <row r="219" spans="4:4">
      <c r="D219" s="59"/>
    </row>
    <row r="220" spans="4:4">
      <c r="D220" s="59"/>
    </row>
    <row r="221" spans="4:4">
      <c r="D221" s="59"/>
    </row>
    <row r="222" spans="4:4">
      <c r="D222" s="59"/>
    </row>
    <row r="223" spans="4:4">
      <c r="D223" s="59"/>
    </row>
    <row r="224" spans="4:4">
      <c r="D224" s="59"/>
    </row>
    <row r="225" spans="4:4">
      <c r="D225" s="59"/>
    </row>
    <row r="226" spans="4:4">
      <c r="D226" s="59"/>
    </row>
    <row r="227" spans="4:4">
      <c r="D227" s="59"/>
    </row>
    <row r="228" spans="4:4">
      <c r="D228" s="59"/>
    </row>
    <row r="229" spans="4:4">
      <c r="D229" s="59"/>
    </row>
    <row r="230" spans="4:4">
      <c r="D230" s="59"/>
    </row>
    <row r="231" spans="4:4">
      <c r="D231" s="59"/>
    </row>
    <row r="232" spans="4:4">
      <c r="D232" s="59"/>
    </row>
    <row r="233" spans="4:4">
      <c r="D233" s="59"/>
    </row>
    <row r="234" spans="4:4">
      <c r="D234" s="59"/>
    </row>
    <row r="235" spans="4:4">
      <c r="D235" s="59"/>
    </row>
    <row r="236" spans="4:4">
      <c r="D236" s="59"/>
    </row>
    <row r="237" spans="4:4">
      <c r="D237" s="59"/>
    </row>
    <row r="238" spans="4:4">
      <c r="D238" s="59"/>
    </row>
    <row r="239" spans="4:4">
      <c r="D239" s="59"/>
    </row>
    <row r="240" spans="4:4">
      <c r="D240" s="59"/>
    </row>
    <row r="241" spans="4:4">
      <c r="D241" s="59"/>
    </row>
    <row r="242" spans="4:4">
      <c r="D242" s="59"/>
    </row>
    <row r="243" spans="4:4">
      <c r="D243" s="59"/>
    </row>
    <row r="244" spans="4:4">
      <c r="D244" s="59"/>
    </row>
    <row r="245" spans="4:4">
      <c r="D245" s="59"/>
    </row>
    <row r="246" spans="4:4">
      <c r="D246" s="59"/>
    </row>
    <row r="247" spans="4:4">
      <c r="D247" s="59"/>
    </row>
    <row r="248" spans="4:4">
      <c r="D248" s="59"/>
    </row>
    <row r="249" spans="4:4">
      <c r="D249" s="59"/>
    </row>
    <row r="250" spans="4:4">
      <c r="D250" s="59"/>
    </row>
    <row r="251" spans="4:4">
      <c r="D251" s="59"/>
    </row>
    <row r="252" spans="4:4">
      <c r="D252" s="59"/>
    </row>
    <row r="253" spans="4:4">
      <c r="D253" s="59"/>
    </row>
    <row r="254" spans="4:4">
      <c r="D254" s="59"/>
    </row>
    <row r="255" spans="4:4">
      <c r="D255" s="59"/>
    </row>
    <row r="256" spans="4:4">
      <c r="D256" s="59"/>
    </row>
    <row r="257" spans="4:4">
      <c r="D257" s="59"/>
    </row>
    <row r="258" spans="4:4">
      <c r="D258" s="59"/>
    </row>
    <row r="259" spans="4:4">
      <c r="D259" s="59"/>
    </row>
    <row r="260" spans="4:4">
      <c r="D260" s="59"/>
    </row>
    <row r="261" spans="4:4">
      <c r="D261" s="59"/>
    </row>
    <row r="262" spans="4:4">
      <c r="D262" s="59"/>
    </row>
    <row r="263" spans="4:4">
      <c r="D263" s="59"/>
    </row>
    <row r="264" spans="4:4">
      <c r="D264" s="59"/>
    </row>
    <row r="265" spans="4:4">
      <c r="D265" s="59"/>
    </row>
    <row r="266" spans="4:4">
      <c r="D266" s="59"/>
    </row>
    <row r="267" spans="4:4">
      <c r="D267" s="59"/>
    </row>
    <row r="268" spans="4:4">
      <c r="D268" s="59"/>
    </row>
    <row r="269" spans="4:4">
      <c r="D269" s="59"/>
    </row>
    <row r="270" spans="4:4">
      <c r="D270" s="59"/>
    </row>
    <row r="271" spans="4:4">
      <c r="D271" s="59"/>
    </row>
    <row r="272" spans="4:4">
      <c r="D272" s="59"/>
    </row>
    <row r="273" spans="4:4">
      <c r="D273" s="59"/>
    </row>
    <row r="274" spans="4:4">
      <c r="D274" s="59"/>
    </row>
    <row r="275" spans="4:4">
      <c r="D275" s="59"/>
    </row>
    <row r="276" spans="4:4">
      <c r="D276" s="59"/>
    </row>
    <row r="277" spans="4:4">
      <c r="D277" s="59"/>
    </row>
    <row r="278" spans="4:4">
      <c r="D278" s="59"/>
    </row>
    <row r="279" spans="4:4">
      <c r="D279" s="59"/>
    </row>
    <row r="280" spans="4:4">
      <c r="D280" s="59"/>
    </row>
    <row r="281" spans="4:4">
      <c r="D281" s="59"/>
    </row>
    <row r="282" spans="4:4">
      <c r="D282" s="59"/>
    </row>
    <row r="283" spans="4:4">
      <c r="D283" s="59"/>
    </row>
    <row r="284" spans="4:4">
      <c r="D284" s="59"/>
    </row>
    <row r="285" spans="4:4">
      <c r="D285" s="59"/>
    </row>
    <row r="286" spans="4:4">
      <c r="D286" s="59"/>
    </row>
    <row r="287" spans="4:4">
      <c r="D287" s="59"/>
    </row>
    <row r="288" spans="4:4">
      <c r="D288" s="59"/>
    </row>
    <row r="289" spans="4:4">
      <c r="D289" s="59"/>
    </row>
    <row r="290" spans="4:4">
      <c r="D290" s="59"/>
    </row>
    <row r="291" spans="4:4">
      <c r="D291" s="59"/>
    </row>
    <row r="292" spans="4:4">
      <c r="D292" s="59"/>
    </row>
    <row r="293" spans="4:4">
      <c r="D293" s="59"/>
    </row>
    <row r="294" spans="4:4">
      <c r="D294" s="59"/>
    </row>
    <row r="295" spans="4:4">
      <c r="D295" s="59"/>
    </row>
    <row r="296" spans="4:4">
      <c r="D296" s="59"/>
    </row>
    <row r="297" spans="4:4">
      <c r="D297" s="59"/>
    </row>
    <row r="298" spans="4:4">
      <c r="D298" s="59"/>
    </row>
    <row r="299" spans="4:4">
      <c r="D299" s="59"/>
    </row>
    <row r="300" spans="4:4">
      <c r="D300" s="59"/>
    </row>
    <row r="301" spans="4:4">
      <c r="D301" s="59"/>
    </row>
    <row r="302" spans="4:4">
      <c r="D302" s="59"/>
    </row>
    <row r="303" spans="4:4">
      <c r="D303" s="59"/>
    </row>
    <row r="304" spans="4:4">
      <c r="D304" s="59"/>
    </row>
    <row r="305" spans="4:4">
      <c r="D305" s="59"/>
    </row>
    <row r="306" spans="4:4">
      <c r="D306" s="59"/>
    </row>
    <row r="307" spans="4:4">
      <c r="D307" s="59"/>
    </row>
    <row r="308" spans="4:4">
      <c r="D308" s="59"/>
    </row>
    <row r="309" spans="4:4">
      <c r="D309" s="59"/>
    </row>
    <row r="310" spans="4:4">
      <c r="D310" s="59"/>
    </row>
    <row r="311" spans="4:4">
      <c r="D311" s="59"/>
    </row>
    <row r="312" spans="4:4">
      <c r="D312" s="59"/>
    </row>
    <row r="313" spans="4:4">
      <c r="D313" s="59"/>
    </row>
    <row r="314" spans="4:4">
      <c r="D314" s="59"/>
    </row>
    <row r="315" spans="4:4">
      <c r="D315" s="59"/>
    </row>
    <row r="316" spans="4:4">
      <c r="D316" s="59"/>
    </row>
    <row r="317" spans="4:4">
      <c r="D317" s="59"/>
    </row>
    <row r="318" spans="4:4">
      <c r="D318" s="59"/>
    </row>
    <row r="319" spans="4:4">
      <c r="D319" s="59"/>
    </row>
    <row r="320" spans="4:4">
      <c r="D320" s="59"/>
    </row>
    <row r="321" spans="4:4">
      <c r="D321" s="59"/>
    </row>
    <row r="322" spans="4:4">
      <c r="D322" s="59"/>
    </row>
    <row r="323" spans="4:4">
      <c r="D323" s="59"/>
    </row>
    <row r="324" spans="4:4">
      <c r="D324" s="59"/>
    </row>
    <row r="325" spans="4:4">
      <c r="D325" s="59"/>
    </row>
    <row r="326" spans="4:4">
      <c r="D326" s="59"/>
    </row>
    <row r="327" spans="4:4">
      <c r="D327" s="59"/>
    </row>
    <row r="328" spans="4:4">
      <c r="D328" s="59"/>
    </row>
    <row r="329" spans="4:4">
      <c r="D329" s="59"/>
    </row>
    <row r="330" spans="4:4">
      <c r="D330" s="59"/>
    </row>
    <row r="331" spans="4:4">
      <c r="D331" s="59"/>
    </row>
    <row r="332" spans="4:4">
      <c r="D332" s="59"/>
    </row>
    <row r="333" spans="4:4">
      <c r="D333" s="59"/>
    </row>
    <row r="334" spans="4:4">
      <c r="D334" s="59"/>
    </row>
    <row r="335" spans="4:4">
      <c r="D335" s="59"/>
    </row>
    <row r="336" spans="4:4">
      <c r="D336" s="59"/>
    </row>
    <row r="337" spans="4:4">
      <c r="D337" s="59"/>
    </row>
    <row r="338" spans="4:4">
      <c r="D338" s="59"/>
    </row>
    <row r="339" spans="4:4">
      <c r="D339" s="59"/>
    </row>
    <row r="340" spans="4:4">
      <c r="D340" s="59"/>
    </row>
    <row r="341" spans="4:4">
      <c r="D341" s="59"/>
    </row>
    <row r="342" spans="4:4">
      <c r="D342" s="59"/>
    </row>
    <row r="343" spans="4:4">
      <c r="D343" s="59"/>
    </row>
    <row r="344" spans="4:4">
      <c r="D344" s="59"/>
    </row>
    <row r="345" spans="4:4">
      <c r="D345" s="59"/>
    </row>
    <row r="346" spans="4:4">
      <c r="D346" s="59"/>
    </row>
    <row r="347" spans="4:4">
      <c r="D347" s="59"/>
    </row>
    <row r="348" spans="4:4">
      <c r="D348" s="59"/>
    </row>
    <row r="349" spans="4:4">
      <c r="D349" s="59"/>
    </row>
    <row r="350" spans="4:4">
      <c r="D350" s="59"/>
    </row>
    <row r="351" spans="4:4">
      <c r="D351" s="59"/>
    </row>
    <row r="352" spans="4:4">
      <c r="D352" s="59"/>
    </row>
    <row r="353" spans="4:4">
      <c r="D353" s="59"/>
    </row>
    <row r="354" spans="4:4">
      <c r="D354" s="59"/>
    </row>
    <row r="355" spans="4:4">
      <c r="D355" s="59"/>
    </row>
    <row r="356" spans="4:4">
      <c r="D356" s="59"/>
    </row>
    <row r="357" spans="4:4">
      <c r="D357" s="59"/>
    </row>
    <row r="358" spans="4:4">
      <c r="D358" s="59"/>
    </row>
    <row r="359" spans="4:4">
      <c r="D359" s="59"/>
    </row>
    <row r="360" spans="4:4">
      <c r="D360" s="59"/>
    </row>
    <row r="361" spans="4:4">
      <c r="D361" s="59"/>
    </row>
    <row r="362" spans="4:4">
      <c r="D362" s="59"/>
    </row>
    <row r="363" spans="4:4">
      <c r="D363" s="59"/>
    </row>
    <row r="364" spans="4:4">
      <c r="D364" s="59"/>
    </row>
    <row r="365" spans="4:4">
      <c r="D365" s="59"/>
    </row>
    <row r="366" spans="4:4">
      <c r="D366" s="59"/>
    </row>
    <row r="367" spans="4:4">
      <c r="D367" s="59"/>
    </row>
    <row r="368" spans="4:4">
      <c r="D368" s="59"/>
    </row>
    <row r="369" spans="4:4">
      <c r="D369" s="59"/>
    </row>
    <row r="370" spans="4:4">
      <c r="D370" s="59"/>
    </row>
    <row r="371" spans="4:4">
      <c r="D371" s="59"/>
    </row>
    <row r="372" spans="4:4">
      <c r="D372" s="59"/>
    </row>
    <row r="373" spans="4:4">
      <c r="D373" s="59"/>
    </row>
    <row r="374" spans="4:4">
      <c r="D374" s="59"/>
    </row>
    <row r="375" spans="4:4">
      <c r="D375" s="59"/>
    </row>
    <row r="376" spans="4:4">
      <c r="D376" s="59"/>
    </row>
    <row r="377" spans="4:4">
      <c r="D377" s="59"/>
    </row>
    <row r="378" spans="4:4">
      <c r="D378" s="59"/>
    </row>
    <row r="379" spans="4:4">
      <c r="D379" s="59"/>
    </row>
    <row r="380" spans="4:4">
      <c r="D380" s="59"/>
    </row>
    <row r="381" spans="4:4">
      <c r="D381" s="59"/>
    </row>
    <row r="382" spans="4:4">
      <c r="D382" s="59"/>
    </row>
    <row r="383" spans="4:4">
      <c r="D383" s="59"/>
    </row>
    <row r="384" spans="4:4">
      <c r="D384" s="59"/>
    </row>
    <row r="385" spans="4:4">
      <c r="D385" s="59"/>
    </row>
    <row r="386" spans="4:4">
      <c r="D386" s="59"/>
    </row>
    <row r="387" spans="4:4">
      <c r="D387" s="59"/>
    </row>
    <row r="388" spans="4:4">
      <c r="D388" s="59"/>
    </row>
    <row r="389" spans="4:4">
      <c r="D389" s="59"/>
    </row>
    <row r="390" spans="4:4">
      <c r="D390" s="59"/>
    </row>
    <row r="391" spans="4:4">
      <c r="D391" s="59"/>
    </row>
    <row r="392" spans="4:4">
      <c r="D392" s="59"/>
    </row>
    <row r="393" spans="4:4">
      <c r="D393" s="59"/>
    </row>
    <row r="394" spans="4:4">
      <c r="D394" s="59"/>
    </row>
    <row r="395" spans="4:4">
      <c r="D395" s="59"/>
    </row>
    <row r="396" spans="4:4">
      <c r="D396" s="59"/>
    </row>
    <row r="397" spans="4:4">
      <c r="D397" s="59"/>
    </row>
    <row r="398" spans="4:4">
      <c r="D398" s="59"/>
    </row>
    <row r="399" spans="4:4">
      <c r="D399" s="59"/>
    </row>
    <row r="400" spans="4:4">
      <c r="D400" s="59"/>
    </row>
    <row r="401" spans="4:4">
      <c r="D401" s="59"/>
    </row>
    <row r="402" spans="4:4">
      <c r="D402" s="59"/>
    </row>
    <row r="403" spans="4:4">
      <c r="D403" s="59"/>
    </row>
    <row r="404" spans="4:4">
      <c r="D404" s="59"/>
    </row>
    <row r="405" spans="4:4">
      <c r="D405" s="59"/>
    </row>
    <row r="406" spans="4:4">
      <c r="D406" s="59"/>
    </row>
    <row r="407" spans="4:4">
      <c r="D407" s="59"/>
    </row>
    <row r="408" spans="4:4">
      <c r="D408" s="59"/>
    </row>
    <row r="409" spans="4:4">
      <c r="D409" s="59"/>
    </row>
    <row r="410" spans="4:4">
      <c r="D410" s="59"/>
    </row>
    <row r="411" spans="4:4">
      <c r="D411" s="59"/>
    </row>
    <row r="412" spans="4:4">
      <c r="D412" s="59"/>
    </row>
    <row r="413" spans="4:4">
      <c r="D413" s="59"/>
    </row>
    <row r="414" spans="4:4">
      <c r="D414" s="59"/>
    </row>
    <row r="415" spans="4:4">
      <c r="D415" s="59"/>
    </row>
    <row r="416" spans="4:4">
      <c r="D416" s="59"/>
    </row>
    <row r="417" spans="4:4">
      <c r="D417" s="59"/>
    </row>
    <row r="418" spans="4:4">
      <c r="D418" s="59"/>
    </row>
    <row r="419" spans="4:4">
      <c r="D419" s="59"/>
    </row>
    <row r="420" spans="4:4">
      <c r="D420" s="59"/>
    </row>
    <row r="421" spans="4:4">
      <c r="D421" s="59"/>
    </row>
    <row r="422" spans="4:4">
      <c r="D422" s="59"/>
    </row>
    <row r="423" spans="4:4">
      <c r="D423" s="59"/>
    </row>
    <row r="424" spans="4:4">
      <c r="D424" s="59"/>
    </row>
    <row r="425" spans="4:4">
      <c r="D425" s="59"/>
    </row>
    <row r="426" spans="4:4">
      <c r="D426" s="59"/>
    </row>
    <row r="427" spans="4:4">
      <c r="D427" s="59"/>
    </row>
    <row r="428" spans="4:4">
      <c r="D428" s="59"/>
    </row>
    <row r="429" spans="4:4">
      <c r="D429" s="59"/>
    </row>
    <row r="430" spans="4:4">
      <c r="D430" s="59"/>
    </row>
    <row r="431" spans="4:4">
      <c r="D431" s="59"/>
    </row>
    <row r="432" spans="4:4">
      <c r="D432" s="59"/>
    </row>
    <row r="433" spans="4:4">
      <c r="D433" s="59"/>
    </row>
    <row r="434" spans="4:4">
      <c r="D434" s="59"/>
    </row>
    <row r="435" spans="4:4">
      <c r="D435" s="59"/>
    </row>
    <row r="436" spans="4:4">
      <c r="D436" s="59"/>
    </row>
    <row r="437" spans="4:4">
      <c r="D437" s="59"/>
    </row>
    <row r="438" spans="4:4">
      <c r="D438" s="59"/>
    </row>
    <row r="439" spans="4:4">
      <c r="D439" s="59"/>
    </row>
    <row r="440" spans="4:4">
      <c r="D440" s="59"/>
    </row>
    <row r="441" spans="4:4">
      <c r="D441" s="59"/>
    </row>
    <row r="442" spans="4:4">
      <c r="D442" s="59"/>
    </row>
    <row r="443" spans="4:4">
      <c r="D443" s="59"/>
    </row>
    <row r="444" spans="4:4">
      <c r="D444" s="59"/>
    </row>
    <row r="445" spans="4:4">
      <c r="D445" s="59"/>
    </row>
    <row r="446" spans="4:4">
      <c r="D446" s="59"/>
    </row>
    <row r="447" spans="4:4">
      <c r="D447" s="59"/>
    </row>
    <row r="448" spans="4:4">
      <c r="D448" s="59"/>
    </row>
    <row r="449" spans="4:4">
      <c r="D449" s="59"/>
    </row>
    <row r="450" spans="4:4">
      <c r="D450" s="59"/>
    </row>
    <row r="451" spans="4:4">
      <c r="D451" s="59"/>
    </row>
    <row r="452" spans="4:4">
      <c r="D452" s="59"/>
    </row>
  </sheetData>
  <printOptions horizontalCentered="1" verticalCentered="1"/>
  <pageMargins left="0.25" right="0.25" top="0.25" bottom="0.3" header="0.25" footer="0.25"/>
  <pageSetup scale="67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0"/>
  <sheetViews>
    <sheetView workbookViewId="0">
      <selection activeCell="C22" sqref="C22"/>
    </sheetView>
  </sheetViews>
  <sheetFormatPr defaultColWidth="9.140625" defaultRowHeight="12.75"/>
  <cols>
    <col min="1" max="1" width="7.28515625" style="150" customWidth="1"/>
    <col min="2" max="2" width="5" style="150" bestFit="1" customWidth="1"/>
    <col min="3" max="3" width="41.7109375" style="150" bestFit="1" customWidth="1"/>
    <col min="4" max="4" width="11.42578125" style="150" bestFit="1" customWidth="1"/>
    <col min="5" max="5" width="7.5703125" style="150" bestFit="1" customWidth="1"/>
    <col min="6" max="6" width="8.7109375" style="150" bestFit="1" customWidth="1"/>
    <col min="7" max="16384" width="9.140625" style="150"/>
  </cols>
  <sheetData>
    <row r="1" spans="2:6">
      <c r="B1" s="159" t="s">
        <v>225</v>
      </c>
      <c r="C1" s="156"/>
      <c r="D1" s="157"/>
      <c r="E1" s="157"/>
      <c r="F1" s="158"/>
    </row>
    <row r="2" spans="2:6">
      <c r="B2" s="159" t="s">
        <v>1</v>
      </c>
      <c r="C2" s="156"/>
      <c r="D2" s="157"/>
      <c r="E2" s="157"/>
      <c r="F2" s="158"/>
    </row>
    <row r="3" spans="2:6">
      <c r="B3" s="155" t="s">
        <v>174</v>
      </c>
      <c r="C3" s="156"/>
      <c r="D3" s="157"/>
      <c r="E3" s="157"/>
      <c r="F3" s="158"/>
    </row>
    <row r="4" spans="2:6">
      <c r="B4" s="160"/>
      <c r="C4" s="152"/>
      <c r="D4" s="152"/>
      <c r="E4" s="152"/>
      <c r="F4" s="154"/>
    </row>
    <row r="5" spans="2:6">
      <c r="B5" s="153"/>
      <c r="C5" s="152"/>
      <c r="D5" s="152"/>
      <c r="E5" s="152"/>
      <c r="F5" s="154"/>
    </row>
    <row r="6" spans="2:6">
      <c r="B6" s="161" t="s">
        <v>226</v>
      </c>
      <c r="C6" s="152"/>
      <c r="D6" s="162" t="s">
        <v>227</v>
      </c>
      <c r="E6" s="162"/>
      <c r="F6" s="163" t="s">
        <v>228</v>
      </c>
    </row>
    <row r="7" spans="2:6">
      <c r="B7" s="164" t="s">
        <v>229</v>
      </c>
      <c r="C7" s="179" t="s">
        <v>230</v>
      </c>
      <c r="D7" s="180" t="s">
        <v>231</v>
      </c>
      <c r="E7" s="180" t="s">
        <v>232</v>
      </c>
      <c r="F7" s="165" t="s">
        <v>233</v>
      </c>
    </row>
    <row r="8" spans="2:6">
      <c r="B8" s="166"/>
      <c r="C8" s="167"/>
      <c r="D8" s="167"/>
      <c r="E8" s="167"/>
      <c r="F8" s="168"/>
    </row>
    <row r="9" spans="2:6">
      <c r="B9" s="169">
        <v>1</v>
      </c>
      <c r="C9" s="152" t="s">
        <v>234</v>
      </c>
      <c r="D9" s="181">
        <v>0</v>
      </c>
      <c r="E9" s="181">
        <v>0</v>
      </c>
      <c r="F9" s="171">
        <f>ROUND(D9*E9,4)</f>
        <v>0</v>
      </c>
    </row>
    <row r="10" spans="2:6">
      <c r="B10" s="169">
        <v>2</v>
      </c>
      <c r="C10" s="152" t="s">
        <v>235</v>
      </c>
      <c r="D10" s="182">
        <v>0.53720000000000001</v>
      </c>
      <c r="E10" s="182">
        <v>5.3400000000000003E-2</v>
      </c>
      <c r="F10" s="171">
        <f>ROUND(D10*E10,4)</f>
        <v>2.87E-2</v>
      </c>
    </row>
    <row r="11" spans="2:6">
      <c r="B11" s="169">
        <v>3</v>
      </c>
      <c r="C11" s="152" t="s">
        <v>236</v>
      </c>
      <c r="D11" s="182">
        <v>2.8E-3</v>
      </c>
      <c r="E11" s="182">
        <v>5.4300000000000001E-2</v>
      </c>
      <c r="F11" s="171">
        <f>ROUND(D11*E11,4)</f>
        <v>2.0000000000000001E-4</v>
      </c>
    </row>
    <row r="12" spans="2:6">
      <c r="B12" s="169">
        <v>4</v>
      </c>
      <c r="C12" s="152" t="s">
        <v>237</v>
      </c>
      <c r="D12" s="170">
        <v>0.45999999999999996</v>
      </c>
      <c r="E12" s="172">
        <v>0.09</v>
      </c>
      <c r="F12" s="171">
        <f>ROUND(D12*E12,4)</f>
        <v>4.1399999999999999E-2</v>
      </c>
    </row>
    <row r="13" spans="2:6">
      <c r="B13" s="169">
        <v>5</v>
      </c>
      <c r="C13" s="152" t="s">
        <v>238</v>
      </c>
      <c r="D13" s="173">
        <v>1</v>
      </c>
      <c r="E13" s="182"/>
      <c r="F13" s="174">
        <f>SUM(F9:F12)</f>
        <v>7.0300000000000001E-2</v>
      </c>
    </row>
    <row r="14" spans="2:6">
      <c r="B14" s="169">
        <v>6</v>
      </c>
      <c r="C14" s="152"/>
      <c r="D14" s="182"/>
      <c r="E14" s="182"/>
      <c r="F14" s="171"/>
    </row>
    <row r="15" spans="2:6">
      <c r="B15" s="169">
        <v>7</v>
      </c>
      <c r="C15" s="152" t="s">
        <v>249</v>
      </c>
      <c r="D15" s="182">
        <f>D9</f>
        <v>0</v>
      </c>
      <c r="E15" s="182">
        <f>E9*0.65</f>
        <v>0</v>
      </c>
      <c r="F15" s="171">
        <f>ROUND(F9*0.65,4)</f>
        <v>0</v>
      </c>
    </row>
    <row r="16" spans="2:6">
      <c r="B16" s="169">
        <v>8</v>
      </c>
      <c r="C16" s="152" t="s">
        <v>250</v>
      </c>
      <c r="D16" s="182">
        <f>D10</f>
        <v>0.53720000000000001</v>
      </c>
      <c r="E16" s="182">
        <f>E10*0.65</f>
        <v>3.4710000000000005E-2</v>
      </c>
      <c r="F16" s="171">
        <f>ROUND(F10*0.65,4)</f>
        <v>1.8700000000000001E-2</v>
      </c>
    </row>
    <row r="17" spans="2:6">
      <c r="B17" s="169">
        <v>9</v>
      </c>
      <c r="C17" s="152" t="s">
        <v>236</v>
      </c>
      <c r="D17" s="182">
        <f>D11</f>
        <v>2.8E-3</v>
      </c>
      <c r="E17" s="182">
        <f>E11</f>
        <v>5.4300000000000001E-2</v>
      </c>
      <c r="F17" s="171">
        <f>ROUND(D17*E17,4)</f>
        <v>2.0000000000000001E-4</v>
      </c>
    </row>
    <row r="18" spans="2:6">
      <c r="B18" s="169">
        <v>10</v>
      </c>
      <c r="C18" s="152" t="s">
        <v>237</v>
      </c>
      <c r="D18" s="170">
        <f>D12</f>
        <v>0.45999999999999996</v>
      </c>
      <c r="E18" s="172">
        <f>E12</f>
        <v>0.09</v>
      </c>
      <c r="F18" s="171">
        <f>ROUND(D18*E18,4)</f>
        <v>4.1399999999999999E-2</v>
      </c>
    </row>
    <row r="19" spans="2:6">
      <c r="B19" s="169">
        <v>11</v>
      </c>
      <c r="C19" s="152" t="s">
        <v>248</v>
      </c>
      <c r="D19" s="173">
        <f>SUM(D15:D18)</f>
        <v>1</v>
      </c>
      <c r="E19" s="182"/>
      <c r="F19" s="174">
        <f>SUM(F15:F18)</f>
        <v>6.0299999999999999E-2</v>
      </c>
    </row>
    <row r="20" spans="2:6" ht="13.5" thickBot="1">
      <c r="B20" s="175"/>
      <c r="C20" s="176"/>
      <c r="D20" s="177"/>
      <c r="E20" s="177"/>
      <c r="F20" s="178"/>
    </row>
    <row r="30" spans="2:6" ht="17.25">
      <c r="C30" s="151"/>
    </row>
  </sheetData>
  <pageMargins left="0.5" right="0.5" top="0.53" bottom="0" header="0.36" footer="0.25"/>
  <pageSetup fitToWidth="0" orientation="portrait" r:id="rId1"/>
  <headerFooter scaleWithDoc="0" alignWithMargins="0">
    <oddHeader>&amp;R&amp;"Times New Roman,Regular"&amp;8PacifiCorp Docket UE-130043
Exhibit No. ___ (JH-2)
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view="pageBreakPreview" zoomScaleNormal="100" zoomScaleSheetLayoutView="100" workbookViewId="0">
      <selection activeCell="G16" sqref="G16"/>
    </sheetView>
  </sheetViews>
  <sheetFormatPr defaultRowHeight="15"/>
  <cols>
    <col min="1" max="1" width="5.28515625" style="188" bestFit="1" customWidth="1"/>
    <col min="2" max="2" width="44.5703125" style="190" bestFit="1" customWidth="1"/>
    <col min="3" max="3" width="15.7109375" style="190" bestFit="1" customWidth="1"/>
    <col min="4" max="4" width="14.85546875" style="190" bestFit="1" customWidth="1"/>
    <col min="5" max="5" width="7.42578125" style="190" hidden="1" customWidth="1"/>
    <col min="6" max="6" width="12.7109375" style="190" bestFit="1" customWidth="1"/>
    <col min="7" max="7" width="10" style="190" bestFit="1" customWidth="1"/>
    <col min="8" max="8" width="9.140625" style="190" hidden="1" customWidth="1"/>
    <col min="9" max="16384" width="9.140625" style="190"/>
  </cols>
  <sheetData>
    <row r="1" spans="1:8" s="186" customFormat="1">
      <c r="A1" s="262" t="s">
        <v>0</v>
      </c>
      <c r="B1" s="262"/>
      <c r="C1" s="262"/>
      <c r="D1" s="262"/>
      <c r="E1" s="185"/>
    </row>
    <row r="2" spans="1:8" s="186" customFormat="1">
      <c r="A2" s="262" t="s">
        <v>240</v>
      </c>
      <c r="B2" s="262"/>
      <c r="C2" s="262"/>
      <c r="D2" s="262"/>
      <c r="E2" s="187"/>
    </row>
    <row r="3" spans="1:8" s="186" customFormat="1">
      <c r="A3" s="262" t="s">
        <v>1</v>
      </c>
      <c r="B3" s="262"/>
      <c r="C3" s="262"/>
      <c r="D3" s="262"/>
      <c r="E3" s="185"/>
    </row>
    <row r="4" spans="1:8" s="186" customFormat="1">
      <c r="A4" s="262" t="s">
        <v>174</v>
      </c>
      <c r="B4" s="262"/>
      <c r="C4" s="262"/>
      <c r="D4" s="262"/>
      <c r="E4" s="185"/>
    </row>
    <row r="5" spans="1:8">
      <c r="B5" s="189"/>
      <c r="E5" s="188"/>
    </row>
    <row r="6" spans="1:8" s="193" customFormat="1" ht="29.25">
      <c r="A6" s="191" t="s">
        <v>2</v>
      </c>
      <c r="B6" s="191" t="s">
        <v>241</v>
      </c>
      <c r="C6" s="192" t="s">
        <v>239</v>
      </c>
      <c r="D6" s="191" t="s">
        <v>242</v>
      </c>
      <c r="F6" s="194"/>
      <c r="G6" s="194"/>
    </row>
    <row r="7" spans="1:8" s="197" customFormat="1" ht="14.25">
      <c r="A7" s="191"/>
      <c r="B7" s="195" t="s">
        <v>212</v>
      </c>
      <c r="C7" s="196" t="s">
        <v>213</v>
      </c>
      <c r="D7" s="195" t="s">
        <v>243</v>
      </c>
      <c r="F7" s="198"/>
      <c r="G7" s="198"/>
    </row>
    <row r="8" spans="1:8">
      <c r="A8" s="188">
        <v>1</v>
      </c>
      <c r="B8" s="199" t="s">
        <v>214</v>
      </c>
      <c r="C8" s="200">
        <v>1</v>
      </c>
      <c r="D8" s="201"/>
    </row>
    <row r="9" spans="1:8">
      <c r="A9" s="188">
        <v>2</v>
      </c>
      <c r="B9" s="202" t="s">
        <v>215</v>
      </c>
      <c r="C9" s="200"/>
      <c r="D9" s="203"/>
      <c r="H9" s="203"/>
    </row>
    <row r="10" spans="1:8">
      <c r="A10" s="188">
        <v>3</v>
      </c>
      <c r="B10" s="204" t="s">
        <v>216</v>
      </c>
      <c r="C10" s="205">
        <f>C24</f>
        <v>6.7829995320041964E-3</v>
      </c>
      <c r="D10" s="206"/>
      <c r="H10" s="207"/>
    </row>
    <row r="11" spans="1:8">
      <c r="A11" s="188">
        <v>4</v>
      </c>
      <c r="B11" s="204" t="s">
        <v>217</v>
      </c>
      <c r="C11" s="208">
        <v>0</v>
      </c>
      <c r="D11" s="207"/>
      <c r="H11" s="207"/>
    </row>
    <row r="12" spans="1:8">
      <c r="A12" s="188">
        <v>5</v>
      </c>
      <c r="B12" s="204" t="s">
        <v>244</v>
      </c>
      <c r="C12" s="200">
        <f>ROUND(H12-(H12*C10),6)</f>
        <v>3.8470999999999998E-2</v>
      </c>
      <c r="D12" s="207"/>
      <c r="H12" s="209">
        <v>3.8733999999999998E-2</v>
      </c>
    </row>
    <row r="13" spans="1:8">
      <c r="A13" s="188">
        <v>6</v>
      </c>
      <c r="B13" s="210" t="s">
        <v>218</v>
      </c>
      <c r="C13" s="211">
        <v>2E-3</v>
      </c>
      <c r="D13" s="212"/>
      <c r="H13" s="213"/>
    </row>
    <row r="14" spans="1:8">
      <c r="A14" s="188">
        <v>7</v>
      </c>
      <c r="B14" s="202" t="s">
        <v>219</v>
      </c>
      <c r="C14" s="208">
        <f>C8-SUM(C10:C13)</f>
        <v>0.95274600046799585</v>
      </c>
      <c r="D14" s="214"/>
      <c r="H14" s="213"/>
    </row>
    <row r="15" spans="1:8">
      <c r="A15" s="188">
        <v>8</v>
      </c>
      <c r="B15" s="215" t="s">
        <v>220</v>
      </c>
      <c r="C15" s="200">
        <f>+C14*E15</f>
        <v>0</v>
      </c>
      <c r="D15" s="216"/>
      <c r="E15" s="217">
        <v>0</v>
      </c>
      <c r="H15" s="213"/>
    </row>
    <row r="16" spans="1:8">
      <c r="A16" s="188">
        <v>9</v>
      </c>
      <c r="B16" s="218" t="s">
        <v>219</v>
      </c>
      <c r="C16" s="219">
        <f>C14-C15</f>
        <v>0.95274600046799585</v>
      </c>
      <c r="D16" s="220"/>
      <c r="E16" s="221"/>
      <c r="F16" s="183"/>
      <c r="H16" s="222"/>
    </row>
    <row r="17" spans="1:8">
      <c r="A17" s="188">
        <v>10</v>
      </c>
      <c r="B17" s="223" t="s">
        <v>221</v>
      </c>
      <c r="C17" s="224">
        <f>+C16*E17</f>
        <v>0.33346110016379854</v>
      </c>
      <c r="D17" s="220"/>
      <c r="E17" s="225">
        <v>0.35</v>
      </c>
      <c r="F17" s="184"/>
      <c r="H17" s="220"/>
    </row>
    <row r="18" spans="1:8" ht="15.75" thickBot="1">
      <c r="A18" s="188">
        <v>11</v>
      </c>
      <c r="B18" s="226" t="s">
        <v>222</v>
      </c>
      <c r="C18" s="227">
        <f>ROUND(C16-C17,5)</f>
        <v>0.61928000000000005</v>
      </c>
      <c r="D18" s="216"/>
      <c r="E18" s="221"/>
      <c r="F18" s="184"/>
    </row>
    <row r="19" spans="1:8" ht="15.75" thickTop="1">
      <c r="A19" s="188">
        <v>12</v>
      </c>
      <c r="B19" s="207"/>
      <c r="C19" s="207"/>
      <c r="E19" s="228"/>
    </row>
    <row r="20" spans="1:8">
      <c r="A20" s="188">
        <v>13</v>
      </c>
      <c r="E20" s="221"/>
    </row>
    <row r="21" spans="1:8">
      <c r="A21" s="188">
        <v>14</v>
      </c>
      <c r="B21" s="229" t="s">
        <v>216</v>
      </c>
      <c r="C21" s="229"/>
    </row>
    <row r="22" spans="1:8">
      <c r="A22" s="188">
        <v>15</v>
      </c>
      <c r="B22" s="190" t="s">
        <v>245</v>
      </c>
      <c r="C22" s="213">
        <v>1979784</v>
      </c>
      <c r="D22" s="190" t="s">
        <v>251</v>
      </c>
    </row>
    <row r="23" spans="1:8">
      <c r="A23" s="188">
        <v>16</v>
      </c>
      <c r="B23" s="229" t="s">
        <v>223</v>
      </c>
      <c r="C23" s="230">
        <v>291874412</v>
      </c>
      <c r="D23" s="190" t="s">
        <v>251</v>
      </c>
    </row>
    <row r="24" spans="1:8" ht="15.75" thickBot="1">
      <c r="A24" s="188">
        <v>17</v>
      </c>
      <c r="B24" s="231" t="s">
        <v>246</v>
      </c>
      <c r="C24" s="232">
        <f>C22/C23</f>
        <v>6.7829995320041964E-3</v>
      </c>
      <c r="D24" s="190" t="s">
        <v>224</v>
      </c>
    </row>
    <row r="25" spans="1:8" ht="15.75" thickTop="1">
      <c r="A25" s="188">
        <v>18</v>
      </c>
    </row>
    <row r="26" spans="1:8">
      <c r="B26" s="233"/>
      <c r="C26" s="233"/>
      <c r="D26" s="233"/>
      <c r="E26" s="233"/>
      <c r="F26" s="233"/>
    </row>
    <row r="27" spans="1:8" s="235" customFormat="1">
      <c r="A27" s="234"/>
    </row>
    <row r="28" spans="1:8" s="235" customFormat="1">
      <c r="A28" s="234"/>
      <c r="B28" s="236"/>
      <c r="E28" s="234"/>
    </row>
    <row r="29" spans="1:8" s="235" customFormat="1">
      <c r="A29" s="234"/>
      <c r="C29" s="208"/>
      <c r="D29" s="237"/>
      <c r="E29" s="234"/>
    </row>
    <row r="30" spans="1:8" s="235" customFormat="1">
      <c r="A30" s="234"/>
      <c r="B30" s="238"/>
      <c r="C30" s="239"/>
      <c r="D30" s="237"/>
    </row>
    <row r="31" spans="1:8" s="235" customFormat="1">
      <c r="A31" s="234"/>
      <c r="B31" s="240"/>
      <c r="C31" s="239"/>
      <c r="D31" s="241"/>
    </row>
    <row r="32" spans="1:8" s="235" customFormat="1">
      <c r="A32" s="234"/>
      <c r="B32" s="242"/>
      <c r="C32" s="239"/>
      <c r="D32" s="243"/>
      <c r="F32" s="244"/>
    </row>
    <row r="33" spans="1:10" s="235" customFormat="1">
      <c r="A33" s="234"/>
      <c r="B33" s="242"/>
      <c r="C33" s="239"/>
      <c r="D33" s="243"/>
      <c r="F33" s="245"/>
    </row>
    <row r="34" spans="1:10" s="235" customFormat="1">
      <c r="A34" s="234"/>
      <c r="B34" s="242"/>
      <c r="C34" s="239"/>
      <c r="D34" s="243"/>
      <c r="F34" s="245"/>
      <c r="J34" s="246"/>
    </row>
    <row r="35" spans="1:10" s="235" customFormat="1">
      <c r="A35" s="234"/>
      <c r="B35" s="247"/>
      <c r="C35" s="248"/>
      <c r="D35" s="249"/>
    </row>
    <row r="36" spans="1:10" s="235" customFormat="1">
      <c r="A36" s="234"/>
      <c r="B36" s="240"/>
      <c r="C36" s="239"/>
      <c r="D36" s="250"/>
    </row>
    <row r="37" spans="1:10" s="235" customFormat="1">
      <c r="A37" s="234"/>
      <c r="B37" s="247"/>
      <c r="C37" s="239"/>
      <c r="D37" s="251"/>
      <c r="E37" s="252"/>
    </row>
    <row r="38" spans="1:10" s="235" customFormat="1">
      <c r="A38" s="234"/>
      <c r="B38" s="240"/>
      <c r="C38" s="239"/>
      <c r="D38" s="251"/>
    </row>
    <row r="39" spans="1:10" s="235" customFormat="1">
      <c r="A39" s="234"/>
      <c r="B39" s="242"/>
      <c r="C39" s="239"/>
      <c r="D39" s="251"/>
      <c r="E39" s="244"/>
    </row>
    <row r="40" spans="1:10" s="235" customFormat="1">
      <c r="A40" s="234"/>
      <c r="B40" s="253"/>
      <c r="C40" s="254"/>
      <c r="D40" s="251"/>
    </row>
  </sheetData>
  <mergeCells count="4">
    <mergeCell ref="A1:D1"/>
    <mergeCell ref="A2:D2"/>
    <mergeCell ref="A3:D3"/>
    <mergeCell ref="A4:D4"/>
  </mergeCells>
  <pageMargins left="1" right="0.5" top="1" bottom="1" header="0.5" footer="0.5"/>
  <pageSetup fitToHeight="0" orientation="portrait" r:id="rId1"/>
  <headerFooter alignWithMargins="0">
    <oddFooter>&amp;LTestimony of Christopher T. Mickelson
Docket UE-130043&amp;RExhibit No. ___ (CTM-3)
Page &amp;P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tns:customPropertyEditors xmlns:tns="http://schemas.microsoft.com/office/2006/customDocumentInformationPanel">
  <tns:showOnOpen>false</tns:showOnOpen>
  <tns:defaultPropertyEditorNamespace>Standard properties</tns:defaultPropertyEditorNamespace>
</tns:customPropertyEdito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76616498D7811449987485091DF42B7" ma:contentTypeVersion="135" ma:contentTypeDescription="" ma:contentTypeScope="" ma:versionID="ea582effef2760cff9dab7cbb939c4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Appealed</CaseStatus>
    <OpenedDate xmlns="dc463f71-b30c-4ab2-9473-d307f9d35888">2013-01-11T08:00:00+00:00</OpenedDate>
    <Date1 xmlns="dc463f71-b30c-4ab2-9473-d307f9d35888">2013-08-02T07:00:00+00:00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130043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E7640CE2-30DF-4F3A-A29D-2715CA7AE9D7}"/>
</file>

<file path=customXml/itemProps2.xml><?xml version="1.0" encoding="utf-8"?>
<ds:datastoreItem xmlns:ds="http://schemas.openxmlformats.org/officeDocument/2006/customXml" ds:itemID="{9A75C7E1-C927-44B0-BA67-C8972C13C9BC}"/>
</file>

<file path=customXml/itemProps3.xml><?xml version="1.0" encoding="utf-8"?>
<ds:datastoreItem xmlns:ds="http://schemas.openxmlformats.org/officeDocument/2006/customXml" ds:itemID="{AF078996-719D-4187-BA0A-884BF5D2E92D}"/>
</file>

<file path=customXml/itemProps4.xml><?xml version="1.0" encoding="utf-8"?>
<ds:datastoreItem xmlns:ds="http://schemas.openxmlformats.org/officeDocument/2006/customXml" ds:itemID="{B9A3590D-B2D6-4A14-8C93-5775F7B5F372}"/>
</file>

<file path=customXml/itemProps5.xml><?xml version="1.0" encoding="utf-8"?>
<ds:datastoreItem xmlns:ds="http://schemas.openxmlformats.org/officeDocument/2006/customXml" ds:itemID="{507CAE05-D618-4930-A8A2-850C81FDFE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Page 1, Summary Table (Earned)</vt:lpstr>
      <vt:lpstr>Page 2, Summary Table (Target)</vt:lpstr>
      <vt:lpstr>Page 3, Customer Cost Analysis</vt:lpstr>
      <vt:lpstr>Summary Table Co.</vt:lpstr>
      <vt:lpstr>Unit Costs-target</vt:lpstr>
      <vt:lpstr>Distribution Summary</vt:lpstr>
      <vt:lpstr>Retail Summary</vt:lpstr>
      <vt:lpstr>Cost of Capital</vt:lpstr>
      <vt:lpstr>Conversion Factor</vt:lpstr>
      <vt:lpstr>'Page 2, Summary Table (Target)'!Page1</vt:lpstr>
      <vt:lpstr>'Summary Table Co.'!Page1</vt:lpstr>
      <vt:lpstr>Page1</vt:lpstr>
      <vt:lpstr>'Page 2, Summary Table (Target)'!Page2</vt:lpstr>
      <vt:lpstr>'Summary Table Co.'!Page2</vt:lpstr>
      <vt:lpstr>'Conversion Factor'!Print_Area</vt:lpstr>
      <vt:lpstr>'Page 3, Customer Cost Analysis'!Print_Area</vt:lpstr>
      <vt:lpstr>'Retail Summary'!Print_Area</vt:lpstr>
      <vt:lpstr>'Unit Costs-target'!Print_Area</vt:lpstr>
      <vt:lpstr>'Unit Costs-target'!Print_Titles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Exhibit No. ___ (CTM-4)</dc:title>
  <dc:subject>Cost of Service Study</dc:subject>
  <dc:creator/>
  <cp:keywords>Cost of Service Study</cp:keywords>
  <cp:lastModifiedBy/>
  <dcterms:created xsi:type="dcterms:W3CDTF">2006-09-16T00:00:00Z</dcterms:created>
  <dcterms:modified xsi:type="dcterms:W3CDTF">2013-07-29T18:23:43Z</dcterms:modified>
  <cp:category>Cost of Service Study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0x0101006E56B4D1795A2E4DB2F0B01679ED314A00A76616498D7811449987485091DF42B7</vt:lpwstr>
  </property>
  <property fmtid="{D5CDD505-2E9C-101B-9397-08002B2CF9AE}" pid="3" name="_docset_NoMedatataSyncRequired">
    <vt:lpwstr>False</vt:lpwstr>
  </property>
</Properties>
</file>