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G Cases\Avista 2022 MY Rate Case\AG Testimony\Coppola Testimony &amp; Exhiibts\Exhibits &amp; WP\"/>
    </mc:Choice>
  </mc:AlternateContent>
  <xr:revisionPtr revIDLastSave="0" documentId="13_ncr:1_{5CFC631E-EE34-429C-9EBD-83656E064CCB}" xr6:coauthVersionLast="47" xr6:coauthVersionMax="47" xr10:uidLastSave="{00000000-0000-0000-0000-000000000000}"/>
  <bookViews>
    <workbookView xWindow="-120" yWindow="-120" windowWidth="20730" windowHeight="11160" xr2:uid="{16D5EE8A-AFDB-4384-9912-C04D2579896C}"/>
  </bookViews>
  <sheets>
    <sheet name="Sheet1" sheetId="1" r:id="rId1"/>
    <sheet name="Table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Sheet1!$B$1:$I$30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I22" i="1"/>
  <c r="I26" i="1" s="1"/>
  <c r="I19" i="1"/>
  <c r="I23" i="1" s="1"/>
  <c r="I27" i="1" s="1"/>
  <c r="G19" i="1"/>
  <c r="G23" i="1" s="1"/>
  <c r="G27" i="1" s="1"/>
  <c r="I18" i="1"/>
  <c r="G18" i="1"/>
  <c r="G22" i="1" s="1"/>
  <c r="G26" i="1" s="1"/>
</calcChain>
</file>

<file path=xl/sharedStrings.xml><?xml version="1.0" encoding="utf-8"?>
<sst xmlns="http://schemas.openxmlformats.org/spreadsheetml/2006/main" count="39" uniqueCount="24">
  <si>
    <t>RY1</t>
  </si>
  <si>
    <t>RY2</t>
  </si>
  <si>
    <t>Avista Corporation</t>
  </si>
  <si>
    <t>U-220053 and U-220054</t>
  </si>
  <si>
    <t xml:space="preserve"> </t>
  </si>
  <si>
    <t>Public Counsel Miscellaneous O&amp;M Expense Adjustments</t>
  </si>
  <si>
    <t>Avista Calculation</t>
  </si>
  <si>
    <t>Electric</t>
  </si>
  <si>
    <t>Gas</t>
  </si>
  <si>
    <t>Public Counsel Calculation</t>
  </si>
  <si>
    <t>PC O&amp;M Reduction from Avista</t>
  </si>
  <si>
    <t>Operating Income Adjustment</t>
  </si>
  <si>
    <t>Revenue Requirement Adjustment</t>
  </si>
  <si>
    <t>21% Tax Rate</t>
  </si>
  <si>
    <t>Washington</t>
  </si>
  <si>
    <t>Line #</t>
  </si>
  <si>
    <t>Exhibit SC-18</t>
  </si>
  <si>
    <t>PC Expense Adjustment to Avista Pro-Forma:</t>
  </si>
  <si>
    <t>WA Electric</t>
  </si>
  <si>
    <t>WA Gas</t>
  </si>
  <si>
    <t>Operating Income Adjustment:</t>
  </si>
  <si>
    <t>Revenue Requirement Adjustment:</t>
  </si>
  <si>
    <t>Table 7 - Miscelaneous Expense Adjustments</t>
  </si>
  <si>
    <t>Source: Exhibits SC-16 and SC-17.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</si>
</sst>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1" applyNumberFormat="1" applyFont="1"/>
    <xf numFmtId="165" fontId="0" fillId="0" borderId="0" xfId="2" applyNumberFormat="1" applyFont="1"/>
    <xf numFmtId="0" fontId="0" fillId="0" borderId="0" xfId="0" applyAlignment="1">
      <alignment horizontal="right"/>
    </xf>
    <xf numFmtId="0" fontId="0" fillId="0" borderId="2" xfId="0" applyBorder="1"/>
    <xf numFmtId="0" fontId="0" fillId="0" borderId="1" xfId="0" applyFont="1" applyBorder="1"/>
    <xf numFmtId="0" fontId="0" fillId="0" borderId="0" xfId="0" applyFont="1" applyBorder="1"/>
    <xf numFmtId="0" fontId="2" fillId="0" borderId="3" xfId="0" applyFont="1" applyBorder="1"/>
    <xf numFmtId="164" fontId="0" fillId="0" borderId="2" xfId="1" applyNumberFormat="1" applyFont="1" applyBorder="1"/>
    <xf numFmtId="164" fontId="0" fillId="0" borderId="4" xfId="1" applyNumberFormat="1" applyFont="1" applyBorder="1"/>
    <xf numFmtId="0" fontId="0" fillId="0" borderId="5" xfId="0" applyBorder="1"/>
    <xf numFmtId="0" fontId="0" fillId="0" borderId="0" xfId="0" applyBorder="1"/>
    <xf numFmtId="165" fontId="2" fillId="0" borderId="0" xfId="2" applyNumberFormat="1" applyFont="1" applyBorder="1"/>
    <xf numFmtId="164" fontId="2" fillId="0" borderId="0" xfId="1" applyNumberFormat="1" applyFont="1" applyBorder="1"/>
    <xf numFmtId="165" fontId="2" fillId="0" borderId="6" xfId="2" applyNumberFormat="1" applyFont="1" applyBorder="1"/>
    <xf numFmtId="0" fontId="0" fillId="0" borderId="7" xfId="0" applyBorder="1"/>
    <xf numFmtId="0" fontId="0" fillId="0" borderId="1" xfId="0" applyBorder="1"/>
    <xf numFmtId="165" fontId="2" fillId="0" borderId="1" xfId="2" applyNumberFormat="1" applyFont="1" applyBorder="1"/>
    <xf numFmtId="164" fontId="2" fillId="0" borderId="1" xfId="1" applyNumberFormat="1" applyFont="1" applyBorder="1"/>
    <xf numFmtId="165" fontId="2" fillId="0" borderId="8" xfId="2" applyNumberFormat="1" applyFont="1" applyBorder="1"/>
    <xf numFmtId="0" fontId="2" fillId="0" borderId="0" xfId="0" applyFont="1" applyAlignment="1">
      <alignment horizontal="right"/>
    </xf>
    <xf numFmtId="0" fontId="0" fillId="0" borderId="9" xfId="0" applyBorder="1"/>
    <xf numFmtId="0" fontId="0" fillId="0" borderId="10" xfId="0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/>
    <xf numFmtId="164" fontId="0" fillId="0" borderId="0" xfId="1" applyNumberFormat="1" applyFont="1" applyBorder="1"/>
    <xf numFmtId="164" fontId="0" fillId="0" borderId="6" xfId="1" applyNumberFormat="1" applyFont="1" applyBorder="1"/>
    <xf numFmtId="0" fontId="0" fillId="0" borderId="6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164" fontId="0" fillId="0" borderId="1" xfId="1" applyNumberFormat="1" applyFont="1" applyBorder="1"/>
    <xf numFmtId="165" fontId="0" fillId="0" borderId="0" xfId="2" applyNumberFormat="1" applyFont="1" applyBorder="1"/>
    <xf numFmtId="165" fontId="0" fillId="0" borderId="6" xfId="2" applyNumberFormat="1" applyFont="1" applyBorder="1"/>
    <xf numFmtId="165" fontId="0" fillId="0" borderId="1" xfId="2" applyNumberFormat="1" applyFont="1" applyBorder="1"/>
    <xf numFmtId="165" fontId="0" fillId="0" borderId="8" xfId="2" applyNumberFormat="1" applyFont="1" applyBorder="1"/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0DE60-5C4A-4691-948D-E3BC72D27E54}">
  <dimension ref="B1:I32"/>
  <sheetViews>
    <sheetView tabSelected="1" workbookViewId="0">
      <selection activeCell="D6" sqref="D6"/>
    </sheetView>
  </sheetViews>
  <sheetFormatPr defaultRowHeight="15" x14ac:dyDescent="0.25"/>
  <cols>
    <col min="1" max="1" width="5" customWidth="1"/>
    <col min="3" max="3" width="4.85546875" customWidth="1"/>
    <col min="4" max="4" width="12.140625" customWidth="1"/>
    <col min="5" max="5" width="16" customWidth="1"/>
    <col min="6" max="6" width="8.7109375" customWidth="1"/>
    <col min="7" max="7" width="14.7109375" customWidth="1"/>
    <col min="8" max="8" width="5.5703125" customWidth="1"/>
    <col min="9" max="9" width="14.28515625" customWidth="1"/>
  </cols>
  <sheetData>
    <row r="1" spans="2:9" x14ac:dyDescent="0.25">
      <c r="B1" s="3" t="s">
        <v>2</v>
      </c>
      <c r="I1" s="23" t="s">
        <v>16</v>
      </c>
    </row>
    <row r="2" spans="2:9" x14ac:dyDescent="0.25">
      <c r="B2" s="3" t="s">
        <v>3</v>
      </c>
    </row>
    <row r="3" spans="2:9" x14ac:dyDescent="0.25">
      <c r="B3" t="s">
        <v>4</v>
      </c>
    </row>
    <row r="4" spans="2:9" x14ac:dyDescent="0.25">
      <c r="B4" s="3" t="s">
        <v>5</v>
      </c>
    </row>
    <row r="5" spans="2:9" x14ac:dyDescent="0.25">
      <c r="B5" s="3"/>
    </row>
    <row r="6" spans="2:9" x14ac:dyDescent="0.25">
      <c r="G6" s="39" t="s">
        <v>14</v>
      </c>
      <c r="H6" s="39"/>
      <c r="I6" s="39"/>
    </row>
    <row r="7" spans="2:9" x14ac:dyDescent="0.25">
      <c r="B7" s="2" t="s">
        <v>15</v>
      </c>
      <c r="G7" s="2" t="s">
        <v>0</v>
      </c>
      <c r="H7" s="2"/>
      <c r="I7" s="2" t="s">
        <v>1</v>
      </c>
    </row>
    <row r="8" spans="2:9" x14ac:dyDescent="0.25">
      <c r="G8" s="7"/>
      <c r="I8" s="7"/>
    </row>
    <row r="9" spans="2:9" x14ac:dyDescent="0.25">
      <c r="B9" s="1">
        <v>1</v>
      </c>
      <c r="C9" s="3" t="s">
        <v>6</v>
      </c>
    </row>
    <row r="10" spans="2:9" x14ac:dyDescent="0.25">
      <c r="B10" s="1">
        <f>+B9+1</f>
        <v>2</v>
      </c>
      <c r="D10" t="s">
        <v>7</v>
      </c>
      <c r="G10" s="5">
        <v>9772750</v>
      </c>
      <c r="H10" s="5"/>
      <c r="I10" s="5">
        <v>4342444</v>
      </c>
    </row>
    <row r="11" spans="2:9" x14ac:dyDescent="0.25">
      <c r="B11" s="1">
        <f t="shared" ref="B11:B27" si="0">+B10+1</f>
        <v>3</v>
      </c>
      <c r="D11" t="s">
        <v>8</v>
      </c>
      <c r="G11" s="4">
        <v>2249478</v>
      </c>
      <c r="H11" s="4"/>
      <c r="I11" s="4">
        <v>999768</v>
      </c>
    </row>
    <row r="12" spans="2:9" x14ac:dyDescent="0.25">
      <c r="B12" s="1">
        <f t="shared" si="0"/>
        <v>4</v>
      </c>
      <c r="G12" s="4"/>
      <c r="H12" s="4"/>
      <c r="I12" s="4"/>
    </row>
    <row r="13" spans="2:9" x14ac:dyDescent="0.25">
      <c r="B13" s="1">
        <f t="shared" si="0"/>
        <v>5</v>
      </c>
      <c r="C13" s="3" t="s">
        <v>9</v>
      </c>
      <c r="G13" s="4"/>
      <c r="H13" s="4"/>
      <c r="I13" s="4"/>
    </row>
    <row r="14" spans="2:9" x14ac:dyDescent="0.25">
      <c r="B14" s="1">
        <f t="shared" si="0"/>
        <v>6</v>
      </c>
      <c r="D14" t="s">
        <v>7</v>
      </c>
      <c r="G14" s="4">
        <v>4498183</v>
      </c>
      <c r="H14" s="4"/>
      <c r="I14" s="4">
        <v>1519960</v>
      </c>
    </row>
    <row r="15" spans="2:9" x14ac:dyDescent="0.25">
      <c r="B15" s="1">
        <f t="shared" si="0"/>
        <v>7</v>
      </c>
      <c r="D15" t="s">
        <v>8</v>
      </c>
      <c r="G15" s="4">
        <v>1001851</v>
      </c>
      <c r="H15" s="4"/>
      <c r="I15" s="4">
        <v>338531</v>
      </c>
    </row>
    <row r="16" spans="2:9" x14ac:dyDescent="0.25">
      <c r="B16" s="1">
        <f t="shared" si="0"/>
        <v>8</v>
      </c>
      <c r="G16" s="4"/>
      <c r="H16" s="4"/>
      <c r="I16" s="4"/>
    </row>
    <row r="17" spans="2:9" x14ac:dyDescent="0.25">
      <c r="B17" s="1">
        <f t="shared" si="0"/>
        <v>9</v>
      </c>
      <c r="C17" s="3" t="s">
        <v>10</v>
      </c>
      <c r="G17" s="4"/>
      <c r="H17" s="4"/>
      <c r="I17" s="4"/>
    </row>
    <row r="18" spans="2:9" x14ac:dyDescent="0.25">
      <c r="B18" s="1">
        <f t="shared" si="0"/>
        <v>10</v>
      </c>
      <c r="D18" t="s">
        <v>7</v>
      </c>
      <c r="G18" s="4">
        <f>+G14-G10</f>
        <v>-5274567</v>
      </c>
      <c r="H18" s="4"/>
      <c r="I18" s="4">
        <f t="shared" ref="I18" si="1">+I14-I10</f>
        <v>-2822484</v>
      </c>
    </row>
    <row r="19" spans="2:9" x14ac:dyDescent="0.25">
      <c r="B19" s="1">
        <f t="shared" si="0"/>
        <v>11</v>
      </c>
      <c r="D19" t="s">
        <v>8</v>
      </c>
      <c r="G19" s="4">
        <f t="shared" ref="G19:I19" si="2">+G15-G11</f>
        <v>-1247627</v>
      </c>
      <c r="H19" s="4"/>
      <c r="I19" s="4">
        <f t="shared" si="2"/>
        <v>-661237</v>
      </c>
    </row>
    <row r="20" spans="2:9" x14ac:dyDescent="0.25">
      <c r="B20" s="1">
        <f t="shared" si="0"/>
        <v>12</v>
      </c>
      <c r="G20" s="4"/>
      <c r="H20" s="4"/>
      <c r="I20" s="4"/>
    </row>
    <row r="21" spans="2:9" x14ac:dyDescent="0.25">
      <c r="B21" s="1">
        <f t="shared" si="0"/>
        <v>13</v>
      </c>
      <c r="C21" t="s">
        <v>11</v>
      </c>
      <c r="G21" s="4"/>
      <c r="H21" s="4"/>
      <c r="I21" s="4"/>
    </row>
    <row r="22" spans="2:9" x14ac:dyDescent="0.25">
      <c r="B22" s="1">
        <f t="shared" si="0"/>
        <v>14</v>
      </c>
      <c r="D22" t="s">
        <v>7</v>
      </c>
      <c r="E22" s="6" t="s">
        <v>13</v>
      </c>
      <c r="F22" s="6"/>
      <c r="G22" s="4">
        <f>+G18*0.79</f>
        <v>-4166907.93</v>
      </c>
      <c r="H22" s="4"/>
      <c r="I22" s="4">
        <f t="shared" ref="I22:I23" si="3">+I18*0.79</f>
        <v>-2229762.36</v>
      </c>
    </row>
    <row r="23" spans="2:9" x14ac:dyDescent="0.25">
      <c r="B23" s="1">
        <f t="shared" si="0"/>
        <v>15</v>
      </c>
      <c r="D23" t="s">
        <v>8</v>
      </c>
      <c r="E23" s="6" t="s">
        <v>13</v>
      </c>
      <c r="F23" s="6"/>
      <c r="G23" s="4">
        <f>+G19*0.79</f>
        <v>-985625.33000000007</v>
      </c>
      <c r="H23" s="4"/>
      <c r="I23" s="4">
        <f t="shared" si="3"/>
        <v>-522377.23000000004</v>
      </c>
    </row>
    <row r="24" spans="2:9" x14ac:dyDescent="0.25">
      <c r="B24" s="1">
        <f t="shared" si="0"/>
        <v>16</v>
      </c>
      <c r="G24" s="4"/>
      <c r="H24" s="4"/>
      <c r="I24" s="4"/>
    </row>
    <row r="25" spans="2:9" x14ac:dyDescent="0.25">
      <c r="B25" s="1">
        <f t="shared" si="0"/>
        <v>17</v>
      </c>
      <c r="C25" s="10" t="s">
        <v>12</v>
      </c>
      <c r="D25" s="7"/>
      <c r="E25" s="7"/>
      <c r="F25" s="7"/>
      <c r="G25" s="11"/>
      <c r="H25" s="11"/>
      <c r="I25" s="12"/>
    </row>
    <row r="26" spans="2:9" x14ac:dyDescent="0.25">
      <c r="B26" s="1">
        <f t="shared" si="0"/>
        <v>18</v>
      </c>
      <c r="C26" s="13"/>
      <c r="D26" s="14" t="s">
        <v>7</v>
      </c>
      <c r="E26" s="9">
        <v>0.75552940000000002</v>
      </c>
      <c r="F26" s="9"/>
      <c r="G26" s="15">
        <f>+G22/$E26</f>
        <v>-5515216.1252758661</v>
      </c>
      <c r="H26" s="16"/>
      <c r="I26" s="17">
        <f>+I22/$E26</f>
        <v>-2951258.2303216788</v>
      </c>
    </row>
    <row r="27" spans="2:9" x14ac:dyDescent="0.25">
      <c r="B27" s="1">
        <f t="shared" si="0"/>
        <v>19</v>
      </c>
      <c r="C27" s="18"/>
      <c r="D27" s="19" t="s">
        <v>8</v>
      </c>
      <c r="E27" s="8">
        <v>0.75552940000000002</v>
      </c>
      <c r="F27" s="8"/>
      <c r="G27" s="20">
        <f>+G23/$E27</f>
        <v>-1304549.2736616207</v>
      </c>
      <c r="H27" s="21"/>
      <c r="I27" s="22">
        <f>+I23/$E27</f>
        <v>-691405.56277492316</v>
      </c>
    </row>
    <row r="28" spans="2:9" x14ac:dyDescent="0.25">
      <c r="G28" s="4"/>
      <c r="H28" s="4"/>
      <c r="I28" s="4"/>
    </row>
    <row r="29" spans="2:9" x14ac:dyDescent="0.25">
      <c r="G29" s="4"/>
      <c r="H29" s="4"/>
      <c r="I29" s="4"/>
    </row>
    <row r="30" spans="2:9" x14ac:dyDescent="0.25">
      <c r="B30" t="s">
        <v>23</v>
      </c>
      <c r="G30" s="4"/>
      <c r="H30" s="4"/>
      <c r="I30" s="4"/>
    </row>
    <row r="31" spans="2:9" x14ac:dyDescent="0.25">
      <c r="G31" s="4"/>
      <c r="H31" s="4"/>
      <c r="I31" s="4"/>
    </row>
    <row r="32" spans="2:9" x14ac:dyDescent="0.25">
      <c r="G32" s="4"/>
      <c r="H32" s="4"/>
      <c r="I32" s="4"/>
    </row>
  </sheetData>
  <mergeCells count="1">
    <mergeCell ref="G6:I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85587-9E95-4606-B5A9-C54510F41E1C}">
  <dimension ref="D3:L13"/>
  <sheetViews>
    <sheetView showGridLines="0" workbookViewId="0">
      <selection activeCell="M21" sqref="M21"/>
    </sheetView>
  </sheetViews>
  <sheetFormatPr defaultRowHeight="15" x14ac:dyDescent="0.25"/>
  <cols>
    <col min="5" max="5" width="4.85546875" customWidth="1"/>
    <col min="6" max="6" width="12.5703125" customWidth="1"/>
    <col min="7" max="7" width="10.42578125" customWidth="1"/>
    <col min="9" max="9" width="6.28515625" customWidth="1"/>
    <col min="10" max="10" width="13.28515625" customWidth="1"/>
    <col min="11" max="11" width="3.85546875" customWidth="1"/>
    <col min="12" max="12" width="16.28515625" customWidth="1"/>
  </cols>
  <sheetData>
    <row r="3" spans="4:12" ht="23.25" x14ac:dyDescent="0.35">
      <c r="E3" s="40" t="s">
        <v>22</v>
      </c>
      <c r="F3" s="41"/>
      <c r="G3" s="41"/>
      <c r="H3" s="41"/>
      <c r="I3" s="41"/>
      <c r="J3" s="41"/>
      <c r="K3" s="41"/>
      <c r="L3" s="42"/>
    </row>
    <row r="4" spans="4:12" x14ac:dyDescent="0.25">
      <c r="E4" s="24"/>
      <c r="F4" s="25"/>
      <c r="G4" s="25"/>
      <c r="H4" s="25"/>
      <c r="I4" s="25"/>
      <c r="J4" s="26" t="s">
        <v>0</v>
      </c>
      <c r="K4" s="26"/>
      <c r="L4" s="27" t="s">
        <v>1</v>
      </c>
    </row>
    <row r="5" spans="4:12" x14ac:dyDescent="0.25">
      <c r="E5" s="28" t="s">
        <v>17</v>
      </c>
      <c r="H5" s="29"/>
      <c r="I5" s="29"/>
      <c r="J5" s="29"/>
      <c r="K5" s="29"/>
      <c r="L5" s="30"/>
    </row>
    <row r="6" spans="4:12" x14ac:dyDescent="0.25">
      <c r="E6" s="13"/>
      <c r="F6" s="3" t="s">
        <v>18</v>
      </c>
      <c r="G6" s="3"/>
      <c r="H6" s="16"/>
      <c r="I6" s="16"/>
      <c r="J6" s="15">
        <v>-5274567</v>
      </c>
      <c r="K6" s="15"/>
      <c r="L6" s="17">
        <v>-2822484</v>
      </c>
    </row>
    <row r="7" spans="4:12" x14ac:dyDescent="0.25">
      <c r="D7" s="31"/>
      <c r="E7" s="18"/>
      <c r="F7" s="32" t="s">
        <v>19</v>
      </c>
      <c r="G7" s="32"/>
      <c r="H7" s="21"/>
      <c r="I7" s="21"/>
      <c r="J7" s="20">
        <v>-1247627</v>
      </c>
      <c r="K7" s="20"/>
      <c r="L7" s="22">
        <v>-661237</v>
      </c>
    </row>
    <row r="8" spans="4:12" x14ac:dyDescent="0.25">
      <c r="E8" s="13" t="s">
        <v>20</v>
      </c>
      <c r="H8" s="29"/>
      <c r="I8" s="29"/>
      <c r="J8" s="29"/>
      <c r="K8" s="29"/>
      <c r="L8" s="30"/>
    </row>
    <row r="9" spans="4:12" x14ac:dyDescent="0.25">
      <c r="E9" s="13"/>
      <c r="F9" t="s">
        <v>18</v>
      </c>
      <c r="G9" s="6"/>
      <c r="H9" s="29"/>
      <c r="I9" s="29"/>
      <c r="J9" s="35">
        <v>-4166907.93</v>
      </c>
      <c r="K9" s="35"/>
      <c r="L9" s="36">
        <v>-2229762.36</v>
      </c>
    </row>
    <row r="10" spans="4:12" x14ac:dyDescent="0.25">
      <c r="D10" s="31"/>
      <c r="E10" s="18"/>
      <c r="F10" s="19" t="s">
        <v>19</v>
      </c>
      <c r="G10" s="33"/>
      <c r="H10" s="34"/>
      <c r="I10" s="34"/>
      <c r="J10" s="37">
        <v>-985625.33000000007</v>
      </c>
      <c r="K10" s="37"/>
      <c r="L10" s="38">
        <v>-522377.23000000004</v>
      </c>
    </row>
    <row r="11" spans="4:12" x14ac:dyDescent="0.25">
      <c r="E11" s="28" t="s">
        <v>21</v>
      </c>
      <c r="H11" s="29"/>
      <c r="I11" s="29"/>
      <c r="J11" s="29"/>
      <c r="K11" s="29"/>
      <c r="L11" s="30"/>
    </row>
    <row r="12" spans="4:12" x14ac:dyDescent="0.25">
      <c r="E12" s="13"/>
      <c r="F12" s="3" t="s">
        <v>18</v>
      </c>
      <c r="G12" s="3"/>
      <c r="H12" s="29"/>
      <c r="I12" s="29"/>
      <c r="J12" s="15">
        <v>-5515216.1252758661</v>
      </c>
      <c r="K12" s="29"/>
      <c r="L12" s="17">
        <v>-2951258.2303216788</v>
      </c>
    </row>
    <row r="13" spans="4:12" x14ac:dyDescent="0.25">
      <c r="D13" s="31"/>
      <c r="E13" s="18"/>
      <c r="F13" s="32" t="s">
        <v>19</v>
      </c>
      <c r="G13" s="32"/>
      <c r="H13" s="34"/>
      <c r="I13" s="34"/>
      <c r="J13" s="20">
        <v>-1304549.2736616207</v>
      </c>
      <c r="K13" s="34"/>
      <c r="L13" s="22">
        <v>-691405.56277492316</v>
      </c>
    </row>
  </sheetData>
  <mergeCells count="1">
    <mergeCell ref="E3:L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60FB20D-5887-4F91-8288-49EBC2CE91F1}"/>
</file>

<file path=customXml/itemProps2.xml><?xml version="1.0" encoding="utf-8"?>
<ds:datastoreItem xmlns:ds="http://schemas.openxmlformats.org/officeDocument/2006/customXml" ds:itemID="{541644AD-1BC4-40E0-BE46-96F852FD8FD2}"/>
</file>

<file path=customXml/itemProps3.xml><?xml version="1.0" encoding="utf-8"?>
<ds:datastoreItem xmlns:ds="http://schemas.openxmlformats.org/officeDocument/2006/customXml" ds:itemID="{76BB1EE8-0B92-4E26-94D5-541ED4954F67}"/>
</file>

<file path=customXml/itemProps4.xml><?xml version="1.0" encoding="utf-8"?>
<ds:datastoreItem xmlns:ds="http://schemas.openxmlformats.org/officeDocument/2006/customXml" ds:itemID="{1326C542-61E9-4264-BAE1-62055B115B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Table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2022-07-25T19:49:22Z</cp:lastPrinted>
  <dcterms:created xsi:type="dcterms:W3CDTF">2022-07-10T02:48:26Z</dcterms:created>
  <dcterms:modified xsi:type="dcterms:W3CDTF">2022-07-25T19:49:27Z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{F27D7A66-027F-4468-9ED5-A6D0BD3348AD}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