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home.utc.wa.gov/sites/ug-170929/Staffs Testimony and Exhibits/"/>
    </mc:Choice>
  </mc:AlternateContent>
  <bookViews>
    <workbookView xWindow="0" yWindow="0" windowWidth="15360" windowHeight="8040"/>
  </bookViews>
  <sheets>
    <sheet name="Bill Illustration" sheetId="1" r:id="rId1"/>
  </sheets>
  <definedNames>
    <definedName name="_xlnm.Print_Area" localSheetId="0">'Bill Illustration'!$A$1:$O$45</definedName>
  </definedNames>
  <calcPr calcId="15251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1" l="1"/>
  <c r="L8" i="1"/>
  <c r="L33" i="1"/>
  <c r="L34" i="1"/>
  <c r="L35" i="1"/>
  <c r="L32" i="1"/>
  <c r="L25" i="1"/>
  <c r="L26" i="1"/>
  <c r="L27" i="1"/>
  <c r="L24" i="1"/>
  <c r="L11" i="1"/>
  <c r="L10" i="1"/>
  <c r="L9" i="1"/>
  <c r="N35" i="1"/>
  <c r="N34" i="1"/>
  <c r="N33" i="1"/>
  <c r="N32" i="1"/>
  <c r="N27" i="1"/>
  <c r="N26" i="1"/>
  <c r="N25" i="1"/>
  <c r="N24" i="1"/>
  <c r="N11" i="1"/>
  <c r="N10" i="1"/>
  <c r="N9" i="1"/>
  <c r="N19" i="1"/>
  <c r="N18" i="1"/>
  <c r="N17" i="1"/>
  <c r="N16" i="1"/>
  <c r="L19" i="1"/>
  <c r="L18" i="1"/>
  <c r="L17" i="1"/>
  <c r="L16" i="1"/>
</calcChain>
</file>

<file path=xl/sharedStrings.xml><?xml version="1.0" encoding="utf-8"?>
<sst xmlns="http://schemas.openxmlformats.org/spreadsheetml/2006/main" count="61" uniqueCount="44">
  <si>
    <t>Bill Impact Under Staff's Proposed Bill Discount Program</t>
  </si>
  <si>
    <t>Income Tier</t>
  </si>
  <si>
    <t>Annual Gas Bill</t>
  </si>
  <si>
    <t>Annual Gas Heating Bill for LIHEAP Calculation</t>
  </si>
  <si>
    <t>LIHEAP Support</t>
  </si>
  <si>
    <t>Remaining Bill After LIHEAP</t>
  </si>
  <si>
    <t>Remaining % After LIHEAP</t>
  </si>
  <si>
    <t>WEAF Support %</t>
  </si>
  <si>
    <t xml:space="preserve">WEAF Support </t>
  </si>
  <si>
    <t>Remaining Bill After LIHEAP &amp; WEAF</t>
  </si>
  <si>
    <t>Remaining % After LIHEAP &amp; WEAF</t>
  </si>
  <si>
    <t>Energy Assistance as % of Bill</t>
  </si>
  <si>
    <t>Average Income (Households of Four)</t>
  </si>
  <si>
    <t>Energy Burden After Energy Assistance</t>
  </si>
  <si>
    <t>Average Income (Households of One)</t>
  </si>
  <si>
    <t>(a)</t>
  </si>
  <si>
    <t>(b)=(a)*
Heating Bill Ratio</t>
  </si>
  <si>
    <t>(c) = (b)*Ratio
from LIHEAP benefit curve</t>
  </si>
  <si>
    <t>(d) = (a) - (c)</t>
  </si>
  <si>
    <t>(e) = (d)/(a)</t>
  </si>
  <si>
    <t>(f)</t>
  </si>
  <si>
    <t>(g)=(a)*(f)</t>
  </si>
  <si>
    <t>(h)=(d)-(g)</t>
  </si>
  <si>
    <t>(i)=(h)/(a)</t>
  </si>
  <si>
    <t>(j)=((c)+(g))/(a)</t>
  </si>
  <si>
    <t>(k)</t>
  </si>
  <si>
    <t>(l)=(h)/(k)</t>
  </si>
  <si>
    <t>(m)</t>
  </si>
  <si>
    <t>(n)=(h)/(m)</t>
  </si>
  <si>
    <t>Benefit level for households that receive both LIHEAP and WEAF</t>
  </si>
  <si>
    <t>(Average Consumption)</t>
  </si>
  <si>
    <t>0-50% FPL</t>
  </si>
  <si>
    <t>50-100% FPL</t>
  </si>
  <si>
    <t>100-125% FPL</t>
  </si>
  <si>
    <t>125-150% FPL</t>
  </si>
  <si>
    <t>Benefit level for households that only receive WEAF</t>
  </si>
  <si>
    <t>(High Consumption)</t>
  </si>
  <si>
    <t xml:space="preserve">Notes: </t>
  </si>
  <si>
    <t xml:space="preserve">(a) "Annual Gas Bill" is calculated from Cascade's Revised Response to UTC Staff Data Request No. 96C (confidential) (full 12-month bills).  The high usage is defined as average consumption plus two standard deviations. </t>
  </si>
  <si>
    <t xml:space="preserve">(b) For the purpose of LIHEAP calculation, "Annual Gas Heating Bill" is calculated as total annual gas bill minus base load (lowest monthly consumption).  Heating bill as a percentage of annual bill is calculated based on Cascade Response to UTC Staff Data Request No. 24C (confidential).  </t>
  </si>
  <si>
    <t xml:space="preserve">(c) "LIHEAP Support" is calculated based on Gas Heating Bill and the LIHEAP Benefit Curve. </t>
  </si>
  <si>
    <t xml:space="preserve">(g) "WEAF support" amount is calculated as 30% or 50% of the annual bill, assuming the discount can be applied to all bill line items.  If WEAF discount cannot be applied to the temperary adder schedule rates, the support amount will be reduced by about 5%. </t>
  </si>
  <si>
    <t>(k) and (m) "Average Income" per household is based on published 2017 Federal Poverty Guidelines: https://liheapch.acf.hhs.gov/news/july16/FPG.htm</t>
  </si>
  <si>
    <t>(REDACTED)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</si>
</sst>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quot;$&quot;* #,##0_);_(&quot;$&quot;* \(#,##0\);_(&quot;$&quot;* &quot;-&quot;??_);_(@_)"/>
    <numFmt numFmtId="165" formatCode="0.0%"/>
  </numFmts>
  <fonts count="13"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b/>
      <sz val="12"/>
      <color theme="1"/>
      <name val="Times New Roman"/>
      <family val="1"/>
    </font>
    <font>
      <b/>
      <u/>
      <sz val="12"/>
      <color theme="1"/>
      <name val="Times New Roman"/>
      <family val="1"/>
    </font>
    <font>
      <sz val="12"/>
      <color theme="4" tint="-0.249977111117893"/>
      <name val="Times New Roman"/>
      <family val="1"/>
    </font>
    <font>
      <sz val="12"/>
      <color theme="9" tint="-0.249977111117893"/>
      <name val="Times New Roman"/>
      <family val="1"/>
    </font>
    <font>
      <sz val="12"/>
      <color rgb="FF00B050"/>
      <name val="Times New Roman"/>
      <family val="1"/>
    </font>
    <font>
      <sz val="12"/>
      <color rgb="FFFF0000"/>
      <name val="Times New Roman"/>
      <family val="1"/>
    </font>
    <font>
      <i/>
      <sz val="12"/>
      <name val="Times New Roman"/>
      <family val="1"/>
    </font>
    <font>
      <i/>
      <sz val="12"/>
      <color theme="1"/>
      <name val="Times New Roman"/>
      <family val="1"/>
    </font>
    <font>
      <b/>
      <sz val="16"/>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7">
    <xf numFmtId="0" fontId="0" fillId="0" borderId="0" xfId="0"/>
    <xf numFmtId="0" fontId="2" fillId="0" borderId="0" xfId="0" applyFont="1"/>
    <xf numFmtId="0" fontId="3" fillId="0" borderId="0" xfId="0" applyFont="1"/>
    <xf numFmtId="0" fontId="5" fillId="0" borderId="0" xfId="0" applyFont="1"/>
    <xf numFmtId="0" fontId="4" fillId="0" borderId="0" xfId="0" applyFont="1"/>
    <xf numFmtId="9" fontId="2" fillId="0" borderId="0" xfId="2" applyFont="1"/>
    <xf numFmtId="164" fontId="2" fillId="0" borderId="0" xfId="0" applyNumberFormat="1" applyFont="1"/>
    <xf numFmtId="9" fontId="8" fillId="0" borderId="0" xfId="2" applyFont="1"/>
    <xf numFmtId="164" fontId="2" fillId="0" borderId="0" xfId="2" applyNumberFormat="1" applyFont="1"/>
    <xf numFmtId="9" fontId="8" fillId="0" borderId="0" xfId="2" applyFont="1" applyFill="1"/>
    <xf numFmtId="9" fontId="9" fillId="0" borderId="0" xfId="2" applyFont="1" applyFill="1"/>
    <xf numFmtId="0" fontId="9" fillId="0" borderId="0" xfId="0" applyFont="1"/>
    <xf numFmtId="0" fontId="4" fillId="0" borderId="0" xfId="0" applyFont="1" applyFill="1"/>
    <xf numFmtId="9" fontId="9" fillId="0" borderId="0" xfId="2" applyFont="1"/>
    <xf numFmtId="0" fontId="8" fillId="0" borderId="0" xfId="0" applyFont="1"/>
    <xf numFmtId="0" fontId="10" fillId="0" borderId="0" xfId="0" applyFont="1"/>
    <xf numFmtId="0" fontId="11" fillId="0" borderId="0" xfId="0" applyFont="1"/>
    <xf numFmtId="0" fontId="4" fillId="0" borderId="0" xfId="0" applyFont="1" applyAlignment="1">
      <alignment vertical="top"/>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 xfId="0" applyFont="1" applyBorder="1"/>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64" fontId="2" fillId="0" borderId="1" xfId="1" applyNumberFormat="1" applyFont="1" applyBorder="1" applyAlignment="1">
      <alignment horizontal="right"/>
    </xf>
    <xf numFmtId="164" fontId="2" fillId="0" borderId="4" xfId="1" applyNumberFormat="1" applyFont="1" applyBorder="1" applyAlignment="1">
      <alignment horizontal="right"/>
    </xf>
    <xf numFmtId="164" fontId="3" fillId="0" borderId="1" xfId="1" applyNumberFormat="1" applyFont="1" applyBorder="1" applyAlignment="1">
      <alignment horizontal="right"/>
    </xf>
    <xf numFmtId="0" fontId="3" fillId="0" borderId="3" xfId="0" applyFont="1" applyFill="1" applyBorder="1" applyAlignment="1">
      <alignment horizontal="center" vertical="center" wrapText="1"/>
    </xf>
    <xf numFmtId="164" fontId="6" fillId="2" borderId="1" xfId="1" applyNumberFormat="1" applyFont="1" applyFill="1" applyBorder="1" applyAlignment="1">
      <alignment horizontal="right"/>
    </xf>
    <xf numFmtId="164" fontId="2" fillId="2" borderId="1" xfId="1" applyNumberFormat="1" applyFont="1" applyFill="1" applyBorder="1" applyAlignment="1">
      <alignment horizontal="right"/>
    </xf>
    <xf numFmtId="9" fontId="2" fillId="2" borderId="1" xfId="2" applyFont="1" applyFill="1" applyBorder="1" applyAlignment="1">
      <alignment horizontal="right"/>
    </xf>
    <xf numFmtId="9" fontId="7" fillId="2" borderId="1" xfId="0" applyNumberFormat="1" applyFont="1" applyFill="1" applyBorder="1" applyAlignment="1">
      <alignment horizontal="right"/>
    </xf>
    <xf numFmtId="164" fontId="2" fillId="2" borderId="1" xfId="0" applyNumberFormat="1" applyFont="1" applyFill="1" applyBorder="1" applyAlignment="1">
      <alignment horizontal="right"/>
    </xf>
    <xf numFmtId="9" fontId="2" fillId="2" borderId="1" xfId="2" applyNumberFormat="1" applyFont="1" applyFill="1" applyBorder="1" applyAlignment="1">
      <alignment horizontal="right"/>
    </xf>
    <xf numFmtId="9" fontId="2" fillId="2" borderId="9" xfId="2" applyFont="1" applyFill="1" applyBorder="1" applyAlignment="1">
      <alignment horizontal="right"/>
    </xf>
    <xf numFmtId="165" fontId="2" fillId="2" borderId="1" xfId="2" applyNumberFormat="1" applyFont="1" applyFill="1" applyBorder="1" applyAlignment="1">
      <alignment horizontal="right"/>
    </xf>
    <xf numFmtId="165" fontId="3" fillId="2" borderId="1" xfId="2" applyNumberFormat="1" applyFont="1" applyFill="1" applyBorder="1" applyAlignment="1">
      <alignment horizontal="right"/>
    </xf>
    <xf numFmtId="44" fontId="2" fillId="2" borderId="1" xfId="1" applyNumberFormat="1" applyFont="1" applyFill="1" applyBorder="1" applyAlignment="1">
      <alignment horizontal="right"/>
    </xf>
    <xf numFmtId="164" fontId="2" fillId="2" borderId="1" xfId="1" quotePrefix="1" applyNumberFormat="1" applyFont="1" applyFill="1" applyBorder="1" applyAlignment="1">
      <alignment horizontal="right"/>
    </xf>
    <xf numFmtId="10" fontId="3" fillId="2" borderId="1" xfId="2" applyNumberFormat="1" applyFont="1" applyFill="1" applyBorder="1" applyAlignment="1">
      <alignment horizontal="right"/>
    </xf>
    <xf numFmtId="10" fontId="2" fillId="2" borderId="1" xfId="2" applyNumberFormat="1" applyFont="1" applyFill="1" applyBorder="1" applyAlignment="1">
      <alignment horizontal="right"/>
    </xf>
    <xf numFmtId="0" fontId="10" fillId="0" borderId="0" xfId="0" applyFont="1" applyAlignment="1">
      <alignment horizontal="left" vertical="top" wrapText="1"/>
    </xf>
    <xf numFmtId="0" fontId="12" fillId="0" borderId="0" xfId="0" applyFont="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3"/>
  <sheetViews>
    <sheetView tabSelected="1" view="pageLayout" zoomScaleNormal="100" workbookViewId="0">
      <selection sqref="A1:O1"/>
    </sheetView>
  </sheetViews>
  <sheetFormatPr defaultRowHeight="15.75" x14ac:dyDescent="0.25"/>
  <cols>
    <col min="1" max="1" width="15.42578125" style="1" bestFit="1" customWidth="1"/>
    <col min="2" max="2" width="9.5703125" style="1" customWidth="1"/>
    <col min="3" max="3" width="15.5703125" style="1" customWidth="1"/>
    <col min="4" max="4" width="16.7109375" style="1" customWidth="1"/>
    <col min="5" max="5" width="12.5703125" style="1" customWidth="1"/>
    <col min="6" max="6" width="11.42578125" style="1" customWidth="1"/>
    <col min="7" max="7" width="9.5703125" style="1" customWidth="1"/>
    <col min="8" max="8" width="11.5703125" style="1" customWidth="1"/>
    <col min="9" max="9" width="11.42578125" style="1" customWidth="1"/>
    <col min="10" max="10" width="9.5703125" style="1" customWidth="1"/>
    <col min="11" max="11" width="14.7109375" style="1" customWidth="1"/>
    <col min="12" max="12" width="12.28515625" style="1" customWidth="1"/>
    <col min="13" max="13" width="10.5703125" style="1" customWidth="1"/>
    <col min="14" max="14" width="12.5703125" style="1" customWidth="1"/>
    <col min="15" max="15" width="13.85546875" style="2" customWidth="1"/>
    <col min="16" max="16" width="9.140625" style="1"/>
    <col min="17" max="17" width="12" style="1" customWidth="1"/>
    <col min="18" max="18" width="14.140625" style="1" customWidth="1"/>
    <col min="19" max="16384" width="9.140625" style="1"/>
  </cols>
  <sheetData>
    <row r="1" spans="1:18" ht="20.25" x14ac:dyDescent="0.3">
      <c r="A1" s="46" t="s">
        <v>0</v>
      </c>
      <c r="B1" s="46"/>
      <c r="C1" s="46"/>
      <c r="D1" s="46"/>
      <c r="E1" s="46"/>
      <c r="F1" s="46"/>
      <c r="G1" s="46"/>
      <c r="H1" s="46"/>
      <c r="I1" s="46"/>
      <c r="J1" s="46"/>
      <c r="K1" s="46"/>
      <c r="L1" s="46"/>
      <c r="M1" s="46"/>
      <c r="N1" s="46"/>
      <c r="O1" s="46"/>
    </row>
    <row r="2" spans="1:18" ht="20.25" x14ac:dyDescent="0.3">
      <c r="A2" s="46" t="s">
        <v>43</v>
      </c>
      <c r="B2" s="46"/>
      <c r="C2" s="46"/>
      <c r="D2" s="46"/>
      <c r="E2" s="46"/>
      <c r="F2" s="46"/>
      <c r="G2" s="46"/>
      <c r="H2" s="46"/>
      <c r="I2" s="46"/>
      <c r="J2" s="46"/>
      <c r="K2" s="46"/>
      <c r="L2" s="46"/>
      <c r="M2" s="46"/>
      <c r="N2" s="46"/>
      <c r="O2" s="46"/>
    </row>
    <row r="3" spans="1:18" x14ac:dyDescent="0.25">
      <c r="F3" s="4"/>
    </row>
    <row r="4" spans="1:18" s="18" customFormat="1" ht="97.5" customHeight="1" x14ac:dyDescent="0.25">
      <c r="A4" s="19" t="s">
        <v>1</v>
      </c>
      <c r="B4" s="19" t="s">
        <v>2</v>
      </c>
      <c r="C4" s="19" t="s">
        <v>3</v>
      </c>
      <c r="D4" s="19" t="s">
        <v>4</v>
      </c>
      <c r="E4" s="19" t="s">
        <v>5</v>
      </c>
      <c r="F4" s="19" t="s">
        <v>6</v>
      </c>
      <c r="G4" s="19" t="s">
        <v>7</v>
      </c>
      <c r="H4" s="19" t="s">
        <v>8</v>
      </c>
      <c r="I4" s="19" t="s">
        <v>9</v>
      </c>
      <c r="J4" s="19" t="s">
        <v>10</v>
      </c>
      <c r="K4" s="24" t="s">
        <v>11</v>
      </c>
      <c r="L4" s="26" t="s">
        <v>12</v>
      </c>
      <c r="M4" s="19" t="s">
        <v>13</v>
      </c>
      <c r="N4" s="19" t="s">
        <v>14</v>
      </c>
      <c r="O4" s="22" t="s">
        <v>13</v>
      </c>
    </row>
    <row r="5" spans="1:18" s="18" customFormat="1" ht="47.25" x14ac:dyDescent="0.25">
      <c r="A5" s="20"/>
      <c r="B5" s="20" t="s">
        <v>15</v>
      </c>
      <c r="C5" s="31" t="s">
        <v>16</v>
      </c>
      <c r="D5" s="20" t="s">
        <v>17</v>
      </c>
      <c r="E5" s="20" t="s">
        <v>18</v>
      </c>
      <c r="F5" s="20" t="s">
        <v>19</v>
      </c>
      <c r="G5" s="20" t="s">
        <v>20</v>
      </c>
      <c r="H5" s="20" t="s">
        <v>21</v>
      </c>
      <c r="I5" s="20" t="s">
        <v>22</v>
      </c>
      <c r="J5" s="20" t="s">
        <v>23</v>
      </c>
      <c r="K5" s="25" t="s">
        <v>24</v>
      </c>
      <c r="L5" s="27" t="s">
        <v>25</v>
      </c>
      <c r="M5" s="20" t="s">
        <v>26</v>
      </c>
      <c r="N5" s="20" t="s">
        <v>27</v>
      </c>
      <c r="O5" s="21" t="s">
        <v>28</v>
      </c>
    </row>
    <row r="6" spans="1:18" x14ac:dyDescent="0.25">
      <c r="A6" s="3" t="s">
        <v>29</v>
      </c>
    </row>
    <row r="7" spans="1:18" x14ac:dyDescent="0.25">
      <c r="A7" s="4" t="s">
        <v>30</v>
      </c>
    </row>
    <row r="8" spans="1:18" x14ac:dyDescent="0.25">
      <c r="A8" s="23" t="s">
        <v>31</v>
      </c>
      <c r="B8" s="32"/>
      <c r="C8" s="33"/>
      <c r="D8" s="33"/>
      <c r="E8" s="33"/>
      <c r="F8" s="34"/>
      <c r="G8" s="35"/>
      <c r="H8" s="33"/>
      <c r="I8" s="36"/>
      <c r="J8" s="37"/>
      <c r="K8" s="38"/>
      <c r="L8" s="29">
        <f>(0+0.5)/2*24300</f>
        <v>6075</v>
      </c>
      <c r="M8" s="39"/>
      <c r="N8" s="28">
        <f>(0+0.5)/2*11880</f>
        <v>2970</v>
      </c>
      <c r="O8" s="40"/>
      <c r="P8" s="5"/>
      <c r="Q8" s="7"/>
    </row>
    <row r="9" spans="1:18" x14ac:dyDescent="0.25">
      <c r="A9" s="23" t="s">
        <v>32</v>
      </c>
      <c r="B9" s="32"/>
      <c r="C9" s="33"/>
      <c r="D9" s="33"/>
      <c r="E9" s="33"/>
      <c r="F9" s="34"/>
      <c r="G9" s="35"/>
      <c r="H9" s="33"/>
      <c r="I9" s="36"/>
      <c r="J9" s="37"/>
      <c r="K9" s="38"/>
      <c r="L9" s="29">
        <f>(0.5+1)/2*24300</f>
        <v>18225</v>
      </c>
      <c r="M9" s="39"/>
      <c r="N9" s="28">
        <f>(0.5+1)/2*11880</f>
        <v>8910</v>
      </c>
      <c r="O9" s="40"/>
      <c r="P9" s="5"/>
      <c r="Q9" s="7"/>
    </row>
    <row r="10" spans="1:18" x14ac:dyDescent="0.25">
      <c r="A10" s="23" t="s">
        <v>33</v>
      </c>
      <c r="B10" s="32"/>
      <c r="C10" s="33"/>
      <c r="D10" s="33"/>
      <c r="E10" s="33"/>
      <c r="F10" s="34"/>
      <c r="G10" s="35"/>
      <c r="H10" s="33"/>
      <c r="I10" s="36"/>
      <c r="J10" s="37"/>
      <c r="K10" s="38"/>
      <c r="L10" s="29">
        <f>(1+1.25)/2*24300</f>
        <v>27337.5</v>
      </c>
      <c r="M10" s="39"/>
      <c r="N10" s="28">
        <f>(1+1.25)/2*11880</f>
        <v>13365</v>
      </c>
      <c r="O10" s="40"/>
      <c r="P10" s="5"/>
      <c r="Q10" s="8"/>
    </row>
    <row r="11" spans="1:18" x14ac:dyDescent="0.25">
      <c r="A11" s="23" t="s">
        <v>34</v>
      </c>
      <c r="B11" s="32"/>
      <c r="C11" s="33"/>
      <c r="D11" s="33"/>
      <c r="E11" s="33"/>
      <c r="F11" s="34"/>
      <c r="G11" s="35"/>
      <c r="H11" s="33"/>
      <c r="I11" s="36"/>
      <c r="J11" s="37"/>
      <c r="K11" s="38"/>
      <c r="L11" s="29">
        <f>(1.25+1.5)/2*24300</f>
        <v>33412.5</v>
      </c>
      <c r="M11" s="39"/>
      <c r="N11" s="28">
        <f>(1.25+1.5)/2*11880</f>
        <v>16335</v>
      </c>
      <c r="O11" s="40"/>
      <c r="P11" s="5"/>
      <c r="Q11" s="9"/>
    </row>
    <row r="12" spans="1:18" x14ac:dyDescent="0.25">
      <c r="P12" s="5"/>
      <c r="Q12" s="10"/>
    </row>
    <row r="13" spans="1:18" x14ac:dyDescent="0.25">
      <c r="Q13" s="11"/>
      <c r="R13" s="12"/>
    </row>
    <row r="14" spans="1:18" x14ac:dyDescent="0.25">
      <c r="A14" s="3" t="s">
        <v>35</v>
      </c>
    </row>
    <row r="15" spans="1:18" x14ac:dyDescent="0.25">
      <c r="A15" s="4" t="s">
        <v>30</v>
      </c>
      <c r="Q15" s="11"/>
    </row>
    <row r="16" spans="1:18" x14ac:dyDescent="0.25">
      <c r="A16" s="23" t="s">
        <v>31</v>
      </c>
      <c r="B16" s="32"/>
      <c r="C16" s="33"/>
      <c r="D16" s="41"/>
      <c r="E16" s="33"/>
      <c r="F16" s="34"/>
      <c r="G16" s="35"/>
      <c r="H16" s="33"/>
      <c r="I16" s="36"/>
      <c r="J16" s="37"/>
      <c r="K16" s="38"/>
      <c r="L16" s="29">
        <f>L8</f>
        <v>6075</v>
      </c>
      <c r="M16" s="40"/>
      <c r="N16" s="30">
        <f>N8</f>
        <v>2970</v>
      </c>
      <c r="O16" s="40"/>
      <c r="Q16" s="7"/>
    </row>
    <row r="17" spans="1:17" x14ac:dyDescent="0.25">
      <c r="A17" s="23" t="s">
        <v>32</v>
      </c>
      <c r="B17" s="32"/>
      <c r="C17" s="33"/>
      <c r="D17" s="42"/>
      <c r="E17" s="33"/>
      <c r="F17" s="34"/>
      <c r="G17" s="35"/>
      <c r="H17" s="33"/>
      <c r="I17" s="36"/>
      <c r="J17" s="37"/>
      <c r="K17" s="38"/>
      <c r="L17" s="29">
        <f>L9</f>
        <v>18225</v>
      </c>
      <c r="M17" s="39"/>
      <c r="N17" s="28">
        <f>N9</f>
        <v>8910</v>
      </c>
      <c r="O17" s="40"/>
      <c r="Q17" s="13"/>
    </row>
    <row r="18" spans="1:17" x14ac:dyDescent="0.25">
      <c r="A18" s="23" t="s">
        <v>33</v>
      </c>
      <c r="B18" s="32"/>
      <c r="C18" s="33"/>
      <c r="D18" s="33"/>
      <c r="E18" s="33"/>
      <c r="F18" s="34"/>
      <c r="G18" s="35"/>
      <c r="H18" s="33"/>
      <c r="I18" s="36"/>
      <c r="J18" s="37"/>
      <c r="K18" s="38"/>
      <c r="L18" s="29">
        <f>L10</f>
        <v>27337.5</v>
      </c>
      <c r="M18" s="39"/>
      <c r="N18" s="28">
        <f>N10</f>
        <v>13365</v>
      </c>
      <c r="O18" s="40"/>
      <c r="Q18" s="14"/>
    </row>
    <row r="19" spans="1:17" x14ac:dyDescent="0.25">
      <c r="A19" s="23" t="s">
        <v>34</v>
      </c>
      <c r="B19" s="32"/>
      <c r="C19" s="33"/>
      <c r="D19" s="33"/>
      <c r="E19" s="33"/>
      <c r="F19" s="34"/>
      <c r="G19" s="35"/>
      <c r="H19" s="33"/>
      <c r="I19" s="36"/>
      <c r="J19" s="37"/>
      <c r="K19" s="38"/>
      <c r="L19" s="29">
        <f>L11</f>
        <v>33412.5</v>
      </c>
      <c r="M19" s="39"/>
      <c r="N19" s="28">
        <f>N11</f>
        <v>16335</v>
      </c>
      <c r="O19" s="40"/>
      <c r="Q19" s="6"/>
    </row>
    <row r="20" spans="1:17" x14ac:dyDescent="0.25">
      <c r="Q20" s="14"/>
    </row>
    <row r="21" spans="1:17" x14ac:dyDescent="0.25">
      <c r="Q21" s="11"/>
    </row>
    <row r="22" spans="1:17" x14ac:dyDescent="0.25">
      <c r="A22" s="3" t="s">
        <v>29</v>
      </c>
    </row>
    <row r="23" spans="1:17" x14ac:dyDescent="0.25">
      <c r="A23" s="4" t="s">
        <v>36</v>
      </c>
    </row>
    <row r="24" spans="1:17" x14ac:dyDescent="0.25">
      <c r="A24" s="23" t="s">
        <v>31</v>
      </c>
      <c r="B24" s="32"/>
      <c r="C24" s="33"/>
      <c r="D24" s="33"/>
      <c r="E24" s="33"/>
      <c r="F24" s="34"/>
      <c r="G24" s="35"/>
      <c r="H24" s="33"/>
      <c r="I24" s="36"/>
      <c r="J24" s="39"/>
      <c r="K24" s="38"/>
      <c r="L24" s="29">
        <f>L8</f>
        <v>6075</v>
      </c>
      <c r="M24" s="39"/>
      <c r="N24" s="28">
        <f>N8</f>
        <v>2970</v>
      </c>
      <c r="O24" s="40"/>
      <c r="Q24" s="7"/>
    </row>
    <row r="25" spans="1:17" x14ac:dyDescent="0.25">
      <c r="A25" s="23" t="s">
        <v>32</v>
      </c>
      <c r="B25" s="32"/>
      <c r="C25" s="33"/>
      <c r="D25" s="33"/>
      <c r="E25" s="33"/>
      <c r="F25" s="34"/>
      <c r="G25" s="35"/>
      <c r="H25" s="33"/>
      <c r="I25" s="36"/>
      <c r="J25" s="37"/>
      <c r="K25" s="38"/>
      <c r="L25" s="29">
        <f t="shared" ref="L25:L27" si="0">L9</f>
        <v>18225</v>
      </c>
      <c r="M25" s="39"/>
      <c r="N25" s="28">
        <f>N9</f>
        <v>8910</v>
      </c>
      <c r="O25" s="40"/>
    </row>
    <row r="26" spans="1:17" x14ac:dyDescent="0.25">
      <c r="A26" s="23" t="s">
        <v>33</v>
      </c>
      <c r="B26" s="32"/>
      <c r="C26" s="33"/>
      <c r="D26" s="33"/>
      <c r="E26" s="33"/>
      <c r="F26" s="34"/>
      <c r="G26" s="35"/>
      <c r="H26" s="33"/>
      <c r="I26" s="36"/>
      <c r="J26" s="37"/>
      <c r="K26" s="38"/>
      <c r="L26" s="29">
        <f t="shared" si="0"/>
        <v>27337.5</v>
      </c>
      <c r="M26" s="39"/>
      <c r="N26" s="28">
        <f>N10</f>
        <v>13365</v>
      </c>
      <c r="O26" s="40"/>
    </row>
    <row r="27" spans="1:17" x14ac:dyDescent="0.25">
      <c r="A27" s="23" t="s">
        <v>34</v>
      </c>
      <c r="B27" s="32"/>
      <c r="C27" s="33"/>
      <c r="D27" s="33"/>
      <c r="E27" s="33"/>
      <c r="F27" s="34"/>
      <c r="G27" s="35"/>
      <c r="H27" s="33"/>
      <c r="I27" s="36"/>
      <c r="J27" s="37"/>
      <c r="K27" s="38"/>
      <c r="L27" s="29">
        <f t="shared" si="0"/>
        <v>33412.5</v>
      </c>
      <c r="M27" s="39"/>
      <c r="N27" s="28">
        <f>N11</f>
        <v>16335</v>
      </c>
      <c r="O27" s="40"/>
    </row>
    <row r="28" spans="1:17" x14ac:dyDescent="0.25">
      <c r="Q28" s="14"/>
    </row>
    <row r="30" spans="1:17" x14ac:dyDescent="0.25">
      <c r="A30" s="3" t="s">
        <v>35</v>
      </c>
    </row>
    <row r="31" spans="1:17" x14ac:dyDescent="0.25">
      <c r="A31" s="4" t="s">
        <v>36</v>
      </c>
    </row>
    <row r="32" spans="1:17" x14ac:dyDescent="0.25">
      <c r="A32" s="23" t="s">
        <v>31</v>
      </c>
      <c r="B32" s="32"/>
      <c r="C32" s="33"/>
      <c r="D32" s="33"/>
      <c r="E32" s="33"/>
      <c r="F32" s="34"/>
      <c r="G32" s="35"/>
      <c r="H32" s="33"/>
      <c r="I32" s="36"/>
      <c r="J32" s="37"/>
      <c r="K32" s="38"/>
      <c r="L32" s="29">
        <f>L8</f>
        <v>6075</v>
      </c>
      <c r="M32" s="43"/>
      <c r="N32" s="30">
        <f>N8</f>
        <v>2970</v>
      </c>
      <c r="O32" s="40"/>
      <c r="Q32" s="7"/>
    </row>
    <row r="33" spans="1:17" x14ac:dyDescent="0.25">
      <c r="A33" s="23" t="s">
        <v>32</v>
      </c>
      <c r="B33" s="32"/>
      <c r="C33" s="33"/>
      <c r="D33" s="33"/>
      <c r="E33" s="33"/>
      <c r="F33" s="34"/>
      <c r="G33" s="35"/>
      <c r="H33" s="33"/>
      <c r="I33" s="36"/>
      <c r="J33" s="37"/>
      <c r="K33" s="38"/>
      <c r="L33" s="29">
        <f t="shared" ref="L33:L35" si="1">L9</f>
        <v>18225</v>
      </c>
      <c r="M33" s="43"/>
      <c r="N33" s="30">
        <f>N9</f>
        <v>8910</v>
      </c>
      <c r="O33" s="40"/>
    </row>
    <row r="34" spans="1:17" x14ac:dyDescent="0.25">
      <c r="A34" s="23" t="s">
        <v>33</v>
      </c>
      <c r="B34" s="32"/>
      <c r="C34" s="33"/>
      <c r="D34" s="33"/>
      <c r="E34" s="33"/>
      <c r="F34" s="34"/>
      <c r="G34" s="35"/>
      <c r="H34" s="33"/>
      <c r="I34" s="36"/>
      <c r="J34" s="37"/>
      <c r="K34" s="38"/>
      <c r="L34" s="29">
        <f t="shared" si="1"/>
        <v>27337.5</v>
      </c>
      <c r="M34" s="44"/>
      <c r="N34" s="28">
        <f>N10</f>
        <v>13365</v>
      </c>
      <c r="O34" s="40"/>
    </row>
    <row r="35" spans="1:17" x14ac:dyDescent="0.25">
      <c r="A35" s="23" t="s">
        <v>34</v>
      </c>
      <c r="B35" s="32"/>
      <c r="C35" s="33"/>
      <c r="D35" s="33"/>
      <c r="E35" s="33"/>
      <c r="F35" s="34"/>
      <c r="G35" s="35"/>
      <c r="H35" s="33"/>
      <c r="I35" s="36"/>
      <c r="J35" s="37"/>
      <c r="K35" s="38"/>
      <c r="L35" s="29">
        <f t="shared" si="1"/>
        <v>33412.5</v>
      </c>
      <c r="M35" s="44"/>
      <c r="N35" s="28">
        <f>N11</f>
        <v>16335</v>
      </c>
      <c r="O35" s="40"/>
    </row>
    <row r="36" spans="1:17" x14ac:dyDescent="0.25">
      <c r="Q36" s="14"/>
    </row>
    <row r="38" spans="1:17" x14ac:dyDescent="0.25">
      <c r="A38" s="11"/>
    </row>
    <row r="39" spans="1:17" x14ac:dyDescent="0.25">
      <c r="A39" s="15" t="s">
        <v>37</v>
      </c>
      <c r="B39" s="16"/>
      <c r="C39" s="16"/>
      <c r="D39" s="16"/>
      <c r="E39" s="16"/>
      <c r="F39" s="16"/>
      <c r="G39" s="16"/>
      <c r="H39" s="16"/>
      <c r="I39" s="16"/>
      <c r="J39" s="16"/>
      <c r="K39" s="16"/>
      <c r="L39" s="16"/>
      <c r="M39" s="16"/>
      <c r="N39" s="16"/>
      <c r="O39" s="15"/>
    </row>
    <row r="40" spans="1:17" ht="30.75" customHeight="1" x14ac:dyDescent="0.25">
      <c r="A40" s="45" t="s">
        <v>38</v>
      </c>
      <c r="B40" s="45"/>
      <c r="C40" s="45"/>
      <c r="D40" s="45"/>
      <c r="E40" s="45"/>
      <c r="F40" s="45"/>
      <c r="G40" s="45"/>
      <c r="H40" s="45"/>
      <c r="I40" s="45"/>
      <c r="J40" s="45"/>
      <c r="K40" s="45"/>
      <c r="L40" s="45"/>
      <c r="M40" s="45"/>
      <c r="N40" s="45"/>
      <c r="O40" s="45"/>
    </row>
    <row r="41" spans="1:17" ht="30.75" customHeight="1" x14ac:dyDescent="0.25">
      <c r="A41" s="45" t="s">
        <v>39</v>
      </c>
      <c r="B41" s="45"/>
      <c r="C41" s="45"/>
      <c r="D41" s="45"/>
      <c r="E41" s="45"/>
      <c r="F41" s="45"/>
      <c r="G41" s="45"/>
      <c r="H41" s="45"/>
      <c r="I41" s="45"/>
      <c r="J41" s="45"/>
      <c r="K41" s="45"/>
      <c r="L41" s="45"/>
      <c r="M41" s="45"/>
      <c r="N41" s="45"/>
      <c r="O41" s="45"/>
    </row>
    <row r="42" spans="1:17" ht="17.25" customHeight="1" x14ac:dyDescent="0.25">
      <c r="A42" s="45" t="s">
        <v>40</v>
      </c>
      <c r="B42" s="45"/>
      <c r="C42" s="45"/>
      <c r="D42" s="45"/>
      <c r="E42" s="45"/>
      <c r="F42" s="45"/>
      <c r="G42" s="45"/>
      <c r="H42" s="45"/>
      <c r="I42" s="45"/>
      <c r="J42" s="45"/>
      <c r="K42" s="45"/>
      <c r="L42" s="45"/>
      <c r="M42" s="45"/>
      <c r="N42" s="45"/>
      <c r="O42" s="45"/>
    </row>
    <row r="43" spans="1:17" ht="32.25" customHeight="1" x14ac:dyDescent="0.25">
      <c r="A43" s="45" t="s">
        <v>41</v>
      </c>
      <c r="B43" s="45"/>
      <c r="C43" s="45"/>
      <c r="D43" s="45"/>
      <c r="E43" s="45"/>
      <c r="F43" s="45"/>
      <c r="G43" s="45"/>
      <c r="H43" s="45"/>
      <c r="I43" s="45"/>
      <c r="J43" s="45"/>
      <c r="K43" s="45"/>
      <c r="L43" s="45"/>
      <c r="M43" s="45"/>
      <c r="N43" s="45"/>
      <c r="O43" s="45"/>
    </row>
    <row r="44" spans="1:17" ht="15" customHeight="1" x14ac:dyDescent="0.25">
      <c r="A44" s="45" t="s">
        <v>42</v>
      </c>
      <c r="B44" s="45"/>
      <c r="C44" s="45"/>
      <c r="D44" s="45"/>
      <c r="E44" s="45"/>
      <c r="F44" s="45"/>
      <c r="G44" s="45"/>
      <c r="H44" s="45"/>
      <c r="I44" s="45"/>
      <c r="J44" s="45"/>
      <c r="K44" s="45"/>
      <c r="L44" s="45"/>
      <c r="M44" s="45"/>
      <c r="N44" s="45"/>
      <c r="O44" s="45"/>
    </row>
    <row r="45" spans="1:17" x14ac:dyDescent="0.25">
      <c r="A45" s="17"/>
    </row>
    <row r="46" spans="1:17" x14ac:dyDescent="0.25">
      <c r="A46" s="4"/>
    </row>
    <row r="47" spans="1:17" x14ac:dyDescent="0.25">
      <c r="A47" s="4"/>
    </row>
    <row r="52" spans="1:1" x14ac:dyDescent="0.25">
      <c r="A52" s="11"/>
    </row>
    <row r="53" spans="1:1" x14ac:dyDescent="0.25">
      <c r="A53" s="11"/>
    </row>
  </sheetData>
  <mergeCells count="7">
    <mergeCell ref="A44:O44"/>
    <mergeCell ref="A43:O43"/>
    <mergeCell ref="A1:O1"/>
    <mergeCell ref="A2:O2"/>
    <mergeCell ref="A40:O40"/>
    <mergeCell ref="A41:O41"/>
    <mergeCell ref="A42:O42"/>
  </mergeCells>
  <printOptions horizontalCentered="1"/>
  <pageMargins left="0.5" right="0.5" top="0.75" bottom="0.75" header="0.3" footer="0.3"/>
  <pageSetup scale="59" orientation="landscape" r:id="rId1"/>
  <headerFooter>
    <oddHeader>&amp;R&amp;"Times New Roman,Regular"&amp;10Exh. JL-9Cr
Docket UG-170929
Page &amp;P of &amp;N
REDACTED VERSION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206095F44BB694BA20BDD0C7793D36E" ma:contentTypeVersion="104" ma:contentTypeDescription="" ma:contentTypeScope="" ma:versionID="667730db47c609ab1b975ceb3b493d2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Visibility xmlns="dc463f71-b30c-4ab2-9473-d307f9d35888">Full Visibility</Visibility>
    <DocumentSetType xmlns="dc463f71-b30c-4ab2-9473-d307f9d35888">Testimony</DocumentSetType>
    <IsConfidential xmlns="dc463f71-b30c-4ab2-9473-d307f9d35888">false</IsConfidential>
    <CaseType xmlns="dc463f71-b30c-4ab2-9473-d307f9d35888">Tariff Revision</CaseType>
    <IndustryCode xmlns="dc463f71-b30c-4ab2-9473-d307f9d35888">150</IndustryCode>
    <CaseStatus xmlns="dc463f71-b30c-4ab2-9473-d307f9d35888">Closed</CaseStatus>
    <OpenedDate xmlns="dc463f71-b30c-4ab2-9473-d307f9d35888">2017-08-31T07:00:00+00:00</OpenedDate>
    <Date1 xmlns="dc463f71-b30c-4ab2-9473-d307f9d35888">2018-03-22T20:33:23+00:00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170929</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82FB7FE0-B664-4875-89D3-9E7DB0613E56}"/>
</file>

<file path=customXml/itemProps2.xml><?xml version="1.0" encoding="utf-8"?>
<ds:datastoreItem xmlns:ds="http://schemas.openxmlformats.org/officeDocument/2006/customXml" ds:itemID="{A8DE2BD2-C6B9-4346-BABE-0F268C527936}">
  <ds:schemaRefs>
    <ds:schemaRef ds:uri="http://schemas.microsoft.com/sharepoint/v3/contenttype/forms"/>
  </ds:schemaRefs>
</ds:datastoreItem>
</file>

<file path=customXml/itemProps3.xml><?xml version="1.0" encoding="utf-8"?>
<ds:datastoreItem xmlns:ds="http://schemas.openxmlformats.org/officeDocument/2006/customXml" ds:itemID="{0E561226-CC57-4059-A787-7F39AFC7BE94}">
  <ds:schemaRefs>
    <ds:schemaRef ds:uri="http://schemas.microsoft.com/office/2006/documentManagement/types"/>
    <ds:schemaRef ds:uri="24f70c62-691b-492e-ba59-9d389529a97e"/>
    <ds:schemaRef ds:uri="http://schemas.microsoft.com/office/2006/metadata/properties"/>
    <ds:schemaRef ds:uri="http://schemas.openxmlformats.org/package/2006/metadata/core-properties"/>
    <ds:schemaRef ds:uri="http://purl.org/dc/elements/1.1/"/>
    <ds:schemaRef ds:uri="http://purl.org/dc/dcmitype/"/>
    <ds:schemaRef ds:uri="http://schemas.microsoft.com/sharepoint/v3/fields"/>
    <ds:schemaRef ds:uri="http://purl.org/dc/terms/"/>
    <ds:schemaRef ds:uri="http://schemas.microsoft.com/office/infopath/2007/PartnerControls"/>
    <ds:schemaRef ds:uri="a0689114-bdb9-4146-803a-240f5368dce0"/>
    <ds:schemaRef ds:uri="http://www.w3.org/XML/1998/namespace"/>
  </ds:schemaRefs>
</ds:datastoreItem>
</file>

<file path=customXml/itemProps4.xml><?xml version="1.0" encoding="utf-8"?>
<ds:datastoreItem xmlns:ds="http://schemas.openxmlformats.org/officeDocument/2006/customXml" ds:itemID="{66C23B36-5642-4C95-883D-FD3EE1DD84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Bill Illustration</vt:lpstr>
      <vt:lpstr>'Bill Illustration'!Print_Area</vt:lpstr>
    </vt:vector>
  </TitlesOfParts>
  <Manager/>
  <Company>Washington Utilities and Transportation Commission</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JL-9C Bill Impact under Staff's Proposed Bill Discount Program - Confidential</dc:title>
  <dc:subject/>
  <dc:creator>Liu, Jing (UTC)</dc:creator>
  <cp:keywords/>
  <dc:description/>
  <cp:lastModifiedBy>Information Services</cp:lastModifiedBy>
  <cp:lastPrinted>2018-02-14T17:41:04Z</cp:lastPrinted>
  <dcterms:created xsi:type="dcterms:W3CDTF">2017-12-04T17:22:57Z</dcterms:created>
  <dcterms:modified xsi:type="dcterms:W3CDTF">2018-03-22T18:01:20Z</dcterms:modified>
  <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0x0101006E56B4D1795A2E4DB2F0B01679ED314A008206095F44BB694BA20BDD0C7793D36E</vt:lpwstr>
  </property>
  <property fmtid="{D5CDD505-2E9C-101B-9397-08002B2CF9AE}" pid="3" name="_docset_NoMedatataSyncRequired">
    <vt:lpwstr>False</vt:lpwstr>
  </property>
  <property fmtid="{D5CDD505-2E9C-101B-9397-08002B2CF9AE}" pid="4" name="IsEFSEC">
    <vt:bool>false</vt:bool>
  </property>
</Properties>
</file>