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515" windowWidth="22440" windowHeight="8100"/>
  </bookViews>
  <sheets>
    <sheet name="JRD-13" sheetId="1" r:id="rId1"/>
  </sheets>
  <definedNames>
    <definedName name="_xlnm.Print_Area" localSheetId="0">'JRD-13'!$A$1:$O$47</definedName>
  </definedNames>
  <calcPr calcId="125725" calcMode="manual"/>
</workbook>
</file>

<file path=xl/calcChain.xml><?xml version="1.0" encoding="utf-8"?>
<calcChain xmlns="http://schemas.openxmlformats.org/spreadsheetml/2006/main">
  <c r="F32" i="1"/>
  <c r="J30"/>
  <c r="N30" s="1"/>
  <c r="J28"/>
  <c r="J32" s="1"/>
  <c r="J18"/>
  <c r="F18"/>
  <c r="N16"/>
  <c r="J16"/>
  <c r="N14"/>
  <c r="N18" s="1"/>
  <c r="J14"/>
  <c r="N34" l="1"/>
  <c r="N41" s="1"/>
  <c r="N28"/>
  <c r="N32" s="1"/>
</calcChain>
</file>

<file path=xl/sharedStrings.xml><?xml version="1.0" encoding="utf-8"?>
<sst xmlns="http://schemas.openxmlformats.org/spreadsheetml/2006/main" count="52" uniqueCount="28">
  <si>
    <t>Exhibit No. JRD-13</t>
  </si>
  <si>
    <t>Avista Utilities</t>
  </si>
  <si>
    <t xml:space="preserve">Impact of Stipulation Cost of Capital Upon Avista's </t>
  </si>
  <si>
    <t>Claimed Electric Operations Revenue Deficiency</t>
  </si>
  <si>
    <t>Settlement Before Tax Cost of Capital</t>
  </si>
  <si>
    <t>ProForma</t>
  </si>
  <si>
    <t>Before-Tax</t>
  </si>
  <si>
    <t>Line</t>
  </si>
  <si>
    <t>Capital</t>
  </si>
  <si>
    <t>Weighted</t>
  </si>
  <si>
    <t>No.</t>
  </si>
  <si>
    <t>Component</t>
  </si>
  <si>
    <t>Structure</t>
  </si>
  <si>
    <t>Cost</t>
  </si>
  <si>
    <t>Factor</t>
  </si>
  <si>
    <t>Total Debt</t>
  </si>
  <si>
    <t>Common</t>
  </si>
  <si>
    <t>Total</t>
  </si>
  <si>
    <t>Company Originally Proposed Before Tax Cost of Capital</t>
  </si>
  <si>
    <t>Difference in Before Tax COC - Company Proposed Versus Settlement</t>
  </si>
  <si>
    <t>Avista Proposed Electric Operations Retail Jurisdictional Rate Base</t>
  </si>
  <si>
    <t>Per Joint Issues List - Amount rounded $000s</t>
  </si>
  <si>
    <t>Reduction in Avista's Originally Claimed Electric Operations Retail</t>
  </si>
  <si>
    <t>Jurisdictional Revenue Deficiency Attributable to Reflection of</t>
  </si>
  <si>
    <t>Stipulated Cost of Capital  (Rounded $000s)</t>
  </si>
  <si>
    <t>Dockets UE-120346, et. al.</t>
  </si>
  <si>
    <t>Page 1 of 1</t>
  </si>
  <si>
    <t>Conversion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</si>
</sst>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3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indexed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Geneva"/>
      <family val="2"/>
    </font>
    <font>
      <b/>
      <sz val="12"/>
      <color indexed="12"/>
      <name val="Times New Roman"/>
      <family val="1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44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1" applyFont="1"/>
    <xf numFmtId="5" fontId="5" fillId="0" borderId="0" xfId="1" applyNumberFormat="1" applyFont="1"/>
    <xf numFmtId="0" fontId="6" fillId="0" borderId="0" xfId="1" applyFont="1"/>
    <xf numFmtId="164" fontId="5" fillId="0" borderId="0" xfId="2" applyNumberFormat="1" applyFont="1" applyBorder="1"/>
    <xf numFmtId="0" fontId="5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5" fillId="0" borderId="0" xfId="1" applyFont="1" applyFill="1" applyBorder="1"/>
    <xf numFmtId="0" fontId="5" fillId="0" borderId="1" xfId="1" applyFont="1" applyFill="1" applyBorder="1" applyAlignment="1">
      <alignment horizontal="center"/>
    </xf>
    <xf numFmtId="0" fontId="8" fillId="0" borderId="0" xfId="1" applyFont="1" applyFill="1" applyBorder="1"/>
    <xf numFmtId="0" fontId="6" fillId="0" borderId="0" xfId="1" applyFont="1" applyFill="1" applyBorder="1"/>
    <xf numFmtId="0" fontId="4" fillId="0" borderId="0" xfId="0" applyFont="1" applyAlignment="1">
      <alignment horizontal="center"/>
    </xf>
    <xf numFmtId="0" fontId="9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37" fontId="7" fillId="0" borderId="0" xfId="4" applyNumberFormat="1" applyFont="1" applyFill="1" applyBorder="1"/>
    <xf numFmtId="37" fontId="5" fillId="0" borderId="0" xfId="4" applyNumberFormat="1" applyFont="1" applyFill="1" applyBorder="1"/>
    <xf numFmtId="10" fontId="3" fillId="0" borderId="0" xfId="3" applyNumberFormat="1" applyFont="1" applyFill="1" applyBorder="1" applyAlignment="1">
      <alignment horizontal="right"/>
    </xf>
    <xf numFmtId="10" fontId="6" fillId="0" borderId="0" xfId="3" applyNumberFormat="1" applyFont="1" applyFill="1" applyBorder="1" applyAlignment="1">
      <alignment horizontal="right"/>
    </xf>
    <xf numFmtId="37" fontId="5" fillId="0" borderId="0" xfId="4" applyNumberFormat="1" applyFont="1" applyFill="1" applyBorder="1" applyAlignment="1">
      <alignment horizontal="right"/>
    </xf>
    <xf numFmtId="10" fontId="5" fillId="0" borderId="1" xfId="3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horizontal="right"/>
    </xf>
    <xf numFmtId="37" fontId="6" fillId="0" borderId="0" xfId="4" applyNumberFormat="1" applyFont="1" applyFill="1" applyBorder="1" applyAlignment="1">
      <alignment horizontal="right"/>
    </xf>
    <xf numFmtId="0" fontId="3" fillId="0" borderId="0" xfId="1" applyFont="1" applyFill="1" applyBorder="1"/>
    <xf numFmtId="5" fontId="3" fillId="0" borderId="0" xfId="1" applyNumberFormat="1" applyFont="1" applyFill="1" applyBorder="1"/>
    <xf numFmtId="10" fontId="3" fillId="0" borderId="0" xfId="3" applyNumberFormat="1" applyFont="1" applyFill="1" applyBorder="1"/>
    <xf numFmtId="0" fontId="2" fillId="0" borderId="0" xfId="0" applyFont="1"/>
    <xf numFmtId="10" fontId="11" fillId="0" borderId="0" xfId="3" applyNumberFormat="1" applyFont="1" applyFill="1" applyBorder="1"/>
    <xf numFmtId="37" fontId="3" fillId="0" borderId="0" xfId="4" applyNumberFormat="1" applyFont="1" applyFill="1" applyBorder="1"/>
    <xf numFmtId="164" fontId="5" fillId="0" borderId="0" xfId="2" applyNumberFormat="1" applyFont="1" applyFill="1" applyBorder="1"/>
    <xf numFmtId="10" fontId="5" fillId="0" borderId="0" xfId="3" applyNumberFormat="1" applyFont="1" applyFill="1" applyBorder="1"/>
    <xf numFmtId="10" fontId="6" fillId="0" borderId="0" xfId="3" applyNumberFormat="1" applyFont="1" applyFill="1" applyBorder="1"/>
    <xf numFmtId="10" fontId="3" fillId="0" borderId="0" xfId="3" applyNumberFormat="1" applyFont="1" applyFill="1" applyBorder="1" applyAlignment="1">
      <alignment horizontal="center"/>
    </xf>
    <xf numFmtId="5" fontId="2" fillId="0" borderId="1" xfId="0" applyNumberFormat="1" applyFont="1" applyBorder="1"/>
    <xf numFmtId="5" fontId="2" fillId="0" borderId="2" xfId="0" applyNumberFormat="1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Comma 5" xfId="2"/>
    <cellStyle name="Normal" xfId="0" builtinId="0"/>
    <cellStyle name="Normal 7" xfId="1"/>
    <cellStyle name="Normal_WAElec6_97" xfId="4"/>
    <cellStyle name="Percent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53"/>
  <sheetViews>
    <sheetView tabSelected="1" workbookViewId="0">
      <selection activeCell="L34" sqref="L34"/>
    </sheetView>
  </sheetViews>
  <sheetFormatPr defaultRowHeight="15.75"/>
  <cols>
    <col min="2" max="2" width="4.125" customWidth="1"/>
    <col min="3" max="3" width="2.375" customWidth="1"/>
    <col min="4" max="4" width="12" customWidth="1"/>
    <col min="5" max="5" width="5.875" customWidth="1"/>
    <col min="7" max="7" width="3.25" customWidth="1"/>
    <col min="9" max="9" width="3.25" customWidth="1"/>
    <col min="11" max="11" width="3.25" customWidth="1"/>
    <col min="13" max="13" width="3.25" customWidth="1"/>
    <col min="14" max="14" width="11.125" bestFit="1" customWidth="1"/>
  </cols>
  <sheetData>
    <row r="1" spans="2:15">
      <c r="M1" s="41"/>
      <c r="N1" s="41"/>
      <c r="O1" s="42" t="s">
        <v>25</v>
      </c>
    </row>
    <row r="2" spans="2:15">
      <c r="M2" s="41"/>
      <c r="N2" s="41" t="s">
        <v>0</v>
      </c>
      <c r="O2" s="41"/>
    </row>
    <row r="3" spans="2:15">
      <c r="M3" s="41"/>
      <c r="N3" s="41" t="s">
        <v>26</v>
      </c>
      <c r="O3" s="41"/>
    </row>
    <row r="4" spans="2:15">
      <c r="D4" s="43" t="s">
        <v>1</v>
      </c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5">
      <c r="D5" s="43" t="s">
        <v>2</v>
      </c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5">
      <c r="D6" s="43" t="s">
        <v>3</v>
      </c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5">
      <c r="D8" s="1" t="s">
        <v>4</v>
      </c>
    </row>
    <row r="9" spans="2:15">
      <c r="D9" s="2"/>
      <c r="E9" s="3"/>
      <c r="F9" s="4"/>
      <c r="G9" s="5"/>
      <c r="H9" s="3"/>
      <c r="I9" s="3"/>
      <c r="J9" s="3"/>
      <c r="K9" s="3"/>
      <c r="L9" s="6"/>
      <c r="M9" s="2"/>
      <c r="N9" s="7" t="s">
        <v>5</v>
      </c>
    </row>
    <row r="10" spans="2:15">
      <c r="C10" s="8"/>
      <c r="D10" s="9"/>
      <c r="E10" s="9"/>
      <c r="F10" s="7"/>
      <c r="G10" s="2"/>
      <c r="H10" s="7"/>
      <c r="I10" s="2"/>
      <c r="J10" s="7" t="s">
        <v>5</v>
      </c>
      <c r="K10" s="9"/>
      <c r="L10" s="7"/>
      <c r="M10" s="9"/>
      <c r="N10" s="7" t="s">
        <v>6</v>
      </c>
    </row>
    <row r="11" spans="2:15">
      <c r="B11" s="7" t="s">
        <v>7</v>
      </c>
      <c r="C11" s="8"/>
      <c r="D11" s="7" t="s">
        <v>8</v>
      </c>
      <c r="E11" s="9"/>
      <c r="F11" s="7" t="s">
        <v>8</v>
      </c>
      <c r="G11" s="2"/>
      <c r="H11" s="7" t="s">
        <v>5</v>
      </c>
      <c r="I11" s="2"/>
      <c r="J11" s="7" t="s">
        <v>9</v>
      </c>
      <c r="K11" s="9"/>
      <c r="L11" s="7" t="s">
        <v>27</v>
      </c>
      <c r="M11" s="9"/>
      <c r="N11" s="7" t="s">
        <v>9</v>
      </c>
    </row>
    <row r="12" spans="2:15" ht="18.75">
      <c r="B12" s="10" t="s">
        <v>10</v>
      </c>
      <c r="C12" s="11"/>
      <c r="D12" s="10" t="s">
        <v>11</v>
      </c>
      <c r="E12" s="9"/>
      <c r="F12" s="10" t="s">
        <v>12</v>
      </c>
      <c r="G12" s="2"/>
      <c r="H12" s="10" t="s">
        <v>13</v>
      </c>
      <c r="I12" s="2"/>
      <c r="J12" s="10" t="s">
        <v>13</v>
      </c>
      <c r="K12" s="9"/>
      <c r="L12" s="10" t="s">
        <v>14</v>
      </c>
      <c r="M12" s="9"/>
      <c r="N12" s="10" t="s">
        <v>13</v>
      </c>
    </row>
    <row r="13" spans="2:15">
      <c r="C13" s="8"/>
      <c r="D13" s="9"/>
      <c r="E13" s="9"/>
      <c r="F13" s="9"/>
      <c r="G13" s="2"/>
      <c r="H13" s="12"/>
      <c r="I13" s="2"/>
      <c r="J13" s="9"/>
      <c r="K13" s="2"/>
      <c r="L13" s="9"/>
      <c r="M13" s="9"/>
      <c r="N13" s="9"/>
    </row>
    <row r="14" spans="2:15">
      <c r="B14" s="13">
        <v>1</v>
      </c>
      <c r="C14" s="14"/>
      <c r="D14" s="15" t="s">
        <v>15</v>
      </c>
      <c r="E14" s="16"/>
      <c r="F14" s="17">
        <v>0.53</v>
      </c>
      <c r="G14" s="18"/>
      <c r="H14" s="17">
        <v>5.7200000000000001E-2</v>
      </c>
      <c r="I14" s="18"/>
      <c r="J14" s="17">
        <f>+F14*H14</f>
        <v>3.0316000000000003E-2</v>
      </c>
      <c r="K14" s="18"/>
      <c r="L14" s="19"/>
      <c r="M14" s="20"/>
      <c r="N14" s="17">
        <f>+J14</f>
        <v>3.0316000000000003E-2</v>
      </c>
    </row>
    <row r="15" spans="2:15">
      <c r="B15" s="13"/>
      <c r="C15" s="21"/>
      <c r="D15" s="22"/>
      <c r="E15" s="22"/>
      <c r="F15" s="23"/>
      <c r="G15" s="18"/>
      <c r="H15" s="24"/>
      <c r="I15" s="18"/>
      <c r="J15" s="17"/>
      <c r="K15" s="18"/>
      <c r="L15" s="25"/>
      <c r="M15" s="20"/>
      <c r="N15" s="17"/>
    </row>
    <row r="16" spans="2:15">
      <c r="B16" s="13">
        <v>2</v>
      </c>
      <c r="C16" s="21"/>
      <c r="D16" s="9" t="s">
        <v>16</v>
      </c>
      <c r="E16" s="16"/>
      <c r="F16" s="26">
        <v>0.47</v>
      </c>
      <c r="G16" s="18"/>
      <c r="H16" s="17">
        <v>9.8000000000000004E-2</v>
      </c>
      <c r="I16" s="18"/>
      <c r="J16" s="26">
        <f>+F16*H16</f>
        <v>4.6059999999999997E-2</v>
      </c>
      <c r="K16" s="18"/>
      <c r="L16" s="27">
        <v>0.62082000000000004</v>
      </c>
      <c r="M16" s="20"/>
      <c r="N16" s="26">
        <f>+J16/L16</f>
        <v>7.4192197416320341E-2</v>
      </c>
    </row>
    <row r="17" spans="2:14">
      <c r="B17" s="13"/>
      <c r="C17" s="21"/>
      <c r="D17" s="16"/>
      <c r="E17" s="16"/>
      <c r="F17" s="23"/>
      <c r="G17" s="18"/>
      <c r="H17" s="23"/>
      <c r="I17" s="18"/>
      <c r="J17" s="23"/>
      <c r="K17" s="18"/>
      <c r="L17" s="25"/>
      <c r="M17" s="20"/>
      <c r="N17" s="17"/>
    </row>
    <row r="18" spans="2:14">
      <c r="B18" s="13">
        <v>3</v>
      </c>
      <c r="C18" s="21"/>
      <c r="D18" s="22" t="s">
        <v>17</v>
      </c>
      <c r="E18" s="22"/>
      <c r="F18" s="17">
        <f>+F14+F16</f>
        <v>1</v>
      </c>
      <c r="G18" s="18"/>
      <c r="H18" s="28"/>
      <c r="I18" s="18"/>
      <c r="J18" s="17">
        <f>+J14+J16</f>
        <v>7.6375999999999999E-2</v>
      </c>
      <c r="K18" s="18"/>
      <c r="L18" s="20"/>
      <c r="M18" s="20"/>
      <c r="N18" s="17">
        <f>+N14+N16</f>
        <v>0.10450819741632034</v>
      </c>
    </row>
    <row r="19" spans="2:14">
      <c r="B19" s="13"/>
    </row>
    <row r="20" spans="2:14">
      <c r="B20" s="13"/>
    </row>
    <row r="21" spans="2:14">
      <c r="B21" s="13">
        <v>4</v>
      </c>
      <c r="D21" s="1" t="s">
        <v>18</v>
      </c>
      <c r="E21" s="3"/>
      <c r="F21" s="4"/>
      <c r="G21" s="5"/>
      <c r="H21" s="3"/>
      <c r="I21" s="3"/>
      <c r="J21" s="3"/>
      <c r="K21" s="3"/>
      <c r="L21" s="6"/>
      <c r="M21" s="2"/>
      <c r="N21" s="2"/>
    </row>
    <row r="22" spans="2:14">
      <c r="B22" s="13"/>
      <c r="D22" s="1"/>
      <c r="E22" s="3"/>
      <c r="F22" s="4"/>
      <c r="G22" s="5"/>
      <c r="H22" s="3"/>
      <c r="I22" s="3"/>
      <c r="J22" s="3"/>
      <c r="K22" s="3"/>
      <c r="L22" s="6"/>
      <c r="M22" s="2"/>
      <c r="N22" s="2"/>
    </row>
    <row r="23" spans="2:14">
      <c r="B23" s="13">
        <v>5</v>
      </c>
      <c r="D23" s="2"/>
      <c r="E23" s="3"/>
      <c r="F23" s="4"/>
      <c r="G23" s="5"/>
      <c r="H23" s="3"/>
      <c r="I23" s="3"/>
      <c r="J23" s="3"/>
      <c r="K23" s="3"/>
      <c r="L23" s="6"/>
      <c r="M23" s="2"/>
      <c r="N23" s="7" t="s">
        <v>5</v>
      </c>
    </row>
    <row r="24" spans="2:14">
      <c r="B24" s="13">
        <v>6</v>
      </c>
      <c r="C24" s="8"/>
      <c r="D24" s="9"/>
      <c r="E24" s="9"/>
      <c r="F24" s="7"/>
      <c r="G24" s="2"/>
      <c r="H24" s="7"/>
      <c r="I24" s="2"/>
      <c r="J24" s="7" t="s">
        <v>5</v>
      </c>
      <c r="K24" s="9"/>
      <c r="L24" s="7"/>
      <c r="M24" s="9"/>
      <c r="N24" s="7" t="s">
        <v>6</v>
      </c>
    </row>
    <row r="25" spans="2:14">
      <c r="B25" s="13">
        <v>7</v>
      </c>
      <c r="C25" s="8"/>
      <c r="D25" s="7" t="s">
        <v>8</v>
      </c>
      <c r="E25" s="9"/>
      <c r="F25" s="7" t="s">
        <v>8</v>
      </c>
      <c r="G25" s="2"/>
      <c r="H25" s="7" t="s">
        <v>5</v>
      </c>
      <c r="I25" s="2"/>
      <c r="J25" s="7" t="s">
        <v>9</v>
      </c>
      <c r="K25" s="9"/>
      <c r="L25" s="7" t="s">
        <v>27</v>
      </c>
      <c r="M25" s="9"/>
      <c r="N25" s="7" t="s">
        <v>9</v>
      </c>
    </row>
    <row r="26" spans="2:14" ht="18.75">
      <c r="B26" s="13">
        <v>8</v>
      </c>
      <c r="C26" s="11"/>
      <c r="D26" s="10" t="s">
        <v>11</v>
      </c>
      <c r="E26" s="9"/>
      <c r="F26" s="10" t="s">
        <v>12</v>
      </c>
      <c r="G26" s="2"/>
      <c r="H26" s="10" t="s">
        <v>13</v>
      </c>
      <c r="I26" s="2"/>
      <c r="J26" s="10" t="s">
        <v>13</v>
      </c>
      <c r="K26" s="9"/>
      <c r="L26" s="10" t="s">
        <v>14</v>
      </c>
      <c r="M26" s="9"/>
      <c r="N26" s="10" t="s">
        <v>13</v>
      </c>
    </row>
    <row r="27" spans="2:14">
      <c r="B27" s="13"/>
      <c r="C27" s="8"/>
      <c r="D27" s="15"/>
      <c r="E27" s="9"/>
      <c r="F27" s="9"/>
      <c r="G27" s="2"/>
      <c r="H27" s="12"/>
      <c r="I27" s="2"/>
      <c r="J27" s="9"/>
      <c r="K27" s="2"/>
      <c r="L27" s="9"/>
      <c r="M27" s="9"/>
      <c r="N27" s="9"/>
    </row>
    <row r="28" spans="2:14">
      <c r="B28" s="13">
        <v>9</v>
      </c>
      <c r="C28" s="14"/>
      <c r="D28" s="15" t="s">
        <v>15</v>
      </c>
      <c r="E28" s="16"/>
      <c r="F28" s="17">
        <v>0.51600000000000001</v>
      </c>
      <c r="G28" s="18"/>
      <c r="H28" s="17">
        <v>5.7599999999999998E-2</v>
      </c>
      <c r="I28" s="18"/>
      <c r="J28" s="17">
        <f>+F28*H28</f>
        <v>2.9721600000000001E-2</v>
      </c>
      <c r="K28" s="18"/>
      <c r="L28" s="19"/>
      <c r="M28" s="20"/>
      <c r="N28" s="17">
        <f>+J28</f>
        <v>2.9721600000000001E-2</v>
      </c>
    </row>
    <row r="29" spans="2:14">
      <c r="B29" s="13"/>
      <c r="C29" s="21"/>
      <c r="D29" s="22"/>
      <c r="E29" s="22"/>
      <c r="F29" s="23"/>
      <c r="G29" s="18"/>
      <c r="H29" s="24"/>
      <c r="I29" s="18"/>
      <c r="J29" s="17"/>
      <c r="K29" s="18"/>
      <c r="L29" s="25"/>
      <c r="M29" s="20"/>
      <c r="N29" s="17"/>
    </row>
    <row r="30" spans="2:14">
      <c r="B30" s="13">
        <v>10</v>
      </c>
      <c r="C30" s="21"/>
      <c r="D30" s="9" t="s">
        <v>16</v>
      </c>
      <c r="E30" s="16"/>
      <c r="F30" s="26">
        <v>0.48399999999999999</v>
      </c>
      <c r="G30" s="18"/>
      <c r="H30" s="17">
        <v>0.109</v>
      </c>
      <c r="I30" s="18"/>
      <c r="J30" s="26">
        <f>+F30*H30</f>
        <v>5.2755999999999997E-2</v>
      </c>
      <c r="K30" s="18"/>
      <c r="L30" s="27">
        <v>0.62082000000000004</v>
      </c>
      <c r="M30" s="20"/>
      <c r="N30" s="26">
        <f>+J30/L30</f>
        <v>8.4977932411971255E-2</v>
      </c>
    </row>
    <row r="31" spans="2:14">
      <c r="B31" s="13"/>
      <c r="C31" s="21"/>
      <c r="D31" s="16"/>
      <c r="E31" s="16"/>
      <c r="F31" s="23"/>
      <c r="G31" s="18"/>
      <c r="H31" s="23"/>
      <c r="I31" s="18"/>
      <c r="J31" s="23"/>
      <c r="K31" s="18"/>
      <c r="L31" s="25"/>
      <c r="M31" s="20"/>
      <c r="N31" s="17"/>
    </row>
    <row r="32" spans="2:14">
      <c r="B32" s="13">
        <v>11</v>
      </c>
      <c r="C32" s="21"/>
      <c r="D32" s="22" t="s">
        <v>17</v>
      </c>
      <c r="E32" s="22"/>
      <c r="F32" s="17">
        <f>+F28+F30</f>
        <v>1</v>
      </c>
      <c r="G32" s="18"/>
      <c r="H32" s="28"/>
      <c r="I32" s="18"/>
      <c r="J32" s="17">
        <f>+J28+J30</f>
        <v>8.2477599999999998E-2</v>
      </c>
      <c r="K32" s="18"/>
      <c r="L32" s="20"/>
      <c r="M32" s="20"/>
      <c r="N32" s="17">
        <f>+N28+N30</f>
        <v>0.11469953241197126</v>
      </c>
    </row>
    <row r="33" spans="2:14">
      <c r="B33" s="13"/>
      <c r="C33" s="21"/>
    </row>
    <row r="34" spans="2:14">
      <c r="B34" s="13">
        <v>12</v>
      </c>
      <c r="C34" s="21"/>
      <c r="D34" s="29" t="s">
        <v>19</v>
      </c>
      <c r="E34" s="30"/>
      <c r="F34" s="31"/>
      <c r="G34" s="32"/>
      <c r="H34" s="33"/>
      <c r="I34" s="32"/>
      <c r="J34" s="31"/>
      <c r="K34" s="32"/>
      <c r="L34" s="34"/>
      <c r="M34" s="29"/>
      <c r="N34" s="31">
        <f>+N18-N32</f>
        <v>-1.0191334995650919E-2</v>
      </c>
    </row>
    <row r="35" spans="2:14">
      <c r="B35" s="13"/>
      <c r="C35" s="21"/>
      <c r="D35" s="9"/>
      <c r="E35" s="35"/>
      <c r="F35" s="36"/>
      <c r="G35" s="2"/>
      <c r="H35" s="37"/>
      <c r="I35" s="2"/>
      <c r="J35" s="36"/>
      <c r="K35" s="2"/>
      <c r="L35" s="38"/>
      <c r="M35" s="9"/>
      <c r="N35" s="36"/>
    </row>
    <row r="36" spans="2:14">
      <c r="B36" s="13">
        <v>13</v>
      </c>
      <c r="D36" s="32" t="s">
        <v>20</v>
      </c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>
      <c r="B37" s="13">
        <v>14</v>
      </c>
      <c r="D37" s="32" t="s">
        <v>21</v>
      </c>
      <c r="N37" s="39">
        <v>1222625</v>
      </c>
    </row>
    <row r="38" spans="2:14">
      <c r="B38" s="13"/>
    </row>
    <row r="39" spans="2:14">
      <c r="B39" s="13">
        <v>15</v>
      </c>
      <c r="D39" s="32" t="s">
        <v>22</v>
      </c>
    </row>
    <row r="40" spans="2:14">
      <c r="B40" s="13">
        <v>16</v>
      </c>
      <c r="D40" s="32" t="s">
        <v>23</v>
      </c>
    </row>
    <row r="41" spans="2:14" ht="16.5" thickBot="1">
      <c r="B41" s="13">
        <v>17</v>
      </c>
      <c r="D41" s="32" t="s">
        <v>24</v>
      </c>
      <c r="N41" s="40">
        <f>+N34*N37</f>
        <v>-12460.180949057705</v>
      </c>
    </row>
    <row r="42" spans="2:14" ht="16.5" thickTop="1">
      <c r="B42" s="13"/>
    </row>
    <row r="43" spans="2:14">
      <c r="B43" s="13"/>
    </row>
    <row r="44" spans="2:14">
      <c r="B44" s="13"/>
    </row>
    <row r="45" spans="2:14">
      <c r="B45" s="13"/>
    </row>
    <row r="46" spans="2:14">
      <c r="B46" s="13"/>
    </row>
    <row r="47" spans="2:14">
      <c r="B47" s="13"/>
    </row>
    <row r="48" spans="2:14">
      <c r="B48" s="13"/>
    </row>
    <row r="49" spans="2:2">
      <c r="B49" s="13"/>
    </row>
    <row r="50" spans="2:2">
      <c r="B50" s="13"/>
    </row>
    <row r="51" spans="2:2">
      <c r="B51" s="13"/>
    </row>
    <row r="52" spans="2:2">
      <c r="B52" s="13"/>
    </row>
    <row r="53" spans="2:2">
      <c r="B53" s="13"/>
    </row>
  </sheetData>
  <mergeCells count="3">
    <mergeCell ref="D4:N4"/>
    <mergeCell ref="D5:N5"/>
    <mergeCell ref="D6:N6"/>
  </mergeCells>
  <pageMargins left="0.95" right="0.45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2012-11-09T08:00:00+00:00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18469C4-CD82-4EF6-A103-29BE8D0527E5}"/>
</file>

<file path=customXml/itemProps2.xml><?xml version="1.0" encoding="utf-8"?>
<ds:datastoreItem xmlns:ds="http://schemas.openxmlformats.org/officeDocument/2006/customXml" ds:itemID="{1AFDFAA2-A19C-48D6-B96D-BC0F9D7C3FA5}"/>
</file>

<file path=customXml/itemProps3.xml><?xml version="1.0" encoding="utf-8"?>
<ds:datastoreItem xmlns:ds="http://schemas.openxmlformats.org/officeDocument/2006/customXml" ds:itemID="{A36C0DAD-C480-4AEC-9A8A-60A50C3D2EF6}"/>
</file>

<file path=customXml/itemProps4.xml><?xml version="1.0" encoding="utf-8"?>
<ds:datastoreItem xmlns:ds="http://schemas.openxmlformats.org/officeDocument/2006/customXml" ds:itemID="{FAB206F9-1403-4797-AD36-82F1407E6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JRD-13</vt:lpstr>
      <vt:lpstr>'JRD-13'!Print_Area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carolw</cp:lastModifiedBy>
  <cp:lastPrinted>2012-11-09T16:42:30Z</cp:lastPrinted>
  <dcterms:created xsi:type="dcterms:W3CDTF">2012-11-07T19:07:31Z</dcterms:created>
  <dcterms:modified xsi:type="dcterms:W3CDTF">2012-11-09T16:44:20Z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