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3. 191 &amp; Migration Adjust\2023\10. October 2023\"/>
    </mc:Choice>
  </mc:AlternateContent>
  <bookViews>
    <workbookView xWindow="90" yWindow="210" windowWidth="15165" windowHeight="8385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[2]ConsolidatingPL!#REF!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[3]Quant!#REF!</definedName>
    <definedName name="_3__123Graph_ABUDG6_Dtons_inv" hidden="1">[4]Quant!#REF!</definedName>
    <definedName name="_4__123Graph_ABUDG6_Dtons_inv" hidden="1">'[5]Area D 2011'!#REF!</definedName>
    <definedName name="_6__123Graph_CBUDG6_D_ESCRPR" hidden="1">'[6]2012 Area AB BudgetSummary'!#REF!</definedName>
    <definedName name="_7__123Graph_CBUDG6_D_ESCRPR" hidden="1">'[5]Area D 2011'!#REF!</definedName>
    <definedName name="_7__123Graph_DBUDG6_D_ESCRPR" hidden="1">'[6]2012 Area AB BudgetSummary'!#REF!</definedName>
    <definedName name="_8__123Graph_DBUDG6_D_ESCRPR" hidden="1">'[5]Area D 2011'!#REF!</definedName>
    <definedName name="_ex1" hidden="1">{#N/A,#N/A,FALSE,"Summ";#N/A,#N/A,FALSE,"General"}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hidden="1">[7]FIA!#REF!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{"Plat Summary",#N/A,FALSE,"PLAT DESIGN"}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{"Plat Summary",#N/A,FALSE,"PLAT DESIGN"}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[8]ZZCOOM_M03_Q004!#REF!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[8]ZZCOOM_M03_Q004!#REF!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[8]ZZCOOM_M03_Q004!#REF!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[8]ZZCOOM_M03_Q004!#REF!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[8]ZZCOOM_M03_Q004!#REF!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[8]ZZCOOM_M03_Q004!#REF!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hidden="1">{#N/A,#N/A,FALSE,"Coversheet";#N/A,#N/A,FALSE,"QA"}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mmary" hidden="1">{"Plat Summary",#N/A,FALSE,"PLAT DESIGN"}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A17" i="3" l="1"/>
  <c r="A6" i="3"/>
  <c r="A2" i="3"/>
  <c r="D24" i="2" l="1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<sst xmlns="http://schemas.openxmlformats.org/spreadsheetml/2006/main" count="126" uniqueCount="41">
  <si>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</si>
  <si>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</si>
  <si>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</si>
  <si>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</si>
  <si>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</si>
  <si>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</si>
  <si>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</si>
  <si>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</si>
  <si>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</si>
  <si>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</si>
  <si>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</si>
  <si>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</si>
  <si>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</si>
  <si>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</si>
  <si>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</si>
  <si>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</si>
  <si>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</si>
  <si>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</si>
  <si>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</si>
  <si>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</si>
  <si>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</si>
  <si>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PGA Supplemental Amortization (Commodity) - 106B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</si>
  <si>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</si>
  <si>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</si>
  <si>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</si>
  <si>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</si>
  <si>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</si>
  <si>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</si>
  <si>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October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</si>
  <si>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</si>
  <si>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</si>
  <si>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</si>
  <si>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</si>
  <si>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</si>
  <si>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</si>
  <si>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</si>
  <si>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</si>
  <si>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</si>
  <si>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</si>
  <si>
    <t>Refund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</si>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</sst>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2" fillId="0" borderId="0"/>
  </cellStyleXfs>
  <cellXfs count="52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17" fontId="11" fillId="0" borderId="0" xfId="3" applyNumberFormat="1" applyFont="1" applyFill="1" applyAlignment="1">
      <alignment horizontal="center" wrapText="1"/>
    </xf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166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2" fillId="0" borderId="0" xfId="8" applyFont="1" applyAlignment="1">
      <alignment horizontal="center" wrapText="1"/>
    </xf>
    <xf numFmtId="0" fontId="2" fillId="0" borderId="0" xfId="9" applyFont="1" applyAlignment="1">
      <alignment wrapText="1"/>
    </xf>
    <xf numFmtId="0" fontId="1" fillId="0" borderId="0" xfId="8"/>
    <xf numFmtId="167" fontId="13" fillId="2" borderId="0" xfId="8" applyNumberFormat="1" applyFont="1" applyFill="1" applyAlignment="1">
      <alignment horizontal="center" wrapText="1"/>
    </xf>
    <xf numFmtId="0" fontId="12" fillId="2" borderId="0" xfId="9" applyFill="1" applyAlignment="1">
      <alignment horizontal="center" wrapText="1"/>
    </xf>
    <xf numFmtId="0" fontId="13" fillId="0" borderId="0" xfId="8" applyFont="1"/>
    <xf numFmtId="0" fontId="13" fillId="0" borderId="2" xfId="8" applyFont="1" applyBorder="1" applyAlignment="1">
      <alignment horizontal="centerContinuous"/>
    </xf>
    <xf numFmtId="168" fontId="1" fillId="0" borderId="0" xfId="8" applyNumberFormat="1"/>
    <xf numFmtId="0" fontId="1" fillId="0" borderId="0" xfId="8" applyAlignment="1">
      <alignment horizontal="center"/>
    </xf>
  </cellXfs>
  <cellStyles count="10"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5" xfId="3"/>
    <cellStyle name="Normal_PERSONAL" xfId="8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90</xdr:row>
      <xdr:rowOff>140363</xdr:rowOff>
    </xdr:from>
    <xdr:to>
      <xdr:col>7</xdr:col>
      <xdr:colOff>666750</xdr:colOff>
      <xdr:row>113</xdr:row>
      <xdr:rowOff>9056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1741813"/>
          <a:ext cx="7591425" cy="32405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3/11.%20November%202023/Migration%20Adjust%20-%20Novembe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/>
      <sheetData sheetId="1"/>
      <sheetData sheetId="2"/>
      <sheetData sheetId="3">
        <row r="20">
          <cell r="A20">
            <v>45231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zoomScaleNormal="100" workbookViewId="0">
      <selection activeCell="K18" sqref="K1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6384" width="9.140625" style="2"/>
  </cols>
  <sheetData>
    <row r="1" spans="1:8" x14ac:dyDescent="0.2">
      <c r="A1" s="38" t="s">
        <v>17</v>
      </c>
      <c r="B1" s="39"/>
      <c r="C1" s="39"/>
      <c r="D1" s="39"/>
    </row>
    <row r="2" spans="1:8" x14ac:dyDescent="0.2">
      <c r="A2" s="38" t="s">
        <v>18</v>
      </c>
      <c r="B2" s="39"/>
      <c r="C2" s="39"/>
      <c r="D2" s="39"/>
    </row>
    <row r="3" spans="1:8" ht="10.5" customHeight="1" x14ac:dyDescent="0.2">
      <c r="A3" s="40" t="s">
        <v>28</v>
      </c>
      <c r="B3" s="40"/>
      <c r="C3" s="40"/>
      <c r="D3" s="40"/>
    </row>
    <row r="4" spans="1:8" x14ac:dyDescent="0.2">
      <c r="A4" s="41">
        <v>2023</v>
      </c>
      <c r="B4" s="42"/>
      <c r="C4" s="42"/>
      <c r="D4" s="42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45229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-42614.49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-17629</v>
      </c>
    </row>
    <row r="13" spans="1:8" x14ac:dyDescent="0.2">
      <c r="A13" s="4"/>
      <c r="B13" s="4" t="s">
        <v>5</v>
      </c>
      <c r="C13" s="4"/>
      <c r="D13" s="12">
        <v>1966.41</v>
      </c>
    </row>
    <row r="14" spans="1:8" x14ac:dyDescent="0.2">
      <c r="A14" s="4"/>
      <c r="B14" s="4" t="s">
        <v>6</v>
      </c>
      <c r="C14" s="4"/>
      <c r="D14" s="12">
        <v>-9139.99</v>
      </c>
    </row>
    <row r="15" spans="1:8" x14ac:dyDescent="0.2">
      <c r="A15" s="4"/>
      <c r="B15" s="4" t="s">
        <v>7</v>
      </c>
      <c r="C15" s="4"/>
      <c r="D15" s="14">
        <f>SUM(D11:D14)</f>
        <v>-24802.58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-67417.070000000007</v>
      </c>
      <c r="E16" s="11"/>
      <c r="F16" s="13"/>
    </row>
    <row r="17" spans="1:9" x14ac:dyDescent="0.2">
      <c r="A17" s="4"/>
      <c r="B17" s="4"/>
      <c r="C17" s="4"/>
      <c r="D17" s="8"/>
    </row>
    <row r="18" spans="1:9" x14ac:dyDescent="0.2">
      <c r="A18" s="7" t="s">
        <v>19</v>
      </c>
      <c r="B18" s="4"/>
      <c r="C18" s="4">
        <v>19100162</v>
      </c>
      <c r="D18" s="8"/>
    </row>
    <row r="19" spans="1:9" x14ac:dyDescent="0.2">
      <c r="A19" s="4"/>
      <c r="B19" s="4" t="s">
        <v>2</v>
      </c>
      <c r="C19" s="4"/>
      <c r="D19" s="10">
        <v>871294.2</v>
      </c>
      <c r="F19" s="11"/>
      <c r="G19" s="11"/>
      <c r="I19" s="11"/>
    </row>
    <row r="20" spans="1:9" x14ac:dyDescent="0.2">
      <c r="A20" s="4"/>
      <c r="B20" s="4" t="s">
        <v>3</v>
      </c>
      <c r="C20" s="4"/>
      <c r="D20" s="12"/>
      <c r="F20" s="11"/>
      <c r="G20" s="11"/>
      <c r="I20" s="11"/>
    </row>
    <row r="21" spans="1:9" x14ac:dyDescent="0.2">
      <c r="A21" s="4"/>
      <c r="B21" s="4" t="s">
        <v>4</v>
      </c>
      <c r="C21" s="4"/>
      <c r="D21" s="12">
        <v>-923152</v>
      </c>
    </row>
    <row r="22" spans="1:9" x14ac:dyDescent="0.2">
      <c r="A22" s="4"/>
      <c r="B22" s="4" t="s">
        <v>5</v>
      </c>
      <c r="C22" s="4"/>
      <c r="D22" s="12">
        <v>5705.05</v>
      </c>
    </row>
    <row r="23" spans="1:9" x14ac:dyDescent="0.2">
      <c r="A23" s="4"/>
      <c r="B23" s="4" t="s">
        <v>6</v>
      </c>
      <c r="C23" s="4"/>
      <c r="D23" s="12">
        <v>27809.83</v>
      </c>
    </row>
    <row r="24" spans="1:9" x14ac:dyDescent="0.2">
      <c r="A24" s="4"/>
      <c r="B24" s="4" t="s">
        <v>7</v>
      </c>
      <c r="C24" s="4"/>
      <c r="D24" s="14">
        <f>SUM(D20:D23)</f>
        <v>-889637.12</v>
      </c>
      <c r="E24" s="11"/>
    </row>
    <row r="25" spans="1:9" x14ac:dyDescent="0.2">
      <c r="A25" s="4"/>
      <c r="B25" s="4" t="s">
        <v>8</v>
      </c>
      <c r="C25" s="4"/>
      <c r="D25" s="13">
        <f>+D24+D19</f>
        <v>-18342.920000000042</v>
      </c>
      <c r="E25" s="13"/>
      <c r="F25" s="11"/>
    </row>
    <row r="26" spans="1:9" x14ac:dyDescent="0.2">
      <c r="A26" s="4"/>
      <c r="B26" s="4"/>
      <c r="C26" s="4"/>
      <c r="D26" s="5"/>
    </row>
    <row r="27" spans="1:9" hidden="1" x14ac:dyDescent="0.2">
      <c r="A27" s="9" t="s">
        <v>20</v>
      </c>
      <c r="B27" s="4"/>
      <c r="C27" s="4">
        <v>19100192</v>
      </c>
      <c r="D27" s="5"/>
    </row>
    <row r="28" spans="1:9" hidden="1" x14ac:dyDescent="0.2">
      <c r="A28" s="4"/>
      <c r="B28" s="4" t="s">
        <v>2</v>
      </c>
      <c r="C28" s="4"/>
      <c r="D28" s="10">
        <v>0</v>
      </c>
    </row>
    <row r="29" spans="1:9" hidden="1" x14ac:dyDescent="0.2">
      <c r="A29" s="4"/>
      <c r="B29" s="4" t="s">
        <v>3</v>
      </c>
      <c r="C29" s="4"/>
      <c r="D29" s="12">
        <v>0</v>
      </c>
    </row>
    <row r="30" spans="1:9" hidden="1" x14ac:dyDescent="0.2">
      <c r="A30" s="4"/>
      <c r="B30" s="4" t="s">
        <v>4</v>
      </c>
      <c r="C30" s="4"/>
      <c r="D30" s="12">
        <v>0</v>
      </c>
    </row>
    <row r="31" spans="1:9" hidden="1" x14ac:dyDescent="0.2">
      <c r="A31" s="4"/>
      <c r="B31" s="4" t="s">
        <v>5</v>
      </c>
      <c r="C31" s="4"/>
      <c r="D31" s="12">
        <v>0</v>
      </c>
    </row>
    <row r="32" spans="1: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21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1501080.1099999992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-36874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-33933.61</v>
      </c>
    </row>
    <row r="42" spans="1:8" s="15" customFormat="1" x14ac:dyDescent="0.2">
      <c r="A42" s="4"/>
      <c r="B42" s="4" t="s">
        <v>7</v>
      </c>
      <c r="C42" s="4"/>
      <c r="D42" s="14">
        <f>SUM(D38:D41)</f>
        <v>-70807.61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1430272.4999999991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26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-27948906.510000002</v>
      </c>
    </row>
    <row r="47" spans="1:8" s="16" customFormat="1" x14ac:dyDescent="0.2">
      <c r="A47" s="4"/>
      <c r="B47" s="4" t="s">
        <v>25</v>
      </c>
      <c r="C47" s="4"/>
      <c r="D47" s="12"/>
    </row>
    <row r="48" spans="1:8" s="16" customFormat="1" x14ac:dyDescent="0.2">
      <c r="A48" s="4"/>
      <c r="B48" s="4" t="s">
        <v>27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>
        <v>-188897.51</v>
      </c>
    </row>
    <row r="52" spans="1:9" s="16" customFormat="1" x14ac:dyDescent="0.2">
      <c r="A52" s="4"/>
      <c r="B52" s="4" t="s">
        <v>7</v>
      </c>
      <c r="C52" s="4"/>
      <c r="D52" s="34">
        <f>SUM(D47:D51)</f>
        <v>-188897.51</v>
      </c>
    </row>
    <row r="53" spans="1:9" s="16" customFormat="1" x14ac:dyDescent="0.2">
      <c r="A53" s="4"/>
      <c r="B53" s="4" t="s">
        <v>8</v>
      </c>
      <c r="C53" s="4"/>
      <c r="D53" s="21">
        <f>+D52+D46</f>
        <v>-28137804.020000003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3824726.6499999966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23</v>
      </c>
      <c r="C58" s="20"/>
      <c r="D58" s="12">
        <v>798912.01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798912.01</v>
      </c>
      <c r="E59" s="11"/>
    </row>
    <row r="60" spans="1:9" x14ac:dyDescent="0.2">
      <c r="A60" s="4"/>
      <c r="B60" s="4" t="s">
        <v>8</v>
      </c>
      <c r="C60" s="4"/>
      <c r="D60" s="21">
        <f>+D59+D56</f>
        <v>4623638.6599999964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-127702232.94999999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24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23</v>
      </c>
      <c r="C66" s="20"/>
      <c r="D66" s="12">
        <v>-11522199.6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-11522199.6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-139224432.54999998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-332188.65000000002</v>
      </c>
    </row>
    <row r="72" spans="1:9" x14ac:dyDescent="0.2">
      <c r="A72" s="19"/>
      <c r="B72" s="4" t="s">
        <v>22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27306.89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27306.89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-304881.76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-4330689.26</v>
      </c>
    </row>
    <row r="79" spans="1:9" x14ac:dyDescent="0.2">
      <c r="A79" s="19"/>
      <c r="B79" s="4" t="s">
        <v>22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-908272.15</v>
      </c>
      <c r="H80" s="11"/>
    </row>
    <row r="81" spans="1:8" x14ac:dyDescent="0.2">
      <c r="A81" s="4"/>
      <c r="B81" s="4" t="s">
        <v>7</v>
      </c>
      <c r="C81" s="4"/>
      <c r="D81" s="34">
        <f>SUM(D79:D80)</f>
        <v>-908272.15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-5238961.41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-154159530.90000001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-12778397.67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-166937928.56999996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1344512.5099999991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-168282441.07999998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L20" sqref="L20"/>
    </sheetView>
  </sheetViews>
  <sheetFormatPr defaultColWidth="9.140625" defaultRowHeight="12.75" x14ac:dyDescent="0.2"/>
  <cols>
    <col min="1" max="1" width="17.140625" style="45" customWidth="1"/>
    <col min="2" max="2" width="12.28515625" style="45" customWidth="1"/>
    <col min="3" max="3" width="11.28515625" style="45" customWidth="1"/>
    <col min="4" max="4" width="11.42578125" style="45" customWidth="1"/>
    <col min="5" max="5" width="11.140625" style="45" customWidth="1"/>
    <col min="6" max="6" width="12.5703125" style="45" customWidth="1"/>
    <col min="7" max="7" width="9.42578125" style="45" bestFit="1" customWidth="1"/>
    <col min="8" max="16384" width="9.140625" style="45"/>
  </cols>
  <sheetData>
    <row r="1" spans="1:7" x14ac:dyDescent="0.2">
      <c r="A1" s="43" t="s">
        <v>29</v>
      </c>
      <c r="B1" s="44"/>
      <c r="C1" s="44"/>
      <c r="D1" s="44"/>
      <c r="E1" s="44"/>
      <c r="F1" s="44"/>
      <c r="G1" s="44"/>
    </row>
    <row r="2" spans="1:7" x14ac:dyDescent="0.2">
      <c r="A2" s="46">
        <f>[1]CommodAmort!A20</f>
        <v>45231</v>
      </c>
      <c r="B2" s="47"/>
      <c r="C2" s="47"/>
      <c r="D2" s="47"/>
      <c r="E2" s="47"/>
      <c r="F2" s="47"/>
      <c r="G2" s="47"/>
    </row>
    <row r="5" spans="1:7" ht="14.1" customHeight="1" x14ac:dyDescent="0.2">
      <c r="A5" s="48" t="s">
        <v>30</v>
      </c>
    </row>
    <row r="6" spans="1:7" ht="14.1" customHeight="1" x14ac:dyDescent="0.2">
      <c r="A6" s="48" t="str">
        <f>"FROM SALES TO TRANSPORT in "&amp;TEXT([1]CommodAmort!A20,"mmmm, yyyy")&amp;" are as follows:"</f>
        <v>FROM SALES TO TRANSPORT in November, 2023 are as follows:</v>
      </c>
    </row>
    <row r="7" spans="1:7" ht="14.1" customHeight="1" x14ac:dyDescent="0.2"/>
    <row r="8" spans="1:7" ht="14.1" customHeight="1" x14ac:dyDescent="0.2">
      <c r="B8" s="49" t="s">
        <v>31</v>
      </c>
      <c r="C8" s="49"/>
      <c r="D8" s="49" t="s">
        <v>32</v>
      </c>
      <c r="E8" s="49"/>
      <c r="F8" s="49" t="s">
        <v>33</v>
      </c>
      <c r="G8" s="49"/>
    </row>
    <row r="9" spans="1:7" ht="14.1" customHeight="1" x14ac:dyDescent="0.2">
      <c r="A9" s="48" t="s">
        <v>34</v>
      </c>
      <c r="B9" s="50">
        <v>-0.20353000000000002</v>
      </c>
      <c r="C9" s="45" t="s">
        <v>39</v>
      </c>
      <c r="D9" s="50">
        <v>-0.17347000000000001</v>
      </c>
      <c r="E9" s="45" t="s">
        <v>39</v>
      </c>
      <c r="F9" s="50">
        <v>-3.006E-2</v>
      </c>
      <c r="G9" s="45" t="s">
        <v>39</v>
      </c>
    </row>
    <row r="10" spans="1:7" ht="14.1" customHeight="1" x14ac:dyDescent="0.2">
      <c r="A10" s="48" t="s">
        <v>35</v>
      </c>
      <c r="B10" s="50">
        <v>-0.18182000000000001</v>
      </c>
      <c r="C10" s="45" t="s">
        <v>39</v>
      </c>
      <c r="D10" s="50">
        <v>-0.17347000000000001</v>
      </c>
      <c r="E10" s="45" t="s">
        <v>39</v>
      </c>
      <c r="F10" s="50">
        <v>-8.3499999999999998E-3</v>
      </c>
      <c r="G10" s="45" t="s">
        <v>39</v>
      </c>
    </row>
    <row r="11" spans="1:7" ht="14.1" customHeight="1" x14ac:dyDescent="0.2">
      <c r="A11" s="48" t="s">
        <v>36</v>
      </c>
      <c r="B11" s="50">
        <v>-0.18944000000000003</v>
      </c>
      <c r="C11" s="45" t="s">
        <v>39</v>
      </c>
      <c r="D11" s="50">
        <v>-0.17347000000000001</v>
      </c>
      <c r="E11" s="45" t="s">
        <v>39</v>
      </c>
      <c r="F11" s="50">
        <v>-1.5970000000000002E-2</v>
      </c>
      <c r="G11" s="45" t="s">
        <v>39</v>
      </c>
    </row>
    <row r="12" spans="1:7" ht="14.1" customHeight="1" x14ac:dyDescent="0.2">
      <c r="A12" s="48" t="s">
        <v>37</v>
      </c>
      <c r="B12" s="50">
        <v>-0.19195000000000001</v>
      </c>
      <c r="C12" s="45" t="s">
        <v>39</v>
      </c>
      <c r="D12" s="50">
        <v>-0.17347000000000001</v>
      </c>
      <c r="E12" s="45" t="s">
        <v>39</v>
      </c>
      <c r="F12" s="50">
        <v>-1.848E-2</v>
      </c>
      <c r="G12" s="45" t="s">
        <v>39</v>
      </c>
    </row>
    <row r="13" spans="1:7" ht="14.1" customHeight="1" x14ac:dyDescent="0.2">
      <c r="A13" s="48" t="s">
        <v>38</v>
      </c>
      <c r="B13" s="50">
        <v>-0.19115000000000001</v>
      </c>
      <c r="C13" s="45" t="s">
        <v>39</v>
      </c>
      <c r="D13" s="50">
        <v>-0.17347000000000001</v>
      </c>
      <c r="E13" s="45" t="s">
        <v>39</v>
      </c>
      <c r="F13" s="50">
        <v>-1.7680000000000001E-2</v>
      </c>
      <c r="G13" s="45" t="s">
        <v>39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8" t="s">
        <v>30</v>
      </c>
    </row>
    <row r="17" spans="1:7" ht="14.1" customHeight="1" x14ac:dyDescent="0.2">
      <c r="A17" s="48" t="str">
        <f>"FROM TRANSPORT TO SALES in "&amp;TEXT([1]CommodAmort!A20,"mmmm, yyyy")&amp;" are as follows:"</f>
        <v>FROM TRANSPORT TO SALES in November, 2023 are as follows:</v>
      </c>
    </row>
    <row r="18" spans="1:7" ht="14.1" customHeight="1" x14ac:dyDescent="0.2"/>
    <row r="19" spans="1:7" ht="14.1" customHeight="1" x14ac:dyDescent="0.2">
      <c r="B19" s="49" t="s">
        <v>31</v>
      </c>
      <c r="C19" s="49"/>
      <c r="D19" s="49" t="s">
        <v>32</v>
      </c>
      <c r="E19" s="49"/>
      <c r="F19" s="49" t="s">
        <v>33</v>
      </c>
      <c r="G19" s="49"/>
    </row>
    <row r="20" spans="1:7" ht="14.1" customHeight="1" x14ac:dyDescent="0.2">
      <c r="A20" s="48" t="s">
        <v>34</v>
      </c>
      <c r="B20" s="50">
        <v>0.20353000000000002</v>
      </c>
      <c r="C20" s="51" t="s">
        <v>40</v>
      </c>
      <c r="D20" s="50">
        <v>0.17347000000000001</v>
      </c>
      <c r="E20" s="51" t="s">
        <v>40</v>
      </c>
      <c r="F20" s="50">
        <v>3.006E-2</v>
      </c>
      <c r="G20" s="51" t="s">
        <v>40</v>
      </c>
    </row>
    <row r="21" spans="1:7" ht="14.1" customHeight="1" x14ac:dyDescent="0.2">
      <c r="A21" s="48" t="s">
        <v>35</v>
      </c>
      <c r="B21" s="50">
        <v>0.18182000000000001</v>
      </c>
      <c r="C21" s="51" t="s">
        <v>40</v>
      </c>
      <c r="D21" s="50">
        <v>0.17347000000000001</v>
      </c>
      <c r="E21" s="51" t="s">
        <v>40</v>
      </c>
      <c r="F21" s="50">
        <v>8.3499999999999998E-3</v>
      </c>
      <c r="G21" s="51" t="s">
        <v>40</v>
      </c>
    </row>
    <row r="22" spans="1:7" ht="14.1" customHeight="1" x14ac:dyDescent="0.2">
      <c r="A22" s="48" t="s">
        <v>36</v>
      </c>
      <c r="B22" s="50">
        <v>0.18944000000000003</v>
      </c>
      <c r="C22" s="51" t="s">
        <v>40</v>
      </c>
      <c r="D22" s="50">
        <v>0.17347000000000001</v>
      </c>
      <c r="E22" s="51" t="s">
        <v>40</v>
      </c>
      <c r="F22" s="50">
        <v>1.5970000000000002E-2</v>
      </c>
      <c r="G22" s="51" t="s">
        <v>40</v>
      </c>
    </row>
    <row r="23" spans="1:7" ht="14.1" customHeight="1" x14ac:dyDescent="0.2">
      <c r="A23" s="48" t="s">
        <v>37</v>
      </c>
      <c r="B23" s="50">
        <v>0.19195000000000001</v>
      </c>
      <c r="C23" s="51" t="s">
        <v>40</v>
      </c>
      <c r="D23" s="50">
        <v>0.17347000000000001</v>
      </c>
      <c r="E23" s="51" t="s">
        <v>40</v>
      </c>
      <c r="F23" s="50">
        <v>1.848E-2</v>
      </c>
      <c r="G23" s="51" t="s">
        <v>40</v>
      </c>
    </row>
    <row r="24" spans="1:7" ht="14.1" customHeight="1" x14ac:dyDescent="0.2">
      <c r="A24" s="48" t="s">
        <v>38</v>
      </c>
      <c r="B24" s="50">
        <v>0.19115000000000001</v>
      </c>
      <c r="C24" s="51" t="s">
        <v>40</v>
      </c>
      <c r="D24" s="50">
        <v>0.17347000000000001</v>
      </c>
      <c r="E24" s="51" t="s">
        <v>40</v>
      </c>
      <c r="F24" s="50">
        <v>1.7680000000000001E-2</v>
      </c>
      <c r="G24" s="51" t="s">
        <v>40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  <oddFooter>&amp;LUG-220715-PSE-PGA-Rpt-October-2023-(11-30-23).xlsx
Major Accounts&amp;CPage &amp;P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F6E554770594EA10CEC380786D935" ma:contentTypeVersion="28" ma:contentTypeDescription="" ma:contentTypeScope="" ma:versionID="3cf45b363fa8d005db8250e395d6064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2022-09-19T07:00:00+00:00</OpenedDate>
    <SignificantOrder xmlns="dc463f71-b30c-4ab2-9473-d307f9d35888">false</SignificantOrder>
    <Date1 xmlns="dc463f71-b30c-4ab2-9473-d307f9d35888">2023-11-08T08:00:00+00:00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220715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7D02A8F6-B2D0-4BA7-8183-F077FDD24F1A}"/>
</file>

<file path=customXml/itemProps3.xml><?xml version="1.0" encoding="utf-8"?>
<ds:datastoreItem xmlns:ds="http://schemas.openxmlformats.org/officeDocument/2006/customXml" ds:itemID="{CB868396-D0D4-4039-8E0B-2F0E53103E0E}"/>
</file>

<file path=customXml/itemProps4.xml><?xml version="1.0" encoding="utf-8"?>
<ds:datastoreItem xmlns:ds="http://schemas.openxmlformats.org/officeDocument/2006/customXml" ds:itemID="{E4289AA6-5EF0-48EC-B109-5B274454FBE9}"/>
</file>

<file path=customXml/itemProps5.xml><?xml version="1.0" encoding="utf-8"?>
<ds:datastoreItem xmlns:ds="http://schemas.openxmlformats.org/officeDocument/2006/customXml" ds:itemID="{242A87E6-3A72-433F-85B8-083FF127D7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2023-11-06T19:04:26Z</cp:lastPrinted>
  <dcterms:created xsi:type="dcterms:W3CDTF">2005-03-16T23:33:46Z</dcterms:created>
  <dcterms:modified xsi:type="dcterms:W3CDTF">2023-11-06T19:04:45Z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0x0101006E56B4D1795A2E4DB2F0B01679ED314A00A76F6E554770594EA10CEC380786D935</vt:lpwstr>
  </property>
  <property fmtid="{D5CDD505-2E9C-101B-9397-08002B2CF9AE}" pid="3" name="_docset_NoMedatataSyncRequired">
    <vt:lpwstr>False</vt:lpwstr>
  </property>
</Properties>
</file>