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Electric" sheetId="1" r:id="rId1"/>
    <sheet name="Gas" sheetId="2" r:id="rId2"/>
  </sheets>
  <definedNames>
    <definedName name="_xlnm.Print_Area" localSheetId="0">'Electric'!$A$1:$E$49</definedName>
    <definedName name="_xlnm.Print_Area" localSheetId="1">'Gas'!$A$1:$D$35</definedName>
  </definedNames>
  <calcPr fullCalcOnLoad="1"/>
</workbook>
</file>

<file path=xl/sharedStrings.xml><?xml version="1.0" encoding="utf-8"?>
<sst xmlns="http://schemas.openxmlformats.org/spreadsheetml/2006/main" count="80" uniqueCount="51">
  <si>
    <t>Property Taxes</t>
  </si>
  <si>
    <t>Customer Deposits</t>
  </si>
  <si>
    <t>Injuries &amp; Damages</t>
  </si>
  <si>
    <t>CDA Tribe Settlement</t>
  </si>
  <si>
    <t>Colstrip - Mercury Emission</t>
  </si>
  <si>
    <t>Power Supply Adj - WNP-3 (No Adjustment to Original Filing)</t>
  </si>
  <si>
    <t>Agreed Upon Adjustments:</t>
  </si>
  <si>
    <t>Cost of Capital</t>
  </si>
  <si>
    <t>Power Supply</t>
  </si>
  <si>
    <t xml:space="preserve">     Total Power Supply Adjustments</t>
  </si>
  <si>
    <t>Revenue Requirement As Filed by Avista</t>
  </si>
  <si>
    <t>Common Equity = 46.5%</t>
  </si>
  <si>
    <t>Adjust Kettle Falls Fuel Volume</t>
  </si>
  <si>
    <t>Avista Utilities</t>
  </si>
  <si>
    <t>Docket Nos. UE-090134, UG-090135, and UG-060518</t>
  </si>
  <si>
    <t>Electric</t>
  </si>
  <si>
    <t>$000s</t>
  </si>
  <si>
    <t>Return On Equity = 10.2%    Cost of Debt = 6.57%</t>
  </si>
  <si>
    <t xml:space="preserve">Power Supply Adj - Updated Gas Prices &amp; Contracts </t>
  </si>
  <si>
    <t>Power Supply Adj - Filtering Adjustment</t>
  </si>
  <si>
    <t>Power Supply Adj - Retail Load Adjustment</t>
  </si>
  <si>
    <t>Power Supply Adj - Colstrip Availability (No Adjustment to Original Filing)</t>
  </si>
  <si>
    <t>Pro Forma O&amp;M Generation</t>
  </si>
  <si>
    <t>Lancaster Prudence</t>
  </si>
  <si>
    <t>Labor</t>
  </si>
  <si>
    <t xml:space="preserve">Capital Additions   </t>
  </si>
  <si>
    <t>Asset Management</t>
  </si>
  <si>
    <t>Information Services</t>
  </si>
  <si>
    <t xml:space="preserve">Incentives </t>
  </si>
  <si>
    <t xml:space="preserve">Pension Expense </t>
  </si>
  <si>
    <t xml:space="preserve">Insurance </t>
  </si>
  <si>
    <t>Board of Directors Fees</t>
  </si>
  <si>
    <t>Board Meeting Expenses</t>
  </si>
  <si>
    <t>Dues (American Gas Association)</t>
  </si>
  <si>
    <t>Natural Gas</t>
  </si>
  <si>
    <t>Director &amp; Officers Insurance</t>
  </si>
  <si>
    <t>Spokane River Relicensing</t>
  </si>
  <si>
    <t>Dues (Edison Electric Institute)</t>
  </si>
  <si>
    <r>
      <t>Restate Debt Interest</t>
    </r>
    <r>
      <rPr>
        <vertAlign val="superscript"/>
        <sz val="12"/>
        <rFont val="Arial"/>
        <family val="2"/>
      </rPr>
      <t xml:space="preserve"> (1)</t>
    </r>
  </si>
  <si>
    <t>The Restate Debt Interest and Production Property Adjustments will change if there are further adjustments to rate base and/or certain expenses from those proposed by Avista.</t>
  </si>
  <si>
    <t>The Restate Debt Interest Adjustment will change if there are adjustments to rate base from those proposed by Avista.</t>
  </si>
  <si>
    <t>Avista's Contested Adjustments</t>
  </si>
  <si>
    <t>Revenue Requirement Based Upon the Stipulations' Agreed Upon Adjustments</t>
  </si>
  <si>
    <t>Total Agreed Upon Adjustments</t>
  </si>
  <si>
    <r>
      <t>Production Property Adjustment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>(1)</t>
    </r>
  </si>
  <si>
    <r>
      <t xml:space="preserve">The Company has since revised its litigation position as shown in the rebuttal testimony filed on September 11, 2009 to </t>
    </r>
    <r>
      <rPr>
        <b/>
        <sz val="12"/>
        <rFont val="Arial"/>
        <family val="2"/>
      </rPr>
      <t>$37.475 million</t>
    </r>
    <r>
      <rPr>
        <sz val="12"/>
        <rFont val="Arial"/>
        <family val="2"/>
      </rPr>
      <t>. (See Table 1, Page 3 in Andrews Exhibit No. __(EMA-4T) and Page 1 of Exhibit No. __(EMA-5).)</t>
    </r>
  </si>
  <si>
    <r>
      <t xml:space="preserve">The Company has since revised its litigation position as shown in the rebuttal testimony filed on September 11, 2009 to </t>
    </r>
    <r>
      <rPr>
        <b/>
        <sz val="12"/>
        <rFont val="Arial"/>
        <family val="2"/>
      </rPr>
      <t>$2.849 million</t>
    </r>
    <r>
      <rPr>
        <sz val="12"/>
        <rFont val="Arial"/>
        <family val="2"/>
      </rPr>
      <t>.  (See Table 2, Page 4 in Andrews Exhibit No. __(EMA-4T) and Page 2 of Exhibit No.__(EMA-5).)</t>
    </r>
  </si>
  <si>
    <t>At Settlement</t>
  </si>
  <si>
    <t>Rebuttal</t>
  </si>
  <si>
    <t>Avista's Litigation Position on Contested Adjustments:</t>
  </si>
  <si>
    <r>
      <t>Avista's Litigation Position Including Contested and Agreed Upon Adjustments</t>
    </r>
    <r>
      <rPr>
        <b/>
        <vertAlign val="superscript"/>
        <sz val="6.6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</si>
</sst>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0.00_);\(0.00\)"/>
    <numFmt numFmtId="170" formatCode="0.0_);\(0.0\)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6.6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/>
    </xf>
    <xf numFmtId="38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center" wrapText="1"/>
    </xf>
    <xf numFmtId="0" fontId="3" fillId="24" borderId="0" xfId="0" applyFont="1" applyFill="1" applyAlignment="1">
      <alignment/>
    </xf>
    <xf numFmtId="37" fontId="2" fillId="24" borderId="0" xfId="0" applyNumberFormat="1" applyFont="1" applyFill="1" applyAlignment="1">
      <alignment/>
    </xf>
    <xf numFmtId="165" fontId="2" fillId="24" borderId="0" xfId="42" applyNumberFormat="1" applyFont="1" applyFill="1" applyAlignment="1" quotePrefix="1">
      <alignment/>
    </xf>
    <xf numFmtId="0" fontId="2" fillId="24" borderId="0" xfId="0" applyFont="1" applyFill="1" applyAlignment="1">
      <alignment horizontal="left" indent="1"/>
    </xf>
    <xf numFmtId="0" fontId="3" fillId="24" borderId="0" xfId="0" applyFont="1" applyFill="1" applyAlignment="1">
      <alignment wrapText="1"/>
    </xf>
    <xf numFmtId="37" fontId="3" fillId="24" borderId="0" xfId="0" applyNumberFormat="1" applyFont="1" applyFill="1" applyBorder="1" applyAlignment="1">
      <alignment horizontal="center" wrapText="1"/>
    </xf>
    <xf numFmtId="164" fontId="2" fillId="24" borderId="0" xfId="44" applyNumberFormat="1" applyFont="1" applyFill="1" applyBorder="1" applyAlignment="1">
      <alignment/>
    </xf>
    <xf numFmtId="164" fontId="2" fillId="24" borderId="0" xfId="44" applyNumberFormat="1" applyFont="1" applyFill="1" applyAlignment="1">
      <alignment/>
    </xf>
    <xf numFmtId="38" fontId="3" fillId="24" borderId="0" xfId="0" applyNumberFormat="1" applyFont="1" applyFill="1" applyBorder="1" applyAlignment="1">
      <alignment/>
    </xf>
    <xf numFmtId="38" fontId="3" fillId="24" borderId="0" xfId="0" applyNumberFormat="1" applyFont="1" applyFill="1" applyAlignment="1">
      <alignment horizontal="center" wrapText="1"/>
    </xf>
    <xf numFmtId="10" fontId="2" fillId="24" borderId="0" xfId="59" applyNumberFormat="1" applyFont="1" applyFill="1" applyAlignment="1">
      <alignment/>
    </xf>
    <xf numFmtId="38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38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37" fontId="2" fillId="24" borderId="0" xfId="0" applyNumberFormat="1" applyFont="1" applyFill="1" applyBorder="1" applyAlignment="1">
      <alignment/>
    </xf>
    <xf numFmtId="37" fontId="2" fillId="24" borderId="1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38" fontId="7" fillId="24" borderId="0" xfId="0" applyNumberFormat="1" applyFont="1" applyFill="1" applyAlignment="1">
      <alignment/>
    </xf>
    <xf numFmtId="38" fontId="6" fillId="24" borderId="0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center" wrapText="1"/>
    </xf>
    <xf numFmtId="0" fontId="6" fillId="24" borderId="0" xfId="0" applyFont="1" applyFill="1" applyAlignment="1">
      <alignment/>
    </xf>
    <xf numFmtId="164" fontId="7" fillId="24" borderId="0" xfId="44" applyNumberFormat="1" applyFont="1" applyFill="1" applyAlignment="1">
      <alignment/>
    </xf>
    <xf numFmtId="37" fontId="8" fillId="24" borderId="0" xfId="0" applyNumberFormat="1" applyFont="1" applyFill="1" applyAlignment="1">
      <alignment/>
    </xf>
    <xf numFmtId="165" fontId="7" fillId="24" borderId="0" xfId="42" applyNumberFormat="1" applyFont="1" applyFill="1" applyAlignment="1" quotePrefix="1">
      <alignment/>
    </xf>
    <xf numFmtId="0" fontId="7" fillId="24" borderId="0" xfId="0" applyFont="1" applyFill="1" applyAlignment="1">
      <alignment horizontal="left" indent="1"/>
    </xf>
    <xf numFmtId="37" fontId="8" fillId="24" borderId="0" xfId="0" applyNumberFormat="1" applyFont="1" applyFill="1" applyBorder="1" applyAlignment="1">
      <alignment/>
    </xf>
    <xf numFmtId="0" fontId="6" fillId="24" borderId="0" xfId="0" applyFont="1" applyFill="1" applyAlignment="1">
      <alignment wrapText="1"/>
    </xf>
    <xf numFmtId="37" fontId="8" fillId="24" borderId="10" xfId="0" applyNumberFormat="1" applyFont="1" applyFill="1" applyBorder="1" applyAlignment="1">
      <alignment/>
    </xf>
    <xf numFmtId="165" fontId="9" fillId="24" borderId="0" xfId="42" applyNumberFormat="1" applyFont="1" applyFill="1" applyAlignment="1" quotePrefix="1">
      <alignment vertical="top"/>
    </xf>
    <xf numFmtId="165" fontId="3" fillId="24" borderId="0" xfId="42" applyNumberFormat="1" applyFont="1" applyFill="1" applyBorder="1" applyAlignment="1">
      <alignment/>
    </xf>
    <xf numFmtId="37" fontId="8" fillId="24" borderId="11" xfId="0" applyNumberFormat="1" applyFont="1" applyFill="1" applyBorder="1" applyAlignment="1">
      <alignment/>
    </xf>
    <xf numFmtId="37" fontId="2" fillId="24" borderId="11" xfId="0" applyNumberFormat="1" applyFont="1" applyFill="1" applyBorder="1" applyAlignment="1">
      <alignment/>
    </xf>
    <xf numFmtId="165" fontId="3" fillId="24" borderId="0" xfId="42" applyNumberFormat="1" applyFont="1" applyFill="1" applyAlignment="1">
      <alignment/>
    </xf>
    <xf numFmtId="37" fontId="2" fillId="24" borderId="12" xfId="0" applyNumberFormat="1" applyFont="1" applyFill="1" applyBorder="1" applyAlignment="1">
      <alignment/>
    </xf>
    <xf numFmtId="37" fontId="2" fillId="25" borderId="11" xfId="0" applyNumberFormat="1" applyFont="1" applyFill="1" applyBorder="1" applyAlignment="1">
      <alignment/>
    </xf>
    <xf numFmtId="3" fontId="2" fillId="25" borderId="11" xfId="44" applyNumberFormat="1" applyFont="1" applyFill="1" applyBorder="1" applyAlignment="1">
      <alignment/>
    </xf>
    <xf numFmtId="164" fontId="2" fillId="25" borderId="13" xfId="44" applyNumberFormat="1" applyFont="1" applyFill="1" applyBorder="1" applyAlignment="1">
      <alignment/>
    </xf>
    <xf numFmtId="37" fontId="8" fillId="25" borderId="11" xfId="0" applyNumberFormat="1" applyFont="1" applyFill="1" applyBorder="1" applyAlignment="1">
      <alignment/>
    </xf>
    <xf numFmtId="3" fontId="8" fillId="25" borderId="11" xfId="44" applyNumberFormat="1" applyFont="1" applyFill="1" applyBorder="1" applyAlignment="1">
      <alignment/>
    </xf>
    <xf numFmtId="164" fontId="7" fillId="25" borderId="13" xfId="44" applyNumberFormat="1" applyFont="1" applyFill="1" applyBorder="1" applyAlignment="1">
      <alignment/>
    </xf>
    <xf numFmtId="166" fontId="9" fillId="24" borderId="0" xfId="0" applyNumberFormat="1" applyFont="1" applyFill="1" applyAlignment="1">
      <alignment vertical="top"/>
    </xf>
    <xf numFmtId="38" fontId="29" fillId="24" borderId="0" xfId="0" applyNumberFormat="1" applyFont="1" applyFill="1" applyAlignment="1">
      <alignment horizontal="center" wrapText="1"/>
    </xf>
    <xf numFmtId="38" fontId="30" fillId="24" borderId="0" xfId="0" applyNumberFormat="1" applyFont="1" applyFill="1" applyAlignment="1">
      <alignment horizontal="center" wrapText="1"/>
    </xf>
    <xf numFmtId="38" fontId="2" fillId="24" borderId="0" xfId="0" applyNumberFormat="1" applyFont="1" applyFill="1" applyAlignment="1">
      <alignment horizontal="left" vertical="top" wrapText="1"/>
    </xf>
    <xf numFmtId="164" fontId="2" fillId="24" borderId="0" xfId="0" applyNumberFormat="1" applyFont="1" applyFill="1" applyAlignment="1">
      <alignment horizontal="left" vertical="top" wrapText="1"/>
    </xf>
    <xf numFmtId="38" fontId="3" fillId="24" borderId="0" xfId="0" applyNumberFormat="1" applyFont="1" applyFill="1" applyAlignment="1">
      <alignment horizontal="center"/>
    </xf>
    <xf numFmtId="38" fontId="3" fillId="24" borderId="14" xfId="0" applyNumberFormat="1" applyFont="1" applyFill="1" applyBorder="1" applyAlignment="1">
      <alignment horizontal="center" wrapText="1"/>
    </xf>
    <xf numFmtId="38" fontId="3" fillId="24" borderId="15" xfId="0" applyNumberFormat="1" applyFont="1" applyFill="1" applyBorder="1" applyAlignment="1">
      <alignment horizontal="center" wrapText="1"/>
    </xf>
    <xf numFmtId="38" fontId="6" fillId="24" borderId="0" xfId="0" applyNumberFormat="1" applyFont="1" applyFill="1" applyAlignment="1">
      <alignment horizontal="center"/>
    </xf>
    <xf numFmtId="164" fontId="7" fillId="24" borderId="0" xfId="0" applyNumberFormat="1" applyFont="1" applyFill="1" applyAlignment="1">
      <alignment horizontal="left" vertical="top" wrapText="1"/>
    </xf>
    <xf numFmtId="38" fontId="6" fillId="24" borderId="14" xfId="0" applyNumberFormat="1" applyFont="1" applyFill="1" applyBorder="1" applyAlignment="1">
      <alignment horizontal="center" wrapText="1"/>
    </xf>
    <xf numFmtId="38" fontId="6" fillId="24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view="pageBreakPreview" zoomScale="60" workbookViewId="0" topLeftCell="A1">
      <selection activeCell="A3" sqref="A3:E3"/>
    </sheetView>
  </sheetViews>
  <sheetFormatPr defaultColWidth="9.140625" defaultRowHeight="12.75"/>
  <cols>
    <col min="1" max="1" width="6.00390625" style="6" customWidth="1"/>
    <col min="2" max="2" width="80.7109375" style="6" customWidth="1"/>
    <col min="3" max="3" width="9.7109375" style="6" bestFit="1" customWidth="1"/>
    <col min="4" max="4" width="16.7109375" style="7" customWidth="1"/>
    <col min="5" max="5" width="12.28125" style="22" bestFit="1" customWidth="1"/>
    <col min="6" max="6" width="11.421875" style="7" customWidth="1"/>
    <col min="7" max="16384" width="9.140625" style="6" customWidth="1"/>
  </cols>
  <sheetData>
    <row r="1" spans="1:5" ht="15" customHeight="1">
      <c r="A1" s="55" t="s">
        <v>13</v>
      </c>
      <c r="B1" s="55"/>
      <c r="C1" s="55"/>
      <c r="D1" s="55"/>
      <c r="E1" s="55"/>
    </row>
    <row r="2" spans="1:5" ht="15" customHeight="1">
      <c r="A2" s="55" t="s">
        <v>14</v>
      </c>
      <c r="B2" s="55"/>
      <c r="C2" s="55"/>
      <c r="D2" s="55"/>
      <c r="E2" s="55"/>
    </row>
    <row r="3" spans="1:5" ht="15" customHeight="1">
      <c r="A3" s="55" t="s">
        <v>15</v>
      </c>
      <c r="B3" s="55"/>
      <c r="C3" s="55"/>
      <c r="D3" s="55"/>
      <c r="E3" s="55"/>
    </row>
    <row r="4" spans="4:5" ht="30" customHeight="1">
      <c r="D4" s="51" t="s">
        <v>47</v>
      </c>
      <c r="E4" s="52" t="s">
        <v>48</v>
      </c>
    </row>
    <row r="5" spans="4:5" ht="8.25" customHeight="1">
      <c r="D5" s="20"/>
      <c r="E5" s="17"/>
    </row>
    <row r="6" spans="2:6" s="8" customFormat="1" ht="15.75">
      <c r="B6" s="9"/>
      <c r="C6" s="56" t="s">
        <v>16</v>
      </c>
      <c r="D6" s="57"/>
      <c r="E6" s="57"/>
      <c r="F6" s="18"/>
    </row>
    <row r="7" spans="1:5" ht="15.75">
      <c r="A7" s="9" t="s">
        <v>10</v>
      </c>
      <c r="C7" s="9"/>
      <c r="D7" s="16">
        <v>69762</v>
      </c>
      <c r="E7" s="16">
        <v>69762</v>
      </c>
    </row>
    <row r="8" spans="1:5" ht="15.75">
      <c r="A8" s="9" t="s">
        <v>6</v>
      </c>
      <c r="C8" s="9"/>
      <c r="D8" s="10"/>
      <c r="E8" s="10"/>
    </row>
    <row r="9" spans="2:5" ht="15.75">
      <c r="B9" s="9" t="s">
        <v>7</v>
      </c>
      <c r="C9" s="9"/>
      <c r="D9" s="10"/>
      <c r="E9" s="10"/>
    </row>
    <row r="10" spans="1:5" ht="15">
      <c r="A10" s="11">
        <v>-1</v>
      </c>
      <c r="B10" s="12" t="s">
        <v>17</v>
      </c>
      <c r="C10" s="12"/>
      <c r="D10" s="10">
        <v>-6152</v>
      </c>
      <c r="E10" s="10">
        <v>-6152</v>
      </c>
    </row>
    <row r="11" spans="1:5" ht="15">
      <c r="A11" s="11">
        <v>-2</v>
      </c>
      <c r="B11" s="12" t="s">
        <v>11</v>
      </c>
      <c r="C11" s="12"/>
      <c r="D11" s="10">
        <v>-815</v>
      </c>
      <c r="E11" s="10">
        <v>-815</v>
      </c>
    </row>
    <row r="12" spans="1:5" ht="15.75">
      <c r="A12" s="11"/>
      <c r="B12" s="9" t="s">
        <v>8</v>
      </c>
      <c r="C12" s="9"/>
      <c r="D12" s="10"/>
      <c r="E12" s="10"/>
    </row>
    <row r="13" spans="1:5" ht="15">
      <c r="A13" s="11">
        <v>-3</v>
      </c>
      <c r="B13" s="12" t="s">
        <v>18</v>
      </c>
      <c r="C13" s="10">
        <v>-18100</v>
      </c>
      <c r="D13" s="24"/>
      <c r="E13" s="24"/>
    </row>
    <row r="14" spans="1:5" ht="15">
      <c r="A14" s="11">
        <v>-4</v>
      </c>
      <c r="B14" s="12" t="s">
        <v>19</v>
      </c>
      <c r="C14" s="10">
        <v>-729</v>
      </c>
      <c r="D14" s="24"/>
      <c r="E14" s="24"/>
    </row>
    <row r="15" spans="1:5" ht="15">
      <c r="A15" s="11">
        <v>-5</v>
      </c>
      <c r="B15" s="12" t="s">
        <v>20</v>
      </c>
      <c r="C15" s="10">
        <v>-9091</v>
      </c>
      <c r="D15" s="24"/>
      <c r="E15" s="24"/>
    </row>
    <row r="16" spans="1:5" ht="15">
      <c r="A16" s="11">
        <v>-6</v>
      </c>
      <c r="B16" s="12" t="s">
        <v>21</v>
      </c>
      <c r="C16" s="10">
        <v>0</v>
      </c>
      <c r="D16" s="24"/>
      <c r="E16" s="24"/>
    </row>
    <row r="17" spans="1:5" ht="15">
      <c r="A17" s="11">
        <v>-7</v>
      </c>
      <c r="B17" s="12" t="s">
        <v>5</v>
      </c>
      <c r="C17" s="10">
        <v>0</v>
      </c>
      <c r="D17" s="24"/>
      <c r="E17" s="24"/>
    </row>
    <row r="18" spans="1:5" ht="15">
      <c r="A18" s="11">
        <v>-8</v>
      </c>
      <c r="B18" s="12" t="s">
        <v>12</v>
      </c>
      <c r="C18" s="25">
        <v>383</v>
      </c>
      <c r="D18" s="24"/>
      <c r="E18" s="24"/>
    </row>
    <row r="19" spans="1:5" ht="15">
      <c r="A19" s="11"/>
      <c r="B19" s="12" t="s">
        <v>9</v>
      </c>
      <c r="C19" s="12"/>
      <c r="D19" s="24">
        <f>SUM(C13:C18)</f>
        <v>-27537</v>
      </c>
      <c r="E19" s="24">
        <f>D19</f>
        <v>-27537</v>
      </c>
    </row>
    <row r="20" spans="1:5" ht="15">
      <c r="A20" s="11">
        <v>-9</v>
      </c>
      <c r="B20" s="12" t="s">
        <v>22</v>
      </c>
      <c r="C20" s="12"/>
      <c r="D20" s="10">
        <v>-2372</v>
      </c>
      <c r="E20" s="10">
        <v>-2372</v>
      </c>
    </row>
    <row r="21" spans="1:5" ht="15.75">
      <c r="A21" s="42" t="s">
        <v>43</v>
      </c>
      <c r="B21" s="12"/>
      <c r="C21" s="12"/>
      <c r="D21" s="44">
        <f>SUM(D10:D20)</f>
        <v>-36876</v>
      </c>
      <c r="E21" s="44">
        <f>SUM(E10:E20)</f>
        <v>-36876</v>
      </c>
    </row>
    <row r="22" spans="1:6" s="23" customFormat="1" ht="29.25" customHeight="1">
      <c r="A22" s="39" t="s">
        <v>42</v>
      </c>
      <c r="B22" s="21"/>
      <c r="C22" s="21"/>
      <c r="D22" s="45">
        <f>SUM(D7,D21)</f>
        <v>32886</v>
      </c>
      <c r="E22" s="45">
        <f>SUM(E7,E21)</f>
        <v>32886</v>
      </c>
      <c r="F22" s="22"/>
    </row>
    <row r="23" spans="1:6" s="8" customFormat="1" ht="30" customHeight="1">
      <c r="A23" s="30" t="s">
        <v>49</v>
      </c>
      <c r="C23" s="13"/>
      <c r="D23" s="14"/>
      <c r="E23" s="14"/>
      <c r="F23" s="18"/>
    </row>
    <row r="24" spans="1:5" ht="15" customHeight="1">
      <c r="A24" s="11"/>
      <c r="B24" s="12" t="s">
        <v>23</v>
      </c>
      <c r="C24" s="12"/>
      <c r="D24" s="10">
        <v>0</v>
      </c>
      <c r="E24" s="10">
        <v>0</v>
      </c>
    </row>
    <row r="25" spans="1:5" ht="15">
      <c r="A25" s="11"/>
      <c r="B25" s="12" t="s">
        <v>24</v>
      </c>
      <c r="C25" s="12"/>
      <c r="D25" s="10">
        <v>-254</v>
      </c>
      <c r="E25" s="10">
        <f>-219-409-35-15</f>
        <v>-678</v>
      </c>
    </row>
    <row r="26" spans="1:5" ht="15">
      <c r="A26" s="11"/>
      <c r="B26" s="12" t="s">
        <v>25</v>
      </c>
      <c r="C26" s="12"/>
      <c r="D26" s="10">
        <v>0</v>
      </c>
      <c r="E26" s="10">
        <v>0</v>
      </c>
    </row>
    <row r="27" spans="1:5" ht="15">
      <c r="A27" s="11"/>
      <c r="B27" s="12" t="s">
        <v>3</v>
      </c>
      <c r="C27" s="12"/>
      <c r="D27" s="10">
        <v>0</v>
      </c>
      <c r="E27" s="10">
        <v>0</v>
      </c>
    </row>
    <row r="28" spans="1:5" ht="15">
      <c r="A28" s="11"/>
      <c r="B28" s="12" t="s">
        <v>26</v>
      </c>
      <c r="C28" s="12"/>
      <c r="D28" s="10">
        <v>0</v>
      </c>
      <c r="E28" s="10">
        <v>0</v>
      </c>
    </row>
    <row r="29" spans="1:5" ht="15">
      <c r="A29" s="11"/>
      <c r="B29" s="12" t="s">
        <v>27</v>
      </c>
      <c r="C29" s="12"/>
      <c r="D29" s="10">
        <v>0</v>
      </c>
      <c r="E29" s="10">
        <v>-717</v>
      </c>
    </row>
    <row r="30" spans="1:5" ht="15">
      <c r="A30" s="11"/>
      <c r="B30" s="12" t="s">
        <v>4</v>
      </c>
      <c r="C30" s="12"/>
      <c r="D30" s="10">
        <v>-978</v>
      </c>
      <c r="E30" s="10">
        <v>-978</v>
      </c>
    </row>
    <row r="31" spans="1:5" ht="15">
      <c r="A31" s="11"/>
      <c r="B31" s="12" t="s">
        <v>28</v>
      </c>
      <c r="C31" s="12"/>
      <c r="D31" s="10">
        <v>0</v>
      </c>
      <c r="E31" s="10">
        <v>0</v>
      </c>
    </row>
    <row r="32" spans="1:5" ht="15">
      <c r="A32" s="11"/>
      <c r="B32" s="12" t="s">
        <v>29</v>
      </c>
      <c r="C32" s="12"/>
      <c r="D32" s="10">
        <v>551</v>
      </c>
      <c r="E32" s="10">
        <v>551</v>
      </c>
    </row>
    <row r="33" spans="1:5" ht="15">
      <c r="A33" s="11"/>
      <c r="B33" s="12" t="s">
        <v>30</v>
      </c>
      <c r="C33" s="12"/>
      <c r="D33" s="10">
        <v>-68</v>
      </c>
      <c r="E33" s="10">
        <v>-68</v>
      </c>
    </row>
    <row r="34" spans="1:5" ht="15">
      <c r="A34" s="11"/>
      <c r="B34" s="12" t="s">
        <v>35</v>
      </c>
      <c r="C34" s="12"/>
      <c r="D34" s="10">
        <v>0</v>
      </c>
      <c r="E34" s="10">
        <v>0</v>
      </c>
    </row>
    <row r="35" spans="1:5" ht="15">
      <c r="A35" s="11"/>
      <c r="B35" s="12" t="s">
        <v>31</v>
      </c>
      <c r="C35" s="12"/>
      <c r="D35" s="10">
        <v>0</v>
      </c>
      <c r="E35" s="10">
        <v>0</v>
      </c>
    </row>
    <row r="36" spans="1:5" ht="15">
      <c r="A36" s="11"/>
      <c r="B36" s="12" t="s">
        <v>32</v>
      </c>
      <c r="C36" s="12"/>
      <c r="D36" s="10">
        <v>0</v>
      </c>
      <c r="E36" s="10">
        <v>0</v>
      </c>
    </row>
    <row r="37" spans="1:5" ht="15">
      <c r="A37" s="11"/>
      <c r="B37" s="12" t="s">
        <v>0</v>
      </c>
      <c r="C37" s="12"/>
      <c r="D37" s="10">
        <v>-1306</v>
      </c>
      <c r="E37" s="10">
        <v>-1306</v>
      </c>
    </row>
    <row r="38" spans="1:5" ht="15">
      <c r="A38" s="11"/>
      <c r="B38" s="12" t="s">
        <v>1</v>
      </c>
      <c r="C38" s="12"/>
      <c r="D38" s="10">
        <v>0</v>
      </c>
      <c r="E38" s="10">
        <v>0</v>
      </c>
    </row>
    <row r="39" spans="1:5" ht="15">
      <c r="A39" s="11"/>
      <c r="B39" s="12" t="s">
        <v>2</v>
      </c>
      <c r="C39" s="12"/>
      <c r="D39" s="10">
        <v>0</v>
      </c>
      <c r="E39" s="10">
        <v>0</v>
      </c>
    </row>
    <row r="40" spans="1:5" ht="15">
      <c r="A40" s="11"/>
      <c r="B40" s="12" t="s">
        <v>36</v>
      </c>
      <c r="C40" s="12"/>
      <c r="D40" s="10">
        <v>194</v>
      </c>
      <c r="E40" s="10">
        <v>194</v>
      </c>
    </row>
    <row r="41" spans="1:5" ht="15">
      <c r="A41" s="11"/>
      <c r="B41" s="12" t="s">
        <v>37</v>
      </c>
      <c r="C41" s="12"/>
      <c r="D41" s="10">
        <v>42</v>
      </c>
      <c r="E41" s="10">
        <v>42</v>
      </c>
    </row>
    <row r="42" spans="1:5" ht="18">
      <c r="A42" s="11"/>
      <c r="B42" s="12" t="s">
        <v>38</v>
      </c>
      <c r="C42" s="12"/>
      <c r="D42" s="10">
        <v>-454</v>
      </c>
      <c r="E42" s="10">
        <v>-454</v>
      </c>
    </row>
    <row r="43" spans="1:5" ht="17.25" customHeight="1">
      <c r="A43" s="11"/>
      <c r="B43" s="12" t="s">
        <v>44</v>
      </c>
      <c r="C43" s="12"/>
      <c r="D43" s="43">
        <v>7992</v>
      </c>
      <c r="E43" s="43">
        <v>8003</v>
      </c>
    </row>
    <row r="44" spans="1:5" ht="17.25" customHeight="1">
      <c r="A44" s="42" t="s">
        <v>41</v>
      </c>
      <c r="B44" s="12"/>
      <c r="C44" s="12"/>
      <c r="D44" s="41">
        <f>SUM(D24:D43)</f>
        <v>5719</v>
      </c>
      <c r="E44" s="41">
        <f>SUM(E24:E43)</f>
        <v>4589</v>
      </c>
    </row>
    <row r="45" spans="1:5" ht="24" customHeight="1" thickBot="1">
      <c r="A45" s="30" t="s">
        <v>50</v>
      </c>
      <c r="C45" s="13"/>
      <c r="D45" s="46">
        <f>SUM(D22,D44)</f>
        <v>38605</v>
      </c>
      <c r="E45" s="46">
        <f>SUM(E22,E44)</f>
        <v>37475</v>
      </c>
    </row>
    <row r="46" ht="15.75" thickTop="1"/>
    <row r="47" spans="1:5" ht="15">
      <c r="A47" s="11"/>
      <c r="D47" s="15"/>
      <c r="E47" s="15"/>
    </row>
    <row r="48" spans="1:4" ht="33" customHeight="1">
      <c r="A48" s="38">
        <v>-1</v>
      </c>
      <c r="B48" s="54" t="s">
        <v>39</v>
      </c>
      <c r="C48" s="54"/>
      <c r="D48" s="54"/>
    </row>
    <row r="49" spans="1:6" ht="65.25" customHeight="1">
      <c r="A49" s="50">
        <v>-2</v>
      </c>
      <c r="B49" s="53" t="s">
        <v>45</v>
      </c>
      <c r="C49" s="53"/>
      <c r="D49" s="53"/>
      <c r="F49" s="6"/>
    </row>
    <row r="50" spans="2:6" ht="15">
      <c r="B50" s="7"/>
      <c r="C50" s="7"/>
      <c r="F50" s="6"/>
    </row>
    <row r="51" spans="2:6" ht="15">
      <c r="B51" s="7"/>
      <c r="C51" s="7"/>
      <c r="F51" s="6"/>
    </row>
    <row r="52" spans="2:6" ht="15">
      <c r="B52" s="7"/>
      <c r="C52" s="7"/>
      <c r="F52" s="6"/>
    </row>
    <row r="53" spans="2:6" ht="15">
      <c r="B53" s="7"/>
      <c r="C53" s="7"/>
      <c r="F53" s="6"/>
    </row>
    <row r="54" spans="2:6" ht="15">
      <c r="B54" s="7"/>
      <c r="C54" s="7"/>
      <c r="F54" s="6"/>
    </row>
    <row r="55" spans="2:6" ht="15">
      <c r="B55" s="7"/>
      <c r="C55" s="7"/>
      <c r="F55" s="6"/>
    </row>
    <row r="56" spans="2:6" ht="15">
      <c r="B56" s="7"/>
      <c r="C56" s="7"/>
      <c r="F56" s="6"/>
    </row>
    <row r="57" spans="2:6" ht="15">
      <c r="B57" s="7"/>
      <c r="C57" s="7"/>
      <c r="F57" s="6"/>
    </row>
    <row r="58" spans="2:6" ht="15">
      <c r="B58" s="7"/>
      <c r="C58" s="7"/>
      <c r="F58" s="6"/>
    </row>
  </sheetData>
  <sheetProtection/>
  <mergeCells count="6">
    <mergeCell ref="B49:D49"/>
    <mergeCell ref="B48:D48"/>
    <mergeCell ref="C6:E6"/>
    <mergeCell ref="A1:E1"/>
    <mergeCell ref="A2:E2"/>
    <mergeCell ref="A3:E3"/>
  </mergeCells>
  <printOptions/>
  <pageMargins left="0.9" right="0.17" top="1.08" bottom="0.25" header="0.25" footer="0.25"/>
  <pageSetup fitToHeight="1" fitToWidth="1" horizontalDpi="600" verticalDpi="600" orientation="portrait" scale="76" r:id="rId1"/>
  <headerFooter alignWithMargins="0">
    <oddHeader>&amp;RBench Request No. 3
Attachment A</oddHeader>
    <oddFooter>&amp;RPage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60" workbookViewId="0" topLeftCell="A1">
      <selection activeCell="A3" sqref="A3:D3"/>
    </sheetView>
  </sheetViews>
  <sheetFormatPr defaultColWidth="9.140625" defaultRowHeight="12.75"/>
  <cols>
    <col min="1" max="1" width="4.8515625" style="4" bestFit="1" customWidth="1"/>
    <col min="2" max="2" width="89.421875" style="4" customWidth="1"/>
    <col min="3" max="3" width="15.140625" style="3" customWidth="1"/>
    <col min="4" max="4" width="12.00390625" style="6" customWidth="1"/>
    <col min="5" max="16384" width="9.140625" style="4" customWidth="1"/>
  </cols>
  <sheetData>
    <row r="1" spans="1:4" s="1" customFormat="1" ht="15" customHeight="1">
      <c r="A1" s="58" t="s">
        <v>13</v>
      </c>
      <c r="B1" s="58"/>
      <c r="C1" s="58"/>
      <c r="D1" s="58"/>
    </row>
    <row r="2" spans="1:4" s="1" customFormat="1" ht="15" customHeight="1">
      <c r="A2" s="58" t="s">
        <v>14</v>
      </c>
      <c r="B2" s="58"/>
      <c r="C2" s="58"/>
      <c r="D2" s="58"/>
    </row>
    <row r="3" spans="1:4" s="1" customFormat="1" ht="15" customHeight="1">
      <c r="A3" s="58" t="s">
        <v>34</v>
      </c>
      <c r="B3" s="58"/>
      <c r="C3" s="58"/>
      <c r="D3" s="58"/>
    </row>
    <row r="4" spans="1:4" s="1" customFormat="1" ht="15.75">
      <c r="A4" s="26"/>
      <c r="B4" s="26"/>
      <c r="C4" s="51" t="s">
        <v>47</v>
      </c>
      <c r="D4" s="52" t="s">
        <v>48</v>
      </c>
    </row>
    <row r="5" spans="1:3" ht="12" customHeight="1">
      <c r="A5" s="26"/>
      <c r="B5" s="26"/>
      <c r="C5" s="28"/>
    </row>
    <row r="6" spans="1:4" s="5" customFormat="1" ht="15.75">
      <c r="A6" s="29"/>
      <c r="B6" s="29"/>
      <c r="C6" s="60" t="s">
        <v>16</v>
      </c>
      <c r="D6" s="61"/>
    </row>
    <row r="7" spans="1:4" ht="15.75">
      <c r="A7" s="30" t="s">
        <v>10</v>
      </c>
      <c r="B7" s="6"/>
      <c r="C7" s="31">
        <v>4918</v>
      </c>
      <c r="D7" s="31">
        <v>4918</v>
      </c>
    </row>
    <row r="8" spans="1:4" s="1" customFormat="1" ht="15.75">
      <c r="A8" s="30" t="s">
        <v>6</v>
      </c>
      <c r="C8" s="32"/>
      <c r="D8" s="32"/>
    </row>
    <row r="9" spans="1:4" s="1" customFormat="1" ht="15.75">
      <c r="A9" s="26"/>
      <c r="B9" s="30" t="s">
        <v>7</v>
      </c>
      <c r="C9" s="32"/>
      <c r="D9" s="32"/>
    </row>
    <row r="10" spans="1:4" ht="15">
      <c r="A10" s="33">
        <v>-1</v>
      </c>
      <c r="B10" s="34" t="s">
        <v>17</v>
      </c>
      <c r="C10" s="35">
        <v>-1088</v>
      </c>
      <c r="D10" s="35">
        <v>-1088</v>
      </c>
    </row>
    <row r="11" spans="1:4" ht="15">
      <c r="A11" s="33">
        <v>-2</v>
      </c>
      <c r="B11" s="34" t="s">
        <v>11</v>
      </c>
      <c r="C11" s="35">
        <v>-145</v>
      </c>
      <c r="D11" s="35">
        <v>-145</v>
      </c>
    </row>
    <row r="12" spans="1:4" ht="15.75">
      <c r="A12" s="42" t="s">
        <v>43</v>
      </c>
      <c r="B12" s="34"/>
      <c r="C12" s="47">
        <f>SUM(C10:C11)</f>
        <v>-1233</v>
      </c>
      <c r="D12" s="47">
        <f>SUM(D10:D11)</f>
        <v>-1233</v>
      </c>
    </row>
    <row r="13" spans="1:4" ht="23.25" customHeight="1">
      <c r="A13" s="39" t="s">
        <v>42</v>
      </c>
      <c r="B13" s="36"/>
      <c r="C13" s="48">
        <f>SUM(C7,C12)</f>
        <v>3685</v>
      </c>
      <c r="D13" s="48">
        <f>SUM(D7,D12)</f>
        <v>3685</v>
      </c>
    </row>
    <row r="14" spans="1:4" s="2" customFormat="1" ht="30.75" customHeight="1">
      <c r="A14" s="30" t="s">
        <v>49</v>
      </c>
      <c r="C14" s="35"/>
      <c r="D14" s="35"/>
    </row>
    <row r="15" spans="1:4" ht="15">
      <c r="A15" s="26"/>
      <c r="B15" s="34" t="s">
        <v>24</v>
      </c>
      <c r="C15" s="35">
        <v>-71</v>
      </c>
      <c r="D15" s="35">
        <f>-59-108-13-4</f>
        <v>-184</v>
      </c>
    </row>
    <row r="16" spans="1:4" ht="15">
      <c r="A16" s="26"/>
      <c r="B16" s="34" t="s">
        <v>25</v>
      </c>
      <c r="C16" s="35">
        <v>0</v>
      </c>
      <c r="D16" s="35">
        <v>0</v>
      </c>
    </row>
    <row r="17" spans="1:4" ht="15">
      <c r="A17" s="26"/>
      <c r="B17" s="34" t="s">
        <v>26</v>
      </c>
      <c r="C17" s="35">
        <v>0</v>
      </c>
      <c r="D17" s="35">
        <v>0</v>
      </c>
    </row>
    <row r="18" spans="1:4" ht="15">
      <c r="A18" s="26"/>
      <c r="B18" s="34" t="s">
        <v>27</v>
      </c>
      <c r="C18" s="35">
        <v>0</v>
      </c>
      <c r="D18" s="35">
        <v>-182</v>
      </c>
    </row>
    <row r="19" spans="1:4" ht="15">
      <c r="A19" s="26"/>
      <c r="B19" s="34" t="s">
        <v>28</v>
      </c>
      <c r="C19" s="35">
        <v>0</v>
      </c>
      <c r="D19" s="35">
        <v>0</v>
      </c>
    </row>
    <row r="20" spans="1:4" ht="15">
      <c r="A20" s="26"/>
      <c r="B20" s="34" t="s">
        <v>29</v>
      </c>
      <c r="C20" s="35">
        <v>146</v>
      </c>
      <c r="D20" s="35">
        <v>146</v>
      </c>
    </row>
    <row r="21" spans="1:4" ht="15">
      <c r="A21" s="26"/>
      <c r="B21" s="34" t="s">
        <v>30</v>
      </c>
      <c r="C21" s="35">
        <v>-19</v>
      </c>
      <c r="D21" s="35">
        <v>-19</v>
      </c>
    </row>
    <row r="22" spans="1:4" ht="15">
      <c r="A22" s="26"/>
      <c r="B22" s="34" t="s">
        <v>35</v>
      </c>
      <c r="C22" s="35">
        <v>0</v>
      </c>
      <c r="D22" s="35">
        <v>0</v>
      </c>
    </row>
    <row r="23" spans="1:4" ht="15">
      <c r="A23" s="26"/>
      <c r="B23" s="34" t="s">
        <v>31</v>
      </c>
      <c r="C23" s="35">
        <v>0</v>
      </c>
      <c r="D23" s="35">
        <v>0</v>
      </c>
    </row>
    <row r="24" spans="1:4" ht="15">
      <c r="A24" s="26"/>
      <c r="B24" s="34" t="s">
        <v>32</v>
      </c>
      <c r="C24" s="35">
        <v>0</v>
      </c>
      <c r="D24" s="35">
        <v>0</v>
      </c>
    </row>
    <row r="25" spans="1:4" ht="15">
      <c r="A25" s="26"/>
      <c r="B25" s="34" t="s">
        <v>0</v>
      </c>
      <c r="C25" s="35">
        <v>-471</v>
      </c>
      <c r="D25" s="35">
        <v>-471</v>
      </c>
    </row>
    <row r="26" spans="1:4" ht="15">
      <c r="A26" s="26"/>
      <c r="B26" s="34" t="s">
        <v>1</v>
      </c>
      <c r="C26" s="35">
        <v>0</v>
      </c>
      <c r="D26" s="35">
        <v>0</v>
      </c>
    </row>
    <row r="27" spans="1:4" ht="15">
      <c r="A27" s="26"/>
      <c r="B27" s="34" t="s">
        <v>2</v>
      </c>
      <c r="C27" s="35">
        <v>0</v>
      </c>
      <c r="D27" s="35">
        <v>0</v>
      </c>
    </row>
    <row r="28" spans="1:4" ht="18">
      <c r="A28" s="26"/>
      <c r="B28" s="34" t="s">
        <v>38</v>
      </c>
      <c r="C28" s="35">
        <v>-60</v>
      </c>
      <c r="D28" s="35">
        <v>-60</v>
      </c>
    </row>
    <row r="29" spans="1:4" ht="15">
      <c r="A29" s="33"/>
      <c r="B29" s="34" t="s">
        <v>33</v>
      </c>
      <c r="C29" s="37">
        <v>-66</v>
      </c>
      <c r="D29" s="37">
        <v>-66</v>
      </c>
    </row>
    <row r="30" spans="1:4" ht="15.75">
      <c r="A30" s="42" t="s">
        <v>41</v>
      </c>
      <c r="B30" s="34"/>
      <c r="C30" s="40">
        <f>SUM(C15:C29)</f>
        <v>-541</v>
      </c>
      <c r="D30" s="40">
        <f>SUM(D15:D29)</f>
        <v>-836</v>
      </c>
    </row>
    <row r="31" spans="1:4" ht="23.25" customHeight="1" thickBot="1">
      <c r="A31" s="30" t="s">
        <v>50</v>
      </c>
      <c r="C31" s="49">
        <f>SUM(C13,C30)</f>
        <v>3144</v>
      </c>
      <c r="D31" s="49">
        <f>SUM(D13,D30)</f>
        <v>2849</v>
      </c>
    </row>
    <row r="32" spans="1:3" ht="15.75" thickTop="1">
      <c r="A32" s="26"/>
      <c r="B32" s="26"/>
      <c r="C32" s="27"/>
    </row>
    <row r="33" spans="1:3" ht="15">
      <c r="A33" s="26"/>
      <c r="B33" s="26"/>
      <c r="C33" s="27"/>
    </row>
    <row r="34" spans="1:6" s="6" customFormat="1" ht="28.5" customHeight="1">
      <c r="A34" s="38">
        <v>-1</v>
      </c>
      <c r="B34" s="59" t="s">
        <v>40</v>
      </c>
      <c r="C34" s="59"/>
      <c r="D34" s="19"/>
      <c r="E34" s="7"/>
      <c r="F34" s="7"/>
    </row>
    <row r="35" spans="1:4" ht="51" customHeight="1">
      <c r="A35" s="50">
        <v>-2</v>
      </c>
      <c r="B35" s="53" t="s">
        <v>46</v>
      </c>
      <c r="C35" s="53"/>
      <c r="D35" s="53"/>
    </row>
    <row r="36" spans="1:3" ht="15">
      <c r="A36" s="6"/>
      <c r="B36" s="6"/>
      <c r="C36" s="7"/>
    </row>
    <row r="37" spans="1:3" ht="15">
      <c r="A37" s="6"/>
      <c r="B37" s="6"/>
      <c r="C37" s="7"/>
    </row>
    <row r="38" spans="1:3" ht="15">
      <c r="A38" s="6"/>
      <c r="B38" s="6"/>
      <c r="C38" s="7"/>
    </row>
    <row r="39" spans="1:3" ht="15">
      <c r="A39" s="6"/>
      <c r="B39" s="6"/>
      <c r="C39" s="7"/>
    </row>
  </sheetData>
  <sheetProtection/>
  <mergeCells count="6">
    <mergeCell ref="B35:D35"/>
    <mergeCell ref="B34:C34"/>
    <mergeCell ref="C6:D6"/>
    <mergeCell ref="A1:D1"/>
    <mergeCell ref="A2:D2"/>
    <mergeCell ref="A3:D3"/>
  </mergeCells>
  <printOptions/>
  <pageMargins left="0.9" right="0.42" top="1.08" bottom="0.25" header="0.25" footer="0.25"/>
  <pageSetup fitToHeight="1" fitToWidth="1" horizontalDpi="600" verticalDpi="600" orientation="portrait" scale="75" r:id="rId1"/>
  <headerFooter alignWithMargins="0">
    <oddHeader>&amp;RBench Request No. 3
Attachment A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vz9tr1</cp:lastModifiedBy>
  <cp:lastPrinted>2009-10-05T22:05:13Z</cp:lastPrinted>
  <dcterms:created xsi:type="dcterms:W3CDTF">2008-07-30T22:05:51Z</dcterms:created>
  <dcterms:modified xsi:type="dcterms:W3CDTF">2009-10-05T22:07:28Z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2009-10-05T00:00:00Z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