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592AA4BD-E988-4A29-BCEC-7DC5D234580D}" xr6:coauthVersionLast="47" xr6:coauthVersionMax="47" xr10:uidLastSave="{00000000-0000-0000-0000-000000000000}"/>
  <bookViews>
    <workbookView xWindow="-120" yWindow="-120" windowWidth="20730" windowHeight="11160" xr2:uid="{D291DB89-DEC3-4999-BB1B-7F4375986F68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7" i="1"/>
  <c r="E26" i="1"/>
  <c r="F37" i="1"/>
  <c r="F41" i="1" s="1"/>
  <c r="F36" i="1"/>
  <c r="F40" i="1" s="1"/>
  <c r="G15" i="1"/>
  <c r="G32" i="1" s="1"/>
  <c r="G37" i="1" s="1"/>
  <c r="G41" i="1" s="1"/>
  <c r="G14" i="1"/>
  <c r="G31" i="1" s="1"/>
  <c r="G36" i="1" s="1"/>
  <c r="G40" i="1" s="1"/>
  <c r="E15" i="1"/>
  <c r="E32" i="1" s="1"/>
  <c r="E37" i="1" s="1"/>
  <c r="E41" i="1" s="1"/>
  <c r="E14" i="1"/>
  <c r="E31" i="1" l="1"/>
  <c r="E36" i="1" s="1"/>
  <c r="E40" i="1" s="1"/>
  <c r="G33" i="1"/>
  <c r="E33" i="1" l="1"/>
</calcChain>
</file>

<file path=xl/sharedStrings.xml><?xml version="1.0" encoding="utf-8"?>
<sst xmlns="http://schemas.openxmlformats.org/spreadsheetml/2006/main" count="54" uniqueCount="34">
  <si>
    <t>RY1</t>
  </si>
  <si>
    <t>RY2</t>
  </si>
  <si>
    <t>2022-2023</t>
  </si>
  <si>
    <t>Insurance Expense</t>
  </si>
  <si>
    <t>WA-E</t>
  </si>
  <si>
    <t>WA-G</t>
  </si>
  <si>
    <t>Vegetation Management</t>
  </si>
  <si>
    <t>Customer Service</t>
  </si>
  <si>
    <t>Investments in digital system lowering customer calls with no reduction in CSR labor</t>
  </si>
  <si>
    <t>Pension Expense</t>
  </si>
  <si>
    <t>OPEB Expense</t>
  </si>
  <si>
    <t>Misc. O&amp;M Expense</t>
  </si>
  <si>
    <t>IS/IT Expense</t>
  </si>
  <si>
    <t>Increase in O&amp;M expense does not tract with increase in IT capital projects</t>
  </si>
  <si>
    <t>CETA Labor</t>
  </si>
  <si>
    <t>Increase of 3 employees excessive. Remove 2.</t>
  </si>
  <si>
    <t>Total</t>
  </si>
  <si>
    <t>Explanation</t>
  </si>
  <si>
    <t>Line #</t>
  </si>
  <si>
    <t>Large increase in digital contact volume with no commensurate decrease in CSR costs.</t>
  </si>
  <si>
    <t>Discount rate and Expected Return rate understated with increasing interest rates and actual historical returns earned on plan assets.</t>
  </si>
  <si>
    <t>Avista  insurance costs for 2022 with inflation in 2023 (2.4%) and 2024 (2.3%) vs. Avista increases of 13% in 2023 and 10% in 2024.</t>
  </si>
  <si>
    <t>Revenue Requirement</t>
  </si>
  <si>
    <t>CF</t>
  </si>
  <si>
    <t>Grand total Exp. Adj.</t>
  </si>
  <si>
    <t>Opertating Income</t>
  </si>
  <si>
    <t>Tax Rate</t>
  </si>
  <si>
    <t>Base vegetation management expense not adjusted for work now done in Wildfire Program. Reduce average of 2021 and forecast by 10%.</t>
  </si>
  <si>
    <t>Avista Corporation</t>
  </si>
  <si>
    <t>U-220053 and U-220054</t>
  </si>
  <si>
    <t>Summary of Public Counsel O&amp;M expense adjustments</t>
  </si>
  <si>
    <t>WA - PC O&amp;M Adjustments</t>
  </si>
  <si>
    <t>Exhibit  SC-45</t>
  </si>
  <si>
    <t>Forecasted 7%+ annual growth rate inappropriate.  PC used forecasted inflation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</si>
</sst>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quotePrefix="1" applyFont="1" applyBorder="1" applyAlignment="1">
      <alignment horizontal="center"/>
    </xf>
    <xf numFmtId="165" fontId="0" fillId="0" borderId="0" xfId="2" applyNumberFormat="1" applyFont="1" applyBorder="1"/>
    <xf numFmtId="164" fontId="0" fillId="0" borderId="0" xfId="1" applyNumberFormat="1" applyFont="1" applyBorder="1"/>
    <xf numFmtId="0" fontId="2" fillId="0" borderId="0" xfId="0" applyFont="1" applyBorder="1"/>
    <xf numFmtId="0" fontId="0" fillId="0" borderId="2" xfId="0" applyBorder="1"/>
    <xf numFmtId="0" fontId="0" fillId="0" borderId="6" xfId="0" applyBorder="1"/>
    <xf numFmtId="164" fontId="0" fillId="0" borderId="2" xfId="1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0" fillId="0" borderId="5" xfId="2" applyNumberFormat="1" applyFont="1" applyBorder="1"/>
    <xf numFmtId="164" fontId="0" fillId="0" borderId="6" xfId="1" applyNumberFormat="1" applyFont="1" applyBorder="1"/>
    <xf numFmtId="164" fontId="0" fillId="0" borderId="5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65" fontId="2" fillId="0" borderId="0" xfId="2" applyNumberFormat="1" applyFont="1" applyBorder="1"/>
    <xf numFmtId="165" fontId="2" fillId="0" borderId="5" xfId="2" applyNumberFormat="1" applyFont="1" applyBorder="1"/>
    <xf numFmtId="165" fontId="2" fillId="0" borderId="2" xfId="2" applyNumberFormat="1" applyFont="1" applyBorder="1"/>
    <xf numFmtId="165" fontId="2" fillId="0" borderId="6" xfId="2" applyNumberFormat="1" applyFont="1" applyBorder="1"/>
    <xf numFmtId="164" fontId="2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3" applyFont="1"/>
    <xf numFmtId="165" fontId="2" fillId="0" borderId="0" xfId="2" applyNumberFormat="1" applyFont="1"/>
    <xf numFmtId="0" fontId="0" fillId="0" borderId="0" xfId="0" applyFill="1"/>
    <xf numFmtId="0" fontId="2" fillId="0" borderId="0" xfId="0" applyFont="1" applyFill="1" applyAlignment="1">
      <alignment horizontal="right"/>
    </xf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2" xfId="1" applyNumberFormat="1" applyFont="1" applyFill="1" applyBorder="1"/>
    <xf numFmtId="164" fontId="0" fillId="0" borderId="6" xfId="1" applyNumberFormat="1" applyFont="1" applyFill="1" applyBorder="1"/>
    <xf numFmtId="0" fontId="2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0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6" xfId="0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AF21-0A03-42A5-A262-881B2C3F45F1}">
  <sheetPr>
    <pageSetUpPr fitToPage="1"/>
  </sheetPr>
  <dimension ref="A1:Q263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26" sqref="I26"/>
    </sheetView>
  </sheetViews>
  <sheetFormatPr defaultRowHeight="15" x14ac:dyDescent="0.25"/>
  <cols>
    <col min="1" max="1" width="7.5703125" customWidth="1"/>
    <col min="2" max="2" width="16.5703125" customWidth="1"/>
    <col min="5" max="5" width="14.140625" customWidth="1"/>
    <col min="6" max="6" width="2.42578125" customWidth="1"/>
    <col min="7" max="7" width="12.5703125" customWidth="1"/>
    <col min="8" max="8" width="2.42578125" customWidth="1"/>
    <col min="9" max="9" width="10.28515625" customWidth="1"/>
  </cols>
  <sheetData>
    <row r="1" spans="1:17" x14ac:dyDescent="0.25">
      <c r="A1" s="1" t="s">
        <v>28</v>
      </c>
      <c r="P1" s="39"/>
      <c r="Q1" s="40" t="s">
        <v>32</v>
      </c>
    </row>
    <row r="2" spans="1:17" x14ac:dyDescent="0.25">
      <c r="A2" s="1" t="s">
        <v>29</v>
      </c>
      <c r="P2" s="39"/>
      <c r="Q2" s="40"/>
    </row>
    <row r="3" spans="1:17" x14ac:dyDescent="0.25">
      <c r="A3" s="1"/>
      <c r="P3" s="39"/>
      <c r="Q3" s="40"/>
    </row>
    <row r="4" spans="1:17" x14ac:dyDescent="0.25">
      <c r="A4" s="1" t="s">
        <v>30</v>
      </c>
    </row>
    <row r="5" spans="1:17" x14ac:dyDescent="0.25">
      <c r="A5" s="24"/>
      <c r="B5" s="4"/>
      <c r="C5" s="6"/>
      <c r="D5" s="6"/>
      <c r="E5" s="45" t="s">
        <v>31</v>
      </c>
      <c r="F5" s="45"/>
      <c r="G5" s="45"/>
      <c r="H5" s="23"/>
      <c r="I5" s="4"/>
      <c r="J5" s="4"/>
      <c r="K5" s="4"/>
      <c r="L5" s="4"/>
      <c r="M5" s="4"/>
      <c r="N5" s="4"/>
      <c r="O5" s="4"/>
      <c r="P5" s="4"/>
      <c r="Q5" s="6"/>
    </row>
    <row r="6" spans="1:17" x14ac:dyDescent="0.25">
      <c r="A6" s="25"/>
      <c r="B6" s="7"/>
      <c r="C6" s="8"/>
      <c r="D6" s="8"/>
      <c r="E6" s="3" t="s">
        <v>0</v>
      </c>
      <c r="F6" s="18"/>
      <c r="G6" s="3" t="s">
        <v>1</v>
      </c>
      <c r="H6" s="8"/>
      <c r="I6" s="7"/>
      <c r="J6" s="7"/>
      <c r="K6" s="7"/>
      <c r="L6" s="7"/>
      <c r="M6" s="7"/>
      <c r="N6" s="7"/>
      <c r="O6" s="7"/>
      <c r="P6" s="7"/>
      <c r="Q6" s="8"/>
    </row>
    <row r="7" spans="1:17" x14ac:dyDescent="0.25">
      <c r="A7" s="26" t="s">
        <v>18</v>
      </c>
      <c r="B7" s="13"/>
      <c r="C7" s="14"/>
      <c r="D7" s="14"/>
      <c r="E7" s="9" t="s">
        <v>2</v>
      </c>
      <c r="F7" s="19"/>
      <c r="G7" s="5">
        <v>2024</v>
      </c>
      <c r="H7" s="8"/>
      <c r="I7" s="46" t="s">
        <v>17</v>
      </c>
      <c r="J7" s="46"/>
      <c r="K7" s="46"/>
      <c r="L7" s="46"/>
      <c r="M7" s="46"/>
      <c r="N7" s="46"/>
      <c r="O7" s="46"/>
      <c r="P7" s="46"/>
      <c r="Q7" s="47"/>
    </row>
    <row r="8" spans="1:17" x14ac:dyDescent="0.25">
      <c r="A8" s="24"/>
      <c r="B8" s="7"/>
      <c r="C8" s="8"/>
      <c r="D8" s="8"/>
      <c r="E8" s="4"/>
      <c r="F8" s="8"/>
      <c r="G8" s="7"/>
      <c r="H8" s="6"/>
      <c r="I8" s="7"/>
      <c r="J8" s="7"/>
      <c r="K8" s="7"/>
      <c r="L8" s="7"/>
      <c r="M8" s="7"/>
      <c r="N8" s="7"/>
      <c r="O8" s="7"/>
      <c r="P8" s="7"/>
      <c r="Q8" s="8"/>
    </row>
    <row r="9" spans="1:17" x14ac:dyDescent="0.25">
      <c r="A9" s="27">
        <v>1</v>
      </c>
      <c r="B9" s="7" t="s">
        <v>3</v>
      </c>
      <c r="C9" s="8"/>
      <c r="D9" s="8" t="s">
        <v>4</v>
      </c>
      <c r="E9" s="10">
        <v>-1635238</v>
      </c>
      <c r="F9" s="20"/>
      <c r="G9" s="10">
        <v>-1321421</v>
      </c>
      <c r="H9" s="8"/>
      <c r="I9" s="48" t="s">
        <v>21</v>
      </c>
      <c r="J9" s="49"/>
      <c r="K9" s="49"/>
      <c r="L9" s="49"/>
      <c r="M9" s="49"/>
      <c r="N9" s="49"/>
      <c r="O9" s="49"/>
      <c r="P9" s="49"/>
      <c r="Q9" s="50"/>
    </row>
    <row r="10" spans="1:17" x14ac:dyDescent="0.25">
      <c r="A10" s="28"/>
      <c r="B10" s="13"/>
      <c r="C10" s="14"/>
      <c r="D10" s="14" t="s">
        <v>5</v>
      </c>
      <c r="E10" s="15">
        <v>-31608</v>
      </c>
      <c r="F10" s="21"/>
      <c r="G10" s="15">
        <v>-77210</v>
      </c>
      <c r="H10" s="14"/>
      <c r="I10" s="51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27"/>
      <c r="B11" s="7"/>
      <c r="C11" s="8"/>
      <c r="D11" s="8"/>
      <c r="E11" s="11"/>
      <c r="F11" s="22"/>
      <c r="G11" s="11"/>
      <c r="H11" s="8"/>
      <c r="I11" s="54" t="s">
        <v>27</v>
      </c>
      <c r="J11" s="55"/>
      <c r="K11" s="55"/>
      <c r="L11" s="55"/>
      <c r="M11" s="55"/>
      <c r="N11" s="55"/>
      <c r="O11" s="55"/>
      <c r="P11" s="55"/>
      <c r="Q11" s="56"/>
    </row>
    <row r="12" spans="1:17" x14ac:dyDescent="0.25">
      <c r="A12" s="28">
        <v>2</v>
      </c>
      <c r="B12" s="13" t="s">
        <v>6</v>
      </c>
      <c r="C12" s="14"/>
      <c r="D12" s="14" t="s">
        <v>4</v>
      </c>
      <c r="E12" s="15">
        <v>-535000</v>
      </c>
      <c r="F12" s="21"/>
      <c r="G12" s="15"/>
      <c r="H12" s="14"/>
      <c r="I12" s="51"/>
      <c r="J12" s="52"/>
      <c r="K12" s="52"/>
      <c r="L12" s="52"/>
      <c r="M12" s="52"/>
      <c r="N12" s="52"/>
      <c r="O12" s="52"/>
      <c r="P12" s="52"/>
      <c r="Q12" s="53"/>
    </row>
    <row r="13" spans="1:17" x14ac:dyDescent="0.25">
      <c r="A13" s="27"/>
      <c r="B13" s="7"/>
      <c r="C13" s="8"/>
      <c r="D13" s="8"/>
      <c r="E13" s="11"/>
      <c r="F13" s="22"/>
      <c r="G13" s="11"/>
      <c r="H13" s="8"/>
      <c r="I13" s="57"/>
      <c r="J13" s="57"/>
      <c r="K13" s="57"/>
      <c r="L13" s="57"/>
      <c r="M13" s="57"/>
      <c r="N13" s="57"/>
      <c r="O13" s="57"/>
      <c r="P13" s="57"/>
      <c r="Q13" s="58"/>
    </row>
    <row r="14" spans="1:17" x14ac:dyDescent="0.25">
      <c r="A14" s="27">
        <v>3</v>
      </c>
      <c r="B14" s="7" t="s">
        <v>7</v>
      </c>
      <c r="C14" s="8"/>
      <c r="D14" s="8" t="s">
        <v>4</v>
      </c>
      <c r="E14" s="11">
        <f>-824579*0.69998*0.68266</f>
        <v>-394023.71195599722</v>
      </c>
      <c r="F14" s="22"/>
      <c r="G14" s="11">
        <f>-360500*0.69998*0.68266</f>
        <v>-172264.32902140002</v>
      </c>
      <c r="H14" s="8"/>
      <c r="I14" s="57" t="s">
        <v>8</v>
      </c>
      <c r="J14" s="57"/>
      <c r="K14" s="57"/>
      <c r="L14" s="57"/>
      <c r="M14" s="57"/>
      <c r="N14" s="57"/>
      <c r="O14" s="57"/>
      <c r="P14" s="57"/>
      <c r="Q14" s="58"/>
    </row>
    <row r="15" spans="1:17" x14ac:dyDescent="0.25">
      <c r="A15" s="28"/>
      <c r="B15" s="13"/>
      <c r="C15" s="14"/>
      <c r="D15" s="14" t="s">
        <v>5</v>
      </c>
      <c r="E15" s="15">
        <f>-824579*0.20695*0.72915</f>
        <v>-124426.98592605749</v>
      </c>
      <c r="F15" s="21"/>
      <c r="G15" s="15">
        <f>-360500*0.20695*0.72915</f>
        <v>-54398.582096249993</v>
      </c>
      <c r="H15" s="14"/>
      <c r="I15" s="59" t="s">
        <v>19</v>
      </c>
      <c r="J15" s="59"/>
      <c r="K15" s="59"/>
      <c r="L15" s="59"/>
      <c r="M15" s="59"/>
      <c r="N15" s="59"/>
      <c r="O15" s="59"/>
      <c r="P15" s="59"/>
      <c r="Q15" s="60"/>
    </row>
    <row r="16" spans="1:17" x14ac:dyDescent="0.25">
      <c r="A16" s="27"/>
      <c r="B16" s="7"/>
      <c r="C16" s="8"/>
      <c r="D16" s="8"/>
      <c r="E16" s="11"/>
      <c r="F16" s="22"/>
      <c r="G16" s="11"/>
      <c r="H16" s="8"/>
      <c r="I16" s="57"/>
      <c r="J16" s="57"/>
      <c r="K16" s="57"/>
      <c r="L16" s="57"/>
      <c r="M16" s="57"/>
      <c r="N16" s="57"/>
      <c r="O16" s="57"/>
      <c r="P16" s="57"/>
      <c r="Q16" s="58"/>
    </row>
    <row r="17" spans="1:17" x14ac:dyDescent="0.25">
      <c r="A17" s="27">
        <v>4</v>
      </c>
      <c r="B17" s="7" t="s">
        <v>9</v>
      </c>
      <c r="C17" s="8"/>
      <c r="D17" s="8" t="s">
        <v>4</v>
      </c>
      <c r="E17" s="41">
        <v>-782097</v>
      </c>
      <c r="F17" s="42"/>
      <c r="G17" s="41">
        <v>-335184</v>
      </c>
      <c r="H17" s="8"/>
      <c r="I17" s="48" t="s">
        <v>20</v>
      </c>
      <c r="J17" s="49"/>
      <c r="K17" s="49"/>
      <c r="L17" s="49"/>
      <c r="M17" s="49"/>
      <c r="N17" s="49"/>
      <c r="O17" s="49"/>
      <c r="P17" s="49"/>
      <c r="Q17" s="50"/>
    </row>
    <row r="18" spans="1:17" x14ac:dyDescent="0.25">
      <c r="A18" s="28"/>
      <c r="B18" s="13"/>
      <c r="C18" s="14"/>
      <c r="D18" s="14" t="s">
        <v>5</v>
      </c>
      <c r="E18" s="43">
        <v>-238494</v>
      </c>
      <c r="F18" s="44"/>
      <c r="G18" s="43">
        <v>-102212</v>
      </c>
      <c r="H18" s="14"/>
      <c r="I18" s="51"/>
      <c r="J18" s="52"/>
      <c r="K18" s="52"/>
      <c r="L18" s="52"/>
      <c r="M18" s="52"/>
      <c r="N18" s="52"/>
      <c r="O18" s="52"/>
      <c r="P18" s="52"/>
      <c r="Q18" s="53"/>
    </row>
    <row r="19" spans="1:17" x14ac:dyDescent="0.25">
      <c r="A19" s="27"/>
      <c r="B19" s="7"/>
      <c r="C19" s="8"/>
      <c r="D19" s="8"/>
      <c r="E19" s="11"/>
      <c r="F19" s="22"/>
      <c r="G19" s="11"/>
      <c r="H19" s="8"/>
      <c r="I19" s="57"/>
      <c r="J19" s="57"/>
      <c r="K19" s="57"/>
      <c r="L19" s="57"/>
      <c r="M19" s="57"/>
      <c r="N19" s="57"/>
      <c r="O19" s="57"/>
      <c r="P19" s="57"/>
      <c r="Q19" s="58"/>
    </row>
    <row r="20" spans="1:17" x14ac:dyDescent="0.25">
      <c r="A20" s="27">
        <v>5</v>
      </c>
      <c r="B20" s="7" t="s">
        <v>10</v>
      </c>
      <c r="C20" s="8"/>
      <c r="D20" s="8" t="s">
        <v>4</v>
      </c>
      <c r="E20" s="11">
        <v>-335184</v>
      </c>
      <c r="F20" s="22"/>
      <c r="G20" s="11">
        <v>-27932</v>
      </c>
      <c r="H20" s="8"/>
      <c r="I20" s="48" t="s">
        <v>20</v>
      </c>
      <c r="J20" s="49"/>
      <c r="K20" s="49"/>
      <c r="L20" s="49"/>
      <c r="M20" s="49"/>
      <c r="N20" s="49"/>
      <c r="O20" s="49"/>
      <c r="P20" s="49"/>
      <c r="Q20" s="50"/>
    </row>
    <row r="21" spans="1:17" x14ac:dyDescent="0.25">
      <c r="A21" s="28"/>
      <c r="B21" s="13"/>
      <c r="C21" s="14"/>
      <c r="D21" s="14" t="s">
        <v>5</v>
      </c>
      <c r="E21" s="15">
        <v>-102212</v>
      </c>
      <c r="F21" s="21"/>
      <c r="G21" s="15">
        <v>-8518</v>
      </c>
      <c r="H21" s="14"/>
      <c r="I21" s="51"/>
      <c r="J21" s="52"/>
      <c r="K21" s="52"/>
      <c r="L21" s="52"/>
      <c r="M21" s="52"/>
      <c r="N21" s="52"/>
      <c r="O21" s="52"/>
      <c r="P21" s="52"/>
      <c r="Q21" s="53"/>
    </row>
    <row r="22" spans="1:17" x14ac:dyDescent="0.25">
      <c r="A22" s="27"/>
      <c r="B22" s="7"/>
      <c r="C22" s="8"/>
      <c r="D22" s="8"/>
      <c r="E22" s="11"/>
      <c r="F22" s="22"/>
      <c r="G22" s="11"/>
      <c r="H22" s="8"/>
      <c r="I22" s="57"/>
      <c r="J22" s="57"/>
      <c r="K22" s="57"/>
      <c r="L22" s="57"/>
      <c r="M22" s="57"/>
      <c r="N22" s="57"/>
      <c r="O22" s="57"/>
      <c r="P22" s="57"/>
      <c r="Q22" s="58"/>
    </row>
    <row r="23" spans="1:17" x14ac:dyDescent="0.25">
      <c r="A23" s="27">
        <v>6</v>
      </c>
      <c r="B23" s="7" t="s">
        <v>11</v>
      </c>
      <c r="C23" s="8"/>
      <c r="D23" s="8" t="s">
        <v>4</v>
      </c>
      <c r="E23" s="11">
        <v>-5274567</v>
      </c>
      <c r="F23" s="22"/>
      <c r="G23" s="11">
        <v>-2823484</v>
      </c>
      <c r="H23" s="8"/>
      <c r="I23" s="57" t="s">
        <v>33</v>
      </c>
      <c r="J23" s="57"/>
      <c r="K23" s="57"/>
      <c r="L23" s="57"/>
      <c r="M23" s="57"/>
      <c r="N23" s="57"/>
      <c r="O23" s="57"/>
      <c r="P23" s="57"/>
      <c r="Q23" s="58"/>
    </row>
    <row r="24" spans="1:17" x14ac:dyDescent="0.25">
      <c r="A24" s="28"/>
      <c r="B24" s="13"/>
      <c r="C24" s="14"/>
      <c r="D24" s="14" t="s">
        <v>5</v>
      </c>
      <c r="E24" s="15">
        <v>-1247627</v>
      </c>
      <c r="F24" s="21"/>
      <c r="G24" s="15">
        <v>-661237</v>
      </c>
      <c r="H24" s="14"/>
      <c r="I24" s="59"/>
      <c r="J24" s="59"/>
      <c r="K24" s="59"/>
      <c r="L24" s="59"/>
      <c r="M24" s="59"/>
      <c r="N24" s="59"/>
      <c r="O24" s="59"/>
      <c r="P24" s="59"/>
      <c r="Q24" s="60"/>
    </row>
    <row r="25" spans="1:17" x14ac:dyDescent="0.25">
      <c r="A25" s="27"/>
      <c r="B25" s="7"/>
      <c r="C25" s="8"/>
      <c r="D25" s="8"/>
      <c r="E25" s="11"/>
      <c r="F25" s="22"/>
      <c r="G25" s="11"/>
      <c r="H25" s="8"/>
      <c r="I25" s="57"/>
      <c r="J25" s="57"/>
      <c r="K25" s="57"/>
      <c r="L25" s="57"/>
      <c r="M25" s="57"/>
      <c r="N25" s="57"/>
      <c r="O25" s="57"/>
      <c r="P25" s="57"/>
      <c r="Q25" s="58"/>
    </row>
    <row r="26" spans="1:17" x14ac:dyDescent="0.25">
      <c r="A26" s="27">
        <v>7</v>
      </c>
      <c r="B26" s="7" t="s">
        <v>12</v>
      </c>
      <c r="C26" s="8"/>
      <c r="D26" s="8" t="s">
        <v>4</v>
      </c>
      <c r="E26" s="11">
        <f>-1519558*0.69998*0.68266</f>
        <v>-726118.27816671447</v>
      </c>
      <c r="F26" s="22"/>
      <c r="G26" s="11"/>
      <c r="H26" s="8"/>
      <c r="I26" s="57" t="s">
        <v>13</v>
      </c>
      <c r="J26" s="57"/>
      <c r="K26" s="57"/>
      <c r="L26" s="57"/>
      <c r="M26" s="57"/>
      <c r="N26" s="57"/>
      <c r="O26" s="57"/>
      <c r="P26" s="57"/>
      <c r="Q26" s="58"/>
    </row>
    <row r="27" spans="1:17" x14ac:dyDescent="0.25">
      <c r="A27" s="28"/>
      <c r="B27" s="13"/>
      <c r="C27" s="14"/>
      <c r="D27" s="14" t="s">
        <v>5</v>
      </c>
      <c r="E27" s="15">
        <f>-1519558*0.20695*0.72915</f>
        <v>-229297.64386411497</v>
      </c>
      <c r="F27" s="21"/>
      <c r="G27" s="15"/>
      <c r="H27" s="14"/>
      <c r="I27" s="59"/>
      <c r="J27" s="59"/>
      <c r="K27" s="59"/>
      <c r="L27" s="59"/>
      <c r="M27" s="59"/>
      <c r="N27" s="59"/>
      <c r="O27" s="59"/>
      <c r="P27" s="59"/>
      <c r="Q27" s="60"/>
    </row>
    <row r="28" spans="1:17" x14ac:dyDescent="0.25">
      <c r="A28" s="27"/>
      <c r="B28" s="7"/>
      <c r="C28" s="8"/>
      <c r="D28" s="8"/>
      <c r="E28" s="11"/>
      <c r="F28" s="22"/>
      <c r="G28" s="11"/>
      <c r="H28" s="8"/>
      <c r="I28" s="57"/>
      <c r="J28" s="57"/>
      <c r="K28" s="57"/>
      <c r="L28" s="57"/>
      <c r="M28" s="57"/>
      <c r="N28" s="57"/>
      <c r="O28" s="57"/>
      <c r="P28" s="57"/>
      <c r="Q28" s="58"/>
    </row>
    <row r="29" spans="1:17" x14ac:dyDescent="0.25">
      <c r="A29" s="28">
        <v>8</v>
      </c>
      <c r="B29" s="13" t="s">
        <v>14</v>
      </c>
      <c r="C29" s="14"/>
      <c r="D29" s="14" t="s">
        <v>4</v>
      </c>
      <c r="E29" s="15">
        <f>-356701*2/3</f>
        <v>-237800.66666666666</v>
      </c>
      <c r="F29" s="21"/>
      <c r="G29" s="15"/>
      <c r="H29" s="14"/>
      <c r="I29" s="59" t="s">
        <v>15</v>
      </c>
      <c r="J29" s="59"/>
      <c r="K29" s="59"/>
      <c r="L29" s="59"/>
      <c r="M29" s="59"/>
      <c r="N29" s="59"/>
      <c r="O29" s="59"/>
      <c r="P29" s="59"/>
      <c r="Q29" s="60"/>
    </row>
    <row r="30" spans="1:17" x14ac:dyDescent="0.25">
      <c r="A30" s="27"/>
      <c r="B30" s="7"/>
      <c r="C30" s="8"/>
      <c r="D30" s="8"/>
      <c r="E30" s="11"/>
      <c r="F30" s="22"/>
      <c r="G30" s="11"/>
      <c r="H30" s="8"/>
      <c r="I30" s="7"/>
      <c r="J30" s="7"/>
      <c r="K30" s="7"/>
      <c r="L30" s="7"/>
      <c r="M30" s="7"/>
      <c r="N30" s="7"/>
      <c r="O30" s="7"/>
      <c r="P30" s="7"/>
      <c r="Q30" s="8"/>
    </row>
    <row r="31" spans="1:17" x14ac:dyDescent="0.25">
      <c r="A31" s="27">
        <v>9</v>
      </c>
      <c r="B31" s="12" t="s">
        <v>16</v>
      </c>
      <c r="C31" s="8"/>
      <c r="D31" s="16" t="s">
        <v>4</v>
      </c>
      <c r="E31" s="30">
        <f>+E9+E12+E14+E17+E20+E23+E26+E29</f>
        <v>-9920028.6567893792</v>
      </c>
      <c r="F31" s="31"/>
      <c r="G31" s="30">
        <f>+G9+G12+G14+G17+G20+G23+G26+G29</f>
        <v>-4680285.3290213998</v>
      </c>
      <c r="H31" s="8"/>
      <c r="I31" s="7"/>
      <c r="J31" s="7"/>
      <c r="K31" s="7"/>
      <c r="L31" s="7"/>
      <c r="M31" s="7"/>
      <c r="N31" s="7"/>
      <c r="O31" s="7"/>
      <c r="P31" s="7"/>
      <c r="Q31" s="8"/>
    </row>
    <row r="32" spans="1:17" x14ac:dyDescent="0.25">
      <c r="A32" s="29"/>
      <c r="B32" s="13"/>
      <c r="C32" s="14"/>
      <c r="D32" s="17" t="s">
        <v>5</v>
      </c>
      <c r="E32" s="32">
        <f>+E10+E13+E15+E18+E21+E24+E27+E30</f>
        <v>-1973665.6297901724</v>
      </c>
      <c r="F32" s="33"/>
      <c r="G32" s="32">
        <f>+G10+G13+G15+G18+G21+G24+G27+G30</f>
        <v>-903575.58209625003</v>
      </c>
      <c r="H32" s="14"/>
      <c r="I32" s="13"/>
      <c r="J32" s="13"/>
      <c r="K32" s="13"/>
      <c r="L32" s="13"/>
      <c r="M32" s="13"/>
      <c r="N32" s="13"/>
      <c r="O32" s="13"/>
      <c r="P32" s="13"/>
      <c r="Q32" s="14"/>
    </row>
    <row r="33" spans="1:7" x14ac:dyDescent="0.25">
      <c r="A33" s="35">
        <v>10</v>
      </c>
      <c r="B33" t="s">
        <v>24</v>
      </c>
      <c r="E33" s="2">
        <f>+E31+E32</f>
        <v>-11893694.286579551</v>
      </c>
      <c r="F33" s="2"/>
      <c r="G33" s="2">
        <f>+G31+G32</f>
        <v>-5583860.9111176496</v>
      </c>
    </row>
    <row r="34" spans="1:7" x14ac:dyDescent="0.25">
      <c r="A34" s="35"/>
      <c r="E34" s="2"/>
      <c r="F34" s="2"/>
      <c r="G34" s="2"/>
    </row>
    <row r="35" spans="1:7" x14ac:dyDescent="0.25">
      <c r="A35" s="35">
        <v>11</v>
      </c>
      <c r="B35" s="1" t="s">
        <v>25</v>
      </c>
      <c r="D35" t="s">
        <v>26</v>
      </c>
      <c r="E35" s="2"/>
      <c r="F35" s="2"/>
      <c r="G35" s="2"/>
    </row>
    <row r="36" spans="1:7" x14ac:dyDescent="0.25">
      <c r="A36" s="36">
        <v>12</v>
      </c>
      <c r="B36" s="7" t="s">
        <v>4</v>
      </c>
      <c r="D36" s="37">
        <v>0.21</v>
      </c>
      <c r="E36" s="38">
        <f>-E31*(1-$D36)</f>
        <v>7836822.6388636101</v>
      </c>
      <c r="F36" s="38">
        <f>+F31*(1-$D36)</f>
        <v>0</v>
      </c>
      <c r="G36" s="38">
        <f>-G31*(1-$D36)</f>
        <v>3697425.4099269062</v>
      </c>
    </row>
    <row r="37" spans="1:7" x14ac:dyDescent="0.25">
      <c r="A37" s="36">
        <v>13</v>
      </c>
      <c r="B37" s="7" t="s">
        <v>5</v>
      </c>
      <c r="D37" s="37">
        <v>0.21</v>
      </c>
      <c r="E37" s="38">
        <f>-E32*(1-$D37)</f>
        <v>1559195.8475342363</v>
      </c>
      <c r="F37" s="38">
        <f>+F32*(1-$D37)</f>
        <v>0</v>
      </c>
      <c r="G37" s="38">
        <f>-G32*(1-$D37)</f>
        <v>713824.70985603752</v>
      </c>
    </row>
    <row r="38" spans="1:7" x14ac:dyDescent="0.25">
      <c r="A38" s="35"/>
      <c r="B38" s="7"/>
      <c r="E38" s="2"/>
      <c r="F38" s="2"/>
      <c r="G38" s="2"/>
    </row>
    <row r="39" spans="1:7" x14ac:dyDescent="0.25">
      <c r="A39" s="35">
        <v>12</v>
      </c>
      <c r="B39" s="1" t="s">
        <v>22</v>
      </c>
      <c r="E39" s="2"/>
      <c r="F39" s="2"/>
      <c r="G39" s="2"/>
    </row>
    <row r="40" spans="1:7" x14ac:dyDescent="0.25">
      <c r="A40" s="36">
        <v>13</v>
      </c>
      <c r="B40" s="7" t="s">
        <v>4</v>
      </c>
      <c r="C40" s="7" t="s">
        <v>23</v>
      </c>
      <c r="D40" s="1">
        <v>0.75552940000000002</v>
      </c>
      <c r="E40" s="34">
        <f>-E36/$D40</f>
        <v>-10372624.333167722</v>
      </c>
      <c r="F40" s="34">
        <f>+F36/$D40</f>
        <v>0</v>
      </c>
      <c r="G40" s="34">
        <f>-G36/$D40</f>
        <v>-4893820.6904018642</v>
      </c>
    </row>
    <row r="41" spans="1:7" x14ac:dyDescent="0.25">
      <c r="A41" s="36">
        <v>14</v>
      </c>
      <c r="B41" s="7" t="s">
        <v>5</v>
      </c>
      <c r="C41" s="7" t="s">
        <v>23</v>
      </c>
      <c r="D41" s="1">
        <v>0.75552940000000002</v>
      </c>
      <c r="E41" s="34">
        <f>-E37/$D41</f>
        <v>-2063713.0038013561</v>
      </c>
      <c r="F41" s="34">
        <f>+F37/$D41</f>
        <v>0</v>
      </c>
      <c r="G41" s="34">
        <f>-G37/$D41</f>
        <v>-944800.70511622378</v>
      </c>
    </row>
    <row r="42" spans="1:7" x14ac:dyDescent="0.25">
      <c r="E42" s="2"/>
      <c r="F42" s="2"/>
      <c r="G42" s="2"/>
    </row>
    <row r="43" spans="1:7" x14ac:dyDescent="0.25">
      <c r="E43" s="2"/>
      <c r="F43" s="2"/>
      <c r="G43" s="2"/>
    </row>
    <row r="44" spans="1:7" x14ac:dyDescent="0.25">
      <c r="E44" s="2"/>
      <c r="F44" s="2"/>
      <c r="G44" s="2"/>
    </row>
    <row r="45" spans="1:7" x14ac:dyDescent="0.25">
      <c r="E45" s="2"/>
      <c r="F45" s="2"/>
      <c r="G45" s="2"/>
    </row>
    <row r="46" spans="1:7" x14ac:dyDescent="0.25">
      <c r="E46" s="2"/>
      <c r="F46" s="2"/>
      <c r="G46" s="2"/>
    </row>
    <row r="47" spans="1:7" x14ac:dyDescent="0.25">
      <c r="E47" s="2"/>
      <c r="F47" s="2"/>
      <c r="G47" s="2"/>
    </row>
    <row r="48" spans="1:7" x14ac:dyDescent="0.25">
      <c r="E48" s="2"/>
      <c r="F48" s="2"/>
      <c r="G48" s="2"/>
    </row>
    <row r="49" spans="5:7" x14ac:dyDescent="0.25">
      <c r="E49" s="2"/>
      <c r="F49" s="2"/>
      <c r="G49" s="2"/>
    </row>
    <row r="50" spans="5:7" x14ac:dyDescent="0.25">
      <c r="E50" s="2"/>
      <c r="F50" s="2"/>
      <c r="G50" s="2"/>
    </row>
    <row r="51" spans="5:7" x14ac:dyDescent="0.25">
      <c r="E51" s="2"/>
      <c r="F51" s="2"/>
      <c r="G51" s="2"/>
    </row>
    <row r="52" spans="5:7" x14ac:dyDescent="0.25">
      <c r="E52" s="2"/>
      <c r="F52" s="2"/>
      <c r="G52" s="2"/>
    </row>
    <row r="53" spans="5:7" x14ac:dyDescent="0.25">
      <c r="E53" s="2"/>
      <c r="F53" s="2"/>
      <c r="G53" s="2"/>
    </row>
    <row r="54" spans="5:7" x14ac:dyDescent="0.25">
      <c r="E54" s="2"/>
      <c r="F54" s="2"/>
      <c r="G54" s="2"/>
    </row>
    <row r="55" spans="5:7" x14ac:dyDescent="0.25">
      <c r="E55" s="2"/>
      <c r="F55" s="2"/>
      <c r="G55" s="2"/>
    </row>
    <row r="56" spans="5:7" x14ac:dyDescent="0.25">
      <c r="E56" s="2"/>
      <c r="F56" s="2"/>
      <c r="G56" s="2"/>
    </row>
    <row r="57" spans="5:7" x14ac:dyDescent="0.25">
      <c r="E57" s="2"/>
      <c r="F57" s="2"/>
      <c r="G57" s="2"/>
    </row>
    <row r="58" spans="5:7" x14ac:dyDescent="0.25">
      <c r="E58" s="2"/>
      <c r="F58" s="2"/>
      <c r="G58" s="2"/>
    </row>
    <row r="59" spans="5:7" x14ac:dyDescent="0.25">
      <c r="E59" s="2"/>
      <c r="F59" s="2"/>
      <c r="G59" s="2"/>
    </row>
    <row r="60" spans="5:7" x14ac:dyDescent="0.25">
      <c r="E60" s="2"/>
      <c r="F60" s="2"/>
      <c r="G60" s="2"/>
    </row>
    <row r="61" spans="5:7" x14ac:dyDescent="0.25">
      <c r="E61" s="2"/>
      <c r="F61" s="2"/>
      <c r="G61" s="2"/>
    </row>
    <row r="62" spans="5:7" x14ac:dyDescent="0.25">
      <c r="E62" s="2"/>
      <c r="F62" s="2"/>
      <c r="G62" s="2"/>
    </row>
    <row r="63" spans="5:7" x14ac:dyDescent="0.25">
      <c r="E63" s="2"/>
      <c r="F63" s="2"/>
      <c r="G63" s="2"/>
    </row>
    <row r="64" spans="5:7" x14ac:dyDescent="0.25">
      <c r="E64" s="2"/>
      <c r="F64" s="2"/>
      <c r="G64" s="2"/>
    </row>
    <row r="65" spans="5:7" x14ac:dyDescent="0.25">
      <c r="E65" s="2"/>
      <c r="F65" s="2"/>
      <c r="G65" s="2"/>
    </row>
    <row r="66" spans="5:7" x14ac:dyDescent="0.25">
      <c r="E66" s="2"/>
      <c r="F66" s="2"/>
      <c r="G66" s="2"/>
    </row>
    <row r="67" spans="5:7" x14ac:dyDescent="0.25">
      <c r="E67" s="2"/>
      <c r="F67" s="2"/>
      <c r="G67" s="2"/>
    </row>
    <row r="68" spans="5:7" x14ac:dyDescent="0.25">
      <c r="E68" s="2"/>
      <c r="F68" s="2"/>
      <c r="G68" s="2"/>
    </row>
    <row r="69" spans="5:7" x14ac:dyDescent="0.25">
      <c r="E69" s="2"/>
      <c r="F69" s="2"/>
      <c r="G69" s="2"/>
    </row>
    <row r="70" spans="5:7" x14ac:dyDescent="0.25">
      <c r="E70" s="2"/>
      <c r="F70" s="2"/>
      <c r="G70" s="2"/>
    </row>
    <row r="71" spans="5:7" x14ac:dyDescent="0.25">
      <c r="E71" s="2"/>
      <c r="F71" s="2"/>
      <c r="G71" s="2"/>
    </row>
    <row r="72" spans="5:7" x14ac:dyDescent="0.25">
      <c r="E72" s="2"/>
      <c r="F72" s="2"/>
      <c r="G72" s="2"/>
    </row>
    <row r="73" spans="5:7" x14ac:dyDescent="0.25">
      <c r="E73" s="2"/>
      <c r="F73" s="2"/>
      <c r="G73" s="2"/>
    </row>
    <row r="74" spans="5:7" x14ac:dyDescent="0.25">
      <c r="E74" s="2"/>
      <c r="F74" s="2"/>
      <c r="G74" s="2"/>
    </row>
    <row r="75" spans="5:7" x14ac:dyDescent="0.25">
      <c r="E75" s="2"/>
      <c r="F75" s="2"/>
      <c r="G75" s="2"/>
    </row>
    <row r="76" spans="5:7" x14ac:dyDescent="0.25">
      <c r="E76" s="2"/>
      <c r="F76" s="2"/>
      <c r="G76" s="2"/>
    </row>
    <row r="77" spans="5:7" x14ac:dyDescent="0.25">
      <c r="E77" s="2"/>
      <c r="F77" s="2"/>
      <c r="G77" s="2"/>
    </row>
    <row r="78" spans="5:7" x14ac:dyDescent="0.25">
      <c r="E78" s="2"/>
      <c r="F78" s="2"/>
      <c r="G78" s="2"/>
    </row>
    <row r="79" spans="5:7" x14ac:dyDescent="0.25">
      <c r="E79" s="2"/>
      <c r="F79" s="2"/>
      <c r="G79" s="2"/>
    </row>
    <row r="80" spans="5:7" x14ac:dyDescent="0.25">
      <c r="E80" s="2"/>
      <c r="F80" s="2"/>
      <c r="G80" s="2"/>
    </row>
    <row r="81" spans="5:7" x14ac:dyDescent="0.25">
      <c r="E81" s="2"/>
      <c r="F81" s="2"/>
      <c r="G81" s="2"/>
    </row>
    <row r="82" spans="5:7" x14ac:dyDescent="0.25">
      <c r="E82" s="2"/>
      <c r="F82" s="2"/>
      <c r="G82" s="2"/>
    </row>
    <row r="83" spans="5:7" x14ac:dyDescent="0.25">
      <c r="E83" s="2"/>
      <c r="F83" s="2"/>
      <c r="G83" s="2"/>
    </row>
    <row r="84" spans="5:7" x14ac:dyDescent="0.25">
      <c r="E84" s="2"/>
      <c r="F84" s="2"/>
      <c r="G84" s="2"/>
    </row>
    <row r="85" spans="5:7" x14ac:dyDescent="0.25">
      <c r="E85" s="2"/>
      <c r="F85" s="2"/>
      <c r="G85" s="2"/>
    </row>
    <row r="86" spans="5:7" x14ac:dyDescent="0.25">
      <c r="E86" s="2"/>
      <c r="F86" s="2"/>
      <c r="G86" s="2"/>
    </row>
    <row r="87" spans="5:7" x14ac:dyDescent="0.25">
      <c r="E87" s="2"/>
      <c r="F87" s="2"/>
      <c r="G87" s="2"/>
    </row>
    <row r="88" spans="5:7" x14ac:dyDescent="0.25">
      <c r="E88" s="2"/>
      <c r="F88" s="2"/>
      <c r="G88" s="2"/>
    </row>
    <row r="89" spans="5:7" x14ac:dyDescent="0.25">
      <c r="E89" s="2"/>
      <c r="F89" s="2"/>
      <c r="G89" s="2"/>
    </row>
    <row r="90" spans="5:7" x14ac:dyDescent="0.25">
      <c r="E90" s="2"/>
      <c r="F90" s="2"/>
      <c r="G90" s="2"/>
    </row>
    <row r="91" spans="5:7" x14ac:dyDescent="0.25">
      <c r="E91" s="2"/>
      <c r="F91" s="2"/>
      <c r="G91" s="2"/>
    </row>
    <row r="92" spans="5:7" x14ac:dyDescent="0.25">
      <c r="E92" s="2"/>
      <c r="F92" s="2"/>
      <c r="G92" s="2"/>
    </row>
    <row r="93" spans="5:7" x14ac:dyDescent="0.25">
      <c r="E93" s="2"/>
      <c r="F93" s="2"/>
      <c r="G93" s="2"/>
    </row>
    <row r="94" spans="5:7" x14ac:dyDescent="0.25">
      <c r="E94" s="2"/>
      <c r="F94" s="2"/>
      <c r="G94" s="2"/>
    </row>
    <row r="95" spans="5:7" x14ac:dyDescent="0.25">
      <c r="E95" s="2"/>
      <c r="F95" s="2"/>
      <c r="G95" s="2"/>
    </row>
    <row r="96" spans="5:7" x14ac:dyDescent="0.25">
      <c r="E96" s="2"/>
      <c r="F96" s="2"/>
      <c r="G96" s="2"/>
    </row>
    <row r="97" spans="5:7" x14ac:dyDescent="0.25">
      <c r="E97" s="2"/>
      <c r="F97" s="2"/>
      <c r="G97" s="2"/>
    </row>
    <row r="98" spans="5:7" x14ac:dyDescent="0.25">
      <c r="E98" s="2"/>
      <c r="F98" s="2"/>
      <c r="G98" s="2"/>
    </row>
    <row r="99" spans="5:7" x14ac:dyDescent="0.25">
      <c r="E99" s="2"/>
      <c r="F99" s="2"/>
      <c r="G99" s="2"/>
    </row>
    <row r="100" spans="5:7" x14ac:dyDescent="0.25">
      <c r="E100" s="2"/>
      <c r="F100" s="2"/>
      <c r="G100" s="2"/>
    </row>
    <row r="101" spans="5:7" x14ac:dyDescent="0.25">
      <c r="E101" s="2"/>
      <c r="F101" s="2"/>
      <c r="G101" s="2"/>
    </row>
    <row r="102" spans="5:7" x14ac:dyDescent="0.25">
      <c r="E102" s="2"/>
      <c r="F102" s="2"/>
      <c r="G102" s="2"/>
    </row>
    <row r="103" spans="5:7" x14ac:dyDescent="0.25">
      <c r="E103" s="2"/>
      <c r="F103" s="2"/>
      <c r="G103" s="2"/>
    </row>
    <row r="104" spans="5:7" x14ac:dyDescent="0.25">
      <c r="E104" s="2"/>
      <c r="F104" s="2"/>
      <c r="G104" s="2"/>
    </row>
    <row r="105" spans="5:7" x14ac:dyDescent="0.25">
      <c r="E105" s="2"/>
      <c r="F105" s="2"/>
      <c r="G105" s="2"/>
    </row>
    <row r="106" spans="5:7" x14ac:dyDescent="0.25">
      <c r="E106" s="2"/>
      <c r="F106" s="2"/>
      <c r="G106" s="2"/>
    </row>
    <row r="107" spans="5:7" x14ac:dyDescent="0.25">
      <c r="E107" s="2"/>
      <c r="F107" s="2"/>
      <c r="G107" s="2"/>
    </row>
    <row r="108" spans="5:7" x14ac:dyDescent="0.25">
      <c r="E108" s="2"/>
      <c r="F108" s="2"/>
      <c r="G108" s="2"/>
    </row>
    <row r="109" spans="5:7" x14ac:dyDescent="0.25">
      <c r="E109" s="2"/>
      <c r="F109" s="2"/>
      <c r="G109" s="2"/>
    </row>
    <row r="110" spans="5:7" x14ac:dyDescent="0.25">
      <c r="E110" s="2"/>
      <c r="F110" s="2"/>
      <c r="G110" s="2"/>
    </row>
    <row r="111" spans="5:7" x14ac:dyDescent="0.25">
      <c r="E111" s="2"/>
      <c r="F111" s="2"/>
      <c r="G111" s="2"/>
    </row>
    <row r="112" spans="5:7" x14ac:dyDescent="0.25">
      <c r="E112" s="2"/>
      <c r="F112" s="2"/>
      <c r="G112" s="2"/>
    </row>
    <row r="113" spans="5:7" x14ac:dyDescent="0.25">
      <c r="E113" s="2"/>
      <c r="F113" s="2"/>
      <c r="G113" s="2"/>
    </row>
    <row r="114" spans="5:7" x14ac:dyDescent="0.25">
      <c r="E114" s="2"/>
      <c r="F114" s="2"/>
      <c r="G114" s="2"/>
    </row>
    <row r="115" spans="5:7" x14ac:dyDescent="0.25">
      <c r="E115" s="2"/>
      <c r="F115" s="2"/>
      <c r="G115" s="2"/>
    </row>
    <row r="116" spans="5:7" x14ac:dyDescent="0.25">
      <c r="E116" s="2"/>
      <c r="F116" s="2"/>
      <c r="G116" s="2"/>
    </row>
    <row r="117" spans="5:7" x14ac:dyDescent="0.25">
      <c r="E117" s="2"/>
      <c r="F117" s="2"/>
      <c r="G117" s="2"/>
    </row>
    <row r="118" spans="5:7" x14ac:dyDescent="0.25">
      <c r="E118" s="2"/>
      <c r="F118" s="2"/>
      <c r="G118" s="2"/>
    </row>
    <row r="119" spans="5:7" x14ac:dyDescent="0.25">
      <c r="E119" s="2"/>
      <c r="F119" s="2"/>
      <c r="G119" s="2"/>
    </row>
    <row r="120" spans="5:7" x14ac:dyDescent="0.25">
      <c r="E120" s="2"/>
      <c r="F120" s="2"/>
      <c r="G120" s="2"/>
    </row>
    <row r="121" spans="5:7" x14ac:dyDescent="0.25">
      <c r="E121" s="2"/>
      <c r="F121" s="2"/>
      <c r="G121" s="2"/>
    </row>
    <row r="122" spans="5:7" x14ac:dyDescent="0.25">
      <c r="E122" s="2"/>
      <c r="F122" s="2"/>
      <c r="G122" s="2"/>
    </row>
    <row r="123" spans="5:7" x14ac:dyDescent="0.25">
      <c r="E123" s="2"/>
      <c r="F123" s="2"/>
      <c r="G123" s="2"/>
    </row>
    <row r="124" spans="5:7" x14ac:dyDescent="0.25">
      <c r="E124" s="2"/>
      <c r="F124" s="2"/>
      <c r="G124" s="2"/>
    </row>
    <row r="125" spans="5:7" x14ac:dyDescent="0.25">
      <c r="E125" s="2"/>
      <c r="F125" s="2"/>
      <c r="G125" s="2"/>
    </row>
    <row r="126" spans="5:7" x14ac:dyDescent="0.25">
      <c r="E126" s="2"/>
      <c r="F126" s="2"/>
      <c r="G126" s="2"/>
    </row>
    <row r="127" spans="5:7" x14ac:dyDescent="0.25">
      <c r="E127" s="2"/>
      <c r="F127" s="2"/>
      <c r="G127" s="2"/>
    </row>
    <row r="128" spans="5:7" x14ac:dyDescent="0.25">
      <c r="E128" s="2"/>
      <c r="F128" s="2"/>
      <c r="G128" s="2"/>
    </row>
    <row r="129" spans="5:7" x14ac:dyDescent="0.25">
      <c r="E129" s="2"/>
      <c r="F129" s="2"/>
      <c r="G129" s="2"/>
    </row>
    <row r="130" spans="5:7" x14ac:dyDescent="0.25">
      <c r="E130" s="2"/>
      <c r="F130" s="2"/>
      <c r="G130" s="2"/>
    </row>
    <row r="131" spans="5:7" x14ac:dyDescent="0.25">
      <c r="E131" s="2"/>
      <c r="F131" s="2"/>
      <c r="G131" s="2"/>
    </row>
    <row r="132" spans="5:7" x14ac:dyDescent="0.25">
      <c r="E132" s="2"/>
      <c r="F132" s="2"/>
      <c r="G132" s="2"/>
    </row>
    <row r="133" spans="5:7" x14ac:dyDescent="0.25">
      <c r="E133" s="2"/>
      <c r="F133" s="2"/>
      <c r="G133" s="2"/>
    </row>
    <row r="134" spans="5:7" x14ac:dyDescent="0.25">
      <c r="E134" s="2"/>
      <c r="F134" s="2"/>
      <c r="G134" s="2"/>
    </row>
    <row r="135" spans="5:7" x14ac:dyDescent="0.25">
      <c r="E135" s="2"/>
      <c r="F135" s="2"/>
      <c r="G135" s="2"/>
    </row>
    <row r="136" spans="5:7" x14ac:dyDescent="0.25">
      <c r="E136" s="2"/>
      <c r="F136" s="2"/>
      <c r="G136" s="2"/>
    </row>
    <row r="137" spans="5:7" x14ac:dyDescent="0.25">
      <c r="E137" s="2"/>
      <c r="F137" s="2"/>
      <c r="G137" s="2"/>
    </row>
    <row r="138" spans="5:7" x14ac:dyDescent="0.25">
      <c r="E138" s="2"/>
      <c r="F138" s="2"/>
      <c r="G138" s="2"/>
    </row>
    <row r="139" spans="5:7" x14ac:dyDescent="0.25">
      <c r="E139" s="2"/>
      <c r="F139" s="2"/>
      <c r="G139" s="2"/>
    </row>
    <row r="140" spans="5:7" x14ac:dyDescent="0.25">
      <c r="E140" s="2"/>
      <c r="F140" s="2"/>
      <c r="G140" s="2"/>
    </row>
    <row r="141" spans="5:7" x14ac:dyDescent="0.25">
      <c r="E141" s="2"/>
      <c r="F141" s="2"/>
      <c r="G141" s="2"/>
    </row>
    <row r="142" spans="5:7" x14ac:dyDescent="0.25">
      <c r="E142" s="2"/>
      <c r="F142" s="2"/>
      <c r="G142" s="2"/>
    </row>
    <row r="143" spans="5:7" x14ac:dyDescent="0.25">
      <c r="E143" s="2"/>
      <c r="F143" s="2"/>
      <c r="G143" s="2"/>
    </row>
    <row r="144" spans="5:7" x14ac:dyDescent="0.25">
      <c r="E144" s="2"/>
      <c r="F144" s="2"/>
      <c r="G144" s="2"/>
    </row>
    <row r="145" spans="5:7" x14ac:dyDescent="0.25">
      <c r="E145" s="2"/>
      <c r="F145" s="2"/>
      <c r="G145" s="2"/>
    </row>
    <row r="146" spans="5:7" x14ac:dyDescent="0.25">
      <c r="E146" s="2"/>
      <c r="F146" s="2"/>
      <c r="G146" s="2"/>
    </row>
    <row r="147" spans="5:7" x14ac:dyDescent="0.25">
      <c r="E147" s="2"/>
      <c r="F147" s="2"/>
      <c r="G147" s="2"/>
    </row>
    <row r="148" spans="5:7" x14ac:dyDescent="0.25">
      <c r="E148" s="2"/>
      <c r="F148" s="2"/>
      <c r="G148" s="2"/>
    </row>
    <row r="149" spans="5:7" x14ac:dyDescent="0.25">
      <c r="E149" s="2"/>
      <c r="F149" s="2"/>
      <c r="G149" s="2"/>
    </row>
    <row r="150" spans="5:7" x14ac:dyDescent="0.25">
      <c r="E150" s="2"/>
      <c r="F150" s="2"/>
      <c r="G150" s="2"/>
    </row>
    <row r="151" spans="5:7" x14ac:dyDescent="0.25">
      <c r="E151" s="2"/>
      <c r="F151" s="2"/>
      <c r="G151" s="2"/>
    </row>
    <row r="152" spans="5:7" x14ac:dyDescent="0.25">
      <c r="E152" s="2"/>
      <c r="F152" s="2"/>
      <c r="G152" s="2"/>
    </row>
    <row r="153" spans="5:7" x14ac:dyDescent="0.25">
      <c r="E153" s="2"/>
      <c r="F153" s="2"/>
      <c r="G153" s="2"/>
    </row>
    <row r="154" spans="5:7" x14ac:dyDescent="0.25">
      <c r="E154" s="2"/>
      <c r="F154" s="2"/>
      <c r="G154" s="2"/>
    </row>
    <row r="155" spans="5:7" x14ac:dyDescent="0.25">
      <c r="E155" s="2"/>
      <c r="F155" s="2"/>
      <c r="G155" s="2"/>
    </row>
    <row r="156" spans="5:7" x14ac:dyDescent="0.25">
      <c r="E156" s="2"/>
      <c r="F156" s="2"/>
      <c r="G156" s="2"/>
    </row>
    <row r="157" spans="5:7" x14ac:dyDescent="0.25">
      <c r="E157" s="2"/>
      <c r="F157" s="2"/>
      <c r="G157" s="2"/>
    </row>
    <row r="158" spans="5:7" x14ac:dyDescent="0.25">
      <c r="E158" s="2"/>
      <c r="F158" s="2"/>
      <c r="G158" s="2"/>
    </row>
    <row r="159" spans="5:7" x14ac:dyDescent="0.25">
      <c r="E159" s="2"/>
      <c r="F159" s="2"/>
      <c r="G159" s="2"/>
    </row>
    <row r="160" spans="5:7" x14ac:dyDescent="0.25">
      <c r="E160" s="2"/>
      <c r="F160" s="2"/>
      <c r="G160" s="2"/>
    </row>
    <row r="161" spans="5:7" x14ac:dyDescent="0.25">
      <c r="E161" s="2"/>
      <c r="F161" s="2"/>
      <c r="G161" s="2"/>
    </row>
    <row r="162" spans="5:7" x14ac:dyDescent="0.25">
      <c r="E162" s="2"/>
      <c r="F162" s="2"/>
      <c r="G162" s="2"/>
    </row>
    <row r="163" spans="5:7" x14ac:dyDescent="0.25">
      <c r="E163" s="2"/>
      <c r="F163" s="2"/>
      <c r="G163" s="2"/>
    </row>
    <row r="164" spans="5:7" x14ac:dyDescent="0.25">
      <c r="E164" s="2"/>
      <c r="F164" s="2"/>
      <c r="G164" s="2"/>
    </row>
    <row r="165" spans="5:7" x14ac:dyDescent="0.25">
      <c r="E165" s="2"/>
      <c r="F165" s="2"/>
      <c r="G165" s="2"/>
    </row>
    <row r="166" spans="5:7" x14ac:dyDescent="0.25">
      <c r="E166" s="2"/>
      <c r="F166" s="2"/>
      <c r="G166" s="2"/>
    </row>
    <row r="167" spans="5:7" x14ac:dyDescent="0.25">
      <c r="E167" s="2"/>
      <c r="F167" s="2"/>
      <c r="G167" s="2"/>
    </row>
    <row r="168" spans="5:7" x14ac:dyDescent="0.25">
      <c r="E168" s="2"/>
      <c r="F168" s="2"/>
      <c r="G168" s="2"/>
    </row>
    <row r="169" spans="5:7" x14ac:dyDescent="0.25">
      <c r="E169" s="2"/>
      <c r="F169" s="2"/>
      <c r="G169" s="2"/>
    </row>
    <row r="170" spans="5:7" x14ac:dyDescent="0.25">
      <c r="E170" s="2"/>
      <c r="F170" s="2"/>
      <c r="G170" s="2"/>
    </row>
    <row r="171" spans="5:7" x14ac:dyDescent="0.25">
      <c r="E171" s="2"/>
      <c r="F171" s="2"/>
      <c r="G171" s="2"/>
    </row>
    <row r="172" spans="5:7" x14ac:dyDescent="0.25">
      <c r="E172" s="2"/>
      <c r="F172" s="2"/>
      <c r="G172" s="2"/>
    </row>
    <row r="173" spans="5:7" x14ac:dyDescent="0.25">
      <c r="E173" s="2"/>
      <c r="F173" s="2"/>
      <c r="G173" s="2"/>
    </row>
    <row r="174" spans="5:7" x14ac:dyDescent="0.25">
      <c r="E174" s="2"/>
      <c r="F174" s="2"/>
      <c r="G174" s="2"/>
    </row>
    <row r="175" spans="5:7" x14ac:dyDescent="0.25">
      <c r="E175" s="2"/>
      <c r="F175" s="2"/>
      <c r="G175" s="2"/>
    </row>
    <row r="176" spans="5:7" x14ac:dyDescent="0.25">
      <c r="E176" s="2"/>
      <c r="F176" s="2"/>
      <c r="G176" s="2"/>
    </row>
    <row r="177" spans="5:7" x14ac:dyDescent="0.25">
      <c r="E177" s="2"/>
      <c r="F177" s="2"/>
      <c r="G177" s="2"/>
    </row>
    <row r="178" spans="5:7" x14ac:dyDescent="0.25">
      <c r="E178" s="2"/>
      <c r="F178" s="2"/>
      <c r="G178" s="2"/>
    </row>
    <row r="179" spans="5:7" x14ac:dyDescent="0.25">
      <c r="E179" s="2"/>
      <c r="F179" s="2"/>
      <c r="G179" s="2"/>
    </row>
    <row r="180" spans="5:7" x14ac:dyDescent="0.25">
      <c r="E180" s="2"/>
      <c r="F180" s="2"/>
      <c r="G180" s="2"/>
    </row>
    <row r="181" spans="5:7" x14ac:dyDescent="0.25">
      <c r="E181" s="2"/>
      <c r="F181" s="2"/>
      <c r="G181" s="2"/>
    </row>
    <row r="182" spans="5:7" x14ac:dyDescent="0.25">
      <c r="E182" s="2"/>
      <c r="F182" s="2"/>
      <c r="G182" s="2"/>
    </row>
    <row r="183" spans="5:7" x14ac:dyDescent="0.25">
      <c r="E183" s="2"/>
      <c r="F183" s="2"/>
      <c r="G183" s="2"/>
    </row>
    <row r="184" spans="5:7" x14ac:dyDescent="0.25">
      <c r="E184" s="2"/>
      <c r="F184" s="2"/>
      <c r="G184" s="2"/>
    </row>
    <row r="185" spans="5:7" x14ac:dyDescent="0.25">
      <c r="E185" s="2"/>
      <c r="F185" s="2"/>
      <c r="G185" s="2"/>
    </row>
    <row r="186" spans="5:7" x14ac:dyDescent="0.25">
      <c r="E186" s="2"/>
      <c r="F186" s="2"/>
      <c r="G186" s="2"/>
    </row>
    <row r="187" spans="5:7" x14ac:dyDescent="0.25">
      <c r="E187" s="2"/>
      <c r="F187" s="2"/>
      <c r="G187" s="2"/>
    </row>
    <row r="188" spans="5:7" x14ac:dyDescent="0.25">
      <c r="E188" s="2"/>
      <c r="F188" s="2"/>
      <c r="G188" s="2"/>
    </row>
    <row r="189" spans="5:7" x14ac:dyDescent="0.25">
      <c r="E189" s="2"/>
      <c r="F189" s="2"/>
      <c r="G189" s="2"/>
    </row>
    <row r="190" spans="5:7" x14ac:dyDescent="0.25">
      <c r="E190" s="2"/>
      <c r="F190" s="2"/>
      <c r="G190" s="2"/>
    </row>
    <row r="191" spans="5:7" x14ac:dyDescent="0.25">
      <c r="E191" s="2"/>
      <c r="F191" s="2"/>
      <c r="G191" s="2"/>
    </row>
    <row r="192" spans="5:7" x14ac:dyDescent="0.25">
      <c r="E192" s="2"/>
      <c r="F192" s="2"/>
      <c r="G192" s="2"/>
    </row>
    <row r="193" spans="5:7" x14ac:dyDescent="0.25">
      <c r="E193" s="2"/>
      <c r="F193" s="2"/>
      <c r="G193" s="2"/>
    </row>
    <row r="194" spans="5:7" x14ac:dyDescent="0.25">
      <c r="E194" s="2"/>
      <c r="F194" s="2"/>
      <c r="G194" s="2"/>
    </row>
    <row r="195" spans="5:7" x14ac:dyDescent="0.25">
      <c r="E195" s="2"/>
      <c r="F195" s="2"/>
      <c r="G195" s="2"/>
    </row>
    <row r="196" spans="5:7" x14ac:dyDescent="0.25">
      <c r="E196" s="2"/>
      <c r="F196" s="2"/>
      <c r="G196" s="2"/>
    </row>
    <row r="197" spans="5:7" x14ac:dyDescent="0.25">
      <c r="E197" s="2"/>
      <c r="F197" s="2"/>
      <c r="G197" s="2"/>
    </row>
    <row r="198" spans="5:7" x14ac:dyDescent="0.25">
      <c r="E198" s="2"/>
      <c r="F198" s="2"/>
      <c r="G198" s="2"/>
    </row>
    <row r="199" spans="5:7" x14ac:dyDescent="0.25">
      <c r="E199" s="2"/>
      <c r="F199" s="2"/>
      <c r="G199" s="2"/>
    </row>
    <row r="200" spans="5:7" x14ac:dyDescent="0.25">
      <c r="E200" s="2"/>
      <c r="F200" s="2"/>
      <c r="G200" s="2"/>
    </row>
    <row r="201" spans="5:7" x14ac:dyDescent="0.25">
      <c r="E201" s="2"/>
      <c r="F201" s="2"/>
      <c r="G201" s="2"/>
    </row>
    <row r="202" spans="5:7" x14ac:dyDescent="0.25">
      <c r="E202" s="2"/>
      <c r="F202" s="2"/>
      <c r="G202" s="2"/>
    </row>
    <row r="203" spans="5:7" x14ac:dyDescent="0.25">
      <c r="E203" s="2"/>
      <c r="F203" s="2"/>
      <c r="G203" s="2"/>
    </row>
    <row r="204" spans="5:7" x14ac:dyDescent="0.25">
      <c r="E204" s="2"/>
      <c r="F204" s="2"/>
      <c r="G204" s="2"/>
    </row>
    <row r="205" spans="5:7" x14ac:dyDescent="0.25">
      <c r="E205" s="2"/>
      <c r="F205" s="2"/>
      <c r="G205" s="2"/>
    </row>
    <row r="206" spans="5:7" x14ac:dyDescent="0.25">
      <c r="E206" s="2"/>
      <c r="F206" s="2"/>
      <c r="G206" s="2"/>
    </row>
    <row r="207" spans="5:7" x14ac:dyDescent="0.25">
      <c r="E207" s="2"/>
      <c r="F207" s="2"/>
      <c r="G207" s="2"/>
    </row>
    <row r="208" spans="5:7" x14ac:dyDescent="0.25">
      <c r="E208" s="2"/>
      <c r="F208" s="2"/>
      <c r="G208" s="2"/>
    </row>
    <row r="209" spans="5:7" x14ac:dyDescent="0.25">
      <c r="E209" s="2"/>
      <c r="F209" s="2"/>
      <c r="G209" s="2"/>
    </row>
    <row r="210" spans="5:7" x14ac:dyDescent="0.25">
      <c r="E210" s="2"/>
      <c r="F210" s="2"/>
      <c r="G210" s="2"/>
    </row>
    <row r="211" spans="5:7" x14ac:dyDescent="0.25">
      <c r="E211" s="2"/>
      <c r="F211" s="2"/>
      <c r="G211" s="2"/>
    </row>
    <row r="212" spans="5:7" x14ac:dyDescent="0.25">
      <c r="E212" s="2"/>
      <c r="F212" s="2"/>
      <c r="G212" s="2"/>
    </row>
    <row r="213" spans="5:7" x14ac:dyDescent="0.25">
      <c r="E213" s="2"/>
      <c r="F213" s="2"/>
      <c r="G213" s="2"/>
    </row>
    <row r="214" spans="5:7" x14ac:dyDescent="0.25">
      <c r="E214" s="2"/>
      <c r="F214" s="2"/>
      <c r="G214" s="2"/>
    </row>
    <row r="215" spans="5:7" x14ac:dyDescent="0.25">
      <c r="E215" s="2"/>
      <c r="F215" s="2"/>
      <c r="G215" s="2"/>
    </row>
    <row r="216" spans="5:7" x14ac:dyDescent="0.25">
      <c r="E216" s="2"/>
      <c r="F216" s="2"/>
      <c r="G216" s="2"/>
    </row>
    <row r="217" spans="5:7" x14ac:dyDescent="0.25">
      <c r="E217" s="2"/>
      <c r="F217" s="2"/>
      <c r="G217" s="2"/>
    </row>
    <row r="218" spans="5:7" x14ac:dyDescent="0.25">
      <c r="E218" s="2"/>
      <c r="F218" s="2"/>
      <c r="G218" s="2"/>
    </row>
    <row r="219" spans="5:7" x14ac:dyDescent="0.25">
      <c r="E219" s="2"/>
      <c r="F219" s="2"/>
      <c r="G219" s="2"/>
    </row>
    <row r="220" spans="5:7" x14ac:dyDescent="0.25">
      <c r="E220" s="2"/>
      <c r="F220" s="2"/>
      <c r="G220" s="2"/>
    </row>
    <row r="221" spans="5:7" x14ac:dyDescent="0.25">
      <c r="E221" s="2"/>
      <c r="F221" s="2"/>
      <c r="G221" s="2"/>
    </row>
    <row r="222" spans="5:7" x14ac:dyDescent="0.25">
      <c r="E222" s="2"/>
      <c r="F222" s="2"/>
      <c r="G222" s="2"/>
    </row>
    <row r="223" spans="5:7" x14ac:dyDescent="0.25">
      <c r="E223" s="2"/>
      <c r="F223" s="2"/>
      <c r="G223" s="2"/>
    </row>
    <row r="224" spans="5:7" x14ac:dyDescent="0.25">
      <c r="E224" s="2"/>
      <c r="F224" s="2"/>
      <c r="G224" s="2"/>
    </row>
    <row r="225" spans="5:7" x14ac:dyDescent="0.25">
      <c r="E225" s="2"/>
      <c r="F225" s="2"/>
      <c r="G225" s="2"/>
    </row>
    <row r="226" spans="5:7" x14ac:dyDescent="0.25">
      <c r="E226" s="2"/>
      <c r="F226" s="2"/>
      <c r="G226" s="2"/>
    </row>
    <row r="227" spans="5:7" x14ac:dyDescent="0.25">
      <c r="E227" s="2"/>
      <c r="F227" s="2"/>
      <c r="G227" s="2"/>
    </row>
    <row r="228" spans="5:7" x14ac:dyDescent="0.25">
      <c r="E228" s="2"/>
      <c r="F228" s="2"/>
      <c r="G228" s="2"/>
    </row>
    <row r="229" spans="5:7" x14ac:dyDescent="0.25">
      <c r="E229" s="2"/>
      <c r="F229" s="2"/>
      <c r="G229" s="2"/>
    </row>
    <row r="230" spans="5:7" x14ac:dyDescent="0.25">
      <c r="E230" s="2"/>
      <c r="F230" s="2"/>
      <c r="G230" s="2"/>
    </row>
    <row r="231" spans="5:7" x14ac:dyDescent="0.25">
      <c r="E231" s="2"/>
      <c r="F231" s="2"/>
      <c r="G231" s="2"/>
    </row>
    <row r="232" spans="5:7" x14ac:dyDescent="0.25">
      <c r="E232" s="2"/>
      <c r="F232" s="2"/>
      <c r="G232" s="2"/>
    </row>
    <row r="233" spans="5:7" x14ac:dyDescent="0.25">
      <c r="E233" s="2"/>
      <c r="F233" s="2"/>
      <c r="G233" s="2"/>
    </row>
    <row r="234" spans="5:7" x14ac:dyDescent="0.25">
      <c r="E234" s="2"/>
      <c r="F234" s="2"/>
      <c r="G234" s="2"/>
    </row>
    <row r="235" spans="5:7" x14ac:dyDescent="0.25">
      <c r="E235" s="2"/>
      <c r="F235" s="2"/>
      <c r="G235" s="2"/>
    </row>
    <row r="236" spans="5:7" x14ac:dyDescent="0.25">
      <c r="E236" s="2"/>
      <c r="F236" s="2"/>
      <c r="G236" s="2"/>
    </row>
    <row r="237" spans="5:7" x14ac:dyDescent="0.25">
      <c r="E237" s="2"/>
      <c r="F237" s="2"/>
      <c r="G237" s="2"/>
    </row>
    <row r="238" spans="5:7" x14ac:dyDescent="0.25">
      <c r="E238" s="2"/>
      <c r="F238" s="2"/>
      <c r="G238" s="2"/>
    </row>
    <row r="239" spans="5:7" x14ac:dyDescent="0.25">
      <c r="E239" s="2"/>
      <c r="F239" s="2"/>
      <c r="G239" s="2"/>
    </row>
    <row r="240" spans="5:7" x14ac:dyDescent="0.25">
      <c r="E240" s="2"/>
      <c r="F240" s="2"/>
      <c r="G240" s="2"/>
    </row>
    <row r="241" spans="5:7" x14ac:dyDescent="0.25">
      <c r="E241" s="2"/>
      <c r="F241" s="2"/>
      <c r="G241" s="2"/>
    </row>
    <row r="242" spans="5:7" x14ac:dyDescent="0.25">
      <c r="E242" s="2"/>
      <c r="F242" s="2"/>
      <c r="G242" s="2"/>
    </row>
    <row r="243" spans="5:7" x14ac:dyDescent="0.25">
      <c r="E243" s="2"/>
      <c r="F243" s="2"/>
      <c r="G243" s="2"/>
    </row>
    <row r="244" spans="5:7" x14ac:dyDescent="0.25">
      <c r="E244" s="2"/>
      <c r="F244" s="2"/>
      <c r="G244" s="2"/>
    </row>
    <row r="245" spans="5:7" x14ac:dyDescent="0.25">
      <c r="E245" s="2"/>
      <c r="F245" s="2"/>
      <c r="G245" s="2"/>
    </row>
    <row r="246" spans="5:7" x14ac:dyDescent="0.25">
      <c r="E246" s="2"/>
      <c r="F246" s="2"/>
      <c r="G246" s="2"/>
    </row>
    <row r="247" spans="5:7" x14ac:dyDescent="0.25">
      <c r="E247" s="2"/>
      <c r="F247" s="2"/>
      <c r="G247" s="2"/>
    </row>
    <row r="248" spans="5:7" x14ac:dyDescent="0.25">
      <c r="E248" s="2"/>
      <c r="F248" s="2"/>
      <c r="G248" s="2"/>
    </row>
    <row r="249" spans="5:7" x14ac:dyDescent="0.25">
      <c r="E249" s="2"/>
      <c r="F249" s="2"/>
      <c r="G249" s="2"/>
    </row>
    <row r="250" spans="5:7" x14ac:dyDescent="0.25">
      <c r="E250" s="2"/>
      <c r="F250" s="2"/>
      <c r="G250" s="2"/>
    </row>
    <row r="251" spans="5:7" x14ac:dyDescent="0.25">
      <c r="E251" s="2"/>
      <c r="F251" s="2"/>
      <c r="G251" s="2"/>
    </row>
    <row r="252" spans="5:7" x14ac:dyDescent="0.25">
      <c r="E252" s="2"/>
      <c r="F252" s="2"/>
      <c r="G252" s="2"/>
    </row>
    <row r="253" spans="5:7" x14ac:dyDescent="0.25">
      <c r="E253" s="2"/>
      <c r="F253" s="2"/>
      <c r="G253" s="2"/>
    </row>
    <row r="254" spans="5:7" x14ac:dyDescent="0.25">
      <c r="E254" s="2"/>
      <c r="F254" s="2"/>
      <c r="G254" s="2"/>
    </row>
    <row r="255" spans="5:7" x14ac:dyDescent="0.25">
      <c r="E255" s="2"/>
      <c r="F255" s="2"/>
      <c r="G255" s="2"/>
    </row>
    <row r="256" spans="5:7" x14ac:dyDescent="0.25">
      <c r="E256" s="2"/>
      <c r="F256" s="2"/>
      <c r="G256" s="2"/>
    </row>
    <row r="257" spans="5:7" x14ac:dyDescent="0.25">
      <c r="E257" s="2"/>
      <c r="F257" s="2"/>
      <c r="G257" s="2"/>
    </row>
    <row r="258" spans="5:7" x14ac:dyDescent="0.25">
      <c r="E258" s="2"/>
      <c r="F258" s="2"/>
      <c r="G258" s="2"/>
    </row>
    <row r="259" spans="5:7" x14ac:dyDescent="0.25">
      <c r="E259" s="2"/>
      <c r="F259" s="2"/>
      <c r="G259" s="2"/>
    </row>
    <row r="260" spans="5:7" x14ac:dyDescent="0.25">
      <c r="E260" s="2"/>
      <c r="F260" s="2"/>
      <c r="G260" s="2"/>
    </row>
    <row r="261" spans="5:7" x14ac:dyDescent="0.25">
      <c r="E261" s="2"/>
      <c r="F261" s="2"/>
      <c r="G261" s="2"/>
    </row>
    <row r="262" spans="5:7" x14ac:dyDescent="0.25">
      <c r="E262" s="2"/>
      <c r="F262" s="2"/>
      <c r="G262" s="2"/>
    </row>
    <row r="263" spans="5:7" x14ac:dyDescent="0.25">
      <c r="E263" s="2"/>
      <c r="F263" s="2"/>
      <c r="G263" s="2"/>
    </row>
  </sheetData>
  <mergeCells count="6">
    <mergeCell ref="E5:G5"/>
    <mergeCell ref="I7:Q7"/>
    <mergeCell ref="I9:Q10"/>
    <mergeCell ref="I17:Q18"/>
    <mergeCell ref="I20:Q21"/>
    <mergeCell ref="I11:Q12"/>
  </mergeCells>
  <pageMargins left="0.45" right="0.45" top="0.75" bottom="0.75" header="0.3" footer="0.3"/>
  <pageSetup scale="8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6D9123-5DF6-4C34-BE5D-43045C0BD4FB}"/>
</file>

<file path=customXml/itemProps2.xml><?xml version="1.0" encoding="utf-8"?>
<ds:datastoreItem xmlns:ds="http://schemas.openxmlformats.org/officeDocument/2006/customXml" ds:itemID="{7BE38EDD-E89B-4D44-9EDD-69F3B0B2D774}"/>
</file>

<file path=customXml/itemProps3.xml><?xml version="1.0" encoding="utf-8"?>
<ds:datastoreItem xmlns:ds="http://schemas.openxmlformats.org/officeDocument/2006/customXml" ds:itemID="{31AF2428-D135-4F0A-BADD-5F9BB1F1CDD5}"/>
</file>

<file path=customXml/itemProps4.xml><?xml version="1.0" encoding="utf-8"?>
<ds:datastoreItem xmlns:ds="http://schemas.openxmlformats.org/officeDocument/2006/customXml" ds:itemID="{474C2E10-96B8-49E2-BE81-564798A6F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2022-06-14T17:30:28Z</cp:lastPrinted>
  <dcterms:created xsi:type="dcterms:W3CDTF">2022-05-23T15:55:09Z</dcterms:created>
  <dcterms:modified xsi:type="dcterms:W3CDTF">2022-07-25T19:16:31Z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{4B72D8B9-D2F3-41EF-A808-A1ACE7AE33D3}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