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50204/Staffs Testimony and Exhibits/"/>
    </mc:Choice>
  </mc:AlternateContent>
  <bookViews>
    <workbookView xWindow="3015" yWindow="120" windowWidth="15855" windowHeight="8850" activeTab="1"/>
  </bookViews>
  <sheets>
    <sheet name="Exhibit No. __ (DCG-2)" sheetId="21" r:id="rId1"/>
    <sheet name="Exhibit No. __ (DCG-3)" sheetId="24" r:id="rId2"/>
    <sheet name="Exhibit No. __ (DCG-4)" sheetId="25" r:id="rId3"/>
  </sheets>
  <definedNames>
    <definedName name="_xlnm.Auto_Open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Recover">#REF!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H22" i="24" l="1"/>
  <c r="G22" i="24"/>
  <c r="D22" i="24"/>
  <c r="F22" i="24"/>
  <c r="E17" i="24"/>
  <c r="E16" i="24" l="1"/>
  <c r="E22" i="24" s="1"/>
  <c r="E22" i="25" l="1"/>
  <c r="D22" i="25"/>
  <c r="D22" i="21" l="1"/>
  <c r="D15" i="21"/>
  <c r="E24" i="24" l="1"/>
  <c r="H24" i="24" l="1"/>
  <c r="G24" i="24"/>
  <c r="F24" i="24" l="1"/>
  <c r="D24" i="24"/>
  <c r="C22" i="21" l="1"/>
  <c r="C15" i="21"/>
</calcChain>
</file>

<file path=xl/sharedStrings.xml><?xml version="1.0" encoding="utf-8"?>
<sst xmlns="http://schemas.openxmlformats.org/spreadsheetml/2006/main" count="103" uniqueCount="57">
  <si>
    <t xml:space="preserve">General  </t>
  </si>
  <si>
    <t xml:space="preserve">Distribution  </t>
  </si>
  <si>
    <t xml:space="preserve">Transmission  </t>
  </si>
  <si>
    <t xml:space="preserve">Production  </t>
  </si>
  <si>
    <t xml:space="preserve">Intangible  </t>
  </si>
  <si>
    <t>Avista Corporation</t>
  </si>
  <si>
    <t>Electric and Gas Service</t>
  </si>
  <si>
    <t>Electric</t>
  </si>
  <si>
    <t>Gas</t>
  </si>
  <si>
    <t>Underground Storage</t>
  </si>
  <si>
    <t>Distribution Plant</t>
  </si>
  <si>
    <t>General Plant</t>
  </si>
  <si>
    <t xml:space="preserve">Total   </t>
  </si>
  <si>
    <t>UE-150204/UG-150205</t>
  </si>
  <si>
    <t>CSS Replacement</t>
  </si>
  <si>
    <t>IS/IT</t>
  </si>
  <si>
    <t>Technology Refresh to Sustain Business Process</t>
  </si>
  <si>
    <t>Nine Mile Rehab</t>
  </si>
  <si>
    <t>Generation</t>
  </si>
  <si>
    <t>Little Falls Plant Upgrade</t>
  </si>
  <si>
    <t>Clark Fork Settlement Agreement</t>
  </si>
  <si>
    <t>Environ Affairs</t>
  </si>
  <si>
    <t>Aldyl A Replacement</t>
  </si>
  <si>
    <t>Gas Non-Revenue Program</t>
  </si>
  <si>
    <t>Gas Goldendale HP Main Reinforcement Project</t>
  </si>
  <si>
    <t>Gas Isolated Steel Replacement Program</t>
  </si>
  <si>
    <t>Expenditure Request (ER)</t>
  </si>
  <si>
    <t>Functional Area</t>
  </si>
  <si>
    <t>in (000's)</t>
  </si>
  <si>
    <t>Percent</t>
  </si>
  <si>
    <t>2015 Transfer to Plant (System) as-filed</t>
  </si>
  <si>
    <t>2015 Transfer to Plant; WA Allocated (Electric) as-filed</t>
  </si>
  <si>
    <t>As-filed</t>
  </si>
  <si>
    <t>DR 143 Revised 2015 Transfer to Plant; WA Allocated (Electric)</t>
  </si>
  <si>
    <t>DR 143 Revised 2015 Transfer to Plant; WA Allocated (Gas)</t>
  </si>
  <si>
    <t>Exhibit No. __ (DCG-4), Avista’s 2015 Pro Forma Major Capital Additions; Staff</t>
  </si>
  <si>
    <t>Exhibit No. __ (DCG-3), Avista’s 2015 Pro Forma Major Capital Additions; Company</t>
  </si>
  <si>
    <t>Distribution Wood Pole Management</t>
  </si>
  <si>
    <t>Distribution Grid Modernization</t>
  </si>
  <si>
    <t>HVAC Renovation Project</t>
  </si>
  <si>
    <t>Post Falls South Channel Replacement</t>
  </si>
  <si>
    <t>Cabinet Gorge Unit 1 Refurbishment</t>
  </si>
  <si>
    <t>Trans/Dist</t>
  </si>
  <si>
    <t>Other</t>
  </si>
  <si>
    <t>CSS Replacement (Project Compass)</t>
  </si>
  <si>
    <t>Revised 7/10/15</t>
  </si>
  <si>
    <t>ER Description</t>
  </si>
  <si>
    <t>ER Description (ER)</t>
  </si>
  <si>
    <t>ER No.</t>
  </si>
  <si>
    <t>Electric ERs &gt; $6.4 million, Gas ERs &gt; $1.3 million</t>
  </si>
  <si>
    <t>Staff Revised 2015 Transfer to Plant; WA Allocated (Electric)</t>
  </si>
  <si>
    <t>Staff Revised 2015 Transfer to Plant; WA Allocated (Gas)</t>
  </si>
  <si>
    <t>2015 Transfer to Plant; WA Allocated (Gas) as-filed</t>
  </si>
  <si>
    <t>Staff Total; Listed ERs</t>
  </si>
  <si>
    <t>Company Total; Listed ERs</t>
  </si>
  <si>
    <t>Company Total; All ERs</t>
  </si>
  <si>
    <t>Exhibit No. __ (DCG-2), Avista's 2015 Pro Forma Capital Addition Estimates
Electric and Gas Service
Washington-allocated '000's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</si>
</sst>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(#,##0.00\)"/>
    <numFmt numFmtId="165" formatCode="_(&quot;$&quot;* #,##0_);_(&quot;$&quot;* \(#,##0\);_(&quot;$&quot;* &quot;-&quot;??_);_(@_)"/>
    <numFmt numFmtId="166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4" fontId="6" fillId="2" borderId="0" applyBorder="0">
      <alignment horizontal="right"/>
    </xf>
    <xf numFmtId="0" fontId="7" fillId="3" borderId="0" applyBorder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6" borderId="0"/>
    <xf numFmtId="0" fontId="12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5" fontId="0" fillId="0" borderId="0" xfId="0" applyNumberFormat="1"/>
    <xf numFmtId="0" fontId="0" fillId="0" borderId="0" xfId="0"/>
    <xf numFmtId="165" fontId="14" fillId="0" borderId="0" xfId="0" applyNumberFormat="1" applyFont="1" applyBorder="1"/>
    <xf numFmtId="0" fontId="12" fillId="0" borderId="0" xfId="115" applyFont="1" applyFill="1" applyBorder="1" applyAlignment="1"/>
    <xf numFmtId="0" fontId="13" fillId="7" borderId="8" xfId="0" applyFont="1" applyFill="1" applyBorder="1"/>
    <xf numFmtId="0" fontId="13" fillId="7" borderId="9" xfId="0" applyFont="1" applyFill="1" applyBorder="1"/>
    <xf numFmtId="0" fontId="20" fillId="7" borderId="8" xfId="0" applyFont="1" applyFill="1" applyBorder="1"/>
    <xf numFmtId="37" fontId="12" fillId="7" borderId="8" xfId="113" applyNumberFormat="1" applyFont="1" applyFill="1" applyBorder="1"/>
    <xf numFmtId="165" fontId="13" fillId="7" borderId="9" xfId="125" applyNumberFormat="1" applyFont="1" applyFill="1" applyBorder="1"/>
    <xf numFmtId="37" fontId="12" fillId="7" borderId="8" xfId="113" applyNumberFormat="1" applyFont="1" applyFill="1" applyBorder="1" applyAlignment="1">
      <alignment horizontal="right"/>
    </xf>
    <xf numFmtId="5" fontId="12" fillId="7" borderId="8" xfId="113" applyNumberFormat="1" applyFont="1" applyFill="1" applyBorder="1"/>
    <xf numFmtId="3" fontId="12" fillId="7" borderId="8" xfId="114" applyNumberFormat="1" applyFont="1" applyFill="1" applyBorder="1" applyAlignment="1"/>
    <xf numFmtId="37" fontId="12" fillId="7" borderId="10" xfId="113" applyNumberFormat="1" applyFont="1" applyFill="1" applyBorder="1" applyAlignment="1">
      <alignment horizontal="right"/>
    </xf>
    <xf numFmtId="165" fontId="13" fillId="7" borderId="11" xfId="125" applyNumberFormat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65" fontId="1" fillId="0" borderId="1" xfId="125" applyNumberFormat="1" applyFont="1" applyFill="1" applyBorder="1"/>
    <xf numFmtId="165" fontId="8" fillId="0" borderId="1" xfId="0" applyNumberFormat="1" applyFont="1" applyBorder="1"/>
    <xf numFmtId="166" fontId="8" fillId="0" borderId="1" xfId="126" applyNumberFormat="1" applyFont="1" applyBorder="1"/>
    <xf numFmtId="0" fontId="8" fillId="4" borderId="5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13" fillId="7" borderId="0" xfId="0" applyFont="1" applyFill="1" applyBorder="1"/>
    <xf numFmtId="165" fontId="13" fillId="7" borderId="0" xfId="125" applyNumberFormat="1" applyFont="1" applyFill="1" applyBorder="1"/>
    <xf numFmtId="165" fontId="13" fillId="7" borderId="2" xfId="125" applyNumberFormat="1" applyFont="1" applyFill="1" applyBorder="1"/>
    <xf numFmtId="0" fontId="20" fillId="7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165" fontId="8" fillId="0" borderId="1" xfId="0" applyNumberFormat="1" applyFont="1" applyFill="1" applyBorder="1"/>
    <xf numFmtId="0" fontId="12" fillId="7" borderId="6" xfId="115" applyFont="1" applyFill="1" applyBorder="1" applyAlignment="1">
      <alignment horizontal="center"/>
    </xf>
    <xf numFmtId="0" fontId="12" fillId="7" borderId="3" xfId="115" applyFont="1" applyFill="1" applyBorder="1" applyAlignment="1">
      <alignment horizontal="center"/>
    </xf>
    <xf numFmtId="0" fontId="12" fillId="7" borderId="7" xfId="115" applyFont="1" applyFill="1" applyBorder="1" applyAlignment="1">
      <alignment horizontal="center"/>
    </xf>
    <xf numFmtId="0" fontId="12" fillId="7" borderId="8" xfId="115" applyFont="1" applyFill="1" applyBorder="1" applyAlignment="1">
      <alignment horizontal="center"/>
    </xf>
    <xf numFmtId="0" fontId="12" fillId="7" borderId="0" xfId="115" applyFont="1" applyFill="1" applyBorder="1" applyAlignment="1">
      <alignment horizontal="center"/>
    </xf>
    <xf numFmtId="0" fontId="12" fillId="7" borderId="9" xfId="115" applyFont="1" applyFill="1" applyBorder="1" applyAlignment="1">
      <alignment horizontal="center"/>
    </xf>
    <xf numFmtId="0" fontId="12" fillId="7" borderId="8" xfId="115" applyFont="1" applyFill="1" applyBorder="1" applyAlignment="1">
      <alignment horizontal="center" vertical="top" wrapText="1"/>
    </xf>
    <xf numFmtId="0" fontId="12" fillId="7" borderId="0" xfId="115" applyFont="1" applyFill="1" applyBorder="1" applyAlignment="1">
      <alignment horizontal="center" vertical="top" wrapText="1"/>
    </xf>
    <xf numFmtId="0" fontId="12" fillId="7" borderId="9" xfId="115" applyFont="1" applyFill="1" applyBorder="1" applyAlignment="1">
      <alignment horizontal="center" vertical="top" wrapText="1"/>
    </xf>
    <xf numFmtId="0" fontId="15" fillId="5" borderId="8" xfId="115" applyFont="1" applyFill="1" applyBorder="1" applyAlignment="1">
      <alignment horizontal="center"/>
    </xf>
    <xf numFmtId="0" fontId="15" fillId="5" borderId="0" xfId="115" applyFont="1" applyFill="1" applyBorder="1" applyAlignment="1">
      <alignment horizontal="center"/>
    </xf>
    <xf numFmtId="0" fontId="15" fillId="5" borderId="9" xfId="115" applyFont="1" applyFill="1" applyBorder="1" applyAlignment="1">
      <alignment horizontal="center"/>
    </xf>
    <xf numFmtId="6" fontId="16" fillId="5" borderId="10" xfId="0" applyNumberFormat="1" applyFont="1" applyFill="1" applyBorder="1" applyAlignment="1">
      <alignment horizontal="center" vertical="top" wrapText="1"/>
    </xf>
    <xf numFmtId="6" fontId="16" fillId="5" borderId="2" xfId="0" applyNumberFormat="1" applyFont="1" applyFill="1" applyBorder="1" applyAlignment="1">
      <alignment horizontal="center" vertical="top" wrapText="1"/>
    </xf>
    <xf numFmtId="6" fontId="16" fillId="5" borderId="11" xfId="0" applyNumberFormat="1" applyFont="1" applyFill="1" applyBorder="1" applyAlignment="1">
      <alignment horizontal="center" vertical="top" wrapText="1"/>
    </xf>
    <xf numFmtId="0" fontId="16" fillId="5" borderId="8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5" fillId="5" borderId="6" xfId="115" applyFont="1" applyFill="1" applyBorder="1" applyAlignment="1">
      <alignment horizontal="center"/>
    </xf>
    <xf numFmtId="0" fontId="15" fillId="5" borderId="3" xfId="115" applyFont="1" applyFill="1" applyBorder="1" applyAlignment="1">
      <alignment horizontal="center"/>
    </xf>
    <xf numFmtId="0" fontId="15" fillId="5" borderId="7" xfId="115" applyFont="1" applyFill="1" applyBorder="1" applyAlignment="1">
      <alignment horizontal="center"/>
    </xf>
  </cellXfs>
  <cellStyles count="127">
    <cellStyle name="Comma 2" xfId="2"/>
    <cellStyle name="Comma 2 2" xfId="3"/>
    <cellStyle name="Comma 2 2 2" xfId="4"/>
    <cellStyle name="Comma 2 3" xfId="5"/>
    <cellStyle name="Comma 2 3 2" xfId="6"/>
    <cellStyle name="Comma 2 4" xfId="7"/>
    <cellStyle name="Comma 2 4 2" xfId="8"/>
    <cellStyle name="Comma 2 5" xfId="123"/>
    <cellStyle name="Comma 3" xfId="9"/>
    <cellStyle name="Comma 3 2" xfId="124"/>
    <cellStyle name="Comma 4" xfId="10"/>
    <cellStyle name="Comma 4 2" xfId="11"/>
    <cellStyle name="Comma 4 2 2" xfId="12"/>
    <cellStyle name="Comma 4 3" xfId="13"/>
    <cellStyle name="Comma 4 4" xfId="14"/>
    <cellStyle name="Comma 5" xfId="15"/>
    <cellStyle name="Comma 5 2" xfId="16"/>
    <cellStyle name="Comma 5 3" xfId="17"/>
    <cellStyle name="Comma 6" xfId="111"/>
    <cellStyle name="Currency" xfId="125" builtinId="4"/>
    <cellStyle name="Currency 2" xfId="18"/>
    <cellStyle name="Currency 2 2" xfId="19"/>
    <cellStyle name="Currency 3" xfId="110"/>
    <cellStyle name="Followed Hyperlink" xfId="117" builtinId="9" customBuiltin="1"/>
    <cellStyle name="Followed Hyperlink 2" xfId="118"/>
    <cellStyle name="Hyperlink" xfId="116" builtinId="8" customBuiltin="1"/>
    <cellStyle name="Hyperlink 2" xfId="119"/>
    <cellStyle name="Manual-Input" xfId="120"/>
    <cellStyle name="Normal" xfId="0" builtinId="0"/>
    <cellStyle name="Normal 10" xfId="20"/>
    <cellStyle name="Normal 10 2" xfId="21"/>
    <cellStyle name="Normal 10 2 2" xfId="22"/>
    <cellStyle name="Normal 10 3" xfId="23"/>
    <cellStyle name="Normal 10 3 2" xfId="24"/>
    <cellStyle name="Normal 10 4" xfId="25"/>
    <cellStyle name="Normal 10 4 2" xfId="26"/>
    <cellStyle name="Normal 10 5" xfId="27"/>
    <cellStyle name="Normal 10 6" xfId="28"/>
    <cellStyle name="Normal 11" xfId="29"/>
    <cellStyle name="Normal 12" xfId="30"/>
    <cellStyle name="Normal 12 2" xfId="31"/>
    <cellStyle name="Normal 12 2 2" xfId="32"/>
    <cellStyle name="Normal 12 3" xfId="33"/>
    <cellStyle name="Normal 12 3 2" xfId="34"/>
    <cellStyle name="Normal 12 4" xfId="35"/>
    <cellStyle name="Normal 12 4 2" xfId="36"/>
    <cellStyle name="Normal 12 5" xfId="37"/>
    <cellStyle name="Normal 12 6" xfId="38"/>
    <cellStyle name="Normal 13" xfId="39"/>
    <cellStyle name="Normal 13 2" xfId="40"/>
    <cellStyle name="Normal 13 2 2" xfId="41"/>
    <cellStyle name="Normal 13 3" xfId="42"/>
    <cellStyle name="Normal 13 3 2" xfId="43"/>
    <cellStyle name="Normal 13 4" xfId="44"/>
    <cellStyle name="Normal 13 4 2" xfId="45"/>
    <cellStyle name="Normal 13 5" xfId="46"/>
    <cellStyle name="Normal 13 6" xfId="47"/>
    <cellStyle name="Normal 14" xfId="48"/>
    <cellStyle name="Normal 15" xfId="109"/>
    <cellStyle name="Normal 18" xfId="49"/>
    <cellStyle name="Normal 18 2" xfId="50"/>
    <cellStyle name="Normal 2" xfId="1"/>
    <cellStyle name="Normal 2 2" xfId="51"/>
    <cellStyle name="Normal 2 2 2" xfId="52"/>
    <cellStyle name="Normal 2 3" xfId="53"/>
    <cellStyle name="Normal 2 3 2" xfId="122"/>
    <cellStyle name="Normal 2 4" xfId="54"/>
    <cellStyle name="Normal 2 5" xfId="55"/>
    <cellStyle name="Normal 2 6" xfId="56"/>
    <cellStyle name="Normal 2 7" xfId="121"/>
    <cellStyle name="Normal 3" xfId="57"/>
    <cellStyle name="Normal 3 2" xfId="58"/>
    <cellStyle name="Normal 3 3" xfId="115"/>
    <cellStyle name="Normal 4" xfId="59"/>
    <cellStyle name="Normal 4 2" xfId="60"/>
    <cellStyle name="Normal 4 3" xfId="61"/>
    <cellStyle name="Normal 5" xfId="62"/>
    <cellStyle name="Normal 5 2" xfId="63"/>
    <cellStyle name="Normal 5 3" xfId="64"/>
    <cellStyle name="Normal 5 4" xfId="65"/>
    <cellStyle name="Normal 5 5" xfId="66"/>
    <cellStyle name="Normal 5 6" xfId="67"/>
    <cellStyle name="Normal 6" xfId="68"/>
    <cellStyle name="Normal 6 2" xfId="69"/>
    <cellStyle name="Normal 6 2 2" xfId="70"/>
    <cellStyle name="Normal 6 3" xfId="71"/>
    <cellStyle name="Normal 6 3 2" xfId="72"/>
    <cellStyle name="Normal 6 4" xfId="73"/>
    <cellStyle name="Normal 6 4 2" xfId="74"/>
    <cellStyle name="Normal 6 5" xfId="75"/>
    <cellStyle name="Normal 6 6" xfId="76"/>
    <cellStyle name="Normal 7" xfId="77"/>
    <cellStyle name="Normal 7 2" xfId="78"/>
    <cellStyle name="Normal 7 3" xfId="79"/>
    <cellStyle name="Normal 7 4" xfId="80"/>
    <cellStyle name="Normal 7 5" xfId="81"/>
    <cellStyle name="Normal 7 6" xfId="82"/>
    <cellStyle name="Normal 8" xfId="83"/>
    <cellStyle name="Normal 8 2" xfId="84"/>
    <cellStyle name="Normal 8 3" xfId="85"/>
    <cellStyle name="Normal 8 4" xfId="86"/>
    <cellStyle name="Normal 8 5" xfId="87"/>
    <cellStyle name="Normal 8 6" xfId="88"/>
    <cellStyle name="Normal 9" xfId="89"/>
    <cellStyle name="Normal 9 2" xfId="90"/>
    <cellStyle name="Normal 9 2 2" xfId="91"/>
    <cellStyle name="Normal 9 3" xfId="92"/>
    <cellStyle name="Normal 9 3 2" xfId="93"/>
    <cellStyle name="Normal 9 4" xfId="94"/>
    <cellStyle name="Normal 9 4 2" xfId="95"/>
    <cellStyle name="Normal 9 5" xfId="96"/>
    <cellStyle name="Normal 9 6" xfId="97"/>
    <cellStyle name="Normal_DFIT-WaEle_SUM" xfId="114"/>
    <cellStyle name="Normal_WAElec6_97" xfId="113"/>
    <cellStyle name="OUTPUT AMOUNTS" xfId="98"/>
    <cellStyle name="OUTPUT LINE ITEMS" xfId="99"/>
    <cellStyle name="Percent" xfId="126" builtinId="5"/>
    <cellStyle name="Percent 2" xfId="100"/>
    <cellStyle name="Percent 2 2" xfId="101"/>
    <cellStyle name="Percent 2 2 2" xfId="102"/>
    <cellStyle name="Percent 2 3" xfId="103"/>
    <cellStyle name="Percent 2 3 2" xfId="104"/>
    <cellStyle name="Percent 2 4" xfId="105"/>
    <cellStyle name="Percent 2 4 2" xfId="106"/>
    <cellStyle name="Percent 3" xfId="107"/>
    <cellStyle name="Percent 3 2" xfId="108"/>
    <cellStyle name="Percent 4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2"/>
  <sheetViews>
    <sheetView workbookViewId="0">
      <selection activeCell="B7" sqref="B7:D7"/>
    </sheetView>
  </sheetViews>
  <sheetFormatPr defaultRowHeight="15"/>
  <cols>
    <col min="2" max="2" width="24" customWidth="1"/>
    <col min="3" max="3" width="13.28515625" customWidth="1"/>
    <col min="4" max="4" width="13.5703125" customWidth="1"/>
    <col min="5" max="11" width="15.140625" bestFit="1" customWidth="1"/>
  </cols>
  <sheetData>
    <row r="5" spans="2:10" ht="15.75">
      <c r="B5" s="32" t="s">
        <v>5</v>
      </c>
      <c r="C5" s="33"/>
      <c r="D5" s="34"/>
      <c r="E5" s="4"/>
      <c r="F5" s="4"/>
      <c r="G5" s="4"/>
      <c r="H5" s="4"/>
      <c r="I5" s="4"/>
      <c r="J5" s="4"/>
    </row>
    <row r="6" spans="2:10" ht="15.75">
      <c r="B6" s="35" t="s">
        <v>13</v>
      </c>
      <c r="C6" s="36"/>
      <c r="D6" s="37"/>
      <c r="E6" s="4"/>
      <c r="F6" s="4"/>
      <c r="G6" s="4"/>
      <c r="H6" s="4"/>
      <c r="I6" s="4"/>
      <c r="J6" s="4"/>
    </row>
    <row r="7" spans="2:10" ht="68.25" customHeight="1">
      <c r="B7" s="38" t="s">
        <v>56</v>
      </c>
      <c r="C7" s="39"/>
      <c r="D7" s="40"/>
      <c r="E7" s="4"/>
      <c r="F7" s="4"/>
      <c r="G7" s="4"/>
      <c r="H7" s="4"/>
      <c r="I7" s="4"/>
      <c r="J7" s="4"/>
    </row>
    <row r="8" spans="2:10" ht="15.75">
      <c r="B8" s="5"/>
      <c r="C8" s="22"/>
      <c r="D8" s="6"/>
      <c r="I8" s="3"/>
    </row>
    <row r="9" spans="2:10" ht="31.5">
      <c r="B9" s="7" t="s">
        <v>7</v>
      </c>
      <c r="C9" s="25" t="s">
        <v>32</v>
      </c>
      <c r="D9" s="29" t="s">
        <v>45</v>
      </c>
    </row>
    <row r="10" spans="2:10" ht="15.75">
      <c r="B10" s="8" t="s">
        <v>4</v>
      </c>
      <c r="C10" s="23">
        <v>60239.793162775575</v>
      </c>
      <c r="D10" s="9">
        <v>59298</v>
      </c>
    </row>
    <row r="11" spans="2:10" ht="15.75">
      <c r="B11" s="8" t="s">
        <v>3</v>
      </c>
      <c r="C11" s="23">
        <v>74729.250092400005</v>
      </c>
      <c r="D11" s="9">
        <v>52358</v>
      </c>
      <c r="E11" s="1"/>
      <c r="I11" s="1"/>
    </row>
    <row r="12" spans="2:10" ht="15.75">
      <c r="B12" s="8" t="s">
        <v>2</v>
      </c>
      <c r="C12" s="23">
        <v>26472.353129899999</v>
      </c>
      <c r="D12" s="9">
        <v>25986</v>
      </c>
    </row>
    <row r="13" spans="2:10" ht="15.75">
      <c r="B13" s="8" t="s">
        <v>1</v>
      </c>
      <c r="C13" s="23">
        <v>47920.646438640928</v>
      </c>
      <c r="D13" s="9">
        <v>47713</v>
      </c>
    </row>
    <row r="14" spans="2:10" ht="15.75">
      <c r="B14" s="8" t="s">
        <v>0</v>
      </c>
      <c r="C14" s="23">
        <v>27410.231130253502</v>
      </c>
      <c r="D14" s="9">
        <v>26272</v>
      </c>
    </row>
    <row r="15" spans="2:10" ht="15.75">
      <c r="B15" s="10" t="s">
        <v>12</v>
      </c>
      <c r="C15" s="23">
        <f>SUM(C10:C14)</f>
        <v>236772.27395397</v>
      </c>
      <c r="D15" s="9">
        <f>SUM(D10:D14)</f>
        <v>211627</v>
      </c>
    </row>
    <row r="16" spans="2:10" ht="15.75">
      <c r="B16" s="5"/>
      <c r="C16" s="22"/>
      <c r="D16" s="6"/>
    </row>
    <row r="17" spans="2:4" ht="15.75">
      <c r="B17" s="7" t="s">
        <v>8</v>
      </c>
      <c r="C17" s="22"/>
      <c r="D17" s="6"/>
    </row>
    <row r="18" spans="2:4" ht="15.75">
      <c r="B18" s="11" t="s">
        <v>4</v>
      </c>
      <c r="C18" s="23">
        <v>17865.212689805536</v>
      </c>
      <c r="D18" s="9">
        <v>16932</v>
      </c>
    </row>
    <row r="19" spans="2:4" ht="15.75">
      <c r="B19" s="12" t="s">
        <v>9</v>
      </c>
      <c r="C19" s="23">
        <v>769.12911207000002</v>
      </c>
      <c r="D19" s="9">
        <v>683</v>
      </c>
    </row>
    <row r="20" spans="2:4" ht="15.75">
      <c r="B20" s="12" t="s">
        <v>10</v>
      </c>
      <c r="C20" s="23">
        <v>21148.433421386701</v>
      </c>
      <c r="D20" s="9">
        <v>19015</v>
      </c>
    </row>
    <row r="21" spans="2:4" ht="15.75">
      <c r="B21" s="12" t="s">
        <v>11</v>
      </c>
      <c r="C21" s="23">
        <v>7804.228496833216</v>
      </c>
      <c r="D21" s="9">
        <v>6876</v>
      </c>
    </row>
    <row r="22" spans="2:4" ht="15.75">
      <c r="B22" s="13" t="s">
        <v>12</v>
      </c>
      <c r="C22" s="24">
        <f>SUM(C18:C21)</f>
        <v>47587.003720095454</v>
      </c>
      <c r="D22" s="14">
        <f>SUM(D18:D21)</f>
        <v>43506</v>
      </c>
    </row>
  </sheetData>
  <mergeCells count="3">
    <mergeCell ref="B5:D5"/>
    <mergeCell ref="B6:D6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A27" sqref="A27"/>
    </sheetView>
  </sheetViews>
  <sheetFormatPr defaultRowHeight="15"/>
  <cols>
    <col min="1" max="1" width="44.140625" bestFit="1" customWidth="1"/>
    <col min="2" max="2" width="6.7109375" bestFit="1" customWidth="1"/>
    <col min="3" max="3" width="15" bestFit="1" customWidth="1"/>
    <col min="4" max="4" width="15.140625" bestFit="1" customWidth="1"/>
    <col min="5" max="5" width="16.140625" bestFit="1" customWidth="1"/>
    <col min="6" max="6" width="17.85546875" bestFit="1" customWidth="1"/>
    <col min="7" max="7" width="18" bestFit="1" customWidth="1"/>
    <col min="8" max="8" width="15.140625" bestFit="1" customWidth="1"/>
    <col min="9" max="9" width="16" customWidth="1"/>
  </cols>
  <sheetData>
    <row r="1" spans="1:8">
      <c r="A1" s="50" t="s">
        <v>5</v>
      </c>
      <c r="B1" s="51"/>
      <c r="C1" s="51"/>
      <c r="D1" s="51"/>
      <c r="E1" s="51"/>
      <c r="F1" s="51"/>
      <c r="G1" s="51"/>
      <c r="H1" s="52"/>
    </row>
    <row r="2" spans="1:8">
      <c r="A2" s="41" t="s">
        <v>13</v>
      </c>
      <c r="B2" s="42"/>
      <c r="C2" s="42"/>
      <c r="D2" s="42"/>
      <c r="E2" s="42"/>
      <c r="F2" s="42"/>
      <c r="G2" s="42"/>
      <c r="H2" s="43"/>
    </row>
    <row r="3" spans="1:8">
      <c r="A3" s="41" t="s">
        <v>6</v>
      </c>
      <c r="B3" s="42"/>
      <c r="C3" s="42"/>
      <c r="D3" s="42"/>
      <c r="E3" s="42"/>
      <c r="F3" s="42"/>
      <c r="G3" s="42"/>
      <c r="H3" s="43"/>
    </row>
    <row r="4" spans="1:8" ht="16.5" customHeight="1">
      <c r="A4" s="47" t="s">
        <v>36</v>
      </c>
      <c r="B4" s="48"/>
      <c r="C4" s="48"/>
      <c r="D4" s="48"/>
      <c r="E4" s="48"/>
      <c r="F4" s="48"/>
      <c r="G4" s="48"/>
      <c r="H4" s="49"/>
    </row>
    <row r="5" spans="1:8" s="2" customFormat="1" ht="16.5" customHeight="1">
      <c r="A5" s="47" t="s">
        <v>49</v>
      </c>
      <c r="B5" s="48"/>
      <c r="C5" s="48"/>
      <c r="D5" s="48"/>
      <c r="E5" s="48"/>
      <c r="F5" s="48"/>
      <c r="G5" s="48"/>
      <c r="H5" s="49"/>
    </row>
    <row r="6" spans="1:8" s="2" customFormat="1" ht="16.5" customHeight="1">
      <c r="A6" s="44" t="s">
        <v>28</v>
      </c>
      <c r="B6" s="45"/>
      <c r="C6" s="45"/>
      <c r="D6" s="45"/>
      <c r="E6" s="45"/>
      <c r="F6" s="45"/>
      <c r="G6" s="45"/>
      <c r="H6" s="46"/>
    </row>
    <row r="7" spans="1:8" ht="63.75" customHeight="1">
      <c r="A7" s="21" t="s">
        <v>47</v>
      </c>
      <c r="B7" s="21" t="s">
        <v>48</v>
      </c>
      <c r="C7" s="21" t="s">
        <v>27</v>
      </c>
      <c r="D7" s="21" t="s">
        <v>30</v>
      </c>
      <c r="E7" s="21" t="s">
        <v>31</v>
      </c>
      <c r="F7" s="21" t="s">
        <v>52</v>
      </c>
      <c r="G7" s="20" t="s">
        <v>33</v>
      </c>
      <c r="H7" s="20" t="s">
        <v>34</v>
      </c>
    </row>
    <row r="8" spans="1:8">
      <c r="A8" s="15" t="s">
        <v>44</v>
      </c>
      <c r="B8" s="16">
        <v>5138</v>
      </c>
      <c r="C8" s="15" t="s">
        <v>15</v>
      </c>
      <c r="D8" s="17">
        <v>95108.320999999996</v>
      </c>
      <c r="E8" s="17">
        <v>45886.848195619888</v>
      </c>
      <c r="F8" s="17">
        <v>13608.584286875346</v>
      </c>
      <c r="G8" s="17">
        <v>46986</v>
      </c>
      <c r="H8" s="17">
        <v>13517</v>
      </c>
    </row>
    <row r="9" spans="1:8">
      <c r="A9" s="15" t="s">
        <v>17</v>
      </c>
      <c r="B9" s="16">
        <v>4140</v>
      </c>
      <c r="C9" s="15" t="s">
        <v>18</v>
      </c>
      <c r="D9" s="17">
        <v>51323</v>
      </c>
      <c r="E9" s="17">
        <v>34734</v>
      </c>
      <c r="F9" s="17">
        <v>0</v>
      </c>
      <c r="G9" s="17">
        <v>0</v>
      </c>
      <c r="H9" s="17">
        <v>0</v>
      </c>
    </row>
    <row r="10" spans="1:8">
      <c r="A10" s="15" t="s">
        <v>16</v>
      </c>
      <c r="B10" s="16">
        <v>5005</v>
      </c>
      <c r="C10" s="15" t="s">
        <v>15</v>
      </c>
      <c r="D10" s="17">
        <v>18594.835999999999</v>
      </c>
      <c r="E10" s="17">
        <v>8972</v>
      </c>
      <c r="F10" s="17">
        <v>2660.6440987074525</v>
      </c>
      <c r="G10" s="17">
        <v>7171</v>
      </c>
      <c r="H10" s="17">
        <v>2034</v>
      </c>
    </row>
    <row r="11" spans="1:8">
      <c r="A11" s="15" t="s">
        <v>22</v>
      </c>
      <c r="B11" s="16">
        <v>3008</v>
      </c>
      <c r="C11" s="15" t="s">
        <v>8</v>
      </c>
      <c r="D11" s="17">
        <v>16817.429</v>
      </c>
      <c r="E11" s="17">
        <v>0</v>
      </c>
      <c r="F11" s="17">
        <v>8072.3659200000002</v>
      </c>
      <c r="G11" s="17">
        <v>0</v>
      </c>
      <c r="H11" s="17">
        <v>7054</v>
      </c>
    </row>
    <row r="12" spans="1:8">
      <c r="A12" s="15" t="s">
        <v>19</v>
      </c>
      <c r="B12" s="16">
        <v>4152</v>
      </c>
      <c r="C12" s="15" t="s">
        <v>18</v>
      </c>
      <c r="D12" s="17">
        <v>14300</v>
      </c>
      <c r="E12" s="17">
        <v>9678</v>
      </c>
      <c r="F12" s="17">
        <v>0</v>
      </c>
      <c r="G12" s="17">
        <v>11837</v>
      </c>
      <c r="H12" s="17">
        <v>0</v>
      </c>
    </row>
    <row r="13" spans="1:8">
      <c r="A13" s="15" t="s">
        <v>20</v>
      </c>
      <c r="B13" s="16">
        <v>6103</v>
      </c>
      <c r="C13" s="15" t="s">
        <v>21</v>
      </c>
      <c r="D13" s="17">
        <v>13988.01</v>
      </c>
      <c r="E13" s="17">
        <v>9399</v>
      </c>
      <c r="F13" s="17">
        <v>0</v>
      </c>
      <c r="G13" s="17">
        <v>11893</v>
      </c>
      <c r="H13" s="17">
        <v>0</v>
      </c>
    </row>
    <row r="14" spans="1:8">
      <c r="A14" s="15" t="s">
        <v>41</v>
      </c>
      <c r="B14" s="16">
        <v>4161</v>
      </c>
      <c r="C14" s="15" t="s">
        <v>18</v>
      </c>
      <c r="D14" s="17">
        <v>11400</v>
      </c>
      <c r="E14" s="17">
        <v>7715</v>
      </c>
      <c r="F14" s="17">
        <v>0</v>
      </c>
      <c r="G14" s="17">
        <v>7377</v>
      </c>
      <c r="H14" s="17">
        <v>0</v>
      </c>
    </row>
    <row r="15" spans="1:8">
      <c r="A15" s="15" t="s">
        <v>40</v>
      </c>
      <c r="B15" s="16">
        <v>4162</v>
      </c>
      <c r="C15" s="15" t="s">
        <v>18</v>
      </c>
      <c r="D15" s="17">
        <v>11008</v>
      </c>
      <c r="E15" s="17">
        <v>7450</v>
      </c>
      <c r="F15" s="17">
        <v>0</v>
      </c>
      <c r="G15" s="17">
        <v>7123</v>
      </c>
      <c r="H15" s="17">
        <v>0</v>
      </c>
    </row>
    <row r="16" spans="1:8">
      <c r="A16" s="15" t="s">
        <v>37</v>
      </c>
      <c r="B16" s="16">
        <v>2060</v>
      </c>
      <c r="C16" s="15" t="s">
        <v>42</v>
      </c>
      <c r="D16" s="17">
        <v>11000</v>
      </c>
      <c r="E16" s="17">
        <f>D16*0.6563</f>
        <v>7219.3</v>
      </c>
      <c r="F16" s="17">
        <v>0</v>
      </c>
      <c r="G16" s="17">
        <v>7329</v>
      </c>
      <c r="H16" s="17">
        <v>0</v>
      </c>
    </row>
    <row r="17" spans="1:8" s="2" customFormat="1">
      <c r="A17" s="15" t="s">
        <v>38</v>
      </c>
      <c r="B17" s="16">
        <v>2470</v>
      </c>
      <c r="C17" s="15" t="s">
        <v>42</v>
      </c>
      <c r="D17" s="17">
        <v>10925</v>
      </c>
      <c r="E17" s="17">
        <f>D17*0.6519</f>
        <v>7122.0075000000006</v>
      </c>
      <c r="F17" s="17">
        <v>0</v>
      </c>
      <c r="G17" s="17">
        <v>6405</v>
      </c>
      <c r="H17" s="17">
        <v>0</v>
      </c>
    </row>
    <row r="18" spans="1:8" s="2" customFormat="1">
      <c r="A18" s="15" t="s">
        <v>39</v>
      </c>
      <c r="B18" s="16">
        <v>7101</v>
      </c>
      <c r="C18" s="15" t="s">
        <v>43</v>
      </c>
      <c r="D18" s="17">
        <v>9250</v>
      </c>
      <c r="E18" s="17">
        <v>0</v>
      </c>
      <c r="F18" s="17">
        <v>1324</v>
      </c>
      <c r="G18" s="17">
        <v>0</v>
      </c>
      <c r="H18" s="17">
        <v>1293</v>
      </c>
    </row>
    <row r="19" spans="1:8" s="2" customFormat="1">
      <c r="A19" s="15" t="s">
        <v>23</v>
      </c>
      <c r="B19" s="16">
        <v>3005</v>
      </c>
      <c r="C19" s="15" t="s">
        <v>8</v>
      </c>
      <c r="D19" s="17">
        <v>5999.9989999999998</v>
      </c>
      <c r="E19" s="17">
        <v>0</v>
      </c>
      <c r="F19" s="17">
        <v>2174.3996376</v>
      </c>
      <c r="G19" s="17">
        <v>0</v>
      </c>
      <c r="H19" s="17">
        <v>2851</v>
      </c>
    </row>
    <row r="20" spans="1:8" s="2" customFormat="1">
      <c r="A20" s="15" t="s">
        <v>24</v>
      </c>
      <c r="B20" s="16">
        <v>3306</v>
      </c>
      <c r="C20" s="15" t="s">
        <v>8</v>
      </c>
      <c r="D20" s="17">
        <v>3504.9110000000001</v>
      </c>
      <c r="E20" s="17">
        <v>0</v>
      </c>
      <c r="F20" s="17">
        <v>3504</v>
      </c>
      <c r="G20" s="17">
        <v>0</v>
      </c>
      <c r="H20" s="17">
        <v>3505</v>
      </c>
    </row>
    <row r="21" spans="1:8" s="2" customFormat="1">
      <c r="A21" s="15" t="s">
        <v>25</v>
      </c>
      <c r="B21" s="16">
        <v>3007</v>
      </c>
      <c r="C21" s="15" t="s">
        <v>8</v>
      </c>
      <c r="D21" s="17">
        <v>3450</v>
      </c>
      <c r="E21" s="17">
        <v>0</v>
      </c>
      <c r="F21" s="17">
        <v>2625.45</v>
      </c>
      <c r="G21" s="17">
        <v>0</v>
      </c>
      <c r="H21" s="17">
        <v>1925</v>
      </c>
    </row>
    <row r="22" spans="1:8" ht="30">
      <c r="A22" s="27"/>
      <c r="B22" s="28"/>
      <c r="C22" s="26" t="s">
        <v>54</v>
      </c>
      <c r="D22" s="18">
        <f>SUM(D8:D21)</f>
        <v>276669.50600000005</v>
      </c>
      <c r="E22" s="18">
        <f>SUM(E8:E21)</f>
        <v>138176.15569561988</v>
      </c>
      <c r="F22" s="18">
        <f>SUM(F8:F21)</f>
        <v>33969.4439431828</v>
      </c>
      <c r="G22" s="18">
        <f>SUM(G8:G21)</f>
        <v>106121</v>
      </c>
      <c r="H22" s="18">
        <f>SUM(H8:H21)</f>
        <v>32179</v>
      </c>
    </row>
    <row r="23" spans="1:8" ht="30">
      <c r="A23" s="27"/>
      <c r="B23" s="28"/>
      <c r="C23" s="26" t="s">
        <v>55</v>
      </c>
      <c r="D23" s="18">
        <v>448654</v>
      </c>
      <c r="E23" s="18">
        <v>236772</v>
      </c>
      <c r="F23" s="18">
        <v>47587</v>
      </c>
      <c r="G23" s="18">
        <v>211627</v>
      </c>
      <c r="H23" s="18">
        <v>43506</v>
      </c>
    </row>
    <row r="24" spans="1:8">
      <c r="A24" s="27"/>
      <c r="B24" s="28"/>
      <c r="C24" s="30" t="s">
        <v>29</v>
      </c>
      <c r="D24" s="19">
        <f>D22/D23</f>
        <v>0.61666563989176526</v>
      </c>
      <c r="E24" s="19">
        <f t="shared" ref="E24:F24" si="0">E22/E23</f>
        <v>0.58358317577931462</v>
      </c>
      <c r="F24" s="19">
        <f t="shared" si="0"/>
        <v>0.71383873627635275</v>
      </c>
      <c r="G24" s="19">
        <f>G22/G23</f>
        <v>0.5014530282052857</v>
      </c>
      <c r="H24" s="19">
        <f>H22/H23</f>
        <v>0.73964510642210268</v>
      </c>
    </row>
  </sheetData>
  <sortState ref="A8:H21">
    <sortCondition descending="1" ref="D8:D21"/>
  </sortState>
  <mergeCells count="6">
    <mergeCell ref="A3:H3"/>
    <mergeCell ref="A6:H6"/>
    <mergeCell ref="A5:H5"/>
    <mergeCell ref="A2:H2"/>
    <mergeCell ref="A1:H1"/>
    <mergeCell ref="A4:H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A33" sqref="A33"/>
    </sheetView>
  </sheetViews>
  <sheetFormatPr defaultRowHeight="15"/>
  <cols>
    <col min="1" max="1" width="44.140625" bestFit="1" customWidth="1"/>
    <col min="2" max="2" width="12.28515625" bestFit="1" customWidth="1"/>
    <col min="3" max="3" width="15" bestFit="1" customWidth="1"/>
    <col min="4" max="4" width="15.140625" bestFit="1" customWidth="1"/>
    <col min="5" max="5" width="14.7109375" customWidth="1"/>
  </cols>
  <sheetData>
    <row r="1" spans="1:5">
      <c r="A1" s="50" t="s">
        <v>5</v>
      </c>
      <c r="B1" s="51"/>
      <c r="C1" s="51"/>
      <c r="D1" s="51"/>
      <c r="E1" s="52"/>
    </row>
    <row r="2" spans="1:5">
      <c r="A2" s="41" t="s">
        <v>13</v>
      </c>
      <c r="B2" s="42"/>
      <c r="C2" s="42"/>
      <c r="D2" s="42"/>
      <c r="E2" s="43"/>
    </row>
    <row r="3" spans="1:5">
      <c r="A3" s="41" t="s">
        <v>6</v>
      </c>
      <c r="B3" s="42"/>
      <c r="C3" s="42"/>
      <c r="D3" s="42"/>
      <c r="E3" s="43"/>
    </row>
    <row r="4" spans="1:5">
      <c r="A4" s="47" t="s">
        <v>35</v>
      </c>
      <c r="B4" s="48"/>
      <c r="C4" s="48"/>
      <c r="D4" s="48"/>
      <c r="E4" s="49"/>
    </row>
    <row r="5" spans="1:5">
      <c r="A5" s="47" t="s">
        <v>49</v>
      </c>
      <c r="B5" s="48"/>
      <c r="C5" s="48"/>
      <c r="D5" s="48"/>
      <c r="E5" s="49"/>
    </row>
    <row r="6" spans="1:5">
      <c r="A6" s="44" t="s">
        <v>28</v>
      </c>
      <c r="B6" s="45"/>
      <c r="C6" s="45"/>
      <c r="D6" s="45"/>
      <c r="E6" s="46"/>
    </row>
    <row r="7" spans="1:5" ht="75">
      <c r="A7" s="21" t="s">
        <v>46</v>
      </c>
      <c r="B7" s="21" t="s">
        <v>26</v>
      </c>
      <c r="C7" s="21" t="s">
        <v>27</v>
      </c>
      <c r="D7" s="20" t="s">
        <v>50</v>
      </c>
      <c r="E7" s="20" t="s">
        <v>51</v>
      </c>
    </row>
    <row r="8" spans="1:5">
      <c r="A8" s="15" t="s">
        <v>14</v>
      </c>
      <c r="B8" s="16">
        <v>5138</v>
      </c>
      <c r="C8" s="15" t="s">
        <v>15</v>
      </c>
      <c r="D8" s="17">
        <v>36864</v>
      </c>
      <c r="E8" s="17">
        <v>10933</v>
      </c>
    </row>
    <row r="9" spans="1:5">
      <c r="A9" s="15" t="s">
        <v>16</v>
      </c>
      <c r="B9" s="16">
        <v>5005</v>
      </c>
      <c r="C9" s="15" t="s">
        <v>15</v>
      </c>
      <c r="D9" s="17">
        <v>2654</v>
      </c>
      <c r="E9" s="17">
        <v>735</v>
      </c>
    </row>
    <row r="10" spans="1:5">
      <c r="A10" s="15" t="s">
        <v>17</v>
      </c>
      <c r="B10" s="16">
        <v>4140</v>
      </c>
      <c r="C10" s="15" t="s">
        <v>18</v>
      </c>
      <c r="D10" s="17">
        <v>3092</v>
      </c>
      <c r="E10" s="17">
        <v>0</v>
      </c>
    </row>
    <row r="11" spans="1:5" s="2" customFormat="1">
      <c r="A11" s="15" t="s">
        <v>22</v>
      </c>
      <c r="B11" s="16">
        <v>3008</v>
      </c>
      <c r="C11" s="15" t="s">
        <v>8</v>
      </c>
      <c r="D11" s="17">
        <v>0</v>
      </c>
      <c r="E11" s="17">
        <v>2387</v>
      </c>
    </row>
    <row r="12" spans="1:5">
      <c r="A12" s="15" t="s">
        <v>19</v>
      </c>
      <c r="B12" s="16">
        <v>4152</v>
      </c>
      <c r="C12" s="15" t="s">
        <v>18</v>
      </c>
      <c r="D12" s="17">
        <v>2354</v>
      </c>
      <c r="E12" s="17">
        <v>0</v>
      </c>
    </row>
    <row r="13" spans="1:5">
      <c r="A13" s="15" t="s">
        <v>20</v>
      </c>
      <c r="B13" s="16">
        <v>6103</v>
      </c>
      <c r="C13" s="15" t="s">
        <v>21</v>
      </c>
      <c r="D13" s="17">
        <v>6382</v>
      </c>
      <c r="E13" s="17">
        <v>0</v>
      </c>
    </row>
    <row r="14" spans="1:5" s="2" customFormat="1">
      <c r="A14" s="15" t="s">
        <v>41</v>
      </c>
      <c r="B14" s="16">
        <v>4161</v>
      </c>
      <c r="C14" s="15" t="s">
        <v>18</v>
      </c>
      <c r="D14" s="17">
        <v>0</v>
      </c>
      <c r="E14" s="17">
        <v>0</v>
      </c>
    </row>
    <row r="15" spans="1:5" s="2" customFormat="1">
      <c r="A15" s="15" t="s">
        <v>40</v>
      </c>
      <c r="B15" s="16">
        <v>4162</v>
      </c>
      <c r="C15" s="15" t="s">
        <v>18</v>
      </c>
      <c r="D15" s="17">
        <v>0</v>
      </c>
      <c r="E15" s="17">
        <v>0</v>
      </c>
    </row>
    <row r="16" spans="1:5" s="2" customFormat="1">
      <c r="A16" s="15" t="s">
        <v>37</v>
      </c>
      <c r="B16" s="16">
        <v>2060</v>
      </c>
      <c r="C16" s="15" t="s">
        <v>42</v>
      </c>
      <c r="D16" s="17">
        <v>3749</v>
      </c>
      <c r="E16" s="17">
        <v>0</v>
      </c>
    </row>
    <row r="17" spans="1:5" s="2" customFormat="1">
      <c r="A17" s="15" t="s">
        <v>38</v>
      </c>
      <c r="B17" s="16">
        <v>2470</v>
      </c>
      <c r="C17" s="15" t="s">
        <v>42</v>
      </c>
      <c r="D17" s="17">
        <v>1608</v>
      </c>
      <c r="E17" s="17">
        <v>0</v>
      </c>
    </row>
    <row r="18" spans="1:5" s="2" customFormat="1">
      <c r="A18" s="15" t="s">
        <v>39</v>
      </c>
      <c r="B18" s="16">
        <v>7101</v>
      </c>
      <c r="C18" s="15" t="s">
        <v>43</v>
      </c>
      <c r="D18" s="17">
        <v>0</v>
      </c>
      <c r="E18" s="17">
        <v>0</v>
      </c>
    </row>
    <row r="19" spans="1:5">
      <c r="A19" s="15" t="s">
        <v>23</v>
      </c>
      <c r="B19" s="16">
        <v>3005</v>
      </c>
      <c r="C19" s="15" t="s">
        <v>8</v>
      </c>
      <c r="D19" s="17">
        <v>0</v>
      </c>
      <c r="E19" s="17">
        <v>1648</v>
      </c>
    </row>
    <row r="20" spans="1:5">
      <c r="A20" s="15" t="s">
        <v>24</v>
      </c>
      <c r="B20" s="16">
        <v>3306</v>
      </c>
      <c r="C20" s="15" t="s">
        <v>8</v>
      </c>
      <c r="D20" s="17">
        <v>0</v>
      </c>
      <c r="E20" s="17">
        <v>0</v>
      </c>
    </row>
    <row r="21" spans="1:5">
      <c r="A21" s="15" t="s">
        <v>25</v>
      </c>
      <c r="B21" s="16">
        <v>3007</v>
      </c>
      <c r="C21" s="15" t="s">
        <v>8</v>
      </c>
      <c r="D21" s="17">
        <v>0</v>
      </c>
      <c r="E21" s="17">
        <v>464</v>
      </c>
    </row>
    <row r="22" spans="1:5" ht="30">
      <c r="A22" s="2"/>
      <c r="B22" s="2"/>
      <c r="C22" s="26" t="s">
        <v>53</v>
      </c>
      <c r="D22" s="31">
        <f>SUM(D8:D21)</f>
        <v>56703</v>
      </c>
      <c r="E22" s="31">
        <f>SUM(E8:E21)</f>
        <v>16167</v>
      </c>
    </row>
  </sheetData>
  <mergeCells count="6"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2015-07-27T22:46:50+00:00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F9084-42F1-4E18-8056-908BA1CD719D}"/>
</file>

<file path=customXml/itemProps2.xml><?xml version="1.0" encoding="utf-8"?>
<ds:datastoreItem xmlns:ds="http://schemas.openxmlformats.org/officeDocument/2006/customXml" ds:itemID="{18578078-7F6C-4FBC-BBA9-CDD72057E1A3}"/>
</file>

<file path=customXml/itemProps3.xml><?xml version="1.0" encoding="utf-8"?>
<ds:datastoreItem xmlns:ds="http://schemas.openxmlformats.org/officeDocument/2006/customXml" ds:itemID="{C693B62B-25FC-42EA-BA7C-F0A0FCEC69F2}"/>
</file>

<file path=customXml/itemProps4.xml><?xml version="1.0" encoding="utf-8"?>
<ds:datastoreItem xmlns:ds="http://schemas.openxmlformats.org/officeDocument/2006/customXml" ds:itemID="{260FCCBF-9C86-4BBB-8588-360FEAE25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No. __ (DCG-2)</vt:lpstr>
      <vt:lpstr>Exhibit No. __ (DCG-3)</vt:lpstr>
      <vt:lpstr>Exhibit No. __ (DCG-4)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Nos. ___ (DCG-2) through (DCG-4)</dc:title>
  <dc:creator>David Gomez</dc:creator>
  <dc:description/>
  <cp:lastModifiedBy>David Gomez</cp:lastModifiedBy>
  <dcterms:created xsi:type="dcterms:W3CDTF">2014-03-26T22:53:01Z</dcterms:created>
  <dcterms:modified xsi:type="dcterms:W3CDTF">2015-07-22T20:58:08Z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