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13_ncr:1_{FC5F0939-07B8-43A5-9DA4-CCD757ACE1F0}" xr6:coauthVersionLast="41" xr6:coauthVersionMax="41" xr10:uidLastSave="{00000000-0000-0000-0000-000000000000}"/>
  <bookViews>
    <workbookView xWindow="22930" yWindow="-110" windowWidth="20380" windowHeight="12220" xr2:uid="{00000000-000D-0000-FFFF-FFFF00000000}"/>
  </bookViews>
  <sheets>
    <sheet name="24 FERC 557 Costs" sheetId="46" r:id="rId1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'24 FERC 557 Costs'!$A$1:$D$69</definedName>
    <definedName name="Print_Area_Reset">OFFSET(Full_Print,0,0,Last_Row)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<sst xmlns="http://schemas.openxmlformats.org/spreadsheetml/2006/main" count="71" uniqueCount="71">
  <si>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</si>
  <si>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</si>
  <si>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</si>
  <si>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</si>
  <si>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</si>
  <si>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</si>
  <si>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</si>
  <si>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</si>
  <si>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</si>
  <si>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</si>
  <si>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</si>
  <si>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</si>
  <si>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</si>
  <si>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</si>
  <si>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</si>
  <si>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</si>
  <si>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</si>
  <si>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</si>
  <si>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</si>
  <si>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</si>
  <si>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</si>
  <si>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</si>
  <si>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</si>
  <si>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</si>
  <si>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</si>
  <si>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</si>
  <si>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</si>
  <si>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</si>
  <si>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</si>
  <si>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</si>
  <si>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</si>
  <si>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</si>
  <si>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</si>
  <si>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</si>
  <si>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</si>
  <si>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</si>
  <si>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</si>
  <si>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</si>
  <si>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</si>
  <si>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</si>
  <si>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</si>
  <si>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</si>
  <si>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</si>
  <si>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</si>
  <si>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</si>
  <si>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</si>
  <si>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</si>
  <si>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</si>
  <si>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</si>
  <si>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FERC 557 Other Power Costs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</si>
  <si>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</si>
  <si>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</si>
  <si>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</si>
  <si>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</si>
  <si>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</si>
  <si>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Puget Sound Energy</t>
  </si>
  <si>
    <t>Increase / (Decrease)</t>
  </si>
  <si>
    <t>2020 PCORC</t>
  </si>
  <si>
    <t>Rate year: June 2021 through May 2022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</si>
  <si>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</si>
  <si>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</si>
  <si>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</si>
  <si>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</si>
  <si>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</si>
  <si>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</si>
  <si>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</si>
  <si>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</si>
  <si>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</si>
  <si>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</si>
  <si>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Test year: July 2019 through June 2020</t>
  </si>
  <si>
    <t>12 mo end 06.30.20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</si>
</sst>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/>
    <xf numFmtId="166" fontId="0" fillId="0" borderId="0" xfId="0" applyNumberFormat="1" applyFont="1"/>
    <xf numFmtId="0" fontId="0" fillId="0" borderId="0" xfId="0" applyFont="1"/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2" applyFont="1" applyFill="1" applyAlignment="1">
      <alignment horizontal="left"/>
    </xf>
    <xf numFmtId="0" fontId="3" fillId="0" borderId="0" xfId="2" applyFont="1" applyFill="1" applyBorder="1"/>
    <xf numFmtId="0" fontId="2" fillId="0" borderId="0" xfId="2" applyNumberFormat="1" applyFont="1" applyFill="1" applyAlignment="1">
      <alignment vertical="top"/>
    </xf>
    <xf numFmtId="0" fontId="6" fillId="0" borderId="3" xfId="2" applyFont="1" applyFill="1" applyBorder="1" applyAlignment="1">
      <alignment horizontal="center" wrapText="1"/>
    </xf>
    <xf numFmtId="0" fontId="9" fillId="0" borderId="0" xfId="0" applyFont="1"/>
    <xf numFmtId="0" fontId="6" fillId="0" borderId="0" xfId="2" applyFont="1" applyFill="1" applyBorder="1" applyAlignment="1">
      <alignment horizontal="center" wrapText="1"/>
    </xf>
    <xf numFmtId="166" fontId="4" fillId="0" borderId="0" xfId="1" applyNumberFormat="1" applyFont="1"/>
    <xf numFmtId="166" fontId="4" fillId="0" borderId="0" xfId="0" applyNumberFormat="1" applyFont="1"/>
    <xf numFmtId="0" fontId="4" fillId="0" borderId="1" xfId="0" applyFont="1" applyBorder="1" applyAlignment="1">
      <alignment horizontal="right"/>
    </xf>
    <xf numFmtId="166" fontId="4" fillId="0" borderId="1" xfId="1" applyNumberFormat="1" applyFont="1" applyBorder="1"/>
    <xf numFmtId="0" fontId="7" fillId="0" borderId="0" xfId="0" applyFont="1" applyAlignment="1">
      <alignment horizontal="right"/>
    </xf>
    <xf numFmtId="166" fontId="7" fillId="0" borderId="0" xfId="0" applyNumberFormat="1" applyFont="1"/>
    <xf numFmtId="166" fontId="4" fillId="0" borderId="1" xfId="0" applyNumberFormat="1" applyFont="1" applyBorder="1"/>
    <xf numFmtId="0" fontId="6" fillId="0" borderId="2" xfId="0" applyFont="1" applyBorder="1" applyAlignment="1">
      <alignment horizontal="right"/>
    </xf>
    <xf numFmtId="166" fontId="6" fillId="0" borderId="2" xfId="0" applyNumberFormat="1" applyFont="1" applyBorder="1"/>
  </cellXfs>
  <cellStyles count="3">
    <cellStyle name="Comma" xfId="1" builtinId="3"/>
    <cellStyle name="Normal" xfId="0" builtinId="0"/>
    <cellStyle name="Normal 10 10 6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tabSelected="1" zoomScale="80" zoomScaleNormal="80" workbookViewId="0">
      <selection activeCell="H25" sqref="H25"/>
    </sheetView>
  </sheetViews>
  <sheetFormatPr defaultColWidth="8.81640625" defaultRowHeight="14.5" x14ac:dyDescent="0.35"/>
  <cols>
    <col min="1" max="1" width="55.1796875" style="3" customWidth="1"/>
    <col min="2" max="2" width="20" style="3" bestFit="1" customWidth="1"/>
    <col min="3" max="3" width="19.1796875" style="3" bestFit="1" customWidth="1"/>
    <col min="4" max="4" width="12.81640625" style="3" bestFit="1" customWidth="1"/>
    <col min="5" max="16384" width="8.81640625" style="1"/>
  </cols>
  <sheetData>
    <row r="1" spans="1:4" ht="18.5" x14ac:dyDescent="0.45">
      <c r="A1" s="8" t="s">
        <v>55</v>
      </c>
    </row>
    <row r="2" spans="1:4" ht="21" x14ac:dyDescent="0.5">
      <c r="A2" s="9" t="s">
        <v>49</v>
      </c>
    </row>
    <row r="3" spans="1:4" ht="15.5" x14ac:dyDescent="0.35">
      <c r="A3" s="10" t="s">
        <v>57</v>
      </c>
    </row>
    <row r="4" spans="1:4" s="6" customFormat="1" ht="26.5" thickBot="1" x14ac:dyDescent="0.35">
      <c r="B4" s="11" t="s">
        <v>59</v>
      </c>
      <c r="C4" s="11" t="s">
        <v>64</v>
      </c>
      <c r="D4" s="11" t="s">
        <v>56</v>
      </c>
    </row>
    <row r="5" spans="1:4" s="6" customFormat="1" ht="13" x14ac:dyDescent="0.3">
      <c r="B5" s="12" t="s">
        <v>70</v>
      </c>
      <c r="C5" s="12" t="s">
        <v>60</v>
      </c>
      <c r="D5" s="13"/>
    </row>
    <row r="6" spans="1:4" s="6" customFormat="1" ht="13" x14ac:dyDescent="0.3">
      <c r="A6" s="7" t="s">
        <v>0</v>
      </c>
      <c r="B6" s="14">
        <v>78343.5</v>
      </c>
      <c r="C6" s="14">
        <v>8171.76</v>
      </c>
      <c r="D6" s="15">
        <f>B6-C6</f>
        <v>70171.740000000005</v>
      </c>
    </row>
    <row r="7" spans="1:4" s="6" customFormat="1" ht="13" x14ac:dyDescent="0.3">
      <c r="A7" s="7" t="s">
        <v>1</v>
      </c>
      <c r="B7" s="14">
        <v>176690.39</v>
      </c>
      <c r="C7" s="14">
        <v>243891.42</v>
      </c>
      <c r="D7" s="15">
        <f t="shared" ref="D7:D66" si="0">B7-C7</f>
        <v>-67201.03</v>
      </c>
    </row>
    <row r="8" spans="1:4" s="6" customFormat="1" ht="13" x14ac:dyDescent="0.3">
      <c r="A8" s="7" t="s">
        <v>3</v>
      </c>
      <c r="B8" s="14">
        <v>144694.35</v>
      </c>
      <c r="C8" s="14">
        <v>53500</v>
      </c>
      <c r="D8" s="15">
        <f t="shared" si="0"/>
        <v>91194.35</v>
      </c>
    </row>
    <row r="9" spans="1:4" s="6" customFormat="1" ht="13" x14ac:dyDescent="0.3">
      <c r="A9" s="7" t="s">
        <v>2</v>
      </c>
      <c r="B9" s="14"/>
      <c r="C9" s="14">
        <v>4478.37</v>
      </c>
      <c r="D9" s="15">
        <f t="shared" si="0"/>
        <v>-4478.37</v>
      </c>
    </row>
    <row r="10" spans="1:4" s="6" customFormat="1" ht="13" x14ac:dyDescent="0.3">
      <c r="A10" s="7" t="s">
        <v>4</v>
      </c>
      <c r="B10" s="14">
        <v>179974.8</v>
      </c>
      <c r="C10" s="14">
        <v>524481.32999999996</v>
      </c>
      <c r="D10" s="15">
        <f t="shared" si="0"/>
        <v>-344506.52999999997</v>
      </c>
    </row>
    <row r="11" spans="1:4" s="6" customFormat="1" ht="13" x14ac:dyDescent="0.3">
      <c r="A11" s="7" t="s">
        <v>11</v>
      </c>
      <c r="B11" s="14">
        <v>5760.98</v>
      </c>
      <c r="C11" s="14">
        <v>5428.75</v>
      </c>
      <c r="D11" s="15">
        <f t="shared" si="0"/>
        <v>332.22999999999956</v>
      </c>
    </row>
    <row r="12" spans="1:4" s="6" customFormat="1" ht="13" x14ac:dyDescent="0.3">
      <c r="A12" s="7" t="s">
        <v>10</v>
      </c>
      <c r="B12" s="14">
        <v>94395.63</v>
      </c>
      <c r="C12" s="14">
        <v>50637.97</v>
      </c>
      <c r="D12" s="15">
        <f t="shared" si="0"/>
        <v>43757.66</v>
      </c>
    </row>
    <row r="13" spans="1:4" s="6" customFormat="1" ht="13" x14ac:dyDescent="0.3">
      <c r="A13" s="7" t="s">
        <v>12</v>
      </c>
      <c r="B13" s="14">
        <v>322.56</v>
      </c>
      <c r="C13" s="14">
        <v>166.49</v>
      </c>
      <c r="D13" s="15">
        <f t="shared" si="0"/>
        <v>156.07</v>
      </c>
    </row>
    <row r="14" spans="1:4" s="6" customFormat="1" ht="13" x14ac:dyDescent="0.3">
      <c r="A14" s="7" t="s">
        <v>6</v>
      </c>
      <c r="B14" s="14">
        <v>163.79</v>
      </c>
      <c r="C14" s="14">
        <v>6500.36</v>
      </c>
      <c r="D14" s="15">
        <f t="shared" si="0"/>
        <v>-6336.57</v>
      </c>
    </row>
    <row r="15" spans="1:4" s="6" customFormat="1" ht="13" x14ac:dyDescent="0.3">
      <c r="A15" s="7" t="s">
        <v>7</v>
      </c>
      <c r="B15" s="14">
        <v>8718.5400000000009</v>
      </c>
      <c r="C15" s="14">
        <v>1150.53</v>
      </c>
      <c r="D15" s="15">
        <f t="shared" si="0"/>
        <v>7568.0100000000011</v>
      </c>
    </row>
    <row r="16" spans="1:4" s="6" customFormat="1" ht="13" x14ac:dyDescent="0.3">
      <c r="A16" s="7" t="s">
        <v>8</v>
      </c>
      <c r="B16" s="14">
        <v>981074.18</v>
      </c>
      <c r="C16" s="14">
        <v>593279.04</v>
      </c>
      <c r="D16" s="15">
        <f t="shared" si="0"/>
        <v>387795.14</v>
      </c>
    </row>
    <row r="17" spans="1:4" s="6" customFormat="1" ht="13" x14ac:dyDescent="0.3">
      <c r="A17" s="7" t="s">
        <v>9</v>
      </c>
      <c r="B17" s="14"/>
      <c r="C17" s="14">
        <v>330.89</v>
      </c>
      <c r="D17" s="15">
        <f t="shared" si="0"/>
        <v>-330.89</v>
      </c>
    </row>
    <row r="18" spans="1:4" s="6" customFormat="1" ht="13" x14ac:dyDescent="0.3">
      <c r="A18" s="7" t="s">
        <v>5</v>
      </c>
      <c r="B18" s="14">
        <v>5840.1</v>
      </c>
      <c r="C18" s="14">
        <v>165.07</v>
      </c>
      <c r="D18" s="15">
        <f t="shared" si="0"/>
        <v>5675.0300000000007</v>
      </c>
    </row>
    <row r="19" spans="1:4" s="6" customFormat="1" ht="13" x14ac:dyDescent="0.3">
      <c r="A19" s="7" t="s">
        <v>65</v>
      </c>
      <c r="B19" s="14">
        <v>2727.73</v>
      </c>
      <c r="C19" s="14"/>
      <c r="D19" s="15">
        <f t="shared" si="0"/>
        <v>2727.73</v>
      </c>
    </row>
    <row r="20" spans="1:4" s="6" customFormat="1" ht="13" x14ac:dyDescent="0.3">
      <c r="A20" s="7" t="s">
        <v>13</v>
      </c>
      <c r="B20" s="14">
        <v>267410.38</v>
      </c>
      <c r="C20" s="14">
        <v>281151.59000000003</v>
      </c>
      <c r="D20" s="15">
        <f t="shared" si="0"/>
        <v>-13741.210000000021</v>
      </c>
    </row>
    <row r="21" spans="1:4" s="6" customFormat="1" ht="13" x14ac:dyDescent="0.3">
      <c r="A21" s="7" t="s">
        <v>14</v>
      </c>
      <c r="B21" s="14"/>
      <c r="C21" s="14">
        <v>1331.38</v>
      </c>
      <c r="D21" s="15">
        <f t="shared" si="0"/>
        <v>-1331.38</v>
      </c>
    </row>
    <row r="22" spans="1:4" s="6" customFormat="1" ht="13" x14ac:dyDescent="0.3">
      <c r="A22" s="7" t="s">
        <v>17</v>
      </c>
      <c r="B22" s="14">
        <v>3231</v>
      </c>
      <c r="C22" s="14">
        <v>1385</v>
      </c>
      <c r="D22" s="15">
        <f t="shared" si="0"/>
        <v>1846</v>
      </c>
    </row>
    <row r="23" spans="1:4" s="6" customFormat="1" ht="13" x14ac:dyDescent="0.3">
      <c r="A23" s="7" t="s">
        <v>15</v>
      </c>
      <c r="B23" s="14">
        <v>34477.410000000003</v>
      </c>
      <c r="C23" s="14">
        <v>32796.58</v>
      </c>
      <c r="D23" s="15">
        <f t="shared" si="0"/>
        <v>1680.8300000000017</v>
      </c>
    </row>
    <row r="24" spans="1:4" s="6" customFormat="1" ht="13" x14ac:dyDescent="0.3">
      <c r="A24" s="7" t="s">
        <v>16</v>
      </c>
      <c r="B24" s="14">
        <v>39123.75</v>
      </c>
      <c r="C24" s="14">
        <v>40493.26</v>
      </c>
      <c r="D24" s="15">
        <f t="shared" si="0"/>
        <v>-1369.510000000002</v>
      </c>
    </row>
    <row r="25" spans="1:4" s="6" customFormat="1" ht="13" x14ac:dyDescent="0.3">
      <c r="A25" s="7" t="s">
        <v>19</v>
      </c>
      <c r="B25" s="14">
        <v>1539467.87</v>
      </c>
      <c r="C25" s="14">
        <v>1431350.94</v>
      </c>
      <c r="D25" s="15">
        <f t="shared" si="0"/>
        <v>108116.93000000017</v>
      </c>
    </row>
    <row r="26" spans="1:4" s="6" customFormat="1" ht="13" x14ac:dyDescent="0.3">
      <c r="A26" s="7" t="s">
        <v>21</v>
      </c>
      <c r="B26" s="14">
        <v>3824351.19</v>
      </c>
      <c r="C26" s="14">
        <v>3183849.03</v>
      </c>
      <c r="D26" s="15">
        <f t="shared" si="0"/>
        <v>640502.16000000015</v>
      </c>
    </row>
    <row r="27" spans="1:4" s="6" customFormat="1" ht="13" x14ac:dyDescent="0.3">
      <c r="A27" s="7" t="s">
        <v>20</v>
      </c>
      <c r="B27" s="14">
        <v>101323.59</v>
      </c>
      <c r="C27" s="14">
        <v>222614.04</v>
      </c>
      <c r="D27" s="15">
        <f t="shared" si="0"/>
        <v>-121290.45000000001</v>
      </c>
    </row>
    <row r="28" spans="1:4" s="6" customFormat="1" ht="13" x14ac:dyDescent="0.3">
      <c r="A28" s="7" t="s">
        <v>22</v>
      </c>
      <c r="B28" s="14">
        <v>519687.35</v>
      </c>
      <c r="C28" s="14">
        <v>590788.92000000004</v>
      </c>
      <c r="D28" s="15">
        <f t="shared" si="0"/>
        <v>-71101.570000000065</v>
      </c>
    </row>
    <row r="29" spans="1:4" s="6" customFormat="1" ht="13" x14ac:dyDescent="0.3">
      <c r="A29" s="7" t="s">
        <v>23</v>
      </c>
      <c r="B29" s="14">
        <v>821.67</v>
      </c>
      <c r="C29" s="14">
        <v>7549.62</v>
      </c>
      <c r="D29" s="15">
        <f t="shared" si="0"/>
        <v>-6727.95</v>
      </c>
    </row>
    <row r="30" spans="1:4" s="6" customFormat="1" ht="13" x14ac:dyDescent="0.3">
      <c r="A30" s="7" t="s">
        <v>48</v>
      </c>
      <c r="B30" s="14">
        <v>-38215284</v>
      </c>
      <c r="C30" s="14"/>
      <c r="D30" s="15">
        <f t="shared" si="0"/>
        <v>-38215284</v>
      </c>
    </row>
    <row r="31" spans="1:4" s="6" customFormat="1" ht="13" x14ac:dyDescent="0.3">
      <c r="A31" s="7" t="s">
        <v>27</v>
      </c>
      <c r="B31" s="14">
        <v>230365.61</v>
      </c>
      <c r="C31" s="14">
        <v>272445.65000000002</v>
      </c>
      <c r="D31" s="15">
        <f t="shared" si="0"/>
        <v>-42080.040000000037</v>
      </c>
    </row>
    <row r="32" spans="1:4" s="6" customFormat="1" ht="13" x14ac:dyDescent="0.3">
      <c r="A32" s="7" t="s">
        <v>30</v>
      </c>
      <c r="B32" s="14">
        <v>68889.509999999995</v>
      </c>
      <c r="C32" s="14">
        <v>38834.230000000003</v>
      </c>
      <c r="D32" s="15">
        <f t="shared" si="0"/>
        <v>30055.279999999992</v>
      </c>
    </row>
    <row r="33" spans="1:4" s="6" customFormat="1" ht="13" x14ac:dyDescent="0.3">
      <c r="A33" s="7" t="s">
        <v>45</v>
      </c>
      <c r="B33" s="14">
        <v>489609.01</v>
      </c>
      <c r="C33" s="14">
        <v>446665.22</v>
      </c>
      <c r="D33" s="15">
        <f t="shared" si="0"/>
        <v>42943.790000000037</v>
      </c>
    </row>
    <row r="34" spans="1:4" s="6" customFormat="1" ht="13" x14ac:dyDescent="0.3">
      <c r="A34" s="7" t="s">
        <v>24</v>
      </c>
      <c r="B34" s="14">
        <v>4337.96</v>
      </c>
      <c r="C34" s="14">
        <v>638.37</v>
      </c>
      <c r="D34" s="15">
        <f t="shared" si="0"/>
        <v>3699.59</v>
      </c>
    </row>
    <row r="35" spans="1:4" s="6" customFormat="1" ht="13" x14ac:dyDescent="0.3">
      <c r="A35" s="7" t="s">
        <v>25</v>
      </c>
      <c r="B35" s="14">
        <v>1177.94</v>
      </c>
      <c r="C35" s="14">
        <v>464.2</v>
      </c>
      <c r="D35" s="15">
        <f t="shared" si="0"/>
        <v>713.74</v>
      </c>
    </row>
    <row r="36" spans="1:4" s="6" customFormat="1" ht="13" x14ac:dyDescent="0.3">
      <c r="A36" s="7" t="s">
        <v>29</v>
      </c>
      <c r="B36" s="14">
        <v>317784.81</v>
      </c>
      <c r="C36" s="14">
        <v>587607.65</v>
      </c>
      <c r="D36" s="15">
        <f t="shared" si="0"/>
        <v>-269822.84000000003</v>
      </c>
    </row>
    <row r="37" spans="1:4" s="6" customFormat="1" ht="13" x14ac:dyDescent="0.3">
      <c r="A37" s="7" t="s">
        <v>28</v>
      </c>
      <c r="B37" s="14">
        <v>908895.28</v>
      </c>
      <c r="C37" s="14">
        <v>1001625.28</v>
      </c>
      <c r="D37" s="15">
        <f t="shared" si="0"/>
        <v>-92730</v>
      </c>
    </row>
    <row r="38" spans="1:4" s="6" customFormat="1" ht="13" x14ac:dyDescent="0.3">
      <c r="A38" s="7" t="s">
        <v>26</v>
      </c>
      <c r="B38" s="14">
        <v>39609.61</v>
      </c>
      <c r="C38" s="14">
        <v>131745.95000000001</v>
      </c>
      <c r="D38" s="15">
        <f t="shared" si="0"/>
        <v>-92136.340000000011</v>
      </c>
    </row>
    <row r="39" spans="1:4" s="6" customFormat="1" ht="13" x14ac:dyDescent="0.3">
      <c r="A39" s="7" t="s">
        <v>33</v>
      </c>
      <c r="B39" s="14">
        <v>1404620.53</v>
      </c>
      <c r="C39" s="14">
        <v>1268020.27</v>
      </c>
      <c r="D39" s="15">
        <f t="shared" si="0"/>
        <v>136600.26</v>
      </c>
    </row>
    <row r="40" spans="1:4" s="6" customFormat="1" ht="13" x14ac:dyDescent="0.3">
      <c r="A40" s="7" t="s">
        <v>31</v>
      </c>
      <c r="B40" s="14">
        <v>167212.98000000001</v>
      </c>
      <c r="C40" s="14">
        <v>135464.51</v>
      </c>
      <c r="D40" s="15">
        <f t="shared" si="0"/>
        <v>31748.47</v>
      </c>
    </row>
    <row r="41" spans="1:4" s="6" customFormat="1" ht="13" x14ac:dyDescent="0.3">
      <c r="A41" s="7" t="s">
        <v>32</v>
      </c>
      <c r="B41" s="14"/>
      <c r="C41" s="14">
        <v>1430</v>
      </c>
      <c r="D41" s="15">
        <f t="shared" si="0"/>
        <v>-1430</v>
      </c>
    </row>
    <row r="42" spans="1:4" s="6" customFormat="1" ht="13" x14ac:dyDescent="0.3">
      <c r="A42" s="7" t="s">
        <v>34</v>
      </c>
      <c r="B42" s="14">
        <v>4159.8100000000004</v>
      </c>
      <c r="C42" s="14">
        <v>843.57</v>
      </c>
      <c r="D42" s="15">
        <f t="shared" si="0"/>
        <v>3316.2400000000002</v>
      </c>
    </row>
    <row r="43" spans="1:4" s="6" customFormat="1" ht="13" x14ac:dyDescent="0.3">
      <c r="A43" s="7" t="s">
        <v>36</v>
      </c>
      <c r="B43" s="14">
        <v>24017.08</v>
      </c>
      <c r="C43" s="14">
        <v>26963.01</v>
      </c>
      <c r="D43" s="15">
        <f t="shared" si="0"/>
        <v>-2945.9299999999967</v>
      </c>
    </row>
    <row r="44" spans="1:4" s="6" customFormat="1" ht="13" x14ac:dyDescent="0.3">
      <c r="A44" s="7" t="s">
        <v>35</v>
      </c>
      <c r="B44" s="14">
        <v>6910.31</v>
      </c>
      <c r="C44" s="14">
        <v>13492.98</v>
      </c>
      <c r="D44" s="15">
        <f t="shared" si="0"/>
        <v>-6582.6699999999992</v>
      </c>
    </row>
    <row r="45" spans="1:4" s="6" customFormat="1" ht="13" x14ac:dyDescent="0.3">
      <c r="A45" s="7" t="s">
        <v>37</v>
      </c>
      <c r="B45" s="14">
        <v>7965</v>
      </c>
      <c r="C45" s="14">
        <v>7392.7</v>
      </c>
      <c r="D45" s="15">
        <f t="shared" si="0"/>
        <v>572.30000000000018</v>
      </c>
    </row>
    <row r="46" spans="1:4" s="6" customFormat="1" ht="13" x14ac:dyDescent="0.3">
      <c r="A46" s="7" t="s">
        <v>39</v>
      </c>
      <c r="B46" s="14">
        <v>671.21</v>
      </c>
      <c r="C46" s="14">
        <v>863.19</v>
      </c>
      <c r="D46" s="15">
        <f t="shared" si="0"/>
        <v>-191.98000000000002</v>
      </c>
    </row>
    <row r="47" spans="1:4" s="6" customFormat="1" ht="13" x14ac:dyDescent="0.3">
      <c r="A47" s="7" t="s">
        <v>40</v>
      </c>
      <c r="B47" s="14"/>
      <c r="C47" s="14">
        <v>48.85</v>
      </c>
      <c r="D47" s="15">
        <f t="shared" si="0"/>
        <v>-48.85</v>
      </c>
    </row>
    <row r="48" spans="1:4" s="6" customFormat="1" ht="13" x14ac:dyDescent="0.3">
      <c r="A48" s="7" t="s">
        <v>38</v>
      </c>
      <c r="B48" s="14">
        <v>1132149.1399999999</v>
      </c>
      <c r="C48" s="14">
        <v>1156703.05</v>
      </c>
      <c r="D48" s="15">
        <f t="shared" si="0"/>
        <v>-24553.910000000149</v>
      </c>
    </row>
    <row r="49" spans="1:4" s="6" customFormat="1" ht="13" x14ac:dyDescent="0.3">
      <c r="A49" s="7" t="s">
        <v>42</v>
      </c>
      <c r="B49" s="14">
        <v>642492.52</v>
      </c>
      <c r="C49" s="14">
        <v>691603.13</v>
      </c>
      <c r="D49" s="15">
        <f t="shared" si="0"/>
        <v>-49110.609999999986</v>
      </c>
    </row>
    <row r="50" spans="1:4" s="6" customFormat="1" ht="13" x14ac:dyDescent="0.3">
      <c r="A50" s="7" t="s">
        <v>43</v>
      </c>
      <c r="B50" s="14">
        <v>1218035.51</v>
      </c>
      <c r="C50" s="14">
        <v>706326.54</v>
      </c>
      <c r="D50" s="15">
        <f t="shared" si="0"/>
        <v>511708.97</v>
      </c>
    </row>
    <row r="51" spans="1:4" s="6" customFormat="1" ht="13" x14ac:dyDescent="0.3">
      <c r="A51" s="7" t="s">
        <v>62</v>
      </c>
      <c r="B51" s="14">
        <v>3517.41</v>
      </c>
      <c r="C51" s="14"/>
      <c r="D51" s="15">
        <f t="shared" si="0"/>
        <v>3517.41</v>
      </c>
    </row>
    <row r="52" spans="1:4" s="6" customFormat="1" ht="13" x14ac:dyDescent="0.3">
      <c r="A52" s="7" t="s">
        <v>41</v>
      </c>
      <c r="B52" s="14">
        <v>12619.11</v>
      </c>
      <c r="C52" s="14">
        <v>17872.75</v>
      </c>
      <c r="D52" s="15">
        <f t="shared" si="0"/>
        <v>-5253.6399999999994</v>
      </c>
    </row>
    <row r="53" spans="1:4" s="6" customFormat="1" ht="13" x14ac:dyDescent="0.3">
      <c r="A53" s="7" t="s">
        <v>44</v>
      </c>
      <c r="B53" s="14">
        <v>1800</v>
      </c>
      <c r="C53" s="14">
        <v>1916.17</v>
      </c>
      <c r="D53" s="15">
        <f t="shared" si="0"/>
        <v>-116.17000000000007</v>
      </c>
    </row>
    <row r="54" spans="1:4" s="6" customFormat="1" ht="13" x14ac:dyDescent="0.3">
      <c r="A54" s="7" t="s">
        <v>61</v>
      </c>
      <c r="B54" s="14">
        <v>2727475.53</v>
      </c>
      <c r="C54" s="14"/>
      <c r="D54" s="15">
        <f t="shared" si="0"/>
        <v>2727475.53</v>
      </c>
    </row>
    <row r="55" spans="1:4" s="6" customFormat="1" ht="13" x14ac:dyDescent="0.3">
      <c r="A55" s="7" t="s">
        <v>63</v>
      </c>
      <c r="B55" s="14"/>
      <c r="C55" s="14">
        <v>1459363.53</v>
      </c>
      <c r="D55" s="15">
        <f t="shared" si="0"/>
        <v>-1459363.53</v>
      </c>
    </row>
    <row r="56" spans="1:4" s="6" customFormat="1" ht="13" x14ac:dyDescent="0.3">
      <c r="A56" s="7" t="s">
        <v>66</v>
      </c>
      <c r="B56" s="14"/>
      <c r="C56" s="14">
        <v>0</v>
      </c>
      <c r="D56" s="15">
        <f t="shared" si="0"/>
        <v>0</v>
      </c>
    </row>
    <row r="57" spans="1:4" s="6" customFormat="1" ht="13" x14ac:dyDescent="0.3">
      <c r="A57" s="7" t="s">
        <v>67</v>
      </c>
      <c r="B57" s="14"/>
      <c r="C57" s="14">
        <v>0</v>
      </c>
      <c r="D57" s="15">
        <f t="shared" si="0"/>
        <v>0</v>
      </c>
    </row>
    <row r="58" spans="1:4" s="6" customFormat="1" ht="13" x14ac:dyDescent="0.3">
      <c r="A58" s="7" t="s">
        <v>68</v>
      </c>
      <c r="B58" s="14"/>
      <c r="C58" s="14">
        <v>0</v>
      </c>
      <c r="D58" s="15">
        <f t="shared" si="0"/>
        <v>0</v>
      </c>
    </row>
    <row r="59" spans="1:4" s="6" customFormat="1" ht="13" x14ac:dyDescent="0.3">
      <c r="A59" s="7" t="s">
        <v>46</v>
      </c>
      <c r="B59" s="14"/>
      <c r="C59" s="14">
        <v>-166409.96</v>
      </c>
      <c r="D59" s="15">
        <f t="shared" si="0"/>
        <v>166409.96</v>
      </c>
    </row>
    <row r="60" spans="1:4" s="6" customFormat="1" ht="13" x14ac:dyDescent="0.3">
      <c r="A60" s="16" t="s">
        <v>18</v>
      </c>
      <c r="B60" s="17">
        <v>27060</v>
      </c>
      <c r="C60" s="17">
        <v>48065.64</v>
      </c>
      <c r="D60" s="17">
        <f t="shared" si="0"/>
        <v>-21005.64</v>
      </c>
    </row>
    <row r="61" spans="1:4" s="6" customFormat="1" ht="13" x14ac:dyDescent="0.3">
      <c r="A61" s="18" t="s">
        <v>51</v>
      </c>
      <c r="B61" s="19">
        <f>SUM(B6:B60)</f>
        <v>-20765307.369999997</v>
      </c>
      <c r="C61" s="19">
        <f>SUM(C6:C60)</f>
        <v>15135478.819999997</v>
      </c>
      <c r="D61" s="19">
        <f t="shared" si="0"/>
        <v>-35900786.189999998</v>
      </c>
    </row>
    <row r="62" spans="1:4" s="6" customFormat="1" ht="13" x14ac:dyDescent="0.3">
      <c r="A62" s="7" t="s">
        <v>52</v>
      </c>
      <c r="B62" s="15">
        <f>-SUM(B19,B26,B27)</f>
        <v>-3928402.51</v>
      </c>
      <c r="C62" s="15">
        <f>-SUM(C19,C26,C27)</f>
        <v>-3406463.07</v>
      </c>
      <c r="D62" s="15">
        <f t="shared" si="0"/>
        <v>-521939.43999999994</v>
      </c>
    </row>
    <row r="63" spans="1:4" s="6" customFormat="1" ht="13" x14ac:dyDescent="0.3">
      <c r="A63" s="7" t="s">
        <v>53</v>
      </c>
      <c r="B63" s="15">
        <f>-B30</f>
        <v>38215284</v>
      </c>
      <c r="C63" s="15">
        <f>-C30</f>
        <v>0</v>
      </c>
      <c r="D63" s="14">
        <f t="shared" si="0"/>
        <v>38215284</v>
      </c>
    </row>
    <row r="64" spans="1:4" s="6" customFormat="1" ht="13" x14ac:dyDescent="0.3">
      <c r="A64" s="7" t="s">
        <v>54</v>
      </c>
      <c r="B64" s="14">
        <f>-SUM(B54,B55)</f>
        <v>-2727475.53</v>
      </c>
      <c r="C64" s="14">
        <f>-SUM(C54,C55)</f>
        <v>-1459363.53</v>
      </c>
      <c r="D64" s="15">
        <f t="shared" si="0"/>
        <v>-1268111.9999999998</v>
      </c>
    </row>
    <row r="65" spans="1:4" s="6" customFormat="1" ht="13" x14ac:dyDescent="0.3">
      <c r="A65" s="16" t="s">
        <v>47</v>
      </c>
      <c r="B65" s="20">
        <f>-B59</f>
        <v>0</v>
      </c>
      <c r="C65" s="20">
        <f>-C59</f>
        <v>166409.96</v>
      </c>
      <c r="D65" s="20">
        <f t="shared" si="0"/>
        <v>-166409.96</v>
      </c>
    </row>
    <row r="66" spans="1:4" s="6" customFormat="1" ht="13.5" thickBot="1" x14ac:dyDescent="0.35">
      <c r="A66" s="21" t="s">
        <v>50</v>
      </c>
      <c r="B66" s="22">
        <f>SUM(B61:B65)</f>
        <v>10794098.590000005</v>
      </c>
      <c r="C66" s="22">
        <f>SUM(C61:C65)</f>
        <v>10436062.179999998</v>
      </c>
      <c r="D66" s="22">
        <f t="shared" si="0"/>
        <v>358036.4100000076</v>
      </c>
    </row>
    <row r="68" spans="1:4" x14ac:dyDescent="0.35">
      <c r="A68" s="4" t="s">
        <v>69</v>
      </c>
    </row>
    <row r="69" spans="1:4" x14ac:dyDescent="0.35">
      <c r="A69" s="5" t="s">
        <v>58</v>
      </c>
      <c r="B69" s="2"/>
    </row>
  </sheetData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CC0AB4-E475-4C3A-B791-928F4B365BAC}"/>
</file>

<file path=customXml/itemProps2.xml><?xml version="1.0" encoding="utf-8"?>
<ds:datastoreItem xmlns:ds="http://schemas.openxmlformats.org/officeDocument/2006/customXml" ds:itemID="{30D7C193-4E9A-441B-B070-8B997DE9F39B}"/>
</file>

<file path=customXml/itemProps3.xml><?xml version="1.0" encoding="utf-8"?>
<ds:datastoreItem xmlns:ds="http://schemas.openxmlformats.org/officeDocument/2006/customXml" ds:itemID="{8AC7CC9B-C02D-4AE8-A0CF-592C0A1B973C}"/>
</file>

<file path=customXml/itemProps4.xml><?xml version="1.0" encoding="utf-8"?>
<ds:datastoreItem xmlns:ds="http://schemas.openxmlformats.org/officeDocument/2006/customXml" ds:itemID="{1ED2AD5B-1F8E-4B18-BFE8-DECC1DAC4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 FERC 557 Costs</vt:lpstr>
      <vt:lpstr>'24 FERC 557 Costs'!Print_Area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