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01 Original Filing\Testimony and Exhibits\#Susan Free\Exhibits\Ready for review\"/>
    </mc:Choice>
  </mc:AlternateContent>
  <bookViews>
    <workbookView xWindow="0" yWindow="0" windowWidth="28800" windowHeight="10290"/>
  </bookViews>
  <sheets>
    <sheet name="Exh.SEF-17 pg 1" sheetId="1" r:id="rId1"/>
    <sheet name="Exh.SEF-17 pg 2" sheetId="2" r:id="rId2"/>
  </sheets>
  <definedNames>
    <definedName name="_xlnm.Print_Area" localSheetId="0">'Exh.SEF-17 pg 1'!$A$1:$L$32</definedName>
    <definedName name="_xlnm.Print_Titles" localSheetId="0">'Exh.SEF-17 pg 1'!$A:$B,'Exh.SEF-17 pg 1'!$1:$6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H21" i="1"/>
  <c r="J21" i="1"/>
  <c r="F21" i="1"/>
  <c r="C21" i="1" l="1"/>
  <c r="E21" i="1" l="1"/>
  <c r="G21" i="1"/>
  <c r="I21" i="1" l="1"/>
  <c r="J19" i="2" l="1"/>
  <c r="C19" i="2" l="1"/>
  <c r="E19" i="2"/>
  <c r="G19" i="2"/>
  <c r="I19" i="2" l="1"/>
  <c r="H19" i="2"/>
  <c r="F19" i="2"/>
  <c r="D19" i="2"/>
  <c r="D23" i="2" l="1"/>
  <c r="H23" i="2"/>
  <c r="F23" i="2"/>
  <c r="F14" i="2"/>
  <c r="G14" i="2"/>
  <c r="J23" i="2" l="1"/>
  <c r="J14" i="2"/>
  <c r="I14" i="2"/>
  <c r="C23" i="2"/>
  <c r="D14" i="2"/>
  <c r="D24" i="2" s="1"/>
  <c r="F24" i="2"/>
  <c r="H14" i="2"/>
  <c r="H24" i="2" s="1"/>
  <c r="G23" i="2"/>
  <c r="I23" i="2"/>
  <c r="C14" i="2"/>
  <c r="J24" i="2"/>
  <c r="E23" i="2"/>
  <c r="E14" i="2"/>
  <c r="C24" i="2" l="1"/>
  <c r="I24" i="2"/>
  <c r="G24" i="2"/>
  <c r="E24" i="2"/>
  <c r="F16" i="1"/>
  <c r="H16" i="1"/>
  <c r="E16" i="1"/>
  <c r="E31" i="1" l="1"/>
  <c r="H31" i="1"/>
  <c r="H32" i="1" s="1"/>
  <c r="G31" i="1"/>
  <c r="J31" i="1"/>
  <c r="J16" i="1"/>
  <c r="F31" i="1"/>
  <c r="F32" i="1" s="1"/>
  <c r="D16" i="1"/>
  <c r="E32" i="1"/>
  <c r="C16" i="1"/>
  <c r="I31" i="1"/>
  <c r="I16" i="1"/>
  <c r="D31" i="1"/>
  <c r="C31" i="1"/>
  <c r="G16" i="1"/>
  <c r="G32" i="1" l="1"/>
  <c r="J32" i="1"/>
  <c r="I32" i="1"/>
  <c r="C32" i="1"/>
  <c r="D32" i="1"/>
  <c r="C1" i="2" l="1"/>
  <c r="I1" i="2"/>
  <c r="E1" i="2" l="1"/>
  <c r="G1" i="2"/>
  <c r="E1" i="1" l="1"/>
  <c r="C1" i="1" l="1"/>
  <c r="G1" i="1"/>
  <c r="I1" i="1"/>
</calcChain>
</file>

<file path=xl/sharedStrings.xml><?xml version="1.0" encoding="utf-8"?>
<sst xmlns="http://schemas.openxmlformats.org/spreadsheetml/2006/main" count="107" uniqueCount="60">
  <si>
    <t>Name</t>
  </si>
  <si>
    <t>Witness</t>
  </si>
  <si>
    <t>Programmatic (Adjustments 6.31)</t>
  </si>
  <si>
    <t>AMI Meters and Modules Deployment - Common</t>
  </si>
  <si>
    <t>Capacity Electric</t>
  </si>
  <si>
    <t>Emergent Electric</t>
  </si>
  <si>
    <t>Grid Modernization</t>
  </si>
  <si>
    <t>IT Operational Program - Electric</t>
  </si>
  <si>
    <t>IT Operational Program - Common</t>
  </si>
  <si>
    <t>Major Projects Electric</t>
  </si>
  <si>
    <t>Bamba</t>
  </si>
  <si>
    <t>Pipe Replacement</t>
  </si>
  <si>
    <t>Resilience Enhancement</t>
  </si>
  <si>
    <t>Subtotal Programmatic</t>
  </si>
  <si>
    <t>Programmatic - Customer Driven (Adjustments 6.32)</t>
  </si>
  <si>
    <t>CIAC - Electric</t>
  </si>
  <si>
    <t>Customer Construction Electric</t>
  </si>
  <si>
    <t>PI Electric</t>
  </si>
  <si>
    <t>Subtotal Programmatic - Customer Driven</t>
  </si>
  <si>
    <t>Specific (Adjustments 6.33)</t>
  </si>
  <si>
    <t>Bainbridge Tlines Trans</t>
  </si>
  <si>
    <t>Energize Eastside</t>
  </si>
  <si>
    <t>Carlson</t>
  </si>
  <si>
    <t>Sammamish Juanita 115Kv Tline</t>
  </si>
  <si>
    <t>Thurston Transmission Capacity</t>
  </si>
  <si>
    <t>Subtotal Specific</t>
  </si>
  <si>
    <t>Total Project Detail</t>
  </si>
  <si>
    <t>Check Programmatic</t>
  </si>
  <si>
    <t>Check Programmatic Customer</t>
  </si>
  <si>
    <t>Check Specific</t>
  </si>
  <si>
    <t>Capacity Gas</t>
  </si>
  <si>
    <t>Emergent Gas</t>
  </si>
  <si>
    <t>Gas Modernization</t>
  </si>
  <si>
    <t>IT Operational Program - Gas</t>
  </si>
  <si>
    <t>CIAC - Gas</t>
  </si>
  <si>
    <t>Customer Construction Gas</t>
  </si>
  <si>
    <t>PI Gas</t>
  </si>
  <si>
    <t>Marine Crossing</t>
  </si>
  <si>
    <t>Programmatic (Adjustments 11.31)</t>
  </si>
  <si>
    <t>Programmatic - Customer Driven (Adjustments 11.32)</t>
  </si>
  <si>
    <t>Specific (Adjustments 11.33)</t>
  </si>
  <si>
    <t>Rate Base (EOP)</t>
  </si>
  <si>
    <t>Dep Exp</t>
  </si>
  <si>
    <t>Rate Base (AMA)</t>
  </si>
  <si>
    <t>Program Detail of Provisional Pro Forma Rate Base and Depreciation Expense - Electric</t>
  </si>
  <si>
    <t>Program Detail of Provisional Pro Forma Rate Base and Depreciation Expense - Natural Gas</t>
  </si>
  <si>
    <t>Exhibit No. SEF-17 page 1 of 2</t>
  </si>
  <si>
    <t>Landers</t>
  </si>
  <si>
    <t>Grid Modernization Common</t>
  </si>
  <si>
    <t>Fellon</t>
  </si>
  <si>
    <t>Major Maintenance - Generation Fleet</t>
  </si>
  <si>
    <t>Landers/Bamba</t>
  </si>
  <si>
    <t>--</t>
  </si>
  <si>
    <t>EMS Platform Replacement</t>
  </si>
  <si>
    <t>Long Duration Storage</t>
  </si>
  <si>
    <t>Mannetti</t>
  </si>
  <si>
    <t>Lower Baker Dam Grouting</t>
  </si>
  <si>
    <t>Hogan</t>
  </si>
  <si>
    <t>Upper Baker Spillway Stabilization</t>
  </si>
  <si>
    <t>Exhibit No. SEF-17 page 2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</si>
</sst>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5">
    <xf numFmtId="0" fontId="0" fillId="0" borderId="0" xfId="0"/>
    <xf numFmtId="0" fontId="1" fillId="2" borderId="0" xfId="0" applyFont="1" applyFill="1"/>
    <xf numFmtId="37" fontId="0" fillId="2" borderId="0" xfId="0" applyNumberFormat="1" applyFill="1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Continuous"/>
    </xf>
    <xf numFmtId="0" fontId="1" fillId="2" borderId="0" xfId="0" applyFont="1" applyFill="1" applyBorder="1" applyAlignment="1">
      <alignment horizontal="left"/>
    </xf>
    <xf numFmtId="0" fontId="0" fillId="2" borderId="0" xfId="0" applyFill="1" applyAlignment="1">
      <alignment horizontal="left" indent="1"/>
    </xf>
    <xf numFmtId="0" fontId="1" fillId="2" borderId="0" xfId="0" applyFont="1" applyFill="1" applyAlignment="1">
      <alignment horizontal="left"/>
    </xf>
    <xf numFmtId="165" fontId="0" fillId="2" borderId="3" xfId="0" applyNumberFormat="1" applyFont="1" applyFill="1" applyBorder="1"/>
    <xf numFmtId="0" fontId="2" fillId="2" borderId="0" xfId="0" applyFont="1" applyFill="1" applyAlignment="1">
      <alignment horizontal="right"/>
    </xf>
    <xf numFmtId="37" fontId="2" fillId="2" borderId="0" xfId="0" applyNumberFormat="1" applyFont="1" applyFill="1" applyBorder="1"/>
    <xf numFmtId="0" fontId="1" fillId="3" borderId="1" xfId="0" applyFont="1" applyFill="1" applyBorder="1" applyAlignment="1">
      <alignment horizontal="centerContinuous"/>
    </xf>
    <xf numFmtId="0" fontId="1" fillId="3" borderId="0" xfId="0" applyFont="1" applyFill="1" applyAlignment="1">
      <alignment horizontal="center"/>
    </xf>
    <xf numFmtId="164" fontId="0" fillId="3" borderId="0" xfId="0" applyNumberFormat="1" applyFont="1" applyFill="1"/>
    <xf numFmtId="0" fontId="0" fillId="3" borderId="0" xfId="0" applyFill="1"/>
    <xf numFmtId="165" fontId="0" fillId="3" borderId="3" xfId="0" applyNumberFormat="1" applyFont="1" applyFill="1" applyBorder="1"/>
    <xf numFmtId="0" fontId="0" fillId="0" borderId="0" xfId="0" applyFill="1"/>
    <xf numFmtId="165" fontId="0" fillId="3" borderId="0" xfId="1" applyNumberFormat="1" applyFont="1" applyFill="1"/>
    <xf numFmtId="165" fontId="0" fillId="2" borderId="0" xfId="1" applyNumberFormat="1" applyFont="1" applyFill="1"/>
    <xf numFmtId="164" fontId="0" fillId="2" borderId="0" xfId="0" applyNumberFormat="1" applyFont="1" applyFill="1"/>
    <xf numFmtId="0" fontId="4" fillId="0" borderId="0" xfId="0" applyFont="1"/>
    <xf numFmtId="165" fontId="5" fillId="3" borderId="0" xfId="1" applyNumberFormat="1" applyFont="1" applyFill="1"/>
    <xf numFmtId="165" fontId="5" fillId="2" borderId="0" xfId="1" applyNumberFormat="1" applyFont="1" applyFill="1"/>
    <xf numFmtId="165" fontId="6" fillId="3" borderId="2" xfId="0" applyNumberFormat="1" applyFont="1" applyFill="1" applyBorder="1"/>
    <xf numFmtId="165" fontId="6" fillId="2" borderId="2" xfId="0" applyNumberFormat="1" applyFont="1" applyFill="1" applyBorder="1"/>
    <xf numFmtId="164" fontId="6" fillId="3" borderId="4" xfId="0" applyNumberFormat="1" applyFont="1" applyFill="1" applyBorder="1"/>
    <xf numFmtId="164" fontId="6" fillId="2" borderId="4" xfId="0" applyNumberFormat="1" applyFont="1" applyFill="1" applyBorder="1"/>
    <xf numFmtId="165" fontId="1" fillId="3" borderId="2" xfId="0" applyNumberFormat="1" applyFont="1" applyFill="1" applyBorder="1"/>
    <xf numFmtId="165" fontId="1" fillId="2" borderId="2" xfId="0" applyNumberFormat="1" applyFont="1" applyFill="1" applyBorder="1"/>
    <xf numFmtId="0" fontId="0" fillId="2" borderId="0" xfId="0" quotePrefix="1" applyFill="1" applyAlignment="1">
      <alignment horizontal="left" indent="1"/>
    </xf>
    <xf numFmtId="0" fontId="0" fillId="0" borderId="0" xfId="0" applyAlignment="1">
      <alignment horizontal="left" indent="1"/>
    </xf>
  </cellXfs>
  <cellStyles count="2">
    <cellStyle name="Comma" xfId="1" builtinId="3"/>
    <cellStyle name="Normal" xfId="0" builtinId="0"/>
  </cellStyles>
  <dxfs count="6"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zoomScaleNormal="100" workbookViewId="0">
      <pane xSplit="1" ySplit="6" topLeftCell="B7" activePane="bottomRight" state="frozen"/>
      <selection activeCell="B50" sqref="B50"/>
      <selection pane="topRight" activeCell="B50" sqref="B50"/>
      <selection pane="bottomLeft" activeCell="B50" sqref="B50"/>
      <selection pane="bottomRight" activeCell="D4" sqref="D4"/>
    </sheetView>
  </sheetViews>
  <sheetFormatPr defaultColWidth="9.26953125" defaultRowHeight="14.5" outlineLevelRow="1" outlineLevelCol="1" x14ac:dyDescent="0.35"/>
  <cols>
    <col min="1" max="1" width="45.7265625" style="3" customWidth="1"/>
    <col min="2" max="2" width="18.81640625" style="3" bestFit="1" customWidth="1"/>
    <col min="3" max="3" width="15.453125" style="3" bestFit="1" customWidth="1"/>
    <col min="4" max="4" width="11.81640625" style="3" bestFit="1" customWidth="1"/>
    <col min="5" max="5" width="16.54296875" style="3" bestFit="1" customWidth="1"/>
    <col min="6" max="6" width="12.81640625" style="3" bestFit="1" customWidth="1"/>
    <col min="7" max="7" width="16.54296875" style="3" bestFit="1" customWidth="1"/>
    <col min="8" max="8" width="13.81640625" style="3" bestFit="1" customWidth="1"/>
    <col min="9" max="9" width="16.54296875" style="3" bestFit="1" customWidth="1"/>
    <col min="10" max="10" width="14" style="3" bestFit="1" customWidth="1"/>
    <col min="11" max="11" width="16.453125" bestFit="1" customWidth="1"/>
    <col min="12" max="12" width="13.7265625" bestFit="1" customWidth="1"/>
    <col min="13" max="13" width="9.26953125" style="3" hidden="1" customWidth="1" outlineLevel="1"/>
    <col min="14" max="14" width="9.26953125" style="3" collapsed="1"/>
    <col min="15" max="16384" width="9.26953125" style="3"/>
  </cols>
  <sheetData>
    <row r="1" spans="1:13" x14ac:dyDescent="0.35">
      <c r="A1" s="1" t="s">
        <v>46</v>
      </c>
      <c r="B1" s="1"/>
      <c r="C1" s="2">
        <f>SUM(C35:C37)</f>
        <v>0</v>
      </c>
      <c r="D1" s="2"/>
      <c r="E1" s="2">
        <f t="shared" ref="E1:I1" si="0">SUM(E35:E37)</f>
        <v>0</v>
      </c>
      <c r="F1" s="2"/>
      <c r="G1" s="2">
        <f t="shared" si="0"/>
        <v>0</v>
      </c>
      <c r="H1" s="2"/>
      <c r="I1" s="2">
        <f t="shared" si="0"/>
        <v>0</v>
      </c>
      <c r="J1" s="2"/>
    </row>
    <row r="2" spans="1:13" x14ac:dyDescent="0.35">
      <c r="A2" s="1" t="s">
        <v>44</v>
      </c>
      <c r="B2" s="1"/>
    </row>
    <row r="3" spans="1:13" x14ac:dyDescent="0.35">
      <c r="A3" s="24"/>
    </row>
    <row r="4" spans="1:13" outlineLevel="1" x14ac:dyDescent="0.35">
      <c r="A4" s="4"/>
      <c r="B4" s="4"/>
      <c r="C4" s="5"/>
      <c r="D4" s="5"/>
      <c r="E4" s="5"/>
      <c r="F4" s="5"/>
      <c r="G4" s="5"/>
      <c r="H4" s="5"/>
      <c r="I4" s="5"/>
      <c r="J4" s="5"/>
    </row>
    <row r="5" spans="1:13" outlineLevel="1" x14ac:dyDescent="0.35">
      <c r="A5" s="4"/>
      <c r="B5" s="4"/>
      <c r="C5" s="6"/>
      <c r="D5" s="6"/>
      <c r="E5" s="6"/>
      <c r="F5" s="6"/>
      <c r="G5" s="6"/>
      <c r="H5" s="6"/>
      <c r="I5" s="6"/>
      <c r="J5" s="6"/>
    </row>
    <row r="6" spans="1:13" x14ac:dyDescent="0.35">
      <c r="A6" s="7" t="s">
        <v>0</v>
      </c>
      <c r="B6" s="7" t="s">
        <v>1</v>
      </c>
      <c r="C6" s="15">
        <v>2023</v>
      </c>
      <c r="D6" s="15"/>
      <c r="E6" s="8">
        <v>2024</v>
      </c>
      <c r="F6" s="8"/>
      <c r="G6" s="15">
        <v>2025</v>
      </c>
      <c r="H6" s="15"/>
      <c r="I6" s="8">
        <v>2026</v>
      </c>
      <c r="J6" s="8"/>
    </row>
    <row r="7" spans="1:13" x14ac:dyDescent="0.35">
      <c r="A7" s="9" t="s">
        <v>2</v>
      </c>
      <c r="B7" s="9"/>
      <c r="C7" s="16" t="s">
        <v>41</v>
      </c>
      <c r="D7" s="16" t="s">
        <v>42</v>
      </c>
      <c r="E7" s="6" t="s">
        <v>41</v>
      </c>
      <c r="F7" s="6" t="s">
        <v>42</v>
      </c>
      <c r="G7" s="16" t="s">
        <v>43</v>
      </c>
      <c r="H7" s="16" t="s">
        <v>42</v>
      </c>
      <c r="I7" s="6" t="s">
        <v>43</v>
      </c>
      <c r="J7" s="6" t="s">
        <v>42</v>
      </c>
    </row>
    <row r="8" spans="1:13" x14ac:dyDescent="0.35">
      <c r="A8" s="10" t="s">
        <v>4</v>
      </c>
      <c r="B8" s="10" t="s">
        <v>47</v>
      </c>
      <c r="C8" s="25">
        <v>1586893.92</v>
      </c>
      <c r="D8" s="25">
        <v>17247.39</v>
      </c>
      <c r="E8" s="26">
        <v>19662889.949999999</v>
      </c>
      <c r="F8" s="26">
        <v>370117.01</v>
      </c>
      <c r="G8" s="25">
        <v>43866664.390000001</v>
      </c>
      <c r="H8" s="25">
        <v>1436965.1199999999</v>
      </c>
      <c r="I8" s="26">
        <v>96865833.980000004</v>
      </c>
      <c r="J8" s="26">
        <v>3168162.39</v>
      </c>
      <c r="M8" s="10" t="s">
        <v>3</v>
      </c>
    </row>
    <row r="9" spans="1:13" x14ac:dyDescent="0.35">
      <c r="A9" s="10" t="s">
        <v>5</v>
      </c>
      <c r="B9" s="10" t="s">
        <v>47</v>
      </c>
      <c r="C9" s="25">
        <v>36925576.160000004</v>
      </c>
      <c r="D9" s="25">
        <v>311639.21000000002</v>
      </c>
      <c r="E9" s="26">
        <v>109296747.02</v>
      </c>
      <c r="F9" s="26">
        <v>2454154.6599999997</v>
      </c>
      <c r="G9" s="25">
        <v>145916149.57000002</v>
      </c>
      <c r="H9" s="25">
        <v>4974765.78</v>
      </c>
      <c r="I9" s="26">
        <v>217285510.97999999</v>
      </c>
      <c r="J9" s="26">
        <v>7550845.21</v>
      </c>
    </row>
    <row r="10" spans="1:13" x14ac:dyDescent="0.35">
      <c r="A10" s="10" t="s">
        <v>6</v>
      </c>
      <c r="B10" s="10" t="s">
        <v>47</v>
      </c>
      <c r="C10" s="25">
        <v>67508986.389999986</v>
      </c>
      <c r="D10" s="25">
        <v>617618.03999999992</v>
      </c>
      <c r="E10" s="26">
        <v>271411377.41000003</v>
      </c>
      <c r="F10" s="26">
        <v>7232715.2800000003</v>
      </c>
      <c r="G10" s="25">
        <v>345612017.62</v>
      </c>
      <c r="H10" s="25">
        <v>17664053.179999996</v>
      </c>
      <c r="I10" s="26">
        <v>523227292.07999992</v>
      </c>
      <c r="J10" s="26">
        <v>25728082.720000003</v>
      </c>
    </row>
    <row r="11" spans="1:13" x14ac:dyDescent="0.35">
      <c r="A11" s="10" t="s">
        <v>48</v>
      </c>
      <c r="B11" s="10" t="s">
        <v>47</v>
      </c>
      <c r="C11" s="25">
        <v>0</v>
      </c>
      <c r="D11" s="25">
        <v>0</v>
      </c>
      <c r="E11" s="26">
        <v>0</v>
      </c>
      <c r="F11" s="26">
        <v>0</v>
      </c>
      <c r="G11" s="25">
        <v>234457.50328</v>
      </c>
      <c r="H11" s="25">
        <v>48878.177809999994</v>
      </c>
      <c r="I11" s="26">
        <v>5147043.2463449994</v>
      </c>
      <c r="J11" s="26">
        <v>1173076.1889</v>
      </c>
    </row>
    <row r="12" spans="1:13" x14ac:dyDescent="0.35">
      <c r="A12" s="10" t="s">
        <v>7</v>
      </c>
      <c r="B12" s="10" t="s">
        <v>49</v>
      </c>
      <c r="C12" s="25">
        <v>36411206.183250003</v>
      </c>
      <c r="D12" s="25">
        <v>458849.24318999989</v>
      </c>
      <c r="E12" s="26">
        <v>51510859.177759998</v>
      </c>
      <c r="F12" s="26">
        <v>7571998.0710349986</v>
      </c>
      <c r="G12" s="25">
        <v>46424730.190859996</v>
      </c>
      <c r="H12" s="25">
        <v>12156287.474165</v>
      </c>
      <c r="I12" s="26">
        <v>69399283.930140004</v>
      </c>
      <c r="J12" s="26">
        <v>19114928.681815002</v>
      </c>
    </row>
    <row r="13" spans="1:13" x14ac:dyDescent="0.35">
      <c r="A13" s="10" t="s">
        <v>50</v>
      </c>
      <c r="B13" s="10" t="s">
        <v>22</v>
      </c>
      <c r="C13" s="25">
        <v>48200871.030000001</v>
      </c>
      <c r="D13" s="25">
        <v>2074403.29</v>
      </c>
      <c r="E13" s="26">
        <v>60093865.289999999</v>
      </c>
      <c r="F13" s="26">
        <v>4989571.3000000007</v>
      </c>
      <c r="G13" s="25">
        <v>70874666.059999987</v>
      </c>
      <c r="H13" s="25">
        <v>6405427.9499999993</v>
      </c>
      <c r="I13" s="26">
        <v>143554177.20999998</v>
      </c>
      <c r="J13" s="26">
        <v>11444788.950000001</v>
      </c>
    </row>
    <row r="14" spans="1:13" x14ac:dyDescent="0.35">
      <c r="A14" s="10" t="s">
        <v>9</v>
      </c>
      <c r="B14" s="10" t="s">
        <v>51</v>
      </c>
      <c r="C14" s="25">
        <v>468626.08999999997</v>
      </c>
      <c r="D14" s="25">
        <v>5511.81</v>
      </c>
      <c r="E14" s="26">
        <v>41115321.940000005</v>
      </c>
      <c r="F14" s="26">
        <v>398750.3</v>
      </c>
      <c r="G14" s="25">
        <v>40883101.930000015</v>
      </c>
      <c r="H14" s="25">
        <v>1002598.85</v>
      </c>
      <c r="I14" s="26">
        <v>46679762.100000016</v>
      </c>
      <c r="J14" s="26">
        <v>1232450.4800000002</v>
      </c>
    </row>
    <row r="15" spans="1:13" x14ac:dyDescent="0.35">
      <c r="A15" s="10" t="s">
        <v>12</v>
      </c>
      <c r="B15" s="10" t="s">
        <v>52</v>
      </c>
      <c r="C15" s="25">
        <v>2534411.2800000003</v>
      </c>
      <c r="D15" s="25">
        <v>6171.8700000000008</v>
      </c>
      <c r="E15" s="26">
        <v>12773290.619999999</v>
      </c>
      <c r="F15" s="26">
        <v>75913.820000000007</v>
      </c>
      <c r="G15" s="25">
        <v>12869521.809999999</v>
      </c>
      <c r="H15" s="25">
        <v>448018.31</v>
      </c>
      <c r="I15" s="26">
        <v>23493813.170000002</v>
      </c>
      <c r="J15" s="26">
        <v>860250.27999999991</v>
      </c>
    </row>
    <row r="16" spans="1:13" x14ac:dyDescent="0.35">
      <c r="A16" s="11" t="s">
        <v>13</v>
      </c>
      <c r="B16" s="11"/>
      <c r="C16" s="27">
        <f t="shared" ref="C16:J16" si="1">SUM(C8:C15)</f>
        <v>193636571.05325001</v>
      </c>
      <c r="D16" s="27">
        <f t="shared" si="1"/>
        <v>3491440.8531899997</v>
      </c>
      <c r="E16" s="28">
        <f t="shared" si="1"/>
        <v>565864351.40776002</v>
      </c>
      <c r="F16" s="28">
        <f t="shared" si="1"/>
        <v>23093220.441034999</v>
      </c>
      <c r="G16" s="27">
        <f t="shared" si="1"/>
        <v>706681309.07413995</v>
      </c>
      <c r="H16" s="27">
        <f t="shared" si="1"/>
        <v>44136994.841974996</v>
      </c>
      <c r="I16" s="28">
        <f t="shared" si="1"/>
        <v>1125652716.696485</v>
      </c>
      <c r="J16" s="28">
        <f t="shared" si="1"/>
        <v>70272584.900715008</v>
      </c>
    </row>
    <row r="17" spans="1:10" x14ac:dyDescent="0.35">
      <c r="A17" s="1" t="s">
        <v>14</v>
      </c>
      <c r="B17" s="1"/>
      <c r="C17" s="18"/>
      <c r="D17" s="18"/>
      <c r="G17" s="18"/>
      <c r="H17" s="18"/>
    </row>
    <row r="18" spans="1:10" x14ac:dyDescent="0.35">
      <c r="A18" s="10" t="s">
        <v>15</v>
      </c>
      <c r="B18" s="10" t="s">
        <v>52</v>
      </c>
      <c r="C18" s="21">
        <v>-5989366.2499999991</v>
      </c>
      <c r="D18" s="21">
        <v>-48772.94</v>
      </c>
      <c r="E18" s="22">
        <v>-13227585.74</v>
      </c>
      <c r="F18" s="22">
        <v>-342552.46</v>
      </c>
      <c r="G18" s="21">
        <v>-17108755.91</v>
      </c>
      <c r="H18" s="21">
        <v>-640993.54</v>
      </c>
      <c r="I18" s="22">
        <v>-24621181.840000007</v>
      </c>
      <c r="J18" s="22">
        <v>-942576.1</v>
      </c>
    </row>
    <row r="19" spans="1:10" x14ac:dyDescent="0.35">
      <c r="A19" s="10" t="s">
        <v>16</v>
      </c>
      <c r="B19" s="10" t="s">
        <v>47</v>
      </c>
      <c r="C19" s="21">
        <v>37816432.369999997</v>
      </c>
      <c r="D19" s="21">
        <v>242833.71</v>
      </c>
      <c r="E19" s="22">
        <v>113210067.59999999</v>
      </c>
      <c r="F19" s="22">
        <v>2269535.46</v>
      </c>
      <c r="G19" s="21">
        <v>149786138.53</v>
      </c>
      <c r="H19" s="21">
        <v>4599234.24</v>
      </c>
      <c r="I19" s="22">
        <v>222298969.92999998</v>
      </c>
      <c r="J19" s="22">
        <v>6985907.4000000004</v>
      </c>
    </row>
    <row r="20" spans="1:10" x14ac:dyDescent="0.35">
      <c r="A20" s="10" t="s">
        <v>17</v>
      </c>
      <c r="B20" s="10" t="s">
        <v>47</v>
      </c>
      <c r="C20" s="21">
        <v>16967152.799999997</v>
      </c>
      <c r="D20" s="21">
        <v>109731.72000000002</v>
      </c>
      <c r="E20" s="22">
        <v>66805539.450000003</v>
      </c>
      <c r="F20" s="22">
        <v>1306925.5799999998</v>
      </c>
      <c r="G20" s="21">
        <v>92556112.689999983</v>
      </c>
      <c r="H20" s="21">
        <v>2959818.4299999997</v>
      </c>
      <c r="I20" s="22">
        <v>153329502.21999997</v>
      </c>
      <c r="J20" s="22">
        <v>4960657.0199999996</v>
      </c>
    </row>
    <row r="21" spans="1:10" x14ac:dyDescent="0.35">
      <c r="A21" s="1" t="s">
        <v>18</v>
      </c>
      <c r="B21" s="1"/>
      <c r="C21" s="31">
        <f>SUM(C18:C20)</f>
        <v>48794218.919999994</v>
      </c>
      <c r="D21" s="31">
        <f>SUM(D18:D20)</f>
        <v>303792.49</v>
      </c>
      <c r="E21" s="32">
        <f t="shared" ref="E21:I21" si="2">SUM(E18:E20)</f>
        <v>166788021.31</v>
      </c>
      <c r="F21" s="32">
        <f>SUM(F18:F20)</f>
        <v>3233908.58</v>
      </c>
      <c r="G21" s="31">
        <f t="shared" si="2"/>
        <v>225233495.31</v>
      </c>
      <c r="H21" s="31">
        <f>SUM(H18:H20)</f>
        <v>6918059.1299999999</v>
      </c>
      <c r="I21" s="32">
        <f t="shared" si="2"/>
        <v>351007290.30999994</v>
      </c>
      <c r="J21" s="32">
        <f>SUM(J18:J20)</f>
        <v>11003988.32</v>
      </c>
    </row>
    <row r="22" spans="1:10" x14ac:dyDescent="0.35">
      <c r="A22" s="1" t="s">
        <v>19</v>
      </c>
      <c r="B22" s="1"/>
      <c r="C22" s="19"/>
      <c r="D22" s="19"/>
      <c r="E22" s="12"/>
      <c r="F22" s="12"/>
      <c r="G22" s="19"/>
      <c r="H22" s="19"/>
      <c r="I22" s="12"/>
      <c r="J22" s="12"/>
    </row>
    <row r="23" spans="1:10" x14ac:dyDescent="0.35">
      <c r="A23" s="10" t="s">
        <v>20</v>
      </c>
      <c r="B23" s="10" t="s">
        <v>10</v>
      </c>
      <c r="C23" s="25">
        <v>299736.20999999996</v>
      </c>
      <c r="D23" s="25">
        <v>2353.7799999999997</v>
      </c>
      <c r="E23" s="26">
        <v>288096.44999999995</v>
      </c>
      <c r="F23" s="26">
        <v>7036.8</v>
      </c>
      <c r="G23" s="25">
        <v>282727.44</v>
      </c>
      <c r="H23" s="25">
        <v>7036.8</v>
      </c>
      <c r="I23" s="26">
        <v>505009.77999999991</v>
      </c>
      <c r="J23" s="26">
        <v>29599.399999999998</v>
      </c>
    </row>
    <row r="24" spans="1:10" x14ac:dyDescent="0.35">
      <c r="A24" s="10" t="s">
        <v>53</v>
      </c>
      <c r="B24" s="10" t="s">
        <v>49</v>
      </c>
      <c r="C24" s="25">
        <v>0</v>
      </c>
      <c r="D24" s="25">
        <v>0</v>
      </c>
      <c r="E24" s="26">
        <v>0</v>
      </c>
      <c r="F24" s="26">
        <v>0</v>
      </c>
      <c r="G24" s="25">
        <v>0</v>
      </c>
      <c r="H24" s="25">
        <v>0</v>
      </c>
      <c r="I24" s="26">
        <v>4424996.1301699998</v>
      </c>
      <c r="J24" s="26">
        <v>461782.42264</v>
      </c>
    </row>
    <row r="25" spans="1:10" x14ac:dyDescent="0.35">
      <c r="A25" s="10" t="s">
        <v>21</v>
      </c>
      <c r="B25" s="10" t="s">
        <v>52</v>
      </c>
      <c r="C25" s="25">
        <v>174877415.08000001</v>
      </c>
      <c r="D25" s="25">
        <v>1066877.6299999999</v>
      </c>
      <c r="E25" s="26">
        <v>372318175.07000005</v>
      </c>
      <c r="F25" s="26">
        <v>4868318.2500000009</v>
      </c>
      <c r="G25" s="25">
        <v>366916285.49000001</v>
      </c>
      <c r="H25" s="25">
        <v>8678996.8200000003</v>
      </c>
      <c r="I25" s="26">
        <v>354606598.94</v>
      </c>
      <c r="J25" s="26">
        <v>8711383.0800000001</v>
      </c>
    </row>
    <row r="26" spans="1:10" x14ac:dyDescent="0.35">
      <c r="A26" s="10" t="s">
        <v>54</v>
      </c>
      <c r="B26" s="10" t="s">
        <v>55</v>
      </c>
      <c r="C26" s="25">
        <v>0</v>
      </c>
      <c r="D26" s="25">
        <v>0</v>
      </c>
      <c r="E26" s="26">
        <v>0</v>
      </c>
      <c r="F26" s="26">
        <v>0</v>
      </c>
      <c r="G26" s="25">
        <v>0</v>
      </c>
      <c r="H26" s="25">
        <v>0</v>
      </c>
      <c r="I26" s="26">
        <v>1258577.4900000002</v>
      </c>
      <c r="J26" s="26">
        <v>89925.829999999987</v>
      </c>
    </row>
    <row r="27" spans="1:10" x14ac:dyDescent="0.35">
      <c r="A27" s="10" t="s">
        <v>56</v>
      </c>
      <c r="B27" s="10" t="s">
        <v>57</v>
      </c>
      <c r="C27" s="25">
        <v>0</v>
      </c>
      <c r="D27" s="25">
        <v>0</v>
      </c>
      <c r="E27" s="26">
        <v>0</v>
      </c>
      <c r="F27" s="26">
        <v>0</v>
      </c>
      <c r="G27" s="25">
        <v>16461320.819999998</v>
      </c>
      <c r="H27" s="25">
        <v>420793.26</v>
      </c>
      <c r="I27" s="26">
        <v>422578423.12</v>
      </c>
      <c r="J27" s="26">
        <v>10099038.119999999</v>
      </c>
    </row>
    <row r="28" spans="1:10" x14ac:dyDescent="0.35">
      <c r="A28" s="10" t="s">
        <v>23</v>
      </c>
      <c r="B28" s="10" t="s">
        <v>52</v>
      </c>
      <c r="C28" s="25">
        <v>50850244.600000001</v>
      </c>
      <c r="D28" s="25">
        <v>56256.759999999995</v>
      </c>
      <c r="E28" s="26">
        <v>49056090.759999998</v>
      </c>
      <c r="F28" s="26">
        <v>1354164.78</v>
      </c>
      <c r="G28" s="25">
        <v>48078503.93</v>
      </c>
      <c r="H28" s="25">
        <v>1358167.2000000002</v>
      </c>
      <c r="I28" s="26">
        <v>46118769.479999997</v>
      </c>
      <c r="J28" s="26">
        <v>1358167.2000000002</v>
      </c>
    </row>
    <row r="29" spans="1:10" x14ac:dyDescent="0.35">
      <c r="A29" s="10" t="s">
        <v>24</v>
      </c>
      <c r="B29" s="10" t="s">
        <v>52</v>
      </c>
      <c r="C29" s="25">
        <v>19338533.939999998</v>
      </c>
      <c r="D29" s="25">
        <v>161442.96</v>
      </c>
      <c r="E29" s="26">
        <v>18555976.259999998</v>
      </c>
      <c r="F29" s="26">
        <v>493783.08</v>
      </c>
      <c r="G29" s="25">
        <v>18193492.91</v>
      </c>
      <c r="H29" s="25">
        <v>493783.08</v>
      </c>
      <c r="I29" s="26">
        <v>17466449.039999999</v>
      </c>
      <c r="J29" s="26">
        <v>493783.08</v>
      </c>
    </row>
    <row r="30" spans="1:10" x14ac:dyDescent="0.35">
      <c r="A30" s="10" t="s">
        <v>58</v>
      </c>
      <c r="B30" s="10" t="s">
        <v>57</v>
      </c>
      <c r="C30" s="25">
        <v>0</v>
      </c>
      <c r="D30" s="25">
        <v>0</v>
      </c>
      <c r="E30" s="26">
        <v>0</v>
      </c>
      <c r="F30" s="26">
        <v>0</v>
      </c>
      <c r="G30" s="25">
        <v>13048128.300000001</v>
      </c>
      <c r="H30" s="25">
        <v>216700.96</v>
      </c>
      <c r="I30" s="26">
        <v>35059704.910000004</v>
      </c>
      <c r="J30" s="26">
        <v>590483.64</v>
      </c>
    </row>
    <row r="31" spans="1:10" x14ac:dyDescent="0.35">
      <c r="A31" s="1" t="s">
        <v>25</v>
      </c>
      <c r="B31" s="1"/>
      <c r="C31" s="27">
        <f t="shared" ref="C31:J31" si="3">SUM(C23:C30)</f>
        <v>245365929.83000001</v>
      </c>
      <c r="D31" s="27">
        <f t="shared" si="3"/>
        <v>1286931.1299999999</v>
      </c>
      <c r="E31" s="28">
        <f t="shared" si="3"/>
        <v>440218338.54000002</v>
      </c>
      <c r="F31" s="28">
        <f t="shared" si="3"/>
        <v>6723302.9100000011</v>
      </c>
      <c r="G31" s="27">
        <f t="shared" si="3"/>
        <v>462980458.89000005</v>
      </c>
      <c r="H31" s="27">
        <f t="shared" si="3"/>
        <v>11175478.120000003</v>
      </c>
      <c r="I31" s="28">
        <f t="shared" si="3"/>
        <v>882018528.89016998</v>
      </c>
      <c r="J31" s="28">
        <f t="shared" si="3"/>
        <v>21834162.772639997</v>
      </c>
    </row>
    <row r="32" spans="1:10" ht="15" thickBot="1" x14ac:dyDescent="0.4">
      <c r="A32" s="11" t="s">
        <v>26</v>
      </c>
      <c r="B32" s="11"/>
      <c r="C32" s="29">
        <f t="shared" ref="C32:J32" si="4">C16+C21+C31</f>
        <v>487796719.80325001</v>
      </c>
      <c r="D32" s="29">
        <f t="shared" si="4"/>
        <v>5082164.4731899993</v>
      </c>
      <c r="E32" s="30">
        <f t="shared" si="4"/>
        <v>1172870711.25776</v>
      </c>
      <c r="F32" s="30">
        <f t="shared" si="4"/>
        <v>33050431.931035001</v>
      </c>
      <c r="G32" s="29">
        <f t="shared" si="4"/>
        <v>1394895263.2741401</v>
      </c>
      <c r="H32" s="29">
        <f t="shared" si="4"/>
        <v>62230532.091975003</v>
      </c>
      <c r="I32" s="30">
        <f t="shared" si="4"/>
        <v>2358678535.8966551</v>
      </c>
      <c r="J32" s="30">
        <f t="shared" si="4"/>
        <v>103110735.99335501</v>
      </c>
    </row>
    <row r="33" spans="2:10" ht="15" thickTop="1" x14ac:dyDescent="0.35">
      <c r="C33" s="20"/>
      <c r="D33" s="20"/>
    </row>
    <row r="35" spans="2:10" outlineLevel="1" x14ac:dyDescent="0.35">
      <c r="B35" s="13" t="s">
        <v>27</v>
      </c>
      <c r="C35" s="14">
        <v>0</v>
      </c>
      <c r="D35" s="14"/>
      <c r="E35" s="14">
        <v>0</v>
      </c>
      <c r="F35" s="14"/>
      <c r="G35" s="14">
        <v>0</v>
      </c>
      <c r="H35" s="14"/>
      <c r="I35" s="14">
        <v>0</v>
      </c>
      <c r="J35" s="14"/>
    </row>
    <row r="36" spans="2:10" outlineLevel="1" x14ac:dyDescent="0.35">
      <c r="B36" s="13" t="s">
        <v>28</v>
      </c>
      <c r="C36" s="14">
        <v>0</v>
      </c>
      <c r="D36" s="14"/>
      <c r="E36" s="14">
        <v>0</v>
      </c>
      <c r="F36" s="14"/>
      <c r="G36" s="14">
        <v>0</v>
      </c>
      <c r="H36" s="14"/>
      <c r="I36" s="14">
        <v>0</v>
      </c>
      <c r="J36" s="14"/>
    </row>
    <row r="37" spans="2:10" outlineLevel="1" x14ac:dyDescent="0.35">
      <c r="B37" s="13" t="s">
        <v>29</v>
      </c>
      <c r="C37" s="14">
        <v>0</v>
      </c>
      <c r="D37" s="14"/>
      <c r="E37" s="14">
        <v>0</v>
      </c>
      <c r="F37" s="14"/>
      <c r="G37" s="14">
        <v>0</v>
      </c>
      <c r="H37" s="14"/>
      <c r="I37" s="14">
        <v>0</v>
      </c>
      <c r="J37" s="14"/>
    </row>
  </sheetData>
  <conditionalFormatting sqref="I1:J1">
    <cfRule type="cellIs" dxfId="5" priority="3" operator="notEqual">
      <formula>0</formula>
    </cfRule>
    <cfRule type="cellIs" dxfId="4" priority="4" operator="equal">
      <formula>0</formula>
    </cfRule>
  </conditionalFormatting>
  <conditionalFormatting sqref="C1:H1">
    <cfRule type="cellIs" dxfId="3" priority="1" operator="notEqual">
      <formula>0</formula>
    </cfRule>
    <cfRule type="cellIs" dxfId="2" priority="2" operator="equal">
      <formula>0</formula>
    </cfRule>
  </conditionalFormatting>
  <printOptions horizontalCentered="1"/>
  <pageMargins left="0.2" right="0.2" top="0.75" bottom="0.25" header="0.3" footer="0.3"/>
  <pageSetup scale="65" orientation="landscape" horizontalDpi="4294967293" verticalDpi="300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workbookViewId="0">
      <pane xSplit="1" ySplit="6" topLeftCell="B7" activePane="bottomRight" state="frozen"/>
      <selection activeCell="B50" sqref="B50"/>
      <selection pane="topRight" activeCell="B50" sqref="B50"/>
      <selection pane="bottomLeft" activeCell="B50" sqref="B50"/>
      <selection pane="bottomRight" activeCell="C14" sqref="C14"/>
    </sheetView>
  </sheetViews>
  <sheetFormatPr defaultColWidth="9.26953125" defaultRowHeight="14.5" outlineLevelRow="1" outlineLevelCol="1" x14ac:dyDescent="0.35"/>
  <cols>
    <col min="1" max="1" width="45.453125" style="3" customWidth="1"/>
    <col min="2" max="2" width="18.81640625" style="3" bestFit="1" customWidth="1"/>
    <col min="3" max="3" width="15.26953125" style="3" bestFit="1" customWidth="1"/>
    <col min="4" max="4" width="15.26953125" style="3" customWidth="1"/>
    <col min="5" max="5" width="15.26953125" style="3" bestFit="1" customWidth="1"/>
    <col min="6" max="6" width="15.26953125" style="3" customWidth="1"/>
    <col min="7" max="7" width="15.26953125" style="3" bestFit="1" customWidth="1"/>
    <col min="8" max="8" width="15.26953125" style="3" customWidth="1"/>
    <col min="9" max="9" width="15.26953125" style="3" bestFit="1" customWidth="1"/>
    <col min="10" max="10" width="15.26953125" style="3" customWidth="1"/>
    <col min="11" max="11" width="15.26953125" bestFit="1" customWidth="1"/>
    <col min="12" max="12" width="15.26953125" customWidth="1"/>
    <col min="13" max="13" width="9.26953125" style="3" hidden="1" customWidth="1" outlineLevel="1"/>
    <col min="14" max="14" width="9.26953125" style="3" collapsed="1"/>
    <col min="15" max="16384" width="9.26953125" style="3"/>
  </cols>
  <sheetData>
    <row r="1" spans="1:13" x14ac:dyDescent="0.35">
      <c r="A1" s="1" t="s">
        <v>59</v>
      </c>
      <c r="B1" s="1"/>
      <c r="C1" s="2">
        <f>SUM(C28:C30)</f>
        <v>0</v>
      </c>
      <c r="D1" s="2"/>
      <c r="E1" s="2">
        <f t="shared" ref="E1:I1" si="0">SUM(E28:E30)</f>
        <v>0</v>
      </c>
      <c r="F1" s="2"/>
      <c r="G1" s="2">
        <f t="shared" si="0"/>
        <v>0</v>
      </c>
      <c r="H1" s="2"/>
      <c r="I1" s="2">
        <f t="shared" si="0"/>
        <v>0</v>
      </c>
      <c r="J1" s="2"/>
    </row>
    <row r="2" spans="1:13" x14ac:dyDescent="0.35">
      <c r="A2" s="1" t="s">
        <v>45</v>
      </c>
      <c r="B2" s="1"/>
    </row>
    <row r="3" spans="1:13" x14ac:dyDescent="0.35">
      <c r="A3" s="24"/>
    </row>
    <row r="4" spans="1:13" customFormat="1" outlineLevel="1" x14ac:dyDescent="0.3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3" customFormat="1" outlineLevel="1" x14ac:dyDescent="0.3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3" x14ac:dyDescent="0.35">
      <c r="A6" s="7" t="s">
        <v>0</v>
      </c>
      <c r="B6" s="7" t="s">
        <v>1</v>
      </c>
      <c r="C6" s="15">
        <v>2023</v>
      </c>
      <c r="D6" s="15"/>
      <c r="E6" s="8">
        <v>2024</v>
      </c>
      <c r="F6" s="8"/>
      <c r="G6" s="15">
        <v>2025</v>
      </c>
      <c r="H6" s="15"/>
      <c r="I6" s="8">
        <v>2026</v>
      </c>
      <c r="J6" s="8"/>
    </row>
    <row r="7" spans="1:13" x14ac:dyDescent="0.35">
      <c r="A7" s="9" t="s">
        <v>38</v>
      </c>
      <c r="B7" s="9"/>
      <c r="C7" s="16" t="s">
        <v>41</v>
      </c>
      <c r="D7" s="16" t="s">
        <v>42</v>
      </c>
      <c r="E7" s="6" t="s">
        <v>41</v>
      </c>
      <c r="F7" s="6" t="s">
        <v>42</v>
      </c>
      <c r="G7" s="16" t="s">
        <v>43</v>
      </c>
      <c r="H7" s="16" t="s">
        <v>42</v>
      </c>
      <c r="I7" s="6" t="s">
        <v>43</v>
      </c>
      <c r="J7" s="6" t="s">
        <v>42</v>
      </c>
    </row>
    <row r="8" spans="1:13" x14ac:dyDescent="0.35">
      <c r="A8" s="10" t="s">
        <v>30</v>
      </c>
      <c r="B8" s="33" t="s">
        <v>52</v>
      </c>
      <c r="C8" s="17">
        <v>1984140.52</v>
      </c>
      <c r="D8" s="17">
        <v>6843.37</v>
      </c>
      <c r="E8" s="23">
        <v>8958748.129999999</v>
      </c>
      <c r="F8" s="23">
        <v>162766.24</v>
      </c>
      <c r="G8" s="17">
        <v>12972461.180000002</v>
      </c>
      <c r="H8" s="17">
        <v>560782.12</v>
      </c>
      <c r="I8" s="23">
        <v>21774864.200000003</v>
      </c>
      <c r="J8" s="23">
        <v>963911.41</v>
      </c>
      <c r="M8" s="10" t="s">
        <v>3</v>
      </c>
    </row>
    <row r="9" spans="1:13" x14ac:dyDescent="0.35">
      <c r="A9" s="10" t="s">
        <v>31</v>
      </c>
      <c r="B9" s="10" t="s">
        <v>47</v>
      </c>
      <c r="C9" s="21">
        <v>10357312.120000001</v>
      </c>
      <c r="D9" s="21">
        <v>89091.159999999989</v>
      </c>
      <c r="E9" s="22">
        <v>32012658.860000007</v>
      </c>
      <c r="F9" s="22">
        <v>826400.57999999984</v>
      </c>
      <c r="G9" s="21">
        <v>42599457.979999989</v>
      </c>
      <c r="H9" s="21">
        <v>2591844.08</v>
      </c>
      <c r="I9" s="22">
        <v>63450578.890000008</v>
      </c>
      <c r="J9" s="22">
        <v>4181045.3799999994</v>
      </c>
    </row>
    <row r="10" spans="1:13" x14ac:dyDescent="0.35">
      <c r="A10" s="10" t="s">
        <v>32</v>
      </c>
      <c r="B10" s="10" t="s">
        <v>47</v>
      </c>
      <c r="C10" s="21">
        <v>4682269.0500000007</v>
      </c>
      <c r="D10" s="21">
        <v>36349.509999999995</v>
      </c>
      <c r="E10" s="22">
        <v>27154527.63000001</v>
      </c>
      <c r="F10" s="22">
        <v>588803.35</v>
      </c>
      <c r="G10" s="21">
        <v>39387851.920000009</v>
      </c>
      <c r="H10" s="21">
        <v>2228952.41</v>
      </c>
      <c r="I10" s="22">
        <v>64553915.310000002</v>
      </c>
      <c r="J10" s="22">
        <v>3786361.2800000003</v>
      </c>
    </row>
    <row r="11" spans="1:13" x14ac:dyDescent="0.35">
      <c r="A11" s="10" t="s">
        <v>48</v>
      </c>
      <c r="B11" s="10" t="s">
        <v>47</v>
      </c>
      <c r="C11" s="21">
        <v>0</v>
      </c>
      <c r="D11" s="21">
        <v>0</v>
      </c>
      <c r="E11" s="22">
        <v>0</v>
      </c>
      <c r="F11" s="22">
        <v>0</v>
      </c>
      <c r="G11" s="21">
        <v>123766.33671999999</v>
      </c>
      <c r="H11" s="21">
        <v>25802.002189999996</v>
      </c>
      <c r="I11" s="22">
        <v>2717041.1636549993</v>
      </c>
      <c r="J11" s="22">
        <v>619248.01109999989</v>
      </c>
    </row>
    <row r="12" spans="1:13" x14ac:dyDescent="0.35">
      <c r="A12" s="10" t="s">
        <v>33</v>
      </c>
      <c r="B12" s="10" t="s">
        <v>49</v>
      </c>
      <c r="C12" s="21">
        <v>18797332.076749999</v>
      </c>
      <c r="D12" s="21">
        <v>238146.46680999998</v>
      </c>
      <c r="E12" s="22">
        <v>33239425.862240005</v>
      </c>
      <c r="F12" s="22">
        <v>3947841.9489649995</v>
      </c>
      <c r="G12" s="21">
        <v>30155055.069139998</v>
      </c>
      <c r="H12" s="21">
        <v>6803808.7158350004</v>
      </c>
      <c r="I12" s="22">
        <v>40013269.619859993</v>
      </c>
      <c r="J12" s="22">
        <v>10120626.578185001</v>
      </c>
    </row>
    <row r="13" spans="1:13" x14ac:dyDescent="0.35">
      <c r="A13" s="10" t="s">
        <v>11</v>
      </c>
      <c r="B13" s="10" t="s">
        <v>47</v>
      </c>
      <c r="C13" s="21">
        <v>27975530.209999993</v>
      </c>
      <c r="D13" s="21">
        <v>240840.55</v>
      </c>
      <c r="E13" s="22">
        <v>88908724.140000015</v>
      </c>
      <c r="F13" s="22">
        <v>2077682.8299999998</v>
      </c>
      <c r="G13" s="21">
        <v>117202942.55999999</v>
      </c>
      <c r="H13" s="21">
        <v>6049270.2800000003</v>
      </c>
      <c r="I13" s="22">
        <v>172339287.08000001</v>
      </c>
      <c r="J13" s="22">
        <v>9167571.4999999981</v>
      </c>
      <c r="M13" s="10" t="s">
        <v>8</v>
      </c>
    </row>
    <row r="14" spans="1:13" x14ac:dyDescent="0.35">
      <c r="A14" s="11" t="s">
        <v>13</v>
      </c>
      <c r="B14" s="11"/>
      <c r="C14" s="31">
        <f t="shared" ref="C14:J14" si="1">SUM(C8:C13)</f>
        <v>63796583.976749994</v>
      </c>
      <c r="D14" s="31">
        <f t="shared" si="1"/>
        <v>611271.05680999998</v>
      </c>
      <c r="E14" s="32">
        <f t="shared" si="1"/>
        <v>190274084.62224004</v>
      </c>
      <c r="F14" s="32">
        <f t="shared" si="1"/>
        <v>7603494.948965</v>
      </c>
      <c r="G14" s="27">
        <f t="shared" si="1"/>
        <v>242441535.04585999</v>
      </c>
      <c r="H14" s="27">
        <f t="shared" si="1"/>
        <v>18260459.608025003</v>
      </c>
      <c r="I14" s="28">
        <f t="shared" si="1"/>
        <v>364848956.263515</v>
      </c>
      <c r="J14" s="28">
        <f t="shared" si="1"/>
        <v>28838764.159285001</v>
      </c>
    </row>
    <row r="15" spans="1:13" x14ac:dyDescent="0.35">
      <c r="A15" s="1" t="s">
        <v>39</v>
      </c>
      <c r="B15" s="1"/>
      <c r="C15" s="19"/>
      <c r="D15" s="19"/>
      <c r="E15" s="12"/>
      <c r="F15" s="12"/>
      <c r="G15" s="19"/>
      <c r="H15" s="19"/>
      <c r="I15" s="12"/>
      <c r="J15" s="12"/>
    </row>
    <row r="16" spans="1:13" x14ac:dyDescent="0.35">
      <c r="A16" s="10" t="s">
        <v>34</v>
      </c>
      <c r="B16" s="33" t="s">
        <v>52</v>
      </c>
      <c r="C16" s="25">
        <v>-729062.91</v>
      </c>
      <c r="D16" s="25">
        <v>-2529.62</v>
      </c>
      <c r="E16" s="26">
        <v>-1779945.67</v>
      </c>
      <c r="F16" s="26">
        <v>-34283.68</v>
      </c>
      <c r="G16" s="25">
        <v>-2387104.5599999996</v>
      </c>
      <c r="H16" s="25">
        <v>-92260.41</v>
      </c>
      <c r="I16" s="26">
        <v>-3288925.55</v>
      </c>
      <c r="J16" s="26">
        <v>-130572.96</v>
      </c>
    </row>
    <row r="17" spans="1:10" x14ac:dyDescent="0.35">
      <c r="A17" s="10" t="s">
        <v>35</v>
      </c>
      <c r="B17" s="34" t="s">
        <v>47</v>
      </c>
      <c r="C17" s="25">
        <v>34469881.809999995</v>
      </c>
      <c r="D17" s="25">
        <v>336628.77</v>
      </c>
      <c r="E17" s="26">
        <v>99100244.989999995</v>
      </c>
      <c r="F17" s="26">
        <v>2429973.9799999995</v>
      </c>
      <c r="G17" s="25">
        <v>112919850.48</v>
      </c>
      <c r="H17" s="25">
        <v>5991196.6599999992</v>
      </c>
      <c r="I17" s="26">
        <v>131730724.40000001</v>
      </c>
      <c r="J17" s="26">
        <v>7274052.9500000011</v>
      </c>
    </row>
    <row r="18" spans="1:10" x14ac:dyDescent="0.35">
      <c r="A18" s="10" t="s">
        <v>36</v>
      </c>
      <c r="B18" s="34" t="s">
        <v>47</v>
      </c>
      <c r="C18" s="25">
        <v>19158209.48</v>
      </c>
      <c r="D18" s="25">
        <v>69652.549999999988</v>
      </c>
      <c r="E18" s="26">
        <v>40614628.919999994</v>
      </c>
      <c r="F18" s="26">
        <v>796972.62</v>
      </c>
      <c r="G18" s="25">
        <v>51647120.100000009</v>
      </c>
      <c r="H18" s="25">
        <v>1946700.0899999999</v>
      </c>
      <c r="I18" s="26">
        <v>77349724.720000014</v>
      </c>
      <c r="J18" s="26">
        <v>2996640.66</v>
      </c>
    </row>
    <row r="19" spans="1:10" x14ac:dyDescent="0.35">
      <c r="A19" s="1" t="s">
        <v>18</v>
      </c>
      <c r="B19" s="1"/>
      <c r="C19" s="27">
        <f>SUM(C16:C18)</f>
        <v>52899028.379999995</v>
      </c>
      <c r="D19" s="27">
        <f>SUM(D16:D18)</f>
        <v>403751.7</v>
      </c>
      <c r="E19" s="28">
        <f t="shared" ref="E19:I19" si="2">SUM(E16:E18)</f>
        <v>137934928.23999998</v>
      </c>
      <c r="F19" s="28">
        <f t="shared" ref="F19" si="3">SUM(F16:F18)</f>
        <v>3192662.9199999995</v>
      </c>
      <c r="G19" s="27">
        <f t="shared" si="2"/>
        <v>162179866.02000001</v>
      </c>
      <c r="H19" s="27">
        <f t="shared" ref="H19" si="4">SUM(H16:H18)</f>
        <v>7845636.3399999989</v>
      </c>
      <c r="I19" s="28">
        <f t="shared" si="2"/>
        <v>205791523.57000002</v>
      </c>
      <c r="J19" s="28">
        <f t="shared" ref="J19" si="5">SUM(J16:J18)</f>
        <v>10140120.650000002</v>
      </c>
    </row>
    <row r="20" spans="1:10" x14ac:dyDescent="0.35">
      <c r="A20" s="1" t="s">
        <v>40</v>
      </c>
      <c r="B20" s="1"/>
      <c r="C20" s="19"/>
      <c r="D20" s="19"/>
      <c r="E20" s="12"/>
      <c r="F20" s="12"/>
      <c r="G20" s="19"/>
      <c r="H20" s="19"/>
      <c r="I20" s="12"/>
      <c r="J20" s="12"/>
    </row>
    <row r="21" spans="1:10" x14ac:dyDescent="0.35">
      <c r="A21" s="10" t="s">
        <v>37</v>
      </c>
      <c r="B21" s="10" t="s">
        <v>52</v>
      </c>
      <c r="C21" s="21">
        <v>57980.340000000004</v>
      </c>
      <c r="D21" s="21">
        <v>617.78</v>
      </c>
      <c r="E21" s="22">
        <v>13086933.93</v>
      </c>
      <c r="F21" s="22">
        <v>15815.93</v>
      </c>
      <c r="G21" s="21">
        <v>12806672</v>
      </c>
      <c r="H21" s="21">
        <v>465733.2</v>
      </c>
      <c r="I21" s="22">
        <v>12245586.460000001</v>
      </c>
      <c r="J21" s="22">
        <v>465733.2</v>
      </c>
    </row>
    <row r="22" spans="1:10" x14ac:dyDescent="0.35">
      <c r="A22" s="10" t="s">
        <v>53</v>
      </c>
      <c r="B22" s="10" t="s">
        <v>49</v>
      </c>
      <c r="C22" s="21">
        <v>0</v>
      </c>
      <c r="D22" s="21">
        <v>0</v>
      </c>
      <c r="E22" s="22">
        <v>0</v>
      </c>
      <c r="F22" s="22">
        <v>0</v>
      </c>
      <c r="G22" s="21">
        <v>0</v>
      </c>
      <c r="H22" s="21">
        <v>0</v>
      </c>
      <c r="I22" s="22">
        <v>2335884.12983</v>
      </c>
      <c r="J22" s="22">
        <v>243767.49736000001</v>
      </c>
    </row>
    <row r="23" spans="1:10" x14ac:dyDescent="0.35">
      <c r="A23" s="1" t="s">
        <v>25</v>
      </c>
      <c r="B23" s="1"/>
      <c r="C23" s="27">
        <f t="shared" ref="C23:J23" si="6">SUM(C21:C22)</f>
        <v>57980.340000000004</v>
      </c>
      <c r="D23" s="27">
        <f t="shared" si="6"/>
        <v>617.78</v>
      </c>
      <c r="E23" s="28">
        <f t="shared" si="6"/>
        <v>13086933.93</v>
      </c>
      <c r="F23" s="28">
        <f t="shared" si="6"/>
        <v>15815.93</v>
      </c>
      <c r="G23" s="27">
        <f t="shared" si="6"/>
        <v>12806672</v>
      </c>
      <c r="H23" s="27">
        <f t="shared" si="6"/>
        <v>465733.2</v>
      </c>
      <c r="I23" s="28">
        <f t="shared" si="6"/>
        <v>14581470.58983</v>
      </c>
      <c r="J23" s="28">
        <f t="shared" si="6"/>
        <v>709500.69735999999</v>
      </c>
    </row>
    <row r="24" spans="1:10" ht="15" thickBot="1" x14ac:dyDescent="0.4">
      <c r="A24" s="11" t="s">
        <v>26</v>
      </c>
      <c r="B24" s="11"/>
      <c r="C24" s="29">
        <f t="shared" ref="C24:J24" si="7">C14+C19+C23</f>
        <v>116753592.69674999</v>
      </c>
      <c r="D24" s="29">
        <f t="shared" si="7"/>
        <v>1015640.53681</v>
      </c>
      <c r="E24" s="30">
        <f t="shared" si="7"/>
        <v>341295946.79224002</v>
      </c>
      <c r="F24" s="30">
        <f t="shared" si="7"/>
        <v>10811973.798965</v>
      </c>
      <c r="G24" s="29">
        <f t="shared" si="7"/>
        <v>417428073.06586003</v>
      </c>
      <c r="H24" s="29">
        <f t="shared" si="7"/>
        <v>26571829.148025002</v>
      </c>
      <c r="I24" s="30">
        <f t="shared" si="7"/>
        <v>585221950.42334509</v>
      </c>
      <c r="J24" s="30">
        <f t="shared" si="7"/>
        <v>39688385.506645001</v>
      </c>
    </row>
    <row r="25" spans="1:10" ht="15" thickTop="1" x14ac:dyDescent="0.35"/>
    <row r="28" spans="1:10" hidden="1" outlineLevel="1" x14ac:dyDescent="0.35">
      <c r="B28" s="13" t="s">
        <v>27</v>
      </c>
      <c r="C28" s="14">
        <v>0</v>
      </c>
      <c r="D28" s="14"/>
      <c r="E28" s="14">
        <v>0</v>
      </c>
      <c r="F28" s="14"/>
      <c r="G28" s="14">
        <v>0</v>
      </c>
      <c r="H28" s="14"/>
      <c r="I28" s="14">
        <v>0</v>
      </c>
      <c r="J28" s="14"/>
    </row>
    <row r="29" spans="1:10" hidden="1" outlineLevel="1" x14ac:dyDescent="0.35">
      <c r="B29" s="13" t="s">
        <v>28</v>
      </c>
      <c r="C29" s="14">
        <v>0</v>
      </c>
      <c r="D29" s="14"/>
      <c r="E29" s="14">
        <v>0</v>
      </c>
      <c r="F29" s="14"/>
      <c r="G29" s="14">
        <v>0</v>
      </c>
      <c r="H29" s="14"/>
      <c r="I29" s="14">
        <v>0</v>
      </c>
      <c r="J29" s="14"/>
    </row>
    <row r="30" spans="1:10" hidden="1" outlineLevel="1" x14ac:dyDescent="0.35">
      <c r="B30" s="13" t="s">
        <v>29</v>
      </c>
      <c r="C30" s="14">
        <v>0</v>
      </c>
      <c r="D30" s="14"/>
      <c r="E30" s="14">
        <v>0</v>
      </c>
      <c r="F30" s="14"/>
      <c r="G30" s="14">
        <v>0</v>
      </c>
      <c r="H30" s="14"/>
      <c r="I30" s="14">
        <v>0</v>
      </c>
      <c r="J30" s="14"/>
    </row>
    <row r="31" spans="1:10" collapsed="1" x14ac:dyDescent="0.35"/>
  </sheetData>
  <conditionalFormatting sqref="C1:J1">
    <cfRule type="cellIs" dxfId="1" priority="1" operator="notEqual">
      <formula>0</formula>
    </cfRule>
    <cfRule type="cellIs" dxfId="0" priority="2" operator="equal">
      <formula>0</formula>
    </cfRule>
  </conditionalFormatting>
  <pageMargins left="0.25" right="0.2" top="0.75" bottom="0.75" header="0.3" footer="0.3"/>
  <pageSetup scale="63" fitToHeight="0" orientation="landscape" horizontalDpi="4294967293" verticalDpi="0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A4801E20E0A1144990DA28540514F1C" ma:contentTypeVersion="16" ma:contentTypeDescription="" ma:contentTypeScope="" ma:versionID="d2e5ce1c5de2c4044c27d7ed03a602d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454F4A5-A7B3-4EFE-A06B-EEE3F2B9D752}"/>
</file>

<file path=customXml/itemProps2.xml><?xml version="1.0" encoding="utf-8"?>
<ds:datastoreItem xmlns:ds="http://schemas.openxmlformats.org/officeDocument/2006/customXml" ds:itemID="{C7FF47E4-6CA7-4F0C-A65E-D93C814DE94E}"/>
</file>

<file path=customXml/itemProps3.xml><?xml version="1.0" encoding="utf-8"?>
<ds:datastoreItem xmlns:ds="http://schemas.openxmlformats.org/officeDocument/2006/customXml" ds:itemID="{CB590CF6-2964-427D-B627-909427C9B115}"/>
</file>

<file path=customXml/itemProps4.xml><?xml version="1.0" encoding="utf-8"?>
<ds:datastoreItem xmlns:ds="http://schemas.openxmlformats.org/officeDocument/2006/customXml" ds:itemID="{F65E96BE-C999-4D62-9160-95A3BB3FBE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Exh.SEF-17 pg 1</vt:lpstr>
      <vt:lpstr>Exh.SEF-17 pg 2</vt:lpstr>
      <vt:lpstr>'Exh.SEF-17 pg 1'!Print_Area</vt:lpstr>
      <vt:lpstr>'Exh.SEF-17 pg 1'!Print_Titles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Free, Susan</dc:creator>
  <cp:lastModifiedBy>Peterson, Pete</cp:lastModifiedBy>
  <cp:lastPrinted>2022-01-20T14:41:24Z</cp:lastPrinted>
  <dcterms:created xsi:type="dcterms:W3CDTF">2022-01-09T14:57:30Z</dcterms:created>
  <dcterms:modified xsi:type="dcterms:W3CDTF">2024-02-08T21:55:52Z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0x0101006E56B4D1795A2E4DB2F0B01679ED314A00DA4801E20E0A1144990DA28540514F1C</vt:lpwstr>
  </property>
  <property fmtid="{D5CDD505-2E9C-101B-9397-08002B2CF9AE}" pid="3" name="_docset_NoMedatataSyncRequired">
    <vt:lpwstr>False</vt:lpwstr>
  </property>
</Properties>
</file>