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pRates\Public\GASRECON\1. 191 Accounts and PGA Reports\1. 191 balances to WUTC\2023\09. September 2023\"/>
    </mc:Choice>
  </mc:AlternateContent>
  <bookViews>
    <workbookView xWindow="90" yWindow="210" windowWidth="15165" windowHeight="8385"/>
  </bookViews>
  <sheets>
    <sheet name="191 Accounts" sheetId="2" r:id="rId1"/>
  </sheets>
  <definedNames>
    <definedName name="_xlnm.Print_Area" localSheetId="0">'191 Accounts'!$A$1:$D$89</definedName>
  </definedNames>
  <calcPr calcId="162913"/>
</workbook>
</file>

<file path=xl/calcChain.xml><?xml version="1.0" encoding="utf-8"?>
<calcChain xmlns="http://schemas.openxmlformats.org/spreadsheetml/2006/main">
  <c r="D24" i="2" l="1"/>
  <c r="D85" i="2" l="1"/>
  <c r="D52" i="2"/>
  <c r="D53" i="2" s="1"/>
  <c r="D67" i="2" l="1"/>
  <c r="D81" i="2" l="1"/>
  <c r="D15" i="2"/>
  <c r="D74" i="2" l="1"/>
  <c r="D59" i="2"/>
  <c r="D42" i="2" l="1"/>
  <c r="D16" i="2"/>
  <c r="D33" i="2" l="1"/>
  <c r="D86" i="2" l="1"/>
  <c r="D60" i="2" l="1"/>
  <c r="D43" i="2" l="1"/>
  <c r="D25" i="2" l="1"/>
  <c r="D34" i="2"/>
  <c r="D68" i="2"/>
  <c r="D75" i="2"/>
  <c r="D82" i="2"/>
  <c r="D89" i="2" l="1"/>
  <c r="D88" i="2"/>
  <c r="D87" i="2"/>
</calcChain>
</file>

<file path=xl/sharedStrings.xml><?xml version="1.0" encoding="utf-8"?>
<sst xmlns="http://schemas.openxmlformats.org/spreadsheetml/2006/main" count="77" uniqueCount="29">
  <si>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</si>
  <si>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</si>
  <si>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</si>
  <si>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</si>
  <si>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</si>
  <si>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</si>
  <si>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</si>
  <si>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</si>
  <si>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</si>
  <si>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</si>
  <si>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</si>
  <si>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</si>
  <si>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</si>
  <si>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</si>
  <si>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</si>
  <si>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</si>
  <si>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</si>
  <si>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</si>
  <si>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</si>
  <si>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</si>
  <si>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</si>
  <si>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</si>
  <si>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</si>
  <si>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</si>
  <si>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</si>
  <si>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</si>
  <si>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</si>
  <si>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Reclass to PLNG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</si>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</sst>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5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5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4" fillId="0" borderId="0" xfId="3" applyNumberFormat="1" applyFont="1" applyFill="1"/>
    <xf numFmtId="4" fontId="3" fillId="0" borderId="0" xfId="0" applyNumberFormat="1" applyFont="1" applyFill="1"/>
    <xf numFmtId="43" fontId="4" fillId="0" borderId="0" xfId="3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4" fontId="7" fillId="0" borderId="0" xfId="0" applyNumberFormat="1" applyFont="1" applyFill="1"/>
    <xf numFmtId="0" fontId="6" fillId="0" borderId="0" xfId="2" applyFont="1" applyFill="1"/>
    <xf numFmtId="0" fontId="7" fillId="0" borderId="0" xfId="2" applyFont="1" applyFill="1"/>
    <xf numFmtId="44" fontId="3" fillId="0" borderId="0" xfId="4" applyFont="1" applyFill="1"/>
    <xf numFmtId="43" fontId="10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 applyFill="1"/>
    <xf numFmtId="4" fontId="7" fillId="0" borderId="0" xfId="0" applyNumberFormat="1" applyFont="1" applyFill="1"/>
    <xf numFmtId="44" fontId="4" fillId="0" borderId="0" xfId="4" applyFont="1" applyFill="1"/>
    <xf numFmtId="4" fontId="6" fillId="0" borderId="0" xfId="0" applyNumberFormat="1" applyFont="1" applyFill="1"/>
    <xf numFmtId="43" fontId="3" fillId="0" borderId="0" xfId="0" applyNumberFormat="1" applyFont="1" applyFill="1"/>
    <xf numFmtId="17" fontId="11" fillId="0" borderId="0" xfId="3" applyNumberFormat="1" applyFont="1" applyFill="1" applyAlignment="1">
      <alignment horizontal="center" wrapText="1"/>
    </xf>
    <xf numFmtId="43" fontId="3" fillId="0" borderId="1" xfId="6" applyNumberFormat="1" applyFont="1" applyFill="1" applyBorder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166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</cellXfs>
  <cellStyles count="8"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5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90</xdr:row>
      <xdr:rowOff>104774</xdr:rowOff>
    </xdr:from>
    <xdr:to>
      <xdr:col>8</xdr:col>
      <xdr:colOff>65171</xdr:colOff>
      <xdr:row>112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49" y="11706224"/>
          <a:ext cx="7866147" cy="3238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4"/>
  <sheetViews>
    <sheetView tabSelected="1" zoomScaleNormal="100" workbookViewId="0">
      <selection activeCell="Q18" sqref="Q18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4.4257812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6384" width="9.140625" style="2"/>
  </cols>
  <sheetData>
    <row r="1" spans="1:8" x14ac:dyDescent="0.2">
      <c r="A1" s="38" t="s">
        <v>17</v>
      </c>
      <c r="B1" s="39"/>
      <c r="C1" s="39"/>
      <c r="D1" s="39"/>
    </row>
    <row r="2" spans="1:8" x14ac:dyDescent="0.2">
      <c r="A2" s="38" t="s">
        <v>18</v>
      </c>
      <c r="B2" s="39"/>
      <c r="C2" s="39"/>
      <c r="D2" s="39"/>
    </row>
    <row r="3" spans="1:8" ht="10.5" customHeight="1" x14ac:dyDescent="0.2">
      <c r="A3" s="40" t="s">
        <v>28</v>
      </c>
      <c r="B3" s="40"/>
      <c r="C3" s="40"/>
      <c r="D3" s="40"/>
    </row>
    <row r="4" spans="1:8" x14ac:dyDescent="0.2">
      <c r="A4" s="41">
        <v>2023</v>
      </c>
      <c r="B4" s="42"/>
      <c r="C4" s="42"/>
      <c r="D4" s="42"/>
    </row>
    <row r="5" spans="1:8" x14ac:dyDescent="0.2">
      <c r="C5" s="1"/>
    </row>
    <row r="6" spans="1:8" x14ac:dyDescent="0.2">
      <c r="A6" s="4"/>
      <c r="B6" s="4"/>
      <c r="C6" s="6" t="s">
        <v>16</v>
      </c>
      <c r="D6" s="33">
        <v>45199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-27018.95</v>
      </c>
      <c r="F10" s="11"/>
      <c r="H10" s="11"/>
    </row>
    <row r="11" spans="1:8" x14ac:dyDescent="0.2">
      <c r="A11" s="4"/>
      <c r="B11" s="4" t="s">
        <v>3</v>
      </c>
      <c r="C11" s="4"/>
      <c r="D11" s="12"/>
      <c r="F11" s="11"/>
      <c r="H11" s="11"/>
    </row>
    <row r="12" spans="1:8" x14ac:dyDescent="0.2">
      <c r="A12" s="4"/>
      <c r="B12" s="4" t="s">
        <v>4</v>
      </c>
      <c r="C12" s="4"/>
      <c r="D12" s="12">
        <v>-9137</v>
      </c>
    </row>
    <row r="13" spans="1:8" x14ac:dyDescent="0.2">
      <c r="A13" s="4"/>
      <c r="B13" s="4" t="s">
        <v>5</v>
      </c>
      <c r="C13" s="4"/>
      <c r="D13" s="12">
        <v>1958.34</v>
      </c>
    </row>
    <row r="14" spans="1:8" x14ac:dyDescent="0.2">
      <c r="A14" s="4"/>
      <c r="B14" s="4" t="s">
        <v>6</v>
      </c>
      <c r="C14" s="4"/>
      <c r="D14" s="12">
        <v>-8416.8799999999992</v>
      </c>
    </row>
    <row r="15" spans="1:8" x14ac:dyDescent="0.2">
      <c r="A15" s="4"/>
      <c r="B15" s="4" t="s">
        <v>7</v>
      </c>
      <c r="C15" s="4"/>
      <c r="D15" s="14">
        <f>SUM(D11:D14)</f>
        <v>-15595.539999999999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-42614.49</v>
      </c>
      <c r="E16" s="11"/>
      <c r="F16" s="13"/>
    </row>
    <row r="17" spans="1:9" x14ac:dyDescent="0.2">
      <c r="A17" s="4"/>
      <c r="B17" s="4"/>
      <c r="C17" s="4"/>
      <c r="D17" s="8"/>
    </row>
    <row r="18" spans="1:9" x14ac:dyDescent="0.2">
      <c r="A18" s="7" t="s">
        <v>19</v>
      </c>
      <c r="B18" s="4"/>
      <c r="C18" s="4">
        <v>19100162</v>
      </c>
      <c r="D18" s="8"/>
    </row>
    <row r="19" spans="1:9" x14ac:dyDescent="0.2">
      <c r="A19" s="4"/>
      <c r="B19" s="4" t="s">
        <v>2</v>
      </c>
      <c r="C19" s="4"/>
      <c r="D19" s="10">
        <v>1322065.46</v>
      </c>
      <c r="F19" s="11"/>
      <c r="G19" s="11"/>
      <c r="I19" s="11"/>
    </row>
    <row r="20" spans="1:9" x14ac:dyDescent="0.2">
      <c r="A20" s="4"/>
      <c r="B20" s="4" t="s">
        <v>3</v>
      </c>
      <c r="C20" s="4"/>
      <c r="D20" s="12"/>
      <c r="F20" s="11"/>
      <c r="G20" s="11"/>
      <c r="I20" s="11"/>
    </row>
    <row r="21" spans="1:9" x14ac:dyDescent="0.2">
      <c r="A21" s="4"/>
      <c r="B21" s="4" t="s">
        <v>4</v>
      </c>
      <c r="C21" s="4"/>
      <c r="D21" s="12">
        <v>-487144</v>
      </c>
    </row>
    <row r="22" spans="1:9" x14ac:dyDescent="0.2">
      <c r="A22" s="4"/>
      <c r="B22" s="4" t="s">
        <v>5</v>
      </c>
      <c r="C22" s="4"/>
      <c r="D22" s="12">
        <v>5726.26</v>
      </c>
    </row>
    <row r="23" spans="1:9" x14ac:dyDescent="0.2">
      <c r="A23" s="4"/>
      <c r="B23" s="4" t="s">
        <v>6</v>
      </c>
      <c r="C23" s="4"/>
      <c r="D23" s="12">
        <v>30646.48</v>
      </c>
    </row>
    <row r="24" spans="1:9" x14ac:dyDescent="0.2">
      <c r="A24" s="4"/>
      <c r="B24" s="4" t="s">
        <v>7</v>
      </c>
      <c r="C24" s="4"/>
      <c r="D24" s="14">
        <f>SUM(D20:D23)</f>
        <v>-450771.26</v>
      </c>
      <c r="E24" s="11"/>
    </row>
    <row r="25" spans="1:9" x14ac:dyDescent="0.2">
      <c r="A25" s="4"/>
      <c r="B25" s="4" t="s">
        <v>8</v>
      </c>
      <c r="C25" s="4"/>
      <c r="D25" s="13">
        <f>+D24+D19</f>
        <v>871294.2</v>
      </c>
      <c r="E25" s="13"/>
      <c r="F25" s="11"/>
    </row>
    <row r="26" spans="1:9" x14ac:dyDescent="0.2">
      <c r="A26" s="4"/>
      <c r="B26" s="4"/>
      <c r="C26" s="4"/>
      <c r="D26" s="5"/>
    </row>
    <row r="27" spans="1:9" hidden="1" x14ac:dyDescent="0.2">
      <c r="A27" s="9" t="s">
        <v>20</v>
      </c>
      <c r="B27" s="4"/>
      <c r="C27" s="4">
        <v>19100192</v>
      </c>
      <c r="D27" s="5"/>
    </row>
    <row r="28" spans="1:9" hidden="1" x14ac:dyDescent="0.2">
      <c r="A28" s="4"/>
      <c r="B28" s="4" t="s">
        <v>2</v>
      </c>
      <c r="C28" s="4"/>
      <c r="D28" s="10">
        <v>0</v>
      </c>
    </row>
    <row r="29" spans="1:9" hidden="1" x14ac:dyDescent="0.2">
      <c r="A29" s="4"/>
      <c r="B29" s="4" t="s">
        <v>3</v>
      </c>
      <c r="C29" s="4"/>
      <c r="D29" s="12">
        <v>0</v>
      </c>
    </row>
    <row r="30" spans="1:9" hidden="1" x14ac:dyDescent="0.2">
      <c r="A30" s="4"/>
      <c r="B30" s="4" t="s">
        <v>4</v>
      </c>
      <c r="C30" s="4"/>
      <c r="D30" s="12">
        <v>0</v>
      </c>
    </row>
    <row r="31" spans="1:9" hidden="1" x14ac:dyDescent="0.2">
      <c r="A31" s="4"/>
      <c r="B31" s="4" t="s">
        <v>5</v>
      </c>
      <c r="C31" s="4"/>
      <c r="D31" s="12">
        <v>0</v>
      </c>
    </row>
    <row r="32" spans="1: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21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2336386.4099999992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/>
      <c r="E38" s="11"/>
      <c r="F38" s="11"/>
      <c r="H38" s="11"/>
    </row>
    <row r="39" spans="1:8" x14ac:dyDescent="0.2">
      <c r="A39" s="4"/>
      <c r="B39" s="4" t="s">
        <v>4</v>
      </c>
      <c r="C39" s="4"/>
      <c r="D39" s="12">
        <v>-806379</v>
      </c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>
        <v>-28927.3</v>
      </c>
    </row>
    <row r="42" spans="1:8" s="15" customFormat="1" x14ac:dyDescent="0.2">
      <c r="A42" s="4"/>
      <c r="B42" s="4" t="s">
        <v>7</v>
      </c>
      <c r="C42" s="4"/>
      <c r="D42" s="14">
        <f>SUM(D38:D41)</f>
        <v>-835306.3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1501080.1099999992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26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-27773327.060000002</v>
      </c>
    </row>
    <row r="47" spans="1:8" s="16" customFormat="1" x14ac:dyDescent="0.2">
      <c r="A47" s="4"/>
      <c r="B47" s="4" t="s">
        <v>25</v>
      </c>
      <c r="C47" s="4"/>
      <c r="D47" s="12"/>
    </row>
    <row r="48" spans="1:8" s="16" customFormat="1" x14ac:dyDescent="0.2">
      <c r="A48" s="4"/>
      <c r="B48" s="4" t="s">
        <v>27</v>
      </c>
      <c r="C48" s="4"/>
      <c r="D48" s="30"/>
    </row>
    <row r="49" spans="1:9" s="16" customFormat="1" x14ac:dyDescent="0.2">
      <c r="A49" s="4"/>
      <c r="B49" s="4" t="s">
        <v>3</v>
      </c>
      <c r="C49" s="4"/>
      <c r="D49" s="30"/>
    </row>
    <row r="50" spans="1:9" s="16" customFormat="1" x14ac:dyDescent="0.2">
      <c r="A50" s="4"/>
      <c r="B50" s="4" t="s">
        <v>4</v>
      </c>
      <c r="C50" s="4"/>
      <c r="D50" s="30"/>
    </row>
    <row r="51" spans="1:9" s="16" customFormat="1" x14ac:dyDescent="0.2">
      <c r="A51" s="20"/>
      <c r="B51" s="4" t="s">
        <v>6</v>
      </c>
      <c r="C51" s="20"/>
      <c r="D51" s="12">
        <v>-175579.45</v>
      </c>
    </row>
    <row r="52" spans="1:9" s="16" customFormat="1" x14ac:dyDescent="0.2">
      <c r="A52" s="4"/>
      <c r="B52" s="4" t="s">
        <v>7</v>
      </c>
      <c r="C52" s="4"/>
      <c r="D52" s="34">
        <f>SUM(D47:D51)</f>
        <v>-175579.45</v>
      </c>
    </row>
    <row r="53" spans="1:9" s="16" customFormat="1" x14ac:dyDescent="0.2">
      <c r="A53" s="4"/>
      <c r="B53" s="4" t="s">
        <v>8</v>
      </c>
      <c r="C53" s="4"/>
      <c r="D53" s="21">
        <f>+D52+D46</f>
        <v>-27948906.510000002</v>
      </c>
    </row>
    <row r="54" spans="1:9" s="16" customFormat="1" x14ac:dyDescent="0.2">
      <c r="A54" s="4"/>
      <c r="B54" s="4"/>
      <c r="C54" s="4"/>
      <c r="D54" s="21"/>
    </row>
    <row r="55" spans="1:9" s="17" customFormat="1" x14ac:dyDescent="0.2">
      <c r="A55" s="7" t="s">
        <v>9</v>
      </c>
      <c r="B55" s="4"/>
      <c r="C55" s="4">
        <v>19100012</v>
      </c>
      <c r="D55" s="8"/>
    </row>
    <row r="56" spans="1:9" s="17" customFormat="1" x14ac:dyDescent="0.2">
      <c r="A56" s="4"/>
      <c r="B56" s="4" t="s">
        <v>2</v>
      </c>
      <c r="C56" s="4"/>
      <c r="D56" s="30">
        <v>-1240310.6400000034</v>
      </c>
      <c r="E56" s="2"/>
      <c r="F56" s="11"/>
      <c r="G56" s="2"/>
      <c r="H56" s="2"/>
    </row>
    <row r="57" spans="1:9" s="17" customFormat="1" x14ac:dyDescent="0.2">
      <c r="A57" s="19"/>
      <c r="B57" s="4" t="s">
        <v>3</v>
      </c>
      <c r="C57" s="19"/>
      <c r="D57" s="12"/>
      <c r="E57" s="11"/>
      <c r="F57" s="2"/>
      <c r="G57" s="11"/>
      <c r="H57" s="11"/>
    </row>
    <row r="58" spans="1:9" s="17" customFormat="1" x14ac:dyDescent="0.2">
      <c r="A58" s="20"/>
      <c r="B58" s="4" t="s">
        <v>23</v>
      </c>
      <c r="C58" s="20"/>
      <c r="D58" s="12">
        <v>5065037.29</v>
      </c>
      <c r="E58" s="2"/>
      <c r="F58" s="2"/>
      <c r="G58" s="2"/>
      <c r="H58" s="2"/>
    </row>
    <row r="59" spans="1:9" x14ac:dyDescent="0.2">
      <c r="A59" s="4"/>
      <c r="B59" s="4" t="s">
        <v>7</v>
      </c>
      <c r="C59" s="4"/>
      <c r="D59" s="34">
        <f>SUM(D57:D58)</f>
        <v>5065037.29</v>
      </c>
      <c r="E59" s="11"/>
    </row>
    <row r="60" spans="1:9" x14ac:dyDescent="0.2">
      <c r="A60" s="4"/>
      <c r="B60" s="4" t="s">
        <v>8</v>
      </c>
      <c r="C60" s="4"/>
      <c r="D60" s="21">
        <f>+D59+D56</f>
        <v>3824726.6499999966</v>
      </c>
      <c r="E60" s="18"/>
      <c r="F60" s="11"/>
    </row>
    <row r="61" spans="1:9" x14ac:dyDescent="0.2">
      <c r="A61" s="4"/>
      <c r="B61" s="4"/>
      <c r="C61" s="4"/>
      <c r="D61" s="8"/>
    </row>
    <row r="62" spans="1:9" x14ac:dyDescent="0.2">
      <c r="A62" s="7" t="s">
        <v>10</v>
      </c>
      <c r="B62" s="4"/>
      <c r="C62" s="4">
        <v>19100022</v>
      </c>
      <c r="D62" s="8"/>
      <c r="F62" s="11"/>
      <c r="H62" s="11"/>
      <c r="I62" s="11"/>
    </row>
    <row r="63" spans="1:9" x14ac:dyDescent="0.2">
      <c r="A63" s="4"/>
      <c r="B63" s="4" t="s">
        <v>2</v>
      </c>
      <c r="C63" s="4"/>
      <c r="D63" s="30">
        <v>-121023356.16999999</v>
      </c>
      <c r="G63" s="11"/>
      <c r="I63" s="11"/>
    </row>
    <row r="64" spans="1:9" s="15" customFormat="1" x14ac:dyDescent="0.2">
      <c r="A64" s="19"/>
      <c r="B64" s="4" t="s">
        <v>3</v>
      </c>
      <c r="C64" s="19"/>
      <c r="D64" s="12"/>
      <c r="E64" s="2"/>
      <c r="F64" s="2"/>
      <c r="G64" s="2"/>
      <c r="H64" s="2"/>
      <c r="I64" s="13"/>
    </row>
    <row r="65" spans="1:9" s="15" customFormat="1" x14ac:dyDescent="0.2">
      <c r="A65" s="19"/>
      <c r="B65" s="4" t="s">
        <v>24</v>
      </c>
      <c r="C65" s="19"/>
      <c r="E65" s="2"/>
      <c r="F65" s="2"/>
      <c r="G65" s="2"/>
      <c r="H65" s="2"/>
      <c r="I65" s="13"/>
    </row>
    <row r="66" spans="1:9" s="23" customFormat="1" x14ac:dyDescent="0.2">
      <c r="A66" s="20"/>
      <c r="B66" s="4" t="s">
        <v>23</v>
      </c>
      <c r="C66" s="20"/>
      <c r="D66" s="12">
        <v>-6678876.7800000003</v>
      </c>
      <c r="E66" s="22"/>
    </row>
    <row r="67" spans="1:9" s="24" customFormat="1" x14ac:dyDescent="0.2">
      <c r="A67" s="4"/>
      <c r="B67" s="4" t="s">
        <v>7</v>
      </c>
      <c r="C67" s="4"/>
      <c r="D67" s="34">
        <f>SUM(D64:D66)</f>
        <v>-6678876.7800000003</v>
      </c>
      <c r="E67" s="11"/>
      <c r="F67" s="23"/>
      <c r="G67" s="23"/>
    </row>
    <row r="68" spans="1:9" x14ac:dyDescent="0.2">
      <c r="A68" s="4"/>
      <c r="B68" s="4" t="s">
        <v>8</v>
      </c>
      <c r="C68" s="4"/>
      <c r="D68" s="21">
        <f>+D67+D63</f>
        <v>-127702232.94999999</v>
      </c>
      <c r="E68" s="18"/>
      <c r="F68" s="11"/>
    </row>
    <row r="69" spans="1:9" x14ac:dyDescent="0.2">
      <c r="A69" s="4"/>
      <c r="B69" s="4"/>
      <c r="C69" s="4"/>
      <c r="D69" s="8"/>
    </row>
    <row r="70" spans="1:9" x14ac:dyDescent="0.2">
      <c r="A70" s="7" t="s">
        <v>11</v>
      </c>
      <c r="B70" s="4"/>
      <c r="C70" s="4">
        <v>19100142</v>
      </c>
      <c r="D70" s="8"/>
    </row>
    <row r="71" spans="1:9" x14ac:dyDescent="0.2">
      <c r="A71" s="4"/>
      <c r="B71" s="4" t="s">
        <v>2</v>
      </c>
      <c r="C71" s="4"/>
      <c r="D71" s="30">
        <v>-325125.71000000002</v>
      </c>
    </row>
    <row r="72" spans="1:9" x14ac:dyDescent="0.2">
      <c r="A72" s="19"/>
      <c r="B72" s="4" t="s">
        <v>22</v>
      </c>
      <c r="C72" s="19"/>
      <c r="D72" s="12"/>
      <c r="G72" s="11"/>
      <c r="I72" s="11"/>
    </row>
    <row r="73" spans="1:9" s="15" customFormat="1" x14ac:dyDescent="0.2">
      <c r="A73" s="20"/>
      <c r="B73" s="4" t="s">
        <v>6</v>
      </c>
      <c r="C73" s="20"/>
      <c r="D73" s="12">
        <v>-7062.94</v>
      </c>
      <c r="E73" s="2"/>
      <c r="F73" s="2"/>
      <c r="G73" s="11"/>
      <c r="H73" s="2"/>
      <c r="I73" s="11"/>
    </row>
    <row r="74" spans="1:9" s="15" customFormat="1" x14ac:dyDescent="0.2">
      <c r="A74" s="4"/>
      <c r="B74" s="4" t="s">
        <v>7</v>
      </c>
      <c r="C74" s="4"/>
      <c r="D74" s="34">
        <f>SUM(D72:D73)</f>
        <v>-7062.94</v>
      </c>
      <c r="E74" s="11"/>
      <c r="F74" s="2"/>
      <c r="G74" s="11"/>
      <c r="H74" s="2"/>
      <c r="I74" s="13"/>
    </row>
    <row r="75" spans="1:9" s="15" customFormat="1" x14ac:dyDescent="0.2">
      <c r="A75" s="4"/>
      <c r="B75" s="4" t="s">
        <v>8</v>
      </c>
      <c r="C75" s="4"/>
      <c r="D75" s="21">
        <f>+D74+D71</f>
        <v>-332188.65000000002</v>
      </c>
      <c r="E75" s="18"/>
      <c r="F75" s="31"/>
    </row>
    <row r="76" spans="1:9" s="15" customFormat="1" x14ac:dyDescent="0.2">
      <c r="A76" s="4"/>
      <c r="B76" s="4"/>
      <c r="C76" s="4"/>
      <c r="D76" s="8"/>
    </row>
    <row r="77" spans="1:9" s="16" customFormat="1" x14ac:dyDescent="0.2">
      <c r="A77" s="7" t="s">
        <v>12</v>
      </c>
      <c r="B77" s="4"/>
      <c r="C77" s="4">
        <v>19100132</v>
      </c>
      <c r="D77" s="8"/>
    </row>
    <row r="78" spans="1:9" s="24" customFormat="1" x14ac:dyDescent="0.2">
      <c r="A78" s="4"/>
      <c r="B78" s="4" t="s">
        <v>2</v>
      </c>
      <c r="C78" s="4"/>
      <c r="D78" s="30">
        <v>-3531462.3</v>
      </c>
    </row>
    <row r="79" spans="1:9" x14ac:dyDescent="0.2">
      <c r="A79" s="19"/>
      <c r="B79" s="4" t="s">
        <v>22</v>
      </c>
      <c r="C79" s="19"/>
      <c r="D79" s="12"/>
      <c r="F79" s="11"/>
      <c r="H79" s="11"/>
    </row>
    <row r="80" spans="1:9" x14ac:dyDescent="0.2">
      <c r="A80" s="20"/>
      <c r="B80" s="4" t="s">
        <v>6</v>
      </c>
      <c r="C80" s="20"/>
      <c r="D80" s="12">
        <v>-799226.96</v>
      </c>
      <c r="H80" s="11"/>
    </row>
    <row r="81" spans="1:8" x14ac:dyDescent="0.2">
      <c r="A81" s="4"/>
      <c r="B81" s="4" t="s">
        <v>7</v>
      </c>
      <c r="C81" s="4"/>
      <c r="D81" s="34">
        <f>SUM(D79:D80)</f>
        <v>-799226.96</v>
      </c>
      <c r="E81" s="11"/>
      <c r="H81" s="13"/>
    </row>
    <row r="82" spans="1:8" x14ac:dyDescent="0.2">
      <c r="A82" s="4"/>
      <c r="B82" s="4" t="s">
        <v>8</v>
      </c>
      <c r="C82" s="4"/>
      <c r="D82" s="21">
        <f>+D81+D78</f>
        <v>-4330689.26</v>
      </c>
      <c r="E82" s="18"/>
      <c r="F82" s="11"/>
    </row>
    <row r="83" spans="1:8" x14ac:dyDescent="0.2">
      <c r="A83" s="4"/>
      <c r="B83" s="4"/>
      <c r="C83" s="4"/>
      <c r="D83" s="8"/>
    </row>
    <row r="84" spans="1:8" s="15" customFormat="1" x14ac:dyDescent="0.2">
      <c r="A84" s="7" t="s">
        <v>13</v>
      </c>
      <c r="B84" s="4"/>
      <c r="C84" s="4"/>
      <c r="D84" s="8"/>
    </row>
    <row r="85" spans="1:8" s="15" customFormat="1" x14ac:dyDescent="0.2">
      <c r="A85" s="4"/>
      <c r="B85" s="4" t="s">
        <v>2</v>
      </c>
      <c r="C85" s="4"/>
      <c r="D85" s="35">
        <f>SUMIF($B$1:$B$82,B85,$D$1:$D$82)</f>
        <v>-150262148.96000001</v>
      </c>
      <c r="E85" s="18"/>
      <c r="F85" s="28"/>
      <c r="G85" s="28"/>
    </row>
    <row r="86" spans="1:8" s="16" customFormat="1" x14ac:dyDescent="0.2">
      <c r="A86" s="4"/>
      <c r="B86" s="4" t="s">
        <v>7</v>
      </c>
      <c r="C86" s="4"/>
      <c r="D86" s="36">
        <f>SUMIF($B$1:$B$82,B86,$D$1:$D$82)</f>
        <v>-3897381.94</v>
      </c>
      <c r="F86" s="28"/>
    </row>
    <row r="87" spans="1:8" ht="12" thickBot="1" x14ac:dyDescent="0.25">
      <c r="A87" s="4"/>
      <c r="B87" s="4" t="s">
        <v>8</v>
      </c>
      <c r="C87" s="4"/>
      <c r="D87" s="37">
        <f>SUMIF($B$1:$B$82,B87,$D$1:$D$82)</f>
        <v>-154159530.90000001</v>
      </c>
      <c r="E87" s="29"/>
      <c r="F87" s="28"/>
    </row>
    <row r="88" spans="1:8" ht="12" thickTop="1" x14ac:dyDescent="0.2">
      <c r="A88" s="4" t="s">
        <v>14</v>
      </c>
      <c r="B88" s="4"/>
      <c r="C88" s="4"/>
      <c r="D88" s="32">
        <f>+D16+D25+D34+D43</f>
        <v>2329759.8199999994</v>
      </c>
    </row>
    <row r="89" spans="1:8" ht="12" thickBot="1" x14ac:dyDescent="0.25">
      <c r="A89" s="4" t="s">
        <v>15</v>
      </c>
      <c r="B89" s="4"/>
      <c r="C89" s="4"/>
      <c r="D89" s="25">
        <f>+D82+D75+D68+D60+D53</f>
        <v>-156489290.72</v>
      </c>
    </row>
    <row r="90" spans="1:8" ht="12" thickTop="1" x14ac:dyDescent="0.2">
      <c r="A90" s="4"/>
      <c r="B90" s="4"/>
      <c r="C90" s="4"/>
    </row>
    <row r="91" spans="1:8" x14ac:dyDescent="0.2">
      <c r="A91" s="4"/>
      <c r="B91" s="4"/>
      <c r="C91" s="4"/>
    </row>
    <row r="92" spans="1:8" s="15" customFormat="1" x14ac:dyDescent="0.2">
      <c r="A92" s="4"/>
      <c r="B92" s="4"/>
      <c r="C92" s="4"/>
      <c r="D92" s="2"/>
    </row>
    <row r="93" spans="1:8" s="16" customFormat="1" x14ac:dyDescent="0.2">
      <c r="A93" s="4"/>
      <c r="B93" s="4"/>
      <c r="C93" s="4"/>
      <c r="D93" s="2"/>
    </row>
    <row r="94" spans="1:8" x14ac:dyDescent="0.2">
      <c r="A94" s="4"/>
      <c r="B94" s="4"/>
      <c r="C94" s="4"/>
    </row>
    <row r="95" spans="1:8" x14ac:dyDescent="0.2">
      <c r="A95" s="4"/>
      <c r="B95" s="4"/>
      <c r="C95" s="4"/>
    </row>
    <row r="96" spans="1:8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ht="18" customHeight="1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32" spans="2:2" x14ac:dyDescent="0.2">
      <c r="B132" s="26"/>
    </row>
    <row r="133" spans="2:2" x14ac:dyDescent="0.2">
      <c r="B133" s="27"/>
    </row>
    <row r="134" spans="2:2" x14ac:dyDescent="0.2">
      <c r="B134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7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F6E554770594EA10CEC380786D935" ma:contentTypeVersion="28" ma:contentTypeDescription="" ma:contentTypeScope="" ma:versionID="3cf45b363fa8d005db8250e395d6064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2022-09-19T07:00:00+00:00</OpenedDate>
    <SignificantOrder xmlns="dc463f71-b30c-4ab2-9473-d307f9d35888">false</SignificantOrder>
    <Date1 xmlns="dc463f71-b30c-4ab2-9473-d307f9d35888">2023-10-13T07:00:00+00:00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220715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AA1E69-3D42-42B7-B01E-2AB2C6AB095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F38DA101-B6FC-4416-80BF-13D59D5DB2E7}"/>
</file>

<file path=customXml/itemProps3.xml><?xml version="1.0" encoding="utf-8"?>
<ds:datastoreItem xmlns:ds="http://schemas.openxmlformats.org/officeDocument/2006/customXml" ds:itemID="{04F77E61-CAE0-42C8-98B8-75600D4349A8}"/>
</file>

<file path=customXml/itemProps4.xml><?xml version="1.0" encoding="utf-8"?>
<ds:datastoreItem xmlns:ds="http://schemas.openxmlformats.org/officeDocument/2006/customXml" ds:itemID="{B334E596-C4C6-431D-A604-F356C0F816BB}"/>
</file>

<file path=customXml/itemProps5.xml><?xml version="1.0" encoding="utf-8"?>
<ds:datastoreItem xmlns:ds="http://schemas.openxmlformats.org/officeDocument/2006/customXml" ds:itemID="{C4120991-2CA2-4C53-8D1D-5F11B0A0BB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191 Accounts</vt:lpstr>
      <vt:lpstr>'191 Accounts'!Print_Area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Kelima.Yakupova@pse.com;Paul.Schmidt@pse.com</dc:creator>
  <cp:lastModifiedBy>Replyanskaya, Ekaterina - Transmission</cp:lastModifiedBy>
  <cp:lastPrinted>2023-02-07T04:54:14Z</cp:lastPrinted>
  <dcterms:created xsi:type="dcterms:W3CDTF">2005-03-16T23:33:46Z</dcterms:created>
  <dcterms:modified xsi:type="dcterms:W3CDTF">2023-10-05T16:54:19Z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0x0101006E56B4D1795A2E4DB2F0B01679ED314A00A76F6E554770594EA10CEC380786D935</vt:lpwstr>
  </property>
  <property fmtid="{D5CDD505-2E9C-101B-9397-08002B2CF9AE}" pid="3" name="_docset_NoMedatataSyncRequired">
    <vt:lpwstr>False</vt:lpwstr>
  </property>
</Properties>
</file>