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3ADEFDE4-DFBC-4503-B921-B34C4FD1336A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Sheet1!$A$1:$N$25</definedName>
    <definedName name="_xlnm.Print_Area" localSheetId="1">Table!$A$4:$K$20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2" l="1"/>
  <c r="K10" i="2" s="1"/>
  <c r="N13" i="1" l="1"/>
  <c r="K13" i="1"/>
  <c r="G12" i="2"/>
  <c r="A12" i="1"/>
  <c r="A13" i="1" s="1"/>
  <c r="A14" i="1" s="1"/>
  <c r="A15" i="1" s="1"/>
  <c r="A16" i="1" s="1"/>
  <c r="A17" i="1" s="1"/>
  <c r="A18" i="1" s="1"/>
  <c r="A19" i="1" s="1"/>
  <c r="A11" i="1"/>
  <c r="H11" i="1" l="1"/>
  <c r="H15" i="1" s="1"/>
  <c r="H19" i="1" s="1"/>
  <c r="K12" i="2" l="1"/>
  <c r="I12" i="2"/>
  <c r="K11" i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<sst xmlns="http://schemas.openxmlformats.org/spreadsheetml/2006/main" count="44" uniqueCount="33">
  <si>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</si>
  <si>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</si>
  <si>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</si>
  <si>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</si>
  <si>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</si>
  <si>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</si>
  <si>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</si>
  <si>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</si>
  <si>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</si>
  <si>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</si>
  <si>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</si>
  <si>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</si>
  <si>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</si>
  <si>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</si>
  <si>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</si>
  <si>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</si>
  <si>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</si>
  <si>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</si>
  <si>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</si>
  <si>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</si>
  <si>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</si>
  <si>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</si>
  <si>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</si>
  <si>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</si>
  <si>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</si>
  <si>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>(3) Exh, HLR-2.</t>
  </si>
  <si>
    <t>Average</t>
  </si>
  <si>
    <t xml:space="preserve">Avista Forecast </t>
  </si>
  <si>
    <t>Exhibit SC-37</t>
  </si>
  <si>
    <t>Table 19 - Capital Additions for Wood Pole Management</t>
  </si>
  <si>
    <t>(4) WP SC-24 New AVA-Exh-JBB-2 1-21-22 with PC Disallow.</t>
  </si>
  <si>
    <t>Adjustments to Wood Pole Management  Program Capital Additions for 2022-2024</t>
  </si>
  <si>
    <t>Wood Pole Management Program: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</si>
</sst>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2" fillId="0" borderId="1" xfId="0" applyFont="1" applyBorder="1"/>
    <xf numFmtId="164" fontId="2" fillId="0" borderId="1" xfId="2" applyNumberFormat="1" applyFont="1" applyBorder="1"/>
    <xf numFmtId="0" fontId="2" fillId="0" borderId="4" xfId="0" quotePrefix="1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N25"/>
  <sheetViews>
    <sheetView tabSelected="1" workbookViewId="0">
      <selection activeCell="B10" sqref="B10"/>
    </sheetView>
  </sheetViews>
  <sheetFormatPr defaultRowHeight="15" x14ac:dyDescent="0.25"/>
  <cols>
    <col min="4" max="5" width="14.8554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85546875" customWidth="1"/>
  </cols>
  <sheetData>
    <row r="1" spans="1:14" x14ac:dyDescent="0.25">
      <c r="A1" s="17" t="s">
        <v>14</v>
      </c>
      <c r="N1" s="18" t="s">
        <v>28</v>
      </c>
    </row>
    <row r="2" spans="1:14" x14ac:dyDescent="0.25">
      <c r="A2" t="s">
        <v>15</v>
      </c>
    </row>
    <row r="3" spans="1:14" x14ac:dyDescent="0.25">
      <c r="A3" s="1" t="s">
        <v>31</v>
      </c>
    </row>
    <row r="5" spans="1:14" x14ac:dyDescent="0.25">
      <c r="B5" s="40" t="s">
        <v>6</v>
      </c>
      <c r="C5" s="40"/>
      <c r="D5" s="40"/>
      <c r="E5" s="19" t="s">
        <v>7</v>
      </c>
      <c r="F5" s="19"/>
      <c r="G5" s="19" t="s">
        <v>8</v>
      </c>
      <c r="H5" s="19" t="s">
        <v>9</v>
      </c>
      <c r="I5" s="19"/>
      <c r="J5" s="19" t="s">
        <v>10</v>
      </c>
      <c r="K5" s="19" t="s">
        <v>11</v>
      </c>
      <c r="L5" s="19"/>
      <c r="M5" s="19" t="s">
        <v>12</v>
      </c>
      <c r="N5" s="19" t="s">
        <v>13</v>
      </c>
    </row>
    <row r="6" spans="1:14" x14ac:dyDescent="0.25">
      <c r="G6" s="39">
        <v>2022</v>
      </c>
      <c r="H6" s="39"/>
      <c r="I6" s="13"/>
      <c r="J6" s="39">
        <v>2023</v>
      </c>
      <c r="K6" s="39"/>
      <c r="L6" s="13"/>
      <c r="M6" s="39">
        <v>2024</v>
      </c>
      <c r="N6" s="39"/>
    </row>
    <row r="7" spans="1:14" x14ac:dyDescent="0.2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7.25" x14ac:dyDescent="0.25">
      <c r="A8" t="s">
        <v>22</v>
      </c>
      <c r="E8" s="13" t="s">
        <v>16</v>
      </c>
      <c r="F8" s="3"/>
      <c r="G8" s="13" t="s">
        <v>17</v>
      </c>
      <c r="H8" s="13" t="s">
        <v>1</v>
      </c>
      <c r="I8" s="3"/>
      <c r="J8" s="13" t="s">
        <v>17</v>
      </c>
      <c r="K8" s="13" t="s">
        <v>1</v>
      </c>
      <c r="L8" s="3"/>
      <c r="M8" s="13" t="s">
        <v>17</v>
      </c>
      <c r="N8" s="13" t="s">
        <v>1</v>
      </c>
    </row>
    <row r="9" spans="1:14" x14ac:dyDescent="0.25">
      <c r="B9" s="1" t="s">
        <v>18</v>
      </c>
    </row>
    <row r="10" spans="1:14" x14ac:dyDescent="0.25">
      <c r="A10" s="4">
        <v>1</v>
      </c>
      <c r="B10" s="1" t="s">
        <v>32</v>
      </c>
    </row>
    <row r="11" spans="1:14" x14ac:dyDescent="0.25">
      <c r="A11" s="4">
        <f>+A10+1</f>
        <v>2</v>
      </c>
      <c r="B11" t="s">
        <v>3</v>
      </c>
      <c r="E11" s="7">
        <v>11744370</v>
      </c>
      <c r="F11" s="7"/>
      <c r="G11" s="6">
        <v>3.6999999999999998E-2</v>
      </c>
      <c r="H11" s="7">
        <f>+E11*(1+G11)</f>
        <v>12178911.689999999</v>
      </c>
      <c r="I11" s="7"/>
      <c r="J11" s="6">
        <v>2.4E-2</v>
      </c>
      <c r="K11" s="7">
        <f>+H11*(1+J11)</f>
        <v>12471205.570559999</v>
      </c>
      <c r="L11" s="7"/>
      <c r="M11" s="6">
        <v>2.3E-2</v>
      </c>
      <c r="N11" s="7">
        <f>+K11*(1+M11)</f>
        <v>12758043.298682878</v>
      </c>
    </row>
    <row r="12" spans="1:14" x14ac:dyDescent="0.25">
      <c r="A12" s="4">
        <f t="shared" ref="A12:A19" si="0">+A11+1</f>
        <v>3</v>
      </c>
    </row>
    <row r="13" spans="1:14" ht="17.25" x14ac:dyDescent="0.25">
      <c r="A13" s="4">
        <f t="shared" si="0"/>
        <v>4</v>
      </c>
      <c r="B13" t="s">
        <v>19</v>
      </c>
      <c r="H13" s="9">
        <v>12999996</v>
      </c>
      <c r="I13" s="14"/>
      <c r="J13" s="8"/>
      <c r="K13" s="9">
        <f>+H13</f>
        <v>12999996</v>
      </c>
      <c r="L13" s="14"/>
      <c r="M13" s="8"/>
      <c r="N13" s="8">
        <f>+K13</f>
        <v>12999996</v>
      </c>
    </row>
    <row r="14" spans="1:14" x14ac:dyDescent="0.25">
      <c r="A14" s="4">
        <f t="shared" si="0"/>
        <v>5</v>
      </c>
      <c r="N14" s="10"/>
    </row>
    <row r="15" spans="1:14" x14ac:dyDescent="0.25">
      <c r="A15" s="4">
        <f t="shared" si="0"/>
        <v>6</v>
      </c>
      <c r="B15" t="s">
        <v>4</v>
      </c>
      <c r="H15" s="7">
        <f>+H11-H13</f>
        <v>-821084.31000000052</v>
      </c>
      <c r="I15" s="7"/>
      <c r="K15" s="7">
        <f>+K11-K13</f>
        <v>-528790.42944000103</v>
      </c>
      <c r="L15" s="7"/>
      <c r="N15" s="7">
        <f>+N11-N13</f>
        <v>-241952.70131712221</v>
      </c>
    </row>
    <row r="16" spans="1:14" x14ac:dyDescent="0.25">
      <c r="A16" s="4">
        <f t="shared" si="0"/>
        <v>7</v>
      </c>
    </row>
    <row r="17" spans="1:14" ht="17.25" x14ac:dyDescent="0.25">
      <c r="A17" s="4">
        <f t="shared" si="0"/>
        <v>8</v>
      </c>
      <c r="B17" t="s">
        <v>20</v>
      </c>
      <c r="H17" s="11">
        <v>0.64989490101381575</v>
      </c>
      <c r="I17" s="15"/>
      <c r="K17" s="11">
        <v>0.64989490101381575</v>
      </c>
      <c r="L17" s="15"/>
      <c r="N17" s="11">
        <v>0.64989490101381575</v>
      </c>
    </row>
    <row r="18" spans="1:14" x14ac:dyDescent="0.25">
      <c r="A18" s="4">
        <f t="shared" si="0"/>
        <v>9</v>
      </c>
    </row>
    <row r="19" spans="1:14" x14ac:dyDescent="0.2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-533618.50637144758</v>
      </c>
      <c r="I19" s="16"/>
      <c r="J19" s="1"/>
      <c r="K19" s="12">
        <f>+K15*K17</f>
        <v>-343658.20379796257</v>
      </c>
      <c r="L19" s="16"/>
      <c r="M19" s="1"/>
      <c r="N19" s="12">
        <f>+N15*N17</f>
        <v>-157243.82687251645</v>
      </c>
    </row>
    <row r="22" spans="1:14" x14ac:dyDescent="0.25">
      <c r="A22" t="s">
        <v>21</v>
      </c>
      <c r="B22" t="s">
        <v>24</v>
      </c>
    </row>
    <row r="23" spans="1:14" x14ac:dyDescent="0.25">
      <c r="B23" t="s">
        <v>23</v>
      </c>
    </row>
    <row r="24" spans="1:14" x14ac:dyDescent="0.25">
      <c r="B24" t="s">
        <v>25</v>
      </c>
    </row>
    <row r="25" spans="1:14" x14ac:dyDescent="0.25">
      <c r="B25" t="s">
        <v>30</v>
      </c>
    </row>
  </sheetData>
  <mergeCells count="4">
    <mergeCell ref="G6:H6"/>
    <mergeCell ref="J6:K6"/>
    <mergeCell ref="M6:N6"/>
    <mergeCell ref="B5:D5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020F-5439-4C93-8DE0-FD023EC93CA2}">
  <sheetPr>
    <pageSetUpPr fitToPage="1"/>
  </sheetPr>
  <dimension ref="A4:K17"/>
  <sheetViews>
    <sheetView showGridLines="0" workbookViewId="0">
      <selection activeCell="B4" sqref="B4:K14"/>
    </sheetView>
  </sheetViews>
  <sheetFormatPr defaultRowHeight="15" x14ac:dyDescent="0.25"/>
  <cols>
    <col min="4" max="5" width="14.8554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  <col min="11" max="11" width="14.85546875" customWidth="1"/>
  </cols>
  <sheetData>
    <row r="4" spans="1:11" ht="30.75" customHeight="1" x14ac:dyDescent="0.35">
      <c r="B4" s="41" t="s">
        <v>29</v>
      </c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25">
      <c r="B5" s="20"/>
      <c r="C5" s="21"/>
      <c r="D5" s="31"/>
      <c r="E5" s="22" t="s">
        <v>0</v>
      </c>
      <c r="F5" s="35"/>
      <c r="G5" s="23"/>
      <c r="H5" s="37"/>
      <c r="I5" s="23"/>
      <c r="J5" s="37"/>
      <c r="K5" s="24"/>
    </row>
    <row r="6" spans="1:11" ht="17.25" x14ac:dyDescent="0.25">
      <c r="B6" s="20"/>
      <c r="C6" s="21"/>
      <c r="D6" s="27"/>
      <c r="E6" s="13" t="s">
        <v>26</v>
      </c>
      <c r="F6" s="24"/>
      <c r="G6" s="13">
        <v>2022</v>
      </c>
      <c r="H6" s="24"/>
      <c r="I6" s="13">
        <v>2023</v>
      </c>
      <c r="J6" s="24"/>
      <c r="K6" s="25">
        <v>2024</v>
      </c>
    </row>
    <row r="7" spans="1:11" x14ac:dyDescent="0.25">
      <c r="B7" s="26" t="s">
        <v>18</v>
      </c>
      <c r="C7" s="21"/>
      <c r="D7" s="27"/>
      <c r="E7" s="21"/>
      <c r="F7" s="31"/>
      <c r="G7" s="21"/>
      <c r="H7" s="31"/>
      <c r="I7" s="21"/>
      <c r="J7" s="31"/>
      <c r="K7" s="27"/>
    </row>
    <row r="8" spans="1:11" x14ac:dyDescent="0.25">
      <c r="A8" s="5"/>
      <c r="B8" s="20" t="s">
        <v>3</v>
      </c>
      <c r="C8" s="21"/>
      <c r="D8" s="27"/>
      <c r="E8" s="28">
        <v>11744370</v>
      </c>
      <c r="F8" s="29"/>
      <c r="G8" s="28">
        <v>12178911.689999999</v>
      </c>
      <c r="H8" s="29"/>
      <c r="I8" s="7">
        <v>12471205.570559999</v>
      </c>
      <c r="J8" s="29"/>
      <c r="K8" s="29">
        <v>12758043.298682878</v>
      </c>
    </row>
    <row r="9" spans="1:11" x14ac:dyDescent="0.25">
      <c r="A9" s="5"/>
      <c r="B9" s="20"/>
      <c r="C9" s="21"/>
      <c r="D9" s="27"/>
      <c r="E9" s="21"/>
      <c r="F9" s="27"/>
      <c r="G9" s="21"/>
      <c r="H9" s="27"/>
      <c r="I9" s="21"/>
      <c r="J9" s="27"/>
      <c r="K9" s="27"/>
    </row>
    <row r="10" spans="1:11" ht="17.25" x14ac:dyDescent="0.25">
      <c r="A10" s="5"/>
      <c r="B10" s="20" t="s">
        <v>27</v>
      </c>
      <c r="C10" s="21"/>
      <c r="D10" s="27"/>
      <c r="E10" s="21"/>
      <c r="F10" s="27"/>
      <c r="G10" s="9">
        <v>12999996</v>
      </c>
      <c r="H10" s="30"/>
      <c r="I10" s="9">
        <f>+G10</f>
        <v>12999996</v>
      </c>
      <c r="J10" s="30"/>
      <c r="K10" s="30">
        <f>+I10</f>
        <v>12999996</v>
      </c>
    </row>
    <row r="11" spans="1:11" x14ac:dyDescent="0.25">
      <c r="A11" s="5"/>
      <c r="B11" s="20"/>
      <c r="C11" s="21"/>
      <c r="D11" s="27"/>
      <c r="E11" s="21"/>
      <c r="F11" s="27"/>
      <c r="G11" s="21"/>
      <c r="H11" s="31"/>
      <c r="I11" s="21"/>
      <c r="J11" s="31"/>
      <c r="K11" s="31"/>
    </row>
    <row r="12" spans="1:11" x14ac:dyDescent="0.25">
      <c r="A12" s="5"/>
      <c r="B12" s="20" t="s">
        <v>4</v>
      </c>
      <c r="C12" s="21"/>
      <c r="D12" s="27"/>
      <c r="E12" s="21"/>
      <c r="F12" s="27"/>
      <c r="G12" s="28">
        <f>+G8-G10</f>
        <v>-821084.31000000052</v>
      </c>
      <c r="H12" s="29"/>
      <c r="I12" s="28">
        <f>+I8-I10</f>
        <v>-528790.42944000103</v>
      </c>
      <c r="J12" s="29"/>
      <c r="K12" s="29">
        <f>+K8-K10</f>
        <v>-241952.70131712221</v>
      </c>
    </row>
    <row r="13" spans="1:11" x14ac:dyDescent="0.25">
      <c r="A13" s="5"/>
      <c r="B13" s="20"/>
      <c r="C13" s="21"/>
      <c r="D13" s="27"/>
      <c r="E13" s="21"/>
      <c r="F13" s="27"/>
      <c r="G13" s="21"/>
      <c r="H13" s="38"/>
      <c r="I13" s="21"/>
      <c r="J13" s="38"/>
      <c r="K13" s="27"/>
    </row>
    <row r="14" spans="1:11" x14ac:dyDescent="0.25">
      <c r="A14" s="5"/>
      <c r="B14" s="32" t="s">
        <v>5</v>
      </c>
      <c r="C14" s="33"/>
      <c r="D14" s="36"/>
      <c r="E14" s="33"/>
      <c r="F14" s="33"/>
      <c r="G14" s="12">
        <v>-533618.50637144758</v>
      </c>
      <c r="H14" s="34"/>
      <c r="I14" s="12">
        <v>-343658.20379796257</v>
      </c>
      <c r="J14" s="34"/>
      <c r="K14" s="12">
        <v>-157243.82687251645</v>
      </c>
    </row>
    <row r="17" spans="5:5" x14ac:dyDescent="0.25">
      <c r="E17" s="20"/>
    </row>
  </sheetData>
  <mergeCells count="1">
    <mergeCell ref="B4:K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51EF4C9-D125-415E-85AC-BBFCC369B53D}"/>
</file>

<file path=customXml/itemProps2.xml><?xml version="1.0" encoding="utf-8"?>
<ds:datastoreItem xmlns:ds="http://schemas.openxmlformats.org/officeDocument/2006/customXml" ds:itemID="{FA88373D-DEC5-4E65-BFF0-CE60779E6A9F}"/>
</file>

<file path=customXml/itemProps3.xml><?xml version="1.0" encoding="utf-8"?>
<ds:datastoreItem xmlns:ds="http://schemas.openxmlformats.org/officeDocument/2006/customXml" ds:itemID="{F8C1DCBE-2DD8-4A6B-8E2A-702F37056B40}"/>
</file>

<file path=customXml/itemProps4.xml><?xml version="1.0" encoding="utf-8"?>
<ds:datastoreItem xmlns:ds="http://schemas.openxmlformats.org/officeDocument/2006/customXml" ds:itemID="{A3103979-58BD-4000-9E59-330184C3D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2022-07-13T00:38:06Z</cp:lastPrinted>
  <dcterms:created xsi:type="dcterms:W3CDTF">2022-07-12T23:10:35Z</dcterms:created>
  <dcterms:modified xsi:type="dcterms:W3CDTF">2022-07-25T21:03:14Z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