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G:\Dept\Rates\2017 Rate Cases\WA\Testimony\Gross\"/>
    </mc:Choice>
  </mc:AlternateContent>
  <bookViews>
    <workbookView xWindow="0" yWindow="0" windowWidth="27195" windowHeight="11040" activeTab="1"/>
  </bookViews>
  <sheets>
    <sheet name="Cover Page " sheetId="4" r:id="rId1"/>
    <sheet name="Sch 200 Misc. Fees" sheetId="2" r:id="rId2"/>
    <sheet name="Sheet2" sheetId="3" r:id="rId3"/>
  </sheets>
  <externalReferences>
    <externalReference r:id="rId4"/>
  </externalReferences>
  <definedNames>
    <definedName name="first_day">'[1]Historic Data'!$K$3</definedName>
    <definedName name="_xlnm.Print_Area" localSheetId="1">'Sch 200 Misc. Fees'!$A$1:$K$14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K6" i="2"/>
  <c r="J6" i="2" l="1"/>
  <c r="J11" i="2"/>
  <c r="J10" i="2"/>
  <c r="J8" i="2"/>
  <c r="J7" i="2"/>
  <c r="H9" i="2"/>
  <c r="J9" i="2" s="1"/>
  <c r="H11" i="2"/>
  <c r="H10" i="2"/>
  <c r="H8" i="2"/>
  <c r="H7" i="2"/>
  <c r="H6" i="2"/>
  <c r="J12" i="2" l="1"/>
</calcChain>
</file>

<file path=xl/sharedStrings.xml><?xml version="1.0" encoding="utf-8"?>
<sst xmlns="http://schemas.openxmlformats.org/spreadsheetml/2006/main" count="24" uniqueCount="24">
  <si>
    <t>Field Visit Charge</t>
  </si>
  <si>
    <t>Pilot Light</t>
  </si>
  <si>
    <t>New Premise Charge</t>
  </si>
  <si>
    <t>Reconnect - after hours</t>
  </si>
  <si>
    <t>Instances the Fee was Charged</t>
  </si>
  <si>
    <t>Name of Fee</t>
  </si>
  <si>
    <t>Fee Amount</t>
  </si>
  <si>
    <t>Reconnect - business hours</t>
  </si>
  <si>
    <t>Avg Revenue</t>
  </si>
  <si>
    <t>Avg</t>
  </si>
  <si>
    <t>SCHEDULE 200 - MISCELLANEOUS CHARGES</t>
  </si>
  <si>
    <t>Impact on Revenue</t>
  </si>
  <si>
    <t>Returned Payment Charge</t>
  </si>
  <si>
    <t>Proposed Fees*</t>
  </si>
  <si>
    <r>
      <t xml:space="preserve">* </t>
    </r>
    <r>
      <rPr>
        <i/>
        <sz val="8"/>
        <color theme="1"/>
        <rFont val="Calibri"/>
        <scheme val="minor"/>
      </rPr>
      <t xml:space="preserve">See </t>
    </r>
    <r>
      <rPr>
        <sz val="8"/>
        <color theme="1"/>
        <rFont val="Calibri"/>
        <scheme val="minor"/>
      </rPr>
      <t xml:space="preserve">https://www.bls.gov/data/inflation_calculator.htm for the CPI calculator used to determine how much the fees need to be increased to ensure the cost in today's dollars is equal to the cost the fees had when they were established in 2007. </t>
    </r>
  </si>
  <si>
    <t>Percentage change in Fee</t>
  </si>
  <si>
    <t>EXHIBIT NO.___(JGG-6)</t>
  </si>
  <si>
    <t>Docket No. UG-17____</t>
  </si>
  <si>
    <t>DOCKET UG-17_____</t>
  </si>
  <si>
    <t>CASCADE NATURAL GAS CORPORATION</t>
  </si>
  <si>
    <t>Exhibit No. __ (JGG-6)</t>
  </si>
  <si>
    <t>Witness: Jennifer G. Gross</t>
  </si>
  <si>
    <t>EXHIBIT OF JENNIFER G. GROSS</t>
  </si>
  <si>
    <t>REVENUE IMPACT OF CHANGES TO MISCELLANEOUS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</si>
</sst>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0" x14ac:knownFonts="1">
    <font>
      <sz val="11"/>
      <color theme="1"/>
      <name val="Calibri"/>
      <family val="2"/>
      <scheme val="minor"/>
    </font>
    <font>
      <b/>
      <sz val="11"/>
      <color theme="1"/>
      <name val="Calibri"/>
      <family val="2"/>
      <scheme val="minor"/>
    </font>
    <font>
      <b/>
      <sz val="11"/>
      <color theme="1"/>
      <name val="Calibri"/>
      <scheme val="minor"/>
    </font>
    <font>
      <sz val="8"/>
      <color theme="1"/>
      <name val="Calibri"/>
      <scheme val="minor"/>
    </font>
    <font>
      <sz val="10"/>
      <color indexed="8"/>
      <name val="Arial"/>
      <family val="2"/>
    </font>
    <font>
      <i/>
      <sz val="8"/>
      <color theme="1"/>
      <name val="Calibri"/>
      <scheme val="minor"/>
    </font>
    <font>
      <b/>
      <sz val="12"/>
      <color theme="1"/>
      <name val="Times New Roman"/>
      <family val="1"/>
    </font>
    <font>
      <sz val="12"/>
      <color theme="1"/>
      <name val="Times New Roman"/>
      <family val="1"/>
    </font>
    <font>
      <b/>
      <u/>
      <sz val="12"/>
      <color theme="1"/>
      <name val="Times New Roman"/>
      <family val="1"/>
    </font>
    <font>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alignment vertical="top"/>
    </xf>
  </cellStyleXfs>
  <cellXfs count="46">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6" fontId="0" fillId="2" borderId="2" xfId="0" quotePrefix="1" applyNumberFormat="1" applyFill="1" applyBorder="1" applyAlignment="1">
      <alignment vertical="center"/>
    </xf>
    <xf numFmtId="0" fontId="0" fillId="2" borderId="2" xfId="0" quotePrefix="1" applyFill="1" applyBorder="1" applyAlignment="1">
      <alignment vertical="center"/>
    </xf>
    <xf numFmtId="0" fontId="2" fillId="0" borderId="0" xfId="0" applyFont="1" applyAlignment="1">
      <alignment horizontal="center" vertical="center" wrapText="1"/>
    </xf>
    <xf numFmtId="164" fontId="0" fillId="2" borderId="2" xfId="0" quotePrefix="1" applyNumberForma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6" fontId="0" fillId="2" borderId="0" xfId="0" quotePrefix="1" applyNumberFormat="1" applyFill="1" applyBorder="1" applyAlignment="1">
      <alignment vertical="center"/>
    </xf>
    <xf numFmtId="0" fontId="0" fillId="2" borderId="0" xfId="0" quotePrefix="1" applyFill="1" applyBorder="1" applyAlignment="1">
      <alignment vertical="center"/>
    </xf>
    <xf numFmtId="0" fontId="0" fillId="2" borderId="0" xfId="0" applyFill="1" applyBorder="1" applyAlignment="1">
      <alignment vertical="center"/>
    </xf>
    <xf numFmtId="164" fontId="0" fillId="2" borderId="0" xfId="0" quotePrefix="1" applyNumberFormat="1" applyFill="1" applyBorder="1" applyAlignment="1">
      <alignment vertical="center"/>
    </xf>
    <xf numFmtId="6" fontId="0" fillId="0" borderId="0" xfId="0" quotePrefix="1" applyNumberFormat="1" applyBorder="1" applyAlignment="1">
      <alignment vertical="center"/>
    </xf>
    <xf numFmtId="0" fontId="0" fillId="0" borderId="0" xfId="0" quotePrefix="1" applyBorder="1" applyAlignment="1">
      <alignment vertical="center"/>
    </xf>
    <xf numFmtId="0" fontId="0" fillId="0" borderId="0" xfId="0" applyBorder="1" applyAlignment="1">
      <alignment vertical="center"/>
    </xf>
    <xf numFmtId="6" fontId="0" fillId="0" borderId="0" xfId="0" applyNumberFormat="1" applyBorder="1" applyAlignment="1">
      <alignment vertical="center"/>
    </xf>
    <xf numFmtId="164" fontId="0" fillId="0" borderId="0" xfId="0" quotePrefix="1" applyNumberFormat="1" applyBorder="1" applyAlignment="1">
      <alignment vertical="center"/>
    </xf>
    <xf numFmtId="6" fontId="0" fillId="2" borderId="0" xfId="0" applyNumberFormat="1" applyFill="1" applyBorder="1" applyAlignment="1">
      <alignment vertical="center"/>
    </xf>
    <xf numFmtId="6" fontId="0" fillId="0" borderId="0" xfId="0" applyNumberFormat="1" applyFill="1" applyBorder="1" applyAlignment="1">
      <alignment vertical="center"/>
    </xf>
    <xf numFmtId="0" fontId="0" fillId="2" borderId="4" xfId="0" quotePrefix="1" applyFill="1" applyBorder="1" applyAlignment="1">
      <alignment vertical="center"/>
    </xf>
    <xf numFmtId="0" fontId="0" fillId="2" borderId="2" xfId="0" applyFill="1" applyBorder="1" applyAlignment="1">
      <alignment vertical="center"/>
    </xf>
    <xf numFmtId="0" fontId="0" fillId="0" borderId="5" xfId="0" quotePrefix="1" applyBorder="1" applyAlignment="1">
      <alignment vertical="center"/>
    </xf>
    <xf numFmtId="0" fontId="0" fillId="2" borderId="5" xfId="0" quotePrefix="1" applyFill="1" applyBorder="1" applyAlignment="1">
      <alignment vertical="center"/>
    </xf>
    <xf numFmtId="0" fontId="0" fillId="0" borderId="7" xfId="0" quotePrefix="1" applyBorder="1" applyAlignment="1">
      <alignment vertical="center"/>
    </xf>
    <xf numFmtId="6" fontId="0" fillId="0" borderId="1" xfId="0" quotePrefix="1" applyNumberFormat="1" applyBorder="1" applyAlignment="1">
      <alignment vertical="center"/>
    </xf>
    <xf numFmtId="0" fontId="0" fillId="0" borderId="1" xfId="0" quotePrefix="1" applyBorder="1" applyAlignment="1">
      <alignment vertical="center"/>
    </xf>
    <xf numFmtId="0" fontId="0" fillId="0" borderId="1" xfId="0" applyBorder="1" applyAlignment="1">
      <alignment vertical="center"/>
    </xf>
    <xf numFmtId="6" fontId="0" fillId="0" borderId="1" xfId="0" applyNumberFormat="1" applyBorder="1" applyAlignment="1">
      <alignment vertical="center"/>
    </xf>
    <xf numFmtId="164" fontId="0" fillId="0" borderId="1" xfId="0" quotePrefix="1" applyNumberFormat="1" applyBorder="1" applyAlignment="1">
      <alignment vertical="center"/>
    </xf>
    <xf numFmtId="9" fontId="0" fillId="2" borderId="3" xfId="0" quotePrefix="1" applyNumberFormat="1" applyFill="1" applyBorder="1" applyAlignment="1">
      <alignment vertical="center"/>
    </xf>
    <xf numFmtId="9" fontId="0" fillId="2" borderId="6" xfId="0" quotePrefix="1" applyNumberFormat="1" applyFill="1" applyBorder="1" applyAlignment="1">
      <alignment vertical="center"/>
    </xf>
    <xf numFmtId="9" fontId="0" fillId="3" borderId="6" xfId="0" quotePrefix="1" applyNumberFormat="1" applyFill="1" applyBorder="1" applyAlignment="1">
      <alignment vertical="center"/>
    </xf>
    <xf numFmtId="9" fontId="0" fillId="3" borderId="8" xfId="0" quotePrefix="1" applyNumberFormat="1"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5" fontId="6" fillId="0" borderId="0" xfId="0" applyNumberFormat="1" applyFont="1" applyBorder="1" applyAlignment="1">
      <alignment horizontal="center" vertical="center"/>
    </xf>
    <xf numFmtId="0" fontId="9" fillId="0" borderId="0" xfId="0" applyFont="1" applyBorder="1" applyAlignment="1">
      <alignment vertical="center"/>
    </xf>
    <xf numFmtId="0" fontId="0" fillId="0" borderId="0" xfId="0" applyBorder="1"/>
  </cellXfs>
  <cellStyles count="2">
    <cellStyle name="Normal" xfId="0" builtinId="0"/>
    <cellStyle name="Normal 2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4552A25-800F-46FE-A641-BE4256FF216E}"/>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DF22E93-08C3-4885-A225-92A204C3F7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20D4E10-94A1-4513-93CC-017FC237A1E2}"/>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32" sqref="A32"/>
    </sheetView>
  </sheetViews>
  <sheetFormatPr defaultRowHeight="15" x14ac:dyDescent="0.25"/>
  <cols>
    <col min="1" max="1" width="98.7109375" customWidth="1"/>
    <col min="2" max="2" width="29.42578125" customWidth="1"/>
  </cols>
  <sheetData>
    <row r="1" spans="1:1" ht="15.75" x14ac:dyDescent="0.25">
      <c r="A1" s="38" t="s">
        <v>20</v>
      </c>
    </row>
    <row r="2" spans="1:1" ht="15.75" x14ac:dyDescent="0.25">
      <c r="A2" s="38" t="s">
        <v>17</v>
      </c>
    </row>
    <row r="3" spans="1:1" ht="15.75" x14ac:dyDescent="0.25">
      <c r="A3" s="38" t="s">
        <v>21</v>
      </c>
    </row>
    <row r="4" spans="1:1" ht="15.75" x14ac:dyDescent="0.25">
      <c r="A4" s="39"/>
    </row>
    <row r="5" spans="1:1" ht="15.75" x14ac:dyDescent="0.25">
      <c r="A5" s="40"/>
    </row>
    <row r="6" spans="1:1" ht="15.75" x14ac:dyDescent="0.25">
      <c r="A6" s="40"/>
    </row>
    <row r="7" spans="1:1" ht="15.75" x14ac:dyDescent="0.25">
      <c r="A7" s="40"/>
    </row>
    <row r="8" spans="1:1" ht="15.75" x14ac:dyDescent="0.25">
      <c r="A8" s="40" t="s">
        <v>18</v>
      </c>
    </row>
    <row r="9" spans="1:1" ht="15.75" x14ac:dyDescent="0.25">
      <c r="A9" s="40"/>
    </row>
    <row r="10" spans="1:1" ht="15.75" x14ac:dyDescent="0.25">
      <c r="A10" s="40"/>
    </row>
    <row r="11" spans="1:1" ht="15.75" x14ac:dyDescent="0.25">
      <c r="A11" s="40"/>
    </row>
    <row r="12" spans="1:1" ht="15.75" x14ac:dyDescent="0.25">
      <c r="A12" s="40"/>
    </row>
    <row r="13" spans="1:1" ht="15.75" x14ac:dyDescent="0.25">
      <c r="A13" s="40"/>
    </row>
    <row r="14" spans="1:1" ht="15.75" x14ac:dyDescent="0.25">
      <c r="A14" s="40"/>
    </row>
    <row r="15" spans="1:1" ht="15.75" x14ac:dyDescent="0.25">
      <c r="A15" s="40"/>
    </row>
    <row r="16" spans="1:1" ht="15.75" x14ac:dyDescent="0.25">
      <c r="A16" s="41"/>
    </row>
    <row r="17" spans="1:1" ht="15.75" x14ac:dyDescent="0.25">
      <c r="A17" s="41"/>
    </row>
    <row r="18" spans="1:1" ht="15.75" x14ac:dyDescent="0.25">
      <c r="A18" s="40"/>
    </row>
    <row r="19" spans="1:1" ht="15.75" x14ac:dyDescent="0.25">
      <c r="A19" s="41" t="s">
        <v>19</v>
      </c>
    </row>
    <row r="20" spans="1:1" ht="15.75" x14ac:dyDescent="0.25">
      <c r="A20" s="41"/>
    </row>
    <row r="21" spans="1:1" ht="15.75" x14ac:dyDescent="0.25">
      <c r="A21" s="41" t="s">
        <v>22</v>
      </c>
    </row>
    <row r="22" spans="1:1" ht="15.75" x14ac:dyDescent="0.25">
      <c r="A22" s="41"/>
    </row>
    <row r="23" spans="1:1" ht="15.75" x14ac:dyDescent="0.25">
      <c r="A23" s="41"/>
    </row>
    <row r="24" spans="1:1" ht="15.75" x14ac:dyDescent="0.25">
      <c r="A24" s="42" t="s">
        <v>23</v>
      </c>
    </row>
    <row r="25" spans="1:1" ht="15.75" x14ac:dyDescent="0.25">
      <c r="A25" s="41"/>
    </row>
    <row r="26" spans="1:1" ht="15.75" x14ac:dyDescent="0.25">
      <c r="A26" s="41"/>
    </row>
    <row r="27" spans="1:1" ht="15.75" x14ac:dyDescent="0.25">
      <c r="A27" s="41"/>
    </row>
    <row r="28" spans="1:1" ht="15.75" x14ac:dyDescent="0.25">
      <c r="A28" s="41"/>
    </row>
    <row r="29" spans="1:1" ht="15.75" x14ac:dyDescent="0.25">
      <c r="A29" s="41"/>
    </row>
    <row r="30" spans="1:1" ht="15.75" x14ac:dyDescent="0.25">
      <c r="A30" s="43">
        <v>42947</v>
      </c>
    </row>
    <row r="31" spans="1:1" x14ac:dyDescent="0.25">
      <c r="A31" s="44"/>
    </row>
    <row r="32" spans="1:1" x14ac:dyDescent="0.25">
      <c r="A32" s="45"/>
    </row>
    <row r="33" spans="1:1" x14ac:dyDescent="0.25">
      <c r="A33" s="45"/>
    </row>
    <row r="34" spans="1:1" x14ac:dyDescent="0.25">
      <c r="A34" s="45"/>
    </row>
    <row r="35" spans="1:1" x14ac:dyDescent="0.25">
      <c r="A35" s="45"/>
    </row>
    <row r="36" spans="1:1" x14ac:dyDescent="0.25">
      <c r="A36" s="45"/>
    </row>
  </sheetData>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80" zoomScaleNormal="80" workbookViewId="0">
      <selection activeCell="J1" sqref="J1"/>
    </sheetView>
  </sheetViews>
  <sheetFormatPr defaultColWidth="9.140625" defaultRowHeight="18" customHeight="1" x14ac:dyDescent="0.25"/>
  <cols>
    <col min="1" max="1" width="23.7109375" style="2" customWidth="1"/>
    <col min="2" max="2" width="10.140625" style="2" customWidth="1"/>
    <col min="3" max="3" width="3.140625" style="2" customWidth="1"/>
    <col min="4" max="6" width="7.7109375" style="2" customWidth="1"/>
    <col min="7" max="7" width="10.42578125" style="2" customWidth="1"/>
    <col min="8" max="8" width="12.42578125" style="2" customWidth="1"/>
    <col min="9" max="9" width="9.140625" style="2" customWidth="1"/>
    <col min="10" max="10" width="12.85546875" style="2" customWidth="1"/>
    <col min="11" max="11" width="12.140625" style="2" customWidth="1"/>
    <col min="12" max="16384" width="9.140625" style="2"/>
  </cols>
  <sheetData>
    <row r="1" spans="1:11" ht="18" customHeight="1" x14ac:dyDescent="0.25">
      <c r="J1" s="3" t="s">
        <v>16</v>
      </c>
    </row>
    <row r="2" spans="1:11" ht="18" customHeight="1" x14ac:dyDescent="0.25">
      <c r="A2" s="3" t="s">
        <v>10</v>
      </c>
    </row>
    <row r="3" spans="1:11" ht="10.15" customHeight="1" x14ac:dyDescent="0.25"/>
    <row r="4" spans="1:11" ht="39.6" customHeight="1" x14ac:dyDescent="0.25">
      <c r="A4" s="3" t="s">
        <v>5</v>
      </c>
      <c r="B4" s="3" t="s">
        <v>6</v>
      </c>
      <c r="C4" s="3"/>
      <c r="D4" s="35" t="s">
        <v>4</v>
      </c>
      <c r="E4" s="36"/>
      <c r="F4" s="36"/>
      <c r="G4" s="36"/>
      <c r="H4" s="3" t="s">
        <v>8</v>
      </c>
      <c r="I4" s="6" t="s">
        <v>13</v>
      </c>
      <c r="J4" s="6" t="s">
        <v>11</v>
      </c>
      <c r="K4" s="6" t="s">
        <v>15</v>
      </c>
    </row>
    <row r="5" spans="1:11" s="1" customFormat="1" ht="18" customHeight="1" x14ac:dyDescent="0.25">
      <c r="A5" s="8"/>
      <c r="B5" s="8"/>
      <c r="C5" s="8"/>
      <c r="D5" s="8">
        <v>2014</v>
      </c>
      <c r="E5" s="8">
        <v>2015</v>
      </c>
      <c r="F5" s="8">
        <v>2016</v>
      </c>
      <c r="G5" s="9" t="s">
        <v>9</v>
      </c>
    </row>
    <row r="6" spans="1:11" ht="18" customHeight="1" x14ac:dyDescent="0.25">
      <c r="A6" s="21" t="s">
        <v>0</v>
      </c>
      <c r="B6" s="4">
        <v>10</v>
      </c>
      <c r="C6" s="5"/>
      <c r="D6" s="22">
        <v>3374</v>
      </c>
      <c r="E6" s="22">
        <v>1469</v>
      </c>
      <c r="F6" s="22">
        <v>1297</v>
      </c>
      <c r="G6" s="22">
        <v>2047</v>
      </c>
      <c r="H6" s="4">
        <f t="shared" ref="H6:H11" si="0">G6*B6</f>
        <v>20470</v>
      </c>
      <c r="I6" s="7">
        <v>12</v>
      </c>
      <c r="J6" s="4">
        <f>2*G6</f>
        <v>4094</v>
      </c>
      <c r="K6" s="31">
        <f>(I6-B6)/B6</f>
        <v>0.2</v>
      </c>
    </row>
    <row r="7" spans="1:11" ht="18" customHeight="1" x14ac:dyDescent="0.25">
      <c r="A7" s="23" t="s">
        <v>12</v>
      </c>
      <c r="B7" s="14">
        <v>18</v>
      </c>
      <c r="C7" s="15"/>
      <c r="D7" s="16">
        <v>3860</v>
      </c>
      <c r="E7" s="16">
        <v>3965</v>
      </c>
      <c r="F7" s="16">
        <v>4059</v>
      </c>
      <c r="G7" s="16">
        <v>3961</v>
      </c>
      <c r="H7" s="17">
        <f t="shared" si="0"/>
        <v>71298</v>
      </c>
      <c r="I7" s="18">
        <v>21</v>
      </c>
      <c r="J7" s="14">
        <f>3*G7</f>
        <v>11883</v>
      </c>
      <c r="K7" s="33">
        <f t="shared" ref="K7:K11" si="1">(I7-B7)/B7</f>
        <v>0.16666666666666666</v>
      </c>
    </row>
    <row r="8" spans="1:11" ht="18" customHeight="1" x14ac:dyDescent="0.25">
      <c r="A8" s="24" t="s">
        <v>1</v>
      </c>
      <c r="B8" s="10">
        <v>20</v>
      </c>
      <c r="C8" s="11"/>
      <c r="D8" s="12">
        <v>375</v>
      </c>
      <c r="E8" s="12">
        <v>411</v>
      </c>
      <c r="F8" s="12">
        <v>271</v>
      </c>
      <c r="G8" s="12">
        <v>352</v>
      </c>
      <c r="H8" s="19">
        <f t="shared" si="0"/>
        <v>7040</v>
      </c>
      <c r="I8" s="13">
        <v>24</v>
      </c>
      <c r="J8" s="10">
        <f>4*G8</f>
        <v>1408</v>
      </c>
      <c r="K8" s="32">
        <f t="shared" si="1"/>
        <v>0.2</v>
      </c>
    </row>
    <row r="9" spans="1:11" ht="18" customHeight="1" x14ac:dyDescent="0.25">
      <c r="A9" s="23" t="s">
        <v>2</v>
      </c>
      <c r="B9" s="14">
        <v>45</v>
      </c>
      <c r="C9" s="15"/>
      <c r="D9" s="16">
        <v>2307</v>
      </c>
      <c r="E9" s="16">
        <v>2639</v>
      </c>
      <c r="F9" s="16">
        <v>2916</v>
      </c>
      <c r="G9" s="16">
        <v>2621</v>
      </c>
      <c r="H9" s="20">
        <f t="shared" si="0"/>
        <v>117945</v>
      </c>
      <c r="I9" s="18">
        <v>0</v>
      </c>
      <c r="J9" s="14">
        <f>I9-H9</f>
        <v>-117945</v>
      </c>
      <c r="K9" s="33">
        <f t="shared" si="1"/>
        <v>-1</v>
      </c>
    </row>
    <row r="10" spans="1:11" ht="18" customHeight="1" x14ac:dyDescent="0.25">
      <c r="A10" s="24" t="s">
        <v>7</v>
      </c>
      <c r="B10" s="10">
        <v>24</v>
      </c>
      <c r="C10" s="11"/>
      <c r="D10" s="12">
        <v>2616</v>
      </c>
      <c r="E10" s="12">
        <v>1468</v>
      </c>
      <c r="F10" s="12">
        <v>1865</v>
      </c>
      <c r="G10" s="12">
        <v>1983</v>
      </c>
      <c r="H10" s="19">
        <f t="shared" si="0"/>
        <v>47592</v>
      </c>
      <c r="I10" s="13">
        <v>28</v>
      </c>
      <c r="J10" s="10">
        <f>4*G10</f>
        <v>7932</v>
      </c>
      <c r="K10" s="32">
        <f t="shared" si="1"/>
        <v>0.16666666666666666</v>
      </c>
    </row>
    <row r="11" spans="1:11" ht="18" customHeight="1" x14ac:dyDescent="0.25">
      <c r="A11" s="25" t="s">
        <v>3</v>
      </c>
      <c r="B11" s="26">
        <v>60</v>
      </c>
      <c r="C11" s="27"/>
      <c r="D11" s="28">
        <v>1579</v>
      </c>
      <c r="E11" s="28">
        <v>850</v>
      </c>
      <c r="F11" s="28">
        <v>626</v>
      </c>
      <c r="G11" s="28">
        <v>1018</v>
      </c>
      <c r="H11" s="29">
        <f t="shared" si="0"/>
        <v>61080</v>
      </c>
      <c r="I11" s="30">
        <v>70</v>
      </c>
      <c r="J11" s="30">
        <f>10*G11</f>
        <v>10180</v>
      </c>
      <c r="K11" s="34">
        <f t="shared" si="1"/>
        <v>0.16666666666666666</v>
      </c>
    </row>
    <row r="12" spans="1:11" ht="18" customHeight="1" x14ac:dyDescent="0.25">
      <c r="B12" s="16"/>
      <c r="C12" s="16"/>
      <c r="D12" s="16"/>
      <c r="E12" s="16"/>
      <c r="F12" s="16"/>
      <c r="G12" s="16"/>
      <c r="H12" s="16"/>
      <c r="I12" s="16"/>
      <c r="J12" s="17">
        <f>SUM(J6:J11)</f>
        <v>-82448</v>
      </c>
      <c r="K12" s="16"/>
    </row>
    <row r="13" spans="1:11" ht="18" customHeight="1" x14ac:dyDescent="0.25">
      <c r="A13" s="37" t="s">
        <v>14</v>
      </c>
      <c r="B13" s="37"/>
      <c r="C13" s="37"/>
      <c r="D13" s="37"/>
      <c r="E13" s="37"/>
      <c r="F13" s="37"/>
      <c r="G13" s="37"/>
      <c r="H13" s="37"/>
      <c r="I13" s="37"/>
      <c r="J13" s="37"/>
      <c r="K13" s="37"/>
    </row>
    <row r="14" spans="1:11" ht="18" customHeight="1" x14ac:dyDescent="0.25">
      <c r="A14" s="37"/>
      <c r="B14" s="37"/>
      <c r="C14" s="37"/>
      <c r="D14" s="37"/>
      <c r="E14" s="37"/>
      <c r="F14" s="37"/>
      <c r="G14" s="37"/>
      <c r="H14" s="37"/>
      <c r="I14" s="37"/>
      <c r="J14" s="37"/>
      <c r="K14" s="37"/>
    </row>
  </sheetData>
  <mergeCells count="2">
    <mergeCell ref="D4:G4"/>
    <mergeCell ref="A13:K14"/>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AD6FECE5C8FA7409894934ACB0820DA" ma:contentTypeVersion="92" ma:contentTypeDescription="" ma:contentTypeScope="" ma:versionID="fa51a4c2d61fdbb3cddb4e887d4854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2017-07-31T07:00:00+00:00</OpenedDate>
    <Date1 xmlns="dc463f71-b30c-4ab2-9473-d307f9d35888">2017-07-31T07:00:00+00:00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170855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2C73CB80-E345-4550-B16A-6E97F4327521}"/>
</file>

<file path=customXml/itemProps2.xml><?xml version="1.0" encoding="utf-8"?>
<ds:datastoreItem xmlns:ds="http://schemas.openxmlformats.org/officeDocument/2006/customXml" ds:itemID="{51862283-E175-48AC-BE64-72D14C2BDD4F}"/>
</file>

<file path=customXml/itemProps3.xml><?xml version="1.0" encoding="utf-8"?>
<ds:datastoreItem xmlns:ds="http://schemas.openxmlformats.org/officeDocument/2006/customXml" ds:itemID="{C500D3CD-DF0D-46D5-B46E-AB652065F373}"/>
</file>

<file path=customXml/itemProps4.xml><?xml version="1.0" encoding="utf-8"?>
<ds:datastoreItem xmlns:ds="http://schemas.openxmlformats.org/officeDocument/2006/customXml" ds:itemID="{0AD92A73-FBD4-4FBA-B246-C40A4145E6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 </vt:lpstr>
      <vt:lpstr>Sch 200 Misc. Fees</vt:lpstr>
      <vt:lpstr>Sheet2</vt:lpstr>
      <vt:lpstr>'Sch 200 Misc. Fees'!Print_Area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Anderson</dc:creator>
  <cp:lastModifiedBy>Cascade Natural Gas</cp:lastModifiedBy>
  <cp:lastPrinted>2017-07-28T15:29:31Z</cp:lastPrinted>
  <dcterms:created xsi:type="dcterms:W3CDTF">2017-01-09T17:57:20Z</dcterms:created>
  <dcterms:modified xsi:type="dcterms:W3CDTF">2017-07-28T15:29:44Z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0x0101006E56B4D1795A2E4DB2F0B01679ED314A006AD6FECE5C8FA7409894934ACB0820DA</vt:lpwstr>
  </property>
  <property fmtid="{D5CDD505-2E9C-101B-9397-08002B2CF9AE}" pid="3" name="_docset_NoMedatataSyncRequired">
    <vt:lpwstr>False</vt:lpwstr>
  </property>
  <property fmtid="{D5CDD505-2E9C-101B-9397-08002B2CF9AE}" pid="4" name="IsEFSEC">
    <vt:bool>false</vt:bool>
  </property>
</Properties>
</file>