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G:\Dept\Rates\2017 Rate Cases\WA\Testimony\Gross\"/>
    </mc:Choice>
  </mc:AlternateContent>
  <bookViews>
    <workbookView xWindow="0" yWindow="0" windowWidth="27195" windowHeight="11040" activeTab="1"/>
  </bookViews>
  <sheets>
    <sheet name="Cover Page " sheetId="4" r:id="rId1"/>
    <sheet name="Sch 200 Misc. Fees" sheetId="2" r:id="rId2"/>
    <sheet name="Sheet2" sheetId="3" r:id="rId3"/>
  </sheets>
  <externalReferences>
    <externalReference r:id="rId4"/>
  </externalReferences>
  <definedNames>
    <definedName name="first_day">'[1]Historic Data'!$K$3</definedName>
    <definedName name="_xlnm.Print_Area" localSheetId="1">'Sch 200 Misc. Fees'!$A$1:$K$14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K6" i="2"/>
  <c r="J6" i="2" l="1"/>
  <c r="J11" i="2"/>
  <c r="J10" i="2"/>
  <c r="J8" i="2"/>
  <c r="J7" i="2"/>
  <c r="H9" i="2"/>
  <c r="J9" i="2" s="1"/>
  <c r="H11" i="2"/>
  <c r="H10" i="2"/>
  <c r="H8" i="2"/>
  <c r="H7" i="2"/>
  <c r="H6" i="2"/>
  <c r="J12" i="2" l="1"/>
</calcChain>
</file>

<file path=xl/sharedStrings.xml><?xml version="1.0" encoding="utf-8"?>
<sst xmlns="http://schemas.openxmlformats.org/spreadsheetml/2006/main" count="24" uniqueCount="24">
  <si>
    <t>Field Visit Charge</t>
  </si>
  <si>
    <t>Pilot Light</t>
  </si>
  <si>
    <t>New Premise Charge</t>
  </si>
  <si>
    <t>Reconnect - after hours</t>
  </si>
  <si>
    <t>Instances the Fee was Charged</t>
  </si>
  <si>
    <t>Name of Fee</t>
  </si>
  <si>
    <t>Fee Amount</t>
  </si>
  <si>
    <t>Reconnect - business hours</t>
  </si>
  <si>
    <t>Avg Revenue</t>
  </si>
  <si>
    <t>Avg</t>
  </si>
  <si>
    <t>SCHEDULE 200 - MISCELLANEOUS CHARGES</t>
  </si>
  <si>
    <t>Impact on Revenue</t>
  </si>
  <si>
    <t>Returned Payment Charge</t>
  </si>
  <si>
    <t>Proposed Fees*</t>
  </si>
  <si>
    <r>
      <t xml:space="preserve">* </t>
    </r>
    <r>
      <rPr>
        <i/>
        <sz val="8"/>
        <color theme="1"/>
        <rFont val="Calibri"/>
        <scheme val="minor"/>
      </rPr>
      <t xml:space="preserve">See </t>
    </r>
    <r>
      <rPr>
        <sz val="8"/>
        <color theme="1"/>
        <rFont val="Calibri"/>
        <scheme val="minor"/>
      </rPr>
      <t xml:space="preserve">https://www.bls.gov/data/inflation_calculator.htm for the CPI calculator used to determine how much the fees need to be increased to ensure the cost in today's dollars is equal to the cost the fees had when they were established in 2007. </t>
    </r>
  </si>
  <si>
    <t>Percentage change in Fee</t>
  </si>
  <si>
    <t>EXHIBIT NO.___(JGG-6)</t>
  </si>
  <si>
    <t>Docket No. UG-17____</t>
  </si>
  <si>
    <t>DOCKET UG-17_____</t>
  </si>
  <si>
    <t>CASCADE NATURAL GAS CORPORATION</t>
  </si>
  <si>
    <t>Exhibit No. __ (JGG-6)</t>
  </si>
  <si>
    <t>Witness: Jennifer G. Gross</t>
  </si>
  <si>
    <t>EXHIBIT OF JENNIFER G. GROSS</t>
  </si>
  <si>
    <t>REVENUE IMPACT OF CHANGES TO MISCELLANEOUS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</si>
</sst>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0" x14ac:knownFonts="1">
    <font>
      <sz val="11"/>
      <color theme="1"/>
      <name val="Calibri"/>
      <family val="2"/>
      <scheme val="minor"/>
    </font>
    <font>
      <b/>
      <sz val="11"/>
      <color theme="1"/>
      <name val="Calibri"/>
      <family val="2"/>
      <scheme val="minor"/>
    </font>
    <font>
      <b/>
      <sz val="11"/>
      <color theme="1"/>
      <name val="Calibri"/>
      <scheme val="minor"/>
    </font>
    <font>
      <sz val="8"/>
      <color theme="1"/>
      <name val="Calibri"/>
      <scheme val="minor"/>
    </font>
    <font>
      <sz val="10"/>
      <color indexed="8"/>
      <name val="Arial"/>
      <family val="2"/>
    </font>
    <font>
      <i/>
      <sz val="8"/>
      <color theme="1"/>
      <name val="Calibri"/>
      <scheme val="minor"/>
    </font>
    <font>
      <b/>
      <sz val="12"/>
      <color theme="1"/>
      <name val="Times New Roman"/>
      <family val="1"/>
    </font>
    <font>
      <sz val="12"/>
      <color theme="1"/>
      <name val="Times New Roman"/>
      <family val="1"/>
    </font>
    <font>
      <b/>
      <u/>
      <sz val="12"/>
      <color theme="1"/>
      <name val="Times New Roman"/>
      <family val="1"/>
    </font>
    <font>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4" fillId="0" borderId="0">
      <alignment vertical="top"/>
    </xf>
  </cellStyleXfs>
  <cellXfs count="46">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6" fontId="0" fillId="2" borderId="2" xfId="0" quotePrefix="1" applyNumberFormat="1" applyFill="1" applyBorder="1" applyAlignment="1">
      <alignment vertical="center"/>
    </xf>
    <xf numFmtId="0" fontId="0" fillId="2" borderId="2" xfId="0" quotePrefix="1" applyFill="1" applyBorder="1" applyAlignment="1">
      <alignment vertical="center"/>
    </xf>
    <xf numFmtId="0" fontId="2" fillId="0" borderId="0" xfId="0" applyFont="1" applyAlignment="1">
      <alignment horizontal="center" vertical="center" wrapText="1"/>
    </xf>
    <xf numFmtId="164" fontId="0" fillId="2" borderId="2" xfId="0" quotePrefix="1" applyNumberForma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6" fontId="0" fillId="2" borderId="0" xfId="0" quotePrefix="1" applyNumberFormat="1" applyFill="1" applyBorder="1" applyAlignment="1">
      <alignment vertical="center"/>
    </xf>
    <xf numFmtId="0" fontId="0" fillId="2" borderId="0" xfId="0" quotePrefix="1" applyFill="1" applyBorder="1" applyAlignment="1">
      <alignment vertical="center"/>
    </xf>
    <xf numFmtId="0" fontId="0" fillId="2" borderId="0" xfId="0" applyFill="1" applyBorder="1" applyAlignment="1">
      <alignment vertical="center"/>
    </xf>
    <xf numFmtId="164" fontId="0" fillId="2" borderId="0" xfId="0" quotePrefix="1" applyNumberFormat="1" applyFill="1" applyBorder="1" applyAlignment="1">
      <alignment vertical="center"/>
    </xf>
    <xf numFmtId="6" fontId="0" fillId="0" borderId="0" xfId="0" quotePrefix="1" applyNumberFormat="1" applyBorder="1" applyAlignment="1">
      <alignment vertical="center"/>
    </xf>
    <xf numFmtId="0" fontId="0" fillId="0" borderId="0" xfId="0" quotePrefix="1" applyBorder="1" applyAlignment="1">
      <alignment vertical="center"/>
    </xf>
    <xf numFmtId="0" fontId="0" fillId="0" borderId="0" xfId="0" applyBorder="1" applyAlignment="1">
      <alignment vertical="center"/>
    </xf>
    <xf numFmtId="6" fontId="0" fillId="0" borderId="0" xfId="0" applyNumberFormat="1" applyBorder="1" applyAlignment="1">
      <alignment vertical="center"/>
    </xf>
    <xf numFmtId="164" fontId="0" fillId="0" borderId="0" xfId="0" quotePrefix="1" applyNumberFormat="1" applyBorder="1" applyAlignment="1">
      <alignment vertical="center"/>
    </xf>
    <xf numFmtId="6" fontId="0" fillId="2" borderId="0" xfId="0" applyNumberFormat="1" applyFill="1" applyBorder="1" applyAlignment="1">
      <alignment vertical="center"/>
    </xf>
    <xf numFmtId="6" fontId="0" fillId="0" borderId="0" xfId="0" applyNumberFormat="1" applyFill="1" applyBorder="1" applyAlignment="1">
      <alignment vertical="center"/>
    </xf>
    <xf numFmtId="0" fontId="0" fillId="2" borderId="4" xfId="0" quotePrefix="1" applyFill="1" applyBorder="1" applyAlignment="1">
      <alignment vertical="center"/>
    </xf>
    <xf numFmtId="0" fontId="0" fillId="2" borderId="2" xfId="0" applyFill="1" applyBorder="1" applyAlignment="1">
      <alignment vertical="center"/>
    </xf>
    <xf numFmtId="0" fontId="0" fillId="0" borderId="5" xfId="0" quotePrefix="1" applyBorder="1" applyAlignment="1">
      <alignment vertical="center"/>
    </xf>
    <xf numFmtId="0" fontId="0" fillId="2" borderId="5" xfId="0" quotePrefix="1" applyFill="1" applyBorder="1" applyAlignment="1">
      <alignment vertical="center"/>
    </xf>
    <xf numFmtId="0" fontId="0" fillId="0" borderId="7" xfId="0" quotePrefix="1" applyBorder="1" applyAlignment="1">
      <alignment vertical="center"/>
    </xf>
    <xf numFmtId="6" fontId="0" fillId="0" borderId="1" xfId="0" quotePrefix="1" applyNumberFormat="1" applyBorder="1" applyAlignment="1">
      <alignment vertical="center"/>
    </xf>
    <xf numFmtId="0" fontId="0" fillId="0" borderId="1" xfId="0" quotePrefix="1" applyBorder="1" applyAlignment="1">
      <alignment vertical="center"/>
    </xf>
    <xf numFmtId="0" fontId="0" fillId="0" borderId="1" xfId="0" applyBorder="1" applyAlignment="1">
      <alignment vertical="center"/>
    </xf>
    <xf numFmtId="6" fontId="0" fillId="0" borderId="1" xfId="0" applyNumberFormat="1" applyBorder="1" applyAlignment="1">
      <alignment vertical="center"/>
    </xf>
    <xf numFmtId="164" fontId="0" fillId="0" borderId="1" xfId="0" quotePrefix="1" applyNumberFormat="1" applyBorder="1" applyAlignment="1">
      <alignment vertical="center"/>
    </xf>
    <xf numFmtId="9" fontId="0" fillId="2" borderId="3" xfId="0" quotePrefix="1" applyNumberFormat="1" applyFill="1" applyBorder="1" applyAlignment="1">
      <alignment vertical="center"/>
    </xf>
    <xf numFmtId="9" fontId="0" fillId="2" borderId="6" xfId="0" quotePrefix="1" applyNumberFormat="1" applyFill="1" applyBorder="1" applyAlignment="1">
      <alignment vertical="center"/>
    </xf>
    <xf numFmtId="9" fontId="0" fillId="3" borderId="6" xfId="0" quotePrefix="1" applyNumberFormat="1" applyFill="1" applyBorder="1" applyAlignment="1">
      <alignment vertical="center"/>
    </xf>
    <xf numFmtId="9" fontId="0" fillId="3" borderId="8" xfId="0" quotePrefix="1" applyNumberFormat="1" applyFill="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6" fillId="0" borderId="0" xfId="0" applyFont="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righ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15" fontId="6" fillId="0" borderId="0" xfId="0" applyNumberFormat="1" applyFont="1" applyBorder="1" applyAlignment="1">
      <alignment horizontal="center" vertical="center"/>
    </xf>
    <xf numFmtId="0" fontId="9" fillId="0" borderId="0" xfId="0" applyFont="1" applyBorder="1" applyAlignment="1">
      <alignment vertical="center"/>
    </xf>
    <xf numFmtId="0" fontId="0" fillId="0" borderId="0" xfId="0" applyBorder="1"/>
  </cellXfs>
  <cellStyles count="2">
    <cellStyle name="Normal" xfId="0" builtinId="0"/>
    <cellStyle name="Normal 2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19050</xdr:rowOff>
    </xdr:from>
    <xdr:ext cx="3086099" cy="2076450"/>
    <xdr:sp macro="" textlink="">
      <xdr:nvSpPr>
        <xdr:cNvPr id="2" name="TextBox 1">
          <a:extLst>
            <a:ext uri="{FF2B5EF4-FFF2-40B4-BE49-F238E27FC236}">
              <a16:creationId xmlns:a16="http://schemas.microsoft.com/office/drawing/2014/main" id="{94552A25-800F-46FE-A641-BE4256FF216E}"/>
            </a:ext>
          </a:extLst>
        </xdr:cNvPr>
        <xdr:cNvSpPr txBox="1"/>
      </xdr:nvSpPr>
      <xdr:spPr>
        <a:xfrm>
          <a:off x="1" y="819150"/>
          <a:ext cx="3086099" cy="2076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WASHINGTON UTILITIES AND TRANSPORTATION COMMISSION,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Complainant,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v.</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CASCADE NATURAL GAS CORPORATION,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Respondent.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lgn="just">
            <a:spcBef>
              <a:spcPts val="0"/>
            </a:spcBef>
            <a:spcAft>
              <a:spcPts val="0"/>
            </a:spcAft>
          </a:pPr>
          <a:r>
            <a:rPr lang="en-US" sz="1100" b="1">
              <a:effectLst/>
              <a:latin typeface="Times New Roman"/>
              <a:ea typeface="Calibri"/>
            </a:rPr>
            <a:t> </a:t>
          </a:r>
          <a:endParaRPr lang="en-US" sz="1050">
            <a:effectLst/>
            <a:latin typeface="Arial"/>
            <a:ea typeface="Calibri"/>
          </a:endParaRPr>
        </a:p>
        <a:p>
          <a:endParaRPr lang="en-US" sz="1100"/>
        </a:p>
      </xdr:txBody>
    </xdr:sp>
    <xdr:clientData/>
  </xdr:oneCellAnchor>
  <xdr:twoCellAnchor>
    <xdr:from>
      <xdr:col>0</xdr:col>
      <xdr:colOff>2733675</xdr:colOff>
      <xdr:row>3</xdr:row>
      <xdr:rowOff>190500</xdr:rowOff>
    </xdr:from>
    <xdr:to>
      <xdr:col>0</xdr:col>
      <xdr:colOff>2733677</xdr:colOff>
      <xdr:row>14</xdr:row>
      <xdr:rowOff>9525</xdr:rowOff>
    </xdr:to>
    <xdr:cxnSp macro="">
      <xdr:nvCxnSpPr>
        <xdr:cNvPr id="3" name="Straight Connector 2">
          <a:extLst>
            <a:ext uri="{FF2B5EF4-FFF2-40B4-BE49-F238E27FC236}">
              <a16:creationId xmlns:a16="http://schemas.microsoft.com/office/drawing/2014/main" id="{3DF22E93-08C3-4885-A225-92A204C3F74D}"/>
            </a:ext>
          </a:extLst>
        </xdr:cNvPr>
        <xdr:cNvCxnSpPr/>
      </xdr:nvCxnSpPr>
      <xdr:spPr>
        <a:xfrm flipH="1">
          <a:off x="2733675" y="790575"/>
          <a:ext cx="2" cy="2019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14</xdr:row>
      <xdr:rowOff>9525</xdr:rowOff>
    </xdr:from>
    <xdr:to>
      <xdr:col>0</xdr:col>
      <xdr:colOff>2752725</xdr:colOff>
      <xdr:row>14</xdr:row>
      <xdr:rowOff>9525</xdr:rowOff>
    </xdr:to>
    <xdr:cxnSp macro="">
      <xdr:nvCxnSpPr>
        <xdr:cNvPr id="4" name="Straight Connector 3">
          <a:extLst>
            <a:ext uri="{FF2B5EF4-FFF2-40B4-BE49-F238E27FC236}">
              <a16:creationId xmlns:a16="http://schemas.microsoft.com/office/drawing/2014/main" id="{320D4E10-94A1-4513-93CC-017FC237A1E2}"/>
            </a:ext>
          </a:extLst>
        </xdr:cNvPr>
        <xdr:cNvCxnSpPr/>
      </xdr:nvCxnSpPr>
      <xdr:spPr>
        <a:xfrm>
          <a:off x="47625" y="2809875"/>
          <a:ext cx="2705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WEATHER%20DATA\Weather%20Normalization\2016\WA%2065%20HDD%20NOAA\2016-12%20WA%20Weather%20Normalization%2065%20H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D Sum "/>
      <sheetName val="Mo Backcast "/>
      <sheetName val="FOR 2012 PGA"/>
      <sheetName val="Historic Data"/>
      <sheetName val="Bell-03"/>
      <sheetName val="Brem-03"/>
      <sheetName val="Walla-03"/>
      <sheetName val="Yak-03"/>
      <sheetName val="Bell-04"/>
      <sheetName val="Brem-04"/>
      <sheetName val="Walla-04"/>
      <sheetName val="Yak-04"/>
      <sheetName val="Bend-01"/>
      <sheetName val="Baker Ont-01"/>
      <sheetName val="Pend-01"/>
      <sheetName val="Bend-04 11 cl2"/>
      <sheetName val="Baker Ont-04 11 cl2"/>
      <sheetName val="Pend-04 11 cl2"/>
    </sheetNames>
    <sheetDataSet>
      <sheetData sheetId="0" refreshError="1"/>
      <sheetData sheetId="1" refreshError="1"/>
      <sheetData sheetId="2"/>
      <sheetData sheetId="3" refreshError="1"/>
      <sheetData sheetId="4">
        <row r="3">
          <cell r="K3">
            <v>42736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32" sqref="A32"/>
    </sheetView>
  </sheetViews>
  <sheetFormatPr defaultRowHeight="15" x14ac:dyDescent="0.25"/>
  <cols>
    <col min="1" max="1" width="98.7109375" customWidth="1"/>
    <col min="2" max="2" width="29.42578125" customWidth="1"/>
  </cols>
  <sheetData>
    <row r="1" spans="1:1" ht="15.75" x14ac:dyDescent="0.25">
      <c r="A1" s="38" t="s">
        <v>20</v>
      </c>
    </row>
    <row r="2" spans="1:1" ht="15.75" x14ac:dyDescent="0.25">
      <c r="A2" s="38" t="s">
        <v>17</v>
      </c>
    </row>
    <row r="3" spans="1:1" ht="15.75" x14ac:dyDescent="0.25">
      <c r="A3" s="38" t="s">
        <v>21</v>
      </c>
    </row>
    <row r="4" spans="1:1" ht="15.75" x14ac:dyDescent="0.25">
      <c r="A4" s="39"/>
    </row>
    <row r="5" spans="1:1" ht="15.75" x14ac:dyDescent="0.25">
      <c r="A5" s="40"/>
    </row>
    <row r="6" spans="1:1" ht="15.75" x14ac:dyDescent="0.25">
      <c r="A6" s="40"/>
    </row>
    <row r="7" spans="1:1" ht="15.75" x14ac:dyDescent="0.25">
      <c r="A7" s="40"/>
    </row>
    <row r="8" spans="1:1" ht="15.75" x14ac:dyDescent="0.25">
      <c r="A8" s="40" t="s">
        <v>18</v>
      </c>
    </row>
    <row r="9" spans="1:1" ht="15.75" x14ac:dyDescent="0.25">
      <c r="A9" s="40"/>
    </row>
    <row r="10" spans="1:1" ht="15.75" x14ac:dyDescent="0.25">
      <c r="A10" s="40"/>
    </row>
    <row r="11" spans="1:1" ht="15.75" x14ac:dyDescent="0.25">
      <c r="A11" s="40"/>
    </row>
    <row r="12" spans="1:1" ht="15.75" x14ac:dyDescent="0.25">
      <c r="A12" s="40"/>
    </row>
    <row r="13" spans="1:1" ht="15.75" x14ac:dyDescent="0.25">
      <c r="A13" s="40"/>
    </row>
    <row r="14" spans="1:1" ht="15.75" x14ac:dyDescent="0.25">
      <c r="A14" s="40"/>
    </row>
    <row r="15" spans="1:1" ht="15.75" x14ac:dyDescent="0.25">
      <c r="A15" s="40"/>
    </row>
    <row r="16" spans="1:1" ht="15.75" x14ac:dyDescent="0.25">
      <c r="A16" s="41"/>
    </row>
    <row r="17" spans="1:1" ht="15.75" x14ac:dyDescent="0.25">
      <c r="A17" s="41"/>
    </row>
    <row r="18" spans="1:1" ht="15.75" x14ac:dyDescent="0.25">
      <c r="A18" s="40"/>
    </row>
    <row r="19" spans="1:1" ht="15.75" x14ac:dyDescent="0.25">
      <c r="A19" s="41" t="s">
        <v>19</v>
      </c>
    </row>
    <row r="20" spans="1:1" ht="15.75" x14ac:dyDescent="0.25">
      <c r="A20" s="41"/>
    </row>
    <row r="21" spans="1:1" ht="15.75" x14ac:dyDescent="0.25">
      <c r="A21" s="41" t="s">
        <v>22</v>
      </c>
    </row>
    <row r="22" spans="1:1" ht="15.75" x14ac:dyDescent="0.25">
      <c r="A22" s="41"/>
    </row>
    <row r="23" spans="1:1" ht="15.75" x14ac:dyDescent="0.25">
      <c r="A23" s="41"/>
    </row>
    <row r="24" spans="1:1" ht="15.75" x14ac:dyDescent="0.25">
      <c r="A24" s="42" t="s">
        <v>23</v>
      </c>
    </row>
    <row r="25" spans="1:1" ht="15.75" x14ac:dyDescent="0.25">
      <c r="A25" s="41"/>
    </row>
    <row r="26" spans="1:1" ht="15.75" x14ac:dyDescent="0.25">
      <c r="A26" s="41"/>
    </row>
    <row r="27" spans="1:1" ht="15.75" x14ac:dyDescent="0.25">
      <c r="A27" s="41"/>
    </row>
    <row r="28" spans="1:1" ht="15.75" x14ac:dyDescent="0.25">
      <c r="A28" s="41"/>
    </row>
    <row r="29" spans="1:1" ht="15.75" x14ac:dyDescent="0.25">
      <c r="A29" s="41"/>
    </row>
    <row r="30" spans="1:1" ht="15.75" x14ac:dyDescent="0.25">
      <c r="A30" s="43">
        <v>42947</v>
      </c>
    </row>
    <row r="31" spans="1:1" x14ac:dyDescent="0.25">
      <c r="A31" s="44"/>
    </row>
    <row r="32" spans="1:1" x14ac:dyDescent="0.25">
      <c r="A32" s="45"/>
    </row>
    <row r="33" spans="1:1" x14ac:dyDescent="0.25">
      <c r="A33" s="45"/>
    </row>
    <row r="34" spans="1:1" x14ac:dyDescent="0.25">
      <c r="A34" s="45"/>
    </row>
    <row r="35" spans="1:1" x14ac:dyDescent="0.25">
      <c r="A35" s="45"/>
    </row>
    <row r="36" spans="1:1" x14ac:dyDescent="0.25">
      <c r="A36" s="45"/>
    </row>
  </sheetData>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zoomScale="80" zoomScaleNormal="80" workbookViewId="0">
      <selection activeCell="J1" sqref="J1"/>
    </sheetView>
  </sheetViews>
  <sheetFormatPr defaultColWidth="9.140625" defaultRowHeight="18" customHeight="1" x14ac:dyDescent="0.25"/>
  <cols>
    <col min="1" max="1" width="23.7109375" style="2" customWidth="1"/>
    <col min="2" max="2" width="10.140625" style="2" customWidth="1"/>
    <col min="3" max="3" width="3.140625" style="2" customWidth="1"/>
    <col min="4" max="6" width="7.7109375" style="2" customWidth="1"/>
    <col min="7" max="7" width="10.42578125" style="2" customWidth="1"/>
    <col min="8" max="8" width="12.42578125" style="2" customWidth="1"/>
    <col min="9" max="9" width="9.140625" style="2" customWidth="1"/>
    <col min="10" max="10" width="12.85546875" style="2" customWidth="1"/>
    <col min="11" max="11" width="12.140625" style="2" customWidth="1"/>
    <col min="12" max="16384" width="9.140625" style="2"/>
  </cols>
  <sheetData>
    <row r="1" spans="1:11" ht="18" customHeight="1" x14ac:dyDescent="0.25">
      <c r="J1" s="3" t="s">
        <v>16</v>
      </c>
    </row>
    <row r="2" spans="1:11" ht="18" customHeight="1" x14ac:dyDescent="0.25">
      <c r="A2" s="3" t="s">
        <v>10</v>
      </c>
    </row>
    <row r="3" spans="1:11" ht="10.15" customHeight="1" x14ac:dyDescent="0.25"/>
    <row r="4" spans="1:11" ht="39.6" customHeight="1" x14ac:dyDescent="0.25">
      <c r="A4" s="3" t="s">
        <v>5</v>
      </c>
      <c r="B4" s="3" t="s">
        <v>6</v>
      </c>
      <c r="C4" s="3"/>
      <c r="D4" s="35" t="s">
        <v>4</v>
      </c>
      <c r="E4" s="36"/>
      <c r="F4" s="36"/>
      <c r="G4" s="36"/>
      <c r="H4" s="3" t="s">
        <v>8</v>
      </c>
      <c r="I4" s="6" t="s">
        <v>13</v>
      </c>
      <c r="J4" s="6" t="s">
        <v>11</v>
      </c>
      <c r="K4" s="6" t="s">
        <v>15</v>
      </c>
    </row>
    <row r="5" spans="1:11" s="1" customFormat="1" ht="18" customHeight="1" x14ac:dyDescent="0.25">
      <c r="A5" s="8"/>
      <c r="B5" s="8"/>
      <c r="C5" s="8"/>
      <c r="D5" s="8">
        <v>2014</v>
      </c>
      <c r="E5" s="8">
        <v>2015</v>
      </c>
      <c r="F5" s="8">
        <v>2016</v>
      </c>
      <c r="G5" s="9" t="s">
        <v>9</v>
      </c>
    </row>
    <row r="6" spans="1:11" ht="18" customHeight="1" x14ac:dyDescent="0.25">
      <c r="A6" s="21" t="s">
        <v>0</v>
      </c>
      <c r="B6" s="4">
        <v>10</v>
      </c>
      <c r="C6" s="5"/>
      <c r="D6" s="22">
        <v>3374</v>
      </c>
      <c r="E6" s="22">
        <v>1469</v>
      </c>
      <c r="F6" s="22">
        <v>1297</v>
      </c>
      <c r="G6" s="22">
        <v>2047</v>
      </c>
      <c r="H6" s="4">
        <f t="shared" ref="H6:H11" si="0">G6*B6</f>
        <v>20470</v>
      </c>
      <c r="I6" s="7">
        <v>12</v>
      </c>
      <c r="J6" s="4">
        <f>2*G6</f>
        <v>4094</v>
      </c>
      <c r="K6" s="31">
        <f>(I6-B6)/B6</f>
        <v>0.2</v>
      </c>
    </row>
    <row r="7" spans="1:11" ht="18" customHeight="1" x14ac:dyDescent="0.25">
      <c r="A7" s="23" t="s">
        <v>12</v>
      </c>
      <c r="B7" s="14">
        <v>18</v>
      </c>
      <c r="C7" s="15"/>
      <c r="D7" s="16">
        <v>3860</v>
      </c>
      <c r="E7" s="16">
        <v>3965</v>
      </c>
      <c r="F7" s="16">
        <v>4059</v>
      </c>
      <c r="G7" s="16">
        <v>3961</v>
      </c>
      <c r="H7" s="17">
        <f t="shared" si="0"/>
        <v>71298</v>
      </c>
      <c r="I7" s="18">
        <v>21</v>
      </c>
      <c r="J7" s="14">
        <f>3*G7</f>
        <v>11883</v>
      </c>
      <c r="K7" s="33">
        <f t="shared" ref="K7:K11" si="1">(I7-B7)/B7</f>
        <v>0.16666666666666666</v>
      </c>
    </row>
    <row r="8" spans="1:11" ht="18" customHeight="1" x14ac:dyDescent="0.25">
      <c r="A8" s="24" t="s">
        <v>1</v>
      </c>
      <c r="B8" s="10">
        <v>20</v>
      </c>
      <c r="C8" s="11"/>
      <c r="D8" s="12">
        <v>375</v>
      </c>
      <c r="E8" s="12">
        <v>411</v>
      </c>
      <c r="F8" s="12">
        <v>271</v>
      </c>
      <c r="G8" s="12">
        <v>352</v>
      </c>
      <c r="H8" s="19">
        <f t="shared" si="0"/>
        <v>7040</v>
      </c>
      <c r="I8" s="13">
        <v>24</v>
      </c>
      <c r="J8" s="10">
        <f>4*G8</f>
        <v>1408</v>
      </c>
      <c r="K8" s="32">
        <f t="shared" si="1"/>
        <v>0.2</v>
      </c>
    </row>
    <row r="9" spans="1:11" ht="18" customHeight="1" x14ac:dyDescent="0.25">
      <c r="A9" s="23" t="s">
        <v>2</v>
      </c>
      <c r="B9" s="14">
        <v>45</v>
      </c>
      <c r="C9" s="15"/>
      <c r="D9" s="16">
        <v>2307</v>
      </c>
      <c r="E9" s="16">
        <v>2639</v>
      </c>
      <c r="F9" s="16">
        <v>2916</v>
      </c>
      <c r="G9" s="16">
        <v>2621</v>
      </c>
      <c r="H9" s="20">
        <f t="shared" si="0"/>
        <v>117945</v>
      </c>
      <c r="I9" s="18">
        <v>0</v>
      </c>
      <c r="J9" s="14">
        <f>I9-H9</f>
        <v>-117945</v>
      </c>
      <c r="K9" s="33">
        <f t="shared" si="1"/>
        <v>-1</v>
      </c>
    </row>
    <row r="10" spans="1:11" ht="18" customHeight="1" x14ac:dyDescent="0.25">
      <c r="A10" s="24" t="s">
        <v>7</v>
      </c>
      <c r="B10" s="10">
        <v>24</v>
      </c>
      <c r="C10" s="11"/>
      <c r="D10" s="12">
        <v>2616</v>
      </c>
      <c r="E10" s="12">
        <v>1468</v>
      </c>
      <c r="F10" s="12">
        <v>1865</v>
      </c>
      <c r="G10" s="12">
        <v>1983</v>
      </c>
      <c r="H10" s="19">
        <f t="shared" si="0"/>
        <v>47592</v>
      </c>
      <c r="I10" s="13">
        <v>28</v>
      </c>
      <c r="J10" s="10">
        <f>4*G10</f>
        <v>7932</v>
      </c>
      <c r="K10" s="32">
        <f t="shared" si="1"/>
        <v>0.16666666666666666</v>
      </c>
    </row>
    <row r="11" spans="1:11" ht="18" customHeight="1" x14ac:dyDescent="0.25">
      <c r="A11" s="25" t="s">
        <v>3</v>
      </c>
      <c r="B11" s="26">
        <v>60</v>
      </c>
      <c r="C11" s="27"/>
      <c r="D11" s="28">
        <v>1579</v>
      </c>
      <c r="E11" s="28">
        <v>850</v>
      </c>
      <c r="F11" s="28">
        <v>626</v>
      </c>
      <c r="G11" s="28">
        <v>1018</v>
      </c>
      <c r="H11" s="29">
        <f t="shared" si="0"/>
        <v>61080</v>
      </c>
      <c r="I11" s="30">
        <v>70</v>
      </c>
      <c r="J11" s="30">
        <f>10*G11</f>
        <v>10180</v>
      </c>
      <c r="K11" s="34">
        <f t="shared" si="1"/>
        <v>0.16666666666666666</v>
      </c>
    </row>
    <row r="12" spans="1:11" ht="18" customHeight="1" x14ac:dyDescent="0.25">
      <c r="B12" s="16"/>
      <c r="C12" s="16"/>
      <c r="D12" s="16"/>
      <c r="E12" s="16"/>
      <c r="F12" s="16"/>
      <c r="G12" s="16"/>
      <c r="H12" s="16"/>
      <c r="I12" s="16"/>
      <c r="J12" s="17">
        <f>SUM(J6:J11)</f>
        <v>-82448</v>
      </c>
      <c r="K12" s="16"/>
    </row>
    <row r="13" spans="1:11" ht="18" customHeight="1" x14ac:dyDescent="0.25">
      <c r="A13" s="37" t="s">
        <v>14</v>
      </c>
      <c r="B13" s="37"/>
      <c r="C13" s="37"/>
      <c r="D13" s="37"/>
      <c r="E13" s="37"/>
      <c r="F13" s="37"/>
      <c r="G13" s="37"/>
      <c r="H13" s="37"/>
      <c r="I13" s="37"/>
      <c r="J13" s="37"/>
      <c r="K13" s="37"/>
    </row>
    <row r="14" spans="1:11" ht="18" customHeight="1" x14ac:dyDescent="0.25">
      <c r="A14" s="37"/>
      <c r="B14" s="37"/>
      <c r="C14" s="37"/>
      <c r="D14" s="37"/>
      <c r="E14" s="37"/>
      <c r="F14" s="37"/>
      <c r="G14" s="37"/>
      <c r="H14" s="37"/>
      <c r="I14" s="37"/>
      <c r="J14" s="37"/>
      <c r="K14" s="37"/>
    </row>
  </sheetData>
  <mergeCells count="2">
    <mergeCell ref="D4:G4"/>
    <mergeCell ref="A13:K14"/>
  </mergeCells>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AD6FECE5C8FA7409894934ACB0820DA" ma:contentTypeVersion="104" ma:contentTypeDescription="" ma:contentTypeScope="" ma:versionID="c44b8f85c254202c3ba016277588964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2017-07-31T07:00:00+00:00</OpenedDate>
    <Date1 xmlns="dc463f71-b30c-4ab2-9473-d307f9d35888">2017-07-31T07:00:00+00:00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170855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733B4C6E-5431-4C1A-83EC-0D8C8E244CC6}"/>
</file>

<file path=customXml/itemProps2.xml><?xml version="1.0" encoding="utf-8"?>
<ds:datastoreItem xmlns:ds="http://schemas.openxmlformats.org/officeDocument/2006/customXml" ds:itemID="{E06DA1F6-698F-4C29-8B1E-C674103C8746}"/>
</file>

<file path=customXml/itemProps3.xml><?xml version="1.0" encoding="utf-8"?>
<ds:datastoreItem xmlns:ds="http://schemas.openxmlformats.org/officeDocument/2006/customXml" ds:itemID="{C500D3CD-DF0D-46D5-B46E-AB652065F373}"/>
</file>

<file path=customXml/itemProps4.xml><?xml version="1.0" encoding="utf-8"?>
<ds:datastoreItem xmlns:ds="http://schemas.openxmlformats.org/officeDocument/2006/customXml" ds:itemID="{0AD92A73-FBD4-4FBA-B246-C40A4145E6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 </vt:lpstr>
      <vt:lpstr>Sch 200 Misc. Fees</vt:lpstr>
      <vt:lpstr>Sheet2</vt:lpstr>
      <vt:lpstr>'Sch 200 Misc.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Anderson</dc:creator>
  <cp:lastModifiedBy>Cascade Natural Gas</cp:lastModifiedBy>
  <cp:lastPrinted>2017-07-28T15:29:31Z</cp:lastPrinted>
  <dcterms:created xsi:type="dcterms:W3CDTF">2017-01-09T17:57:20Z</dcterms:created>
  <dcterms:modified xsi:type="dcterms:W3CDTF">2017-07-28T15:29:44Z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0x0101006E56B4D1795A2E4DB2F0B01679ED314A006AD6FECE5C8FA7409894934ACB0820DA</vt:lpwstr>
  </property>
  <property fmtid="{D5CDD505-2E9C-101B-9397-08002B2CF9AE}" pid="3" name="_docset_NoMedatataSyncRequired">
    <vt:lpwstr>False</vt:lpwstr>
  </property>
  <property fmtid="{D5CDD505-2E9C-101B-9397-08002B2CF9AE}" pid="4" name="IsEFSEC">
    <vt:bool>false</vt:bool>
  </property>
</Properties>
</file>