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25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<sst xmlns="http://schemas.openxmlformats.org/spreadsheetml/2006/main" count="25" uniqueCount="25">
  <si>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Rate Year</t>
  </si>
  <si>
    <t>Coal Fuel</t>
  </si>
  <si>
    <t>Natural Gas Fuel</t>
  </si>
  <si>
    <t>Purchase &amp; Interchange</t>
  </si>
  <si>
    <t>Other Power Supply</t>
  </si>
  <si>
    <t>Wheeling</t>
  </si>
  <si>
    <t>Secondary Sales</t>
  </si>
  <si>
    <t>Subtotal</t>
  </si>
  <si>
    <t>Non-Core Gas</t>
  </si>
  <si>
    <t>Subtotal with Non-Core Gas</t>
  </si>
  <si>
    <t>Load in MWh</t>
  </si>
  <si>
    <t>Delivered Load</t>
  </si>
  <si>
    <t>Revenue Requirement Adjustments:</t>
  </si>
  <si>
    <t>Before adjustment</t>
  </si>
  <si>
    <t>Tenaska Buyout Disallowance</t>
  </si>
  <si>
    <t>Tenaska Prudence Disallowance</t>
  </si>
  <si>
    <t>March Point 2 Prudence Disallowance</t>
  </si>
  <si>
    <t>Net Power Costs</t>
  </si>
  <si>
    <t>Production O&amp;M (including ben &amp; p/r tax)</t>
  </si>
  <si>
    <t>Colstrip 500 KV Expense</t>
  </si>
  <si>
    <t>Net Costs for Revenue Requirement</t>
  </si>
  <si>
    <t>As Filed</t>
  </si>
  <si>
    <t>Diff = Est. Buyout Disallow</t>
  </si>
  <si>
    <t>Cost Items</t>
  </si>
  <si>
    <t>Exhibit___(YKGM-2): Table 1. Net Power Costs Impacts of Changes from 60 to 50 Hydro years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</si>
</sst>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5">
    <font>
      <sz val="12"/>
      <name val="Palatino Linotype"/>
      <family val="0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3" fillId="0" borderId="0" xfId="15" applyNumberFormat="1" applyFont="1" applyAlignment="1">
      <alignment/>
    </xf>
    <xf numFmtId="43" fontId="3" fillId="0" borderId="0" xfId="15" applyFont="1" applyAlignment="1">
      <alignment/>
    </xf>
    <xf numFmtId="165" fontId="2" fillId="0" borderId="0" xfId="15" applyNumberFormat="1" applyFont="1" applyAlignment="1">
      <alignment horizontal="right"/>
    </xf>
    <xf numFmtId="165" fontId="3" fillId="0" borderId="0" xfId="15" applyNumberFormat="1" applyFont="1" applyAlignment="1">
      <alignment horizontal="right"/>
    </xf>
    <xf numFmtId="164" fontId="3" fillId="0" borderId="0" xfId="17" applyNumberFormat="1" applyFont="1" applyAlignment="1">
      <alignment/>
    </xf>
    <xf numFmtId="166" fontId="3" fillId="0" borderId="0" xfId="19" applyNumberFormat="1" applyFont="1" applyFill="1" applyAlignment="1">
      <alignment/>
    </xf>
    <xf numFmtId="164" fontId="3" fillId="0" borderId="0" xfId="17" applyNumberFormat="1" applyFont="1" applyAlignment="1">
      <alignment horizontal="right"/>
    </xf>
    <xf numFmtId="165" fontId="3" fillId="0" borderId="0" xfId="15" applyNumberFormat="1" applyFont="1" applyFill="1" applyAlignment="1">
      <alignment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3" fillId="2" borderId="0" xfId="15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65" fontId="2" fillId="2" borderId="0" xfId="15" applyNumberFormat="1" applyFont="1" applyFill="1" applyBorder="1" applyAlignment="1">
      <alignment/>
    </xf>
    <xf numFmtId="165" fontId="2" fillId="2" borderId="0" xfId="15" applyNumberFormat="1" applyFont="1" applyFill="1" applyBorder="1" applyAlignment="1">
      <alignment horizontal="right"/>
    </xf>
    <xf numFmtId="17" fontId="1" fillId="0" borderId="0" xfId="0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4" fontId="3" fillId="0" borderId="0" xfId="17" applyNumberFormat="1" applyFont="1" applyBorder="1" applyAlignment="1">
      <alignment/>
    </xf>
    <xf numFmtId="165" fontId="3" fillId="0" borderId="0" xfId="15" applyNumberFormat="1" applyFont="1" applyBorder="1" applyAlignment="1">
      <alignment horizontal="right"/>
    </xf>
    <xf numFmtId="166" fontId="3" fillId="0" borderId="0" xfId="19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1" xfId="0" applyNumberFormat="1" applyFont="1" applyBorder="1" applyAlignment="1">
      <alignment/>
    </xf>
    <xf numFmtId="166" fontId="3" fillId="0" borderId="0" xfId="19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15" applyNumberFormat="1" applyFont="1" applyFill="1" applyBorder="1" applyAlignment="1">
      <alignment horizontal="right"/>
    </xf>
    <xf numFmtId="4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17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164" fontId="3" fillId="0" borderId="2" xfId="17" applyNumberFormat="1" applyFont="1" applyBorder="1" applyAlignment="1">
      <alignment/>
    </xf>
    <xf numFmtId="165" fontId="3" fillId="0" borderId="2" xfId="15" applyNumberFormat="1" applyFont="1" applyFill="1" applyBorder="1" applyAlignment="1">
      <alignment horizontal="right"/>
    </xf>
    <xf numFmtId="0" fontId="3" fillId="0" borderId="2" xfId="0" applyFont="1" applyBorder="1" applyAlignment="1">
      <alignment/>
    </xf>
    <xf numFmtId="41" fontId="3" fillId="0" borderId="0" xfId="0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workbookViewId="0" topLeftCell="G6">
      <selection activeCell="K12" sqref="K12"/>
    </sheetView>
  </sheetViews>
  <sheetFormatPr defaultColWidth="9.00390625" defaultRowHeight="18"/>
  <cols>
    <col min="1" max="1" width="23.00390625" style="22" customWidth="1"/>
    <col min="2" max="2" width="8.125" style="22" bestFit="1" customWidth="1"/>
    <col min="3" max="3" width="9.00390625" style="22" customWidth="1"/>
    <col min="4" max="4" width="8.25390625" style="22" bestFit="1" customWidth="1"/>
    <col min="5" max="5" width="9.00390625" style="22" customWidth="1"/>
    <col min="6" max="6" width="7.875" style="22" bestFit="1" customWidth="1"/>
    <col min="7" max="7" width="8.25390625" style="22" bestFit="1" customWidth="1"/>
    <col min="8" max="9" width="9.00390625" style="22" customWidth="1"/>
    <col min="10" max="10" width="9.875" style="22" customWidth="1"/>
    <col min="11" max="11" width="9.00390625" style="22" customWidth="1"/>
    <col min="12" max="12" width="8.625" style="22" customWidth="1"/>
    <col min="13" max="13" width="9.75390625" style="22" customWidth="1"/>
    <col min="14" max="14" width="10.50390625" style="22" bestFit="1" customWidth="1"/>
    <col min="15" max="15" width="4.375" style="22" customWidth="1"/>
    <col min="16" max="16384" width="9.00390625" style="22" customWidth="1"/>
  </cols>
  <sheetData>
    <row r="1" spans="1:14" s="31" customFormat="1" ht="18">
      <c r="A1" s="43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1" customFormat="1" ht="12.75">
      <c r="A2" s="32" t="s">
        <v>23</v>
      </c>
      <c r="B2" s="33">
        <v>38412</v>
      </c>
      <c r="C2" s="33">
        <v>38443</v>
      </c>
      <c r="D2" s="33">
        <v>38473</v>
      </c>
      <c r="E2" s="33">
        <v>38504</v>
      </c>
      <c r="F2" s="33">
        <v>38534</v>
      </c>
      <c r="G2" s="33">
        <v>38565</v>
      </c>
      <c r="H2" s="33">
        <v>38596</v>
      </c>
      <c r="I2" s="33">
        <v>38626</v>
      </c>
      <c r="J2" s="33">
        <v>38657</v>
      </c>
      <c r="K2" s="33">
        <v>38687</v>
      </c>
      <c r="L2" s="33">
        <v>38718</v>
      </c>
      <c r="M2" s="33">
        <v>38749</v>
      </c>
      <c r="N2" s="34" t="s">
        <v>0</v>
      </c>
    </row>
    <row r="3" spans="1:14" s="1" customFormat="1" ht="12.75" customHeight="1">
      <c r="A3" s="35" t="s">
        <v>1</v>
      </c>
      <c r="B3" s="36">
        <v>3388.596866747875</v>
      </c>
      <c r="C3" s="36">
        <v>3297.401217122875</v>
      </c>
      <c r="D3" s="36">
        <v>2774.2552951751513</v>
      </c>
      <c r="E3" s="36">
        <v>2919.2991112120135</v>
      </c>
      <c r="F3" s="36">
        <v>3388.596866747875</v>
      </c>
      <c r="G3" s="36">
        <v>3388.596866747875</v>
      </c>
      <c r="H3" s="36">
        <v>3297.401217122875</v>
      </c>
      <c r="I3" s="36">
        <v>3388.596866747875</v>
      </c>
      <c r="J3" s="36">
        <v>3297.401217122875</v>
      </c>
      <c r="K3" s="36">
        <v>3388.596866747875</v>
      </c>
      <c r="L3" s="36">
        <v>3488.466913009115</v>
      </c>
      <c r="M3" s="36">
        <v>3206.848504196615</v>
      </c>
      <c r="N3" s="36">
        <v>39224.05780870089</v>
      </c>
    </row>
    <row r="4" spans="1:14" s="1" customFormat="1" ht="12.75">
      <c r="A4" s="35" t="s">
        <v>2</v>
      </c>
      <c r="B4" s="37">
        <v>5542.675358499801</v>
      </c>
      <c r="C4" s="37">
        <v>4965.440479769197</v>
      </c>
      <c r="D4" s="37">
        <v>4605.391058761111</v>
      </c>
      <c r="E4" s="37">
        <v>4560.328298367534</v>
      </c>
      <c r="F4" s="37">
        <v>7028.208888036405</v>
      </c>
      <c r="G4" s="37">
        <v>11596.342824845937</v>
      </c>
      <c r="H4" s="37">
        <v>14063.453884471975</v>
      </c>
      <c r="I4" s="37">
        <v>10233.604405659747</v>
      </c>
      <c r="J4" s="37">
        <v>10435.74290974646</v>
      </c>
      <c r="K4" s="37">
        <v>10952.226631557594</v>
      </c>
      <c r="L4" s="37">
        <v>11940.613221679887</v>
      </c>
      <c r="M4" s="37">
        <v>10026.59197914164</v>
      </c>
      <c r="N4" s="37">
        <v>105950.61994053729</v>
      </c>
    </row>
    <row r="5" spans="1:14" s="1" customFormat="1" ht="12.75">
      <c r="A5" s="35" t="s">
        <v>3</v>
      </c>
      <c r="B5" s="37">
        <v>53723.01376465711</v>
      </c>
      <c r="C5" s="37">
        <v>40417.92611606424</v>
      </c>
      <c r="D5" s="37">
        <v>30843.25918151973</v>
      </c>
      <c r="E5" s="37">
        <v>38105.019810459235</v>
      </c>
      <c r="F5" s="37">
        <v>31707.075820041402</v>
      </c>
      <c r="G5" s="37">
        <v>32879.65131755938</v>
      </c>
      <c r="H5" s="37">
        <v>34708.97979313072</v>
      </c>
      <c r="I5" s="37">
        <v>46844.80444183402</v>
      </c>
      <c r="J5" s="37">
        <v>54341.88112738252</v>
      </c>
      <c r="K5" s="37">
        <v>69607.35520199494</v>
      </c>
      <c r="L5" s="37">
        <v>69006.32064801834</v>
      </c>
      <c r="M5" s="37">
        <v>58588.62506253387</v>
      </c>
      <c r="N5" s="37">
        <v>560773.9122851955</v>
      </c>
    </row>
    <row r="6" spans="1:14" s="1" customFormat="1" ht="12.75">
      <c r="A6" s="35" t="s">
        <v>4</v>
      </c>
      <c r="B6" s="37">
        <v>561.9288909722222</v>
      </c>
      <c r="C6" s="37">
        <v>561.9288909722222</v>
      </c>
      <c r="D6" s="37">
        <v>561.9288909722222</v>
      </c>
      <c r="E6" s="37">
        <v>561.9288909722222</v>
      </c>
      <c r="F6" s="37">
        <v>561.9288909722222</v>
      </c>
      <c r="G6" s="37">
        <v>561.9288909722222</v>
      </c>
      <c r="H6" s="37">
        <v>561.9288909722222</v>
      </c>
      <c r="I6" s="37">
        <v>561.9288909722222</v>
      </c>
      <c r="J6" s="37">
        <v>561.9288909722222</v>
      </c>
      <c r="K6" s="37">
        <v>561.9288909722222</v>
      </c>
      <c r="L6" s="37">
        <v>544.4687522916666</v>
      </c>
      <c r="M6" s="37">
        <v>544.4687522916666</v>
      </c>
      <c r="N6" s="37">
        <v>6708.2264143055545</v>
      </c>
    </row>
    <row r="7" spans="1:14" s="1" customFormat="1" ht="12.75">
      <c r="A7" s="35" t="s">
        <v>5</v>
      </c>
      <c r="B7" s="37">
        <v>3372.6345871659064</v>
      </c>
      <c r="C7" s="37">
        <v>3390.3480470655045</v>
      </c>
      <c r="D7" s="37">
        <v>3385.7194413206253</v>
      </c>
      <c r="E7" s="37">
        <v>3549.0350435911537</v>
      </c>
      <c r="F7" s="37">
        <v>3762.5536069565433</v>
      </c>
      <c r="G7" s="37">
        <v>3572.86702999139</v>
      </c>
      <c r="H7" s="37">
        <v>3879.9131266871464</v>
      </c>
      <c r="I7" s="37">
        <v>3987.534009099584</v>
      </c>
      <c r="J7" s="37">
        <v>3947.9683402693536</v>
      </c>
      <c r="K7" s="37">
        <v>3905.1103506564577</v>
      </c>
      <c r="L7" s="37">
        <v>3862.329130189336</v>
      </c>
      <c r="M7" s="37">
        <v>3851.6195995409944</v>
      </c>
      <c r="N7" s="37">
        <v>44467.632312533984</v>
      </c>
    </row>
    <row r="8" spans="1:14" ht="12.75">
      <c r="A8" s="35" t="s">
        <v>6</v>
      </c>
      <c r="B8" s="37">
        <v>-989.863599700931</v>
      </c>
      <c r="C8" s="37">
        <v>-1742.66289306641</v>
      </c>
      <c r="D8" s="37">
        <v>-529.807087707524</v>
      </c>
      <c r="E8" s="37">
        <v>-1315.45750244141</v>
      </c>
      <c r="F8" s="37">
        <v>-4682.80469726568</v>
      </c>
      <c r="G8" s="37">
        <v>-4831.94503417968</v>
      </c>
      <c r="H8" s="37">
        <v>-4124.31359375001</v>
      </c>
      <c r="I8" s="37">
        <v>-2974.03052246095</v>
      </c>
      <c r="J8" s="37">
        <v>-2558.48819580079</v>
      </c>
      <c r="K8" s="37">
        <v>-1527.74088256839</v>
      </c>
      <c r="L8" s="37">
        <v>-1160.20498718263</v>
      </c>
      <c r="M8" s="37">
        <v>-968.919275512697</v>
      </c>
      <c r="N8" s="37">
        <v>-27406.238271637103</v>
      </c>
    </row>
    <row r="9" spans="1:14" ht="12.75">
      <c r="A9" s="35" t="s">
        <v>7</v>
      </c>
      <c r="B9" s="38">
        <v>65598.98586834199</v>
      </c>
      <c r="C9" s="38">
        <v>50890.381857927634</v>
      </c>
      <c r="D9" s="38">
        <v>41640.746780041314</v>
      </c>
      <c r="E9" s="38">
        <v>48380.15365216075</v>
      </c>
      <c r="F9" s="38">
        <v>41765.55937548877</v>
      </c>
      <c r="G9" s="38">
        <v>47167.441895937125</v>
      </c>
      <c r="H9" s="38">
        <v>52387.36331863493</v>
      </c>
      <c r="I9" s="38">
        <v>62042.438091852506</v>
      </c>
      <c r="J9" s="38">
        <v>70026.43428969264</v>
      </c>
      <c r="K9" s="38">
        <v>86887.4770593607</v>
      </c>
      <c r="L9" s="38">
        <v>87681.99367800572</v>
      </c>
      <c r="M9" s="38">
        <v>75249.23462219209</v>
      </c>
      <c r="N9" s="38">
        <v>729718.2104896362</v>
      </c>
    </row>
    <row r="10" spans="1:14" ht="12.75">
      <c r="A10" s="35" t="s">
        <v>8</v>
      </c>
      <c r="B10" s="37">
        <v>-30.008</v>
      </c>
      <c r="C10" s="37">
        <v>-29.04</v>
      </c>
      <c r="D10" s="37">
        <v>0</v>
      </c>
      <c r="E10" s="37">
        <v>-29.04</v>
      </c>
      <c r="F10" s="37">
        <v>-30.008</v>
      </c>
      <c r="G10" s="37">
        <v>-30.008</v>
      </c>
      <c r="H10" s="37">
        <v>-29.04</v>
      </c>
      <c r="I10" s="37">
        <v>-30.008</v>
      </c>
      <c r="J10" s="37">
        <v>-29.04</v>
      </c>
      <c r="K10" s="37">
        <v>-30.008</v>
      </c>
      <c r="L10" s="37">
        <v>-30.008</v>
      </c>
      <c r="M10" s="37">
        <v>-27.104</v>
      </c>
      <c r="N10" s="37">
        <v>-323.31199999999995</v>
      </c>
    </row>
    <row r="11" spans="1:15" ht="12.75">
      <c r="A11" s="35" t="s">
        <v>9</v>
      </c>
      <c r="B11" s="36">
        <v>65568.97786834199</v>
      </c>
      <c r="C11" s="36">
        <v>50861.34185792763</v>
      </c>
      <c r="D11" s="36">
        <v>41640.746780041314</v>
      </c>
      <c r="E11" s="36">
        <v>48351.11365216075</v>
      </c>
      <c r="F11" s="36">
        <v>41735.551375488765</v>
      </c>
      <c r="G11" s="36">
        <v>47137.43389593712</v>
      </c>
      <c r="H11" s="36">
        <v>52358.32331863493</v>
      </c>
      <c r="I11" s="36">
        <v>62012.430091852504</v>
      </c>
      <c r="J11" s="36">
        <v>69997.39428969265</v>
      </c>
      <c r="K11" s="36">
        <v>86857.4690593607</v>
      </c>
      <c r="L11" s="36">
        <v>87651.98567800572</v>
      </c>
      <c r="M11" s="36">
        <v>75222.13062219208</v>
      </c>
      <c r="N11" s="36">
        <v>729394.8984896361</v>
      </c>
      <c r="O11" s="4"/>
    </row>
    <row r="12" spans="1:14" ht="12.75">
      <c r="A12" s="35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</row>
    <row r="13" spans="1:15" ht="12.75">
      <c r="A13" s="35" t="s">
        <v>10</v>
      </c>
      <c r="B13" s="37">
        <v>1913303.0867276208</v>
      </c>
      <c r="C13" s="37">
        <v>1657047.8589661897</v>
      </c>
      <c r="D13" s="37">
        <v>1577189.5956329047</v>
      </c>
      <c r="E13" s="37">
        <v>1478857.6411510413</v>
      </c>
      <c r="F13" s="37">
        <v>1508754.6961750598</v>
      </c>
      <c r="G13" s="37">
        <v>1537625.9471475722</v>
      </c>
      <c r="H13" s="37">
        <v>1499973.0032750883</v>
      </c>
      <c r="I13" s="37">
        <v>1690860.2184867722</v>
      </c>
      <c r="J13" s="37">
        <v>1881084.5300915895</v>
      </c>
      <c r="K13" s="37">
        <v>2141613.531811506</v>
      </c>
      <c r="L13" s="37">
        <v>2177708.755147295</v>
      </c>
      <c r="M13" s="37">
        <v>1859918.7602856248</v>
      </c>
      <c r="N13" s="37">
        <v>20923937.624898262</v>
      </c>
      <c r="O13" s="3"/>
    </row>
    <row r="14" spans="1:15" ht="12.75">
      <c r="A14" s="35" t="s">
        <v>11</v>
      </c>
      <c r="B14" s="37">
        <v>1790851.689177053</v>
      </c>
      <c r="C14" s="37">
        <v>1550996.7959923535</v>
      </c>
      <c r="D14" s="37">
        <v>1476249.4615123987</v>
      </c>
      <c r="E14" s="37">
        <v>1384210.7521173744</v>
      </c>
      <c r="F14" s="37">
        <v>1412194.395619856</v>
      </c>
      <c r="G14" s="37">
        <v>1439217.8865301274</v>
      </c>
      <c r="H14" s="37">
        <v>1403974.7310654826</v>
      </c>
      <c r="I14" s="37">
        <v>1582645.1645036186</v>
      </c>
      <c r="J14" s="37">
        <v>1760695.1201657278</v>
      </c>
      <c r="K14" s="37">
        <v>2004550.2657755695</v>
      </c>
      <c r="L14" s="37">
        <v>2038335.394817868</v>
      </c>
      <c r="M14" s="37">
        <v>1740883.9596273447</v>
      </c>
      <c r="N14" s="37">
        <v>19584805.616904773</v>
      </c>
      <c r="O14" s="3"/>
    </row>
    <row r="15" spans="1:14" ht="12.75">
      <c r="A15" s="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5" t="s">
        <v>12</v>
      </c>
      <c r="N15" s="3"/>
    </row>
    <row r="16" spans="1:14" ht="12.7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6" t="s">
        <v>13</v>
      </c>
      <c r="N16" s="7">
        <f>+N11</f>
        <v>729394.8984896361</v>
      </c>
    </row>
    <row r="17" spans="1:14" ht="12.75">
      <c r="A17" s="2"/>
      <c r="B17" s="3"/>
      <c r="C17" s="3"/>
      <c r="D17" s="3"/>
      <c r="E17" s="3"/>
      <c r="F17" s="3"/>
      <c r="G17" s="3"/>
      <c r="H17" s="3"/>
      <c r="I17" s="3"/>
      <c r="J17" s="3"/>
      <c r="K17" s="6" t="s">
        <v>14</v>
      </c>
      <c r="L17" s="8">
        <v>0.5</v>
      </c>
      <c r="M17" s="9">
        <v>-17611.4503269231</v>
      </c>
      <c r="N17" s="3">
        <f>+L17*M17</f>
        <v>-8805.72516346155</v>
      </c>
    </row>
    <row r="18" spans="1:14" ht="12.75">
      <c r="A18" s="2"/>
      <c r="B18" s="3"/>
      <c r="C18" s="3"/>
      <c r="D18" s="3"/>
      <c r="E18" s="3"/>
      <c r="F18" s="3"/>
      <c r="G18" s="3"/>
      <c r="H18" s="3"/>
      <c r="I18" s="3"/>
      <c r="J18" s="3"/>
      <c r="K18" s="6" t="s">
        <v>15</v>
      </c>
      <c r="L18" s="8">
        <v>0.012</v>
      </c>
      <c r="M18" s="9">
        <v>128209.25342773425</v>
      </c>
      <c r="N18" s="3">
        <f>-M18*L18</f>
        <v>-1538.511041132811</v>
      </c>
    </row>
    <row r="19" spans="1:14" ht="12.75">
      <c r="A19" s="2"/>
      <c r="B19" s="3"/>
      <c r="C19" s="3"/>
      <c r="D19" s="3"/>
      <c r="E19" s="3"/>
      <c r="F19" s="3"/>
      <c r="G19" s="3"/>
      <c r="H19" s="3"/>
      <c r="I19" s="3"/>
      <c r="J19" s="3"/>
      <c r="K19" s="6" t="s">
        <v>16</v>
      </c>
      <c r="L19" s="8">
        <v>0.03</v>
      </c>
      <c r="M19" s="9">
        <v>33735.537305297934</v>
      </c>
      <c r="N19" s="3">
        <f>-M19*L19</f>
        <v>-1012.066119158938</v>
      </c>
    </row>
    <row r="20" spans="1:14" ht="13.5" thickBo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 t="s">
        <v>17</v>
      </c>
      <c r="N20" s="23">
        <f>SUM(N16:N19)</f>
        <v>718038.5961658828</v>
      </c>
    </row>
    <row r="21" spans="1:14" ht="13.5" thickTop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 t="s">
        <v>18</v>
      </c>
      <c r="N21" s="10">
        <v>53496.30208784342</v>
      </c>
    </row>
    <row r="22" spans="1:14" ht="12.75">
      <c r="A22" s="2"/>
      <c r="B22" s="3"/>
      <c r="C22" s="3"/>
      <c r="D22" s="3"/>
      <c r="E22" s="3"/>
      <c r="F22" s="3"/>
      <c r="G22" s="3"/>
      <c r="H22" s="3"/>
      <c r="I22" s="3"/>
      <c r="J22" s="25"/>
      <c r="K22" s="3"/>
      <c r="L22" s="3"/>
      <c r="M22" s="5" t="s">
        <v>19</v>
      </c>
      <c r="N22" s="3">
        <v>492.26622</v>
      </c>
    </row>
    <row r="23" spans="1:14" ht="13.5" thickBo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" t="s">
        <v>20</v>
      </c>
      <c r="N23" s="11">
        <f>SUM(N20:N22)</f>
        <v>772027.1644737262</v>
      </c>
    </row>
    <row r="24" spans="1:14" s="26" customFormat="1" ht="13.5" thickTop="1">
      <c r="A24" s="12"/>
      <c r="B24" s="18"/>
      <c r="C24" s="18"/>
      <c r="D24" s="18"/>
      <c r="E24" s="18"/>
      <c r="F24" s="18"/>
      <c r="G24" s="18"/>
      <c r="H24" s="18"/>
      <c r="I24" s="18"/>
      <c r="J24" s="18"/>
      <c r="K24" s="13"/>
      <c r="L24" s="13"/>
      <c r="M24" s="14" t="s">
        <v>21</v>
      </c>
      <c r="N24" s="15">
        <v>782570</v>
      </c>
    </row>
    <row r="25" spans="1:14" s="26" customFormat="1" ht="12.75">
      <c r="A25" s="12"/>
      <c r="B25" s="18"/>
      <c r="C25" s="18"/>
      <c r="D25" s="18"/>
      <c r="E25" s="18"/>
      <c r="F25" s="18"/>
      <c r="G25" s="18"/>
      <c r="H25" s="18"/>
      <c r="I25" s="18"/>
      <c r="J25" s="18"/>
      <c r="K25" s="13"/>
      <c r="L25" s="13"/>
      <c r="M25" s="16" t="s">
        <v>22</v>
      </c>
      <c r="N25" s="42">
        <f>N23-N24</f>
        <v>-10542.835526273819</v>
      </c>
    </row>
    <row r="26" spans="1:14" s="26" customFormat="1" ht="12.75">
      <c r="A26" s="12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41">
        <f>N25-N17</f>
        <v>-1737.1103628122692</v>
      </c>
    </row>
    <row r="27" spans="1:14" s="26" customFormat="1" ht="12.75">
      <c r="A27" s="1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s="26" customFormat="1" ht="12.75">
      <c r="A28" s="12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s="26" customFormat="1" ht="12.75">
      <c r="A29" s="12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s="26" customFormat="1" ht="12.75">
      <c r="A30" s="12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s="26" customFormat="1" ht="12.75">
      <c r="A31" s="12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s="26" customFormat="1" ht="12.75">
      <c r="A32" s="12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s="26" customFormat="1" ht="12.75">
      <c r="A33" s="12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s="26" customFormat="1" ht="12.75">
      <c r="A34" s="12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s="26" customFormat="1" ht="12.75">
      <c r="A35" s="1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3" s="26" customFormat="1" ht="12.75">
      <c r="A36" s="12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4" s="26" customFormat="1" ht="12.75">
      <c r="A37" s="12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s="26" customFormat="1" ht="12.75">
      <c r="A38" s="12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="26" customFormat="1" ht="12.75"/>
    <row r="40" spans="11:14" s="26" customFormat="1" ht="12.75">
      <c r="K40" s="18"/>
      <c r="L40" s="18"/>
      <c r="M40" s="20"/>
      <c r="N40" s="18"/>
    </row>
    <row r="41" spans="11:14" s="26" customFormat="1" ht="12.75">
      <c r="K41" s="18"/>
      <c r="L41" s="18"/>
      <c r="M41" s="20"/>
      <c r="N41" s="19"/>
    </row>
    <row r="42" spans="11:14" s="26" customFormat="1" ht="12.75">
      <c r="K42" s="20"/>
      <c r="L42" s="21"/>
      <c r="M42" s="20"/>
      <c r="N42" s="18"/>
    </row>
    <row r="43" spans="11:14" s="26" customFormat="1" ht="12.75">
      <c r="K43" s="20"/>
      <c r="L43" s="21"/>
      <c r="M43" s="20"/>
      <c r="N43" s="18"/>
    </row>
    <row r="44" spans="11:14" s="26" customFormat="1" ht="12.75">
      <c r="K44" s="18"/>
      <c r="L44" s="18"/>
      <c r="M44" s="20"/>
      <c r="N44" s="29"/>
    </row>
    <row r="45" spans="1:14" s="26" customFormat="1" ht="12.75">
      <c r="A45" s="12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20"/>
      <c r="N45" s="18"/>
    </row>
    <row r="46" spans="1:14" s="26" customFormat="1" ht="12.75">
      <c r="A46" s="12"/>
      <c r="B46" s="18"/>
      <c r="C46" s="18"/>
      <c r="D46" s="18"/>
      <c r="E46" s="18"/>
      <c r="F46" s="18"/>
      <c r="G46" s="18"/>
      <c r="H46" s="18"/>
      <c r="I46" s="18"/>
      <c r="J46" s="30"/>
      <c r="K46" s="18"/>
      <c r="L46" s="18"/>
      <c r="M46" s="20"/>
      <c r="N46" s="18"/>
    </row>
    <row r="47" spans="1:14" s="26" customFormat="1" ht="12.75">
      <c r="A47" s="12"/>
      <c r="B47" s="18"/>
      <c r="C47" s="18"/>
      <c r="D47" s="18"/>
      <c r="E47" s="18"/>
      <c r="F47" s="18"/>
      <c r="G47" s="18"/>
      <c r="H47" s="18"/>
      <c r="I47" s="18"/>
      <c r="J47" s="30"/>
      <c r="K47" s="18"/>
      <c r="L47" s="18"/>
      <c r="M47" s="20"/>
      <c r="N47" s="18"/>
    </row>
    <row r="48" spans="13:14" s="26" customFormat="1" ht="12.75">
      <c r="M48" s="20"/>
      <c r="N48" s="29"/>
    </row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="26" customFormat="1" ht="12.75"/>
    <row r="252" s="26" customFormat="1" ht="12.75"/>
    <row r="253" s="26" customFormat="1" ht="12.75"/>
    <row r="254" s="26" customFormat="1" ht="12.75"/>
    <row r="255" s="26" customFormat="1" ht="12.75"/>
    <row r="256" s="26" customFormat="1" ht="12.75"/>
    <row r="257" s="26" customFormat="1" ht="12.75"/>
    <row r="258" s="26" customFormat="1" ht="12.75"/>
    <row r="259" s="26" customFormat="1" ht="12.75"/>
    <row r="260" s="26" customFormat="1" ht="12.75"/>
    <row r="261" s="26" customFormat="1" ht="12.75"/>
    <row r="262" s="26" customFormat="1" ht="12.75"/>
    <row r="263" s="26" customFormat="1" ht="12.75"/>
    <row r="264" s="26" customFormat="1" ht="12.75"/>
    <row r="265" s="26" customFormat="1" ht="12.75"/>
    <row r="266" s="26" customFormat="1" ht="12.75"/>
    <row r="267" s="26" customFormat="1" ht="12.75"/>
    <row r="268" s="26" customFormat="1" ht="12.75"/>
    <row r="269" s="26" customFormat="1" ht="12.75"/>
    <row r="270" s="26" customFormat="1" ht="12.75"/>
    <row r="271" s="26" customFormat="1" ht="12.75"/>
    <row r="272" s="26" customFormat="1" ht="12.75"/>
    <row r="273" s="26" customFormat="1" ht="12.75"/>
    <row r="274" s="26" customFormat="1" ht="12.75"/>
    <row r="275" s="26" customFormat="1" ht="12.75"/>
    <row r="276" s="26" customFormat="1" ht="12.75"/>
    <row r="277" s="26" customFormat="1" ht="12.75"/>
    <row r="278" s="26" customFormat="1" ht="12.75"/>
    <row r="279" s="26" customFormat="1" ht="12.75"/>
    <row r="280" s="26" customFormat="1" ht="12.75"/>
    <row r="281" s="26" customFormat="1" ht="12.75"/>
    <row r="282" s="26" customFormat="1" ht="12.75"/>
    <row r="283" s="26" customFormat="1" ht="12.75"/>
    <row r="284" s="26" customFormat="1" ht="12.75"/>
    <row r="285" s="26" customFormat="1" ht="12.75"/>
    <row r="286" s="26" customFormat="1" ht="12.75"/>
    <row r="287" s="26" customFormat="1" ht="12.75"/>
    <row r="288" s="26" customFormat="1" ht="12.75"/>
    <row r="289" s="26" customFormat="1" ht="12.75"/>
    <row r="290" s="26" customFormat="1" ht="12.75"/>
    <row r="291" s="26" customFormat="1" ht="12.75"/>
    <row r="292" s="26" customFormat="1" ht="12.75"/>
    <row r="293" s="26" customFormat="1" ht="12.75"/>
    <row r="294" s="26" customFormat="1" ht="12.75"/>
    <row r="295" s="26" customFormat="1" ht="12.75"/>
    <row r="296" s="26" customFormat="1" ht="12.75"/>
    <row r="297" s="26" customFormat="1" ht="12.75"/>
    <row r="298" s="26" customFormat="1" ht="12.75"/>
    <row r="299" s="26" customFormat="1" ht="12.75"/>
    <row r="300" s="26" customFormat="1" ht="12.75"/>
    <row r="301" s="26" customFormat="1" ht="12.75"/>
    <row r="302" s="26" customFormat="1" ht="12.75"/>
    <row r="303" s="26" customFormat="1" ht="12.75"/>
    <row r="304" s="26" customFormat="1" ht="12.75"/>
    <row r="305" s="26" customFormat="1" ht="12.75"/>
    <row r="306" s="26" customFormat="1" ht="12.75"/>
    <row r="307" s="26" customFormat="1" ht="12.75"/>
    <row r="308" s="26" customFormat="1" ht="12.75"/>
    <row r="309" s="26" customFormat="1" ht="12.75"/>
    <row r="310" s="26" customFormat="1" ht="12.75"/>
    <row r="311" s="26" customFormat="1" ht="12.75"/>
    <row r="312" s="26" customFormat="1" ht="12.75"/>
    <row r="313" s="26" customFormat="1" ht="12.75"/>
    <row r="314" s="26" customFormat="1" ht="12.75"/>
    <row r="315" s="26" customFormat="1" ht="12.75"/>
    <row r="316" s="26" customFormat="1" ht="12.75"/>
    <row r="317" s="26" customFormat="1" ht="12.75"/>
    <row r="318" s="26" customFormat="1" ht="12.75"/>
    <row r="319" s="26" customFormat="1" ht="12.75"/>
    <row r="320" s="26" customFormat="1" ht="12.75"/>
    <row r="321" s="26" customFormat="1" ht="12.75"/>
    <row r="322" s="26" customFormat="1" ht="12.75"/>
    <row r="323" s="26" customFormat="1" ht="12.75"/>
    <row r="324" s="26" customFormat="1" ht="12.75"/>
    <row r="325" s="26" customFormat="1" ht="12.75"/>
    <row r="326" s="26" customFormat="1" ht="12.75"/>
    <row r="327" s="26" customFormat="1" ht="12.75"/>
    <row r="328" s="26" customFormat="1" ht="12.75"/>
    <row r="329" s="26" customFormat="1" ht="12.75"/>
    <row r="330" s="26" customFormat="1" ht="12.75"/>
    <row r="331" s="26" customFormat="1" ht="12.75"/>
    <row r="332" s="26" customFormat="1" ht="12.75"/>
    <row r="333" s="26" customFormat="1" ht="12.75"/>
    <row r="334" s="26" customFormat="1" ht="12.75"/>
    <row r="335" s="26" customFormat="1" ht="12.75"/>
    <row r="336" s="26" customFormat="1" ht="12.75"/>
    <row r="337" s="26" customFormat="1" ht="12.75"/>
    <row r="338" s="26" customFormat="1" ht="12.75"/>
    <row r="339" s="26" customFormat="1" ht="12.75"/>
    <row r="340" s="26" customFormat="1" ht="12.75"/>
    <row r="341" s="26" customFormat="1" ht="12.75"/>
    <row r="342" s="26" customFormat="1" ht="12.75"/>
    <row r="343" s="26" customFormat="1" ht="12.75"/>
    <row r="344" s="26" customFormat="1" ht="12.75"/>
    <row r="345" s="26" customFormat="1" ht="12.75"/>
    <row r="346" s="26" customFormat="1" ht="12.75"/>
    <row r="347" s="26" customFormat="1" ht="12.75"/>
    <row r="348" s="26" customFormat="1" ht="12.75"/>
    <row r="349" s="26" customFormat="1" ht="12.75"/>
    <row r="350" s="26" customFormat="1" ht="12.75"/>
    <row r="351" s="26" customFormat="1" ht="12.75"/>
    <row r="352" s="26" customFormat="1" ht="12.75"/>
    <row r="353" s="26" customFormat="1" ht="12.75"/>
    <row r="354" s="26" customFormat="1" ht="12.75"/>
    <row r="355" s="26" customFormat="1" ht="12.75"/>
    <row r="356" s="26" customFormat="1" ht="12.75"/>
    <row r="357" s="26" customFormat="1" ht="12.75"/>
    <row r="358" s="26" customFormat="1" ht="12.75"/>
  </sheetData>
  <mergeCells count="1">
    <mergeCell ref="A1:N1"/>
  </mergeCells>
  <conditionalFormatting sqref="B36:M36 B12:M12">
    <cfRule type="cellIs" priority="1" dxfId="0" operator="equal" stopIfTrue="1">
      <formula>"Error"</formula>
    </cfRule>
  </conditionalFormatting>
  <printOptions/>
  <pageMargins left="0.75" right="0.75" top="1" bottom="1" header="0.5" footer="0.5"/>
  <pageSetup fitToHeight="1" fitToWidth="1" horizontalDpi="600" verticalDpi="600" orientation="landscape" scale="81" r:id="rId1"/>
  <headerFooter alignWithMargins="0">
    <oddHeader>&amp;RExhibit___(YKGM-2)
Docket No. UE-040641</oddHeader>
    <oddFooter>&amp;CExhibit___(YKGM-2)
&amp;P&amp;R&amp;"Arial,Bold"&amp;11Revised 12-17-04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8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8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YMariam</dc:creator>
  <cp:keywords/>
  <dc:description/>
  <cp:lastModifiedBy>YMariam</cp:lastModifiedBy>
  <cp:lastPrinted>2004-09-20T16:05:44Z</cp:lastPrinted>
  <dcterms:created xsi:type="dcterms:W3CDTF">2004-09-15T17:31:56Z</dcterms:created>
  <dcterms:modified xsi:type="dcterms:W3CDTF">2004-12-16T21:30:30Z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040640</vt:lpwstr>
  </property>
  <property fmtid="{D5CDD505-2E9C-101B-9397-08002B2CF9AE}" pid="6" name="IsConfidenti">
    <vt:lpwstr>0</vt:lpwstr>
  </property>
  <property fmtid="{D5CDD505-2E9C-101B-9397-08002B2CF9AE}" pid="7" name="Dat">
    <vt:lpwstr>2004-12-17T00:00:00Z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2004-04-05T00:00:00Z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