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25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<sst xmlns="http://schemas.openxmlformats.org/spreadsheetml/2006/main" count="25" uniqueCount="25">
  <si>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Rate Year</t>
  </si>
  <si>
    <t>Coal Fuel</t>
  </si>
  <si>
    <t>Natural Gas Fuel</t>
  </si>
  <si>
    <t>Purchase &amp; Interchange</t>
  </si>
  <si>
    <t>Other Power Supply</t>
  </si>
  <si>
    <t>Wheeling</t>
  </si>
  <si>
    <t>Secondary Sales</t>
  </si>
  <si>
    <t>Subtotal</t>
  </si>
  <si>
    <t>Non-Core Gas</t>
  </si>
  <si>
    <t>Subtotal with Non-Core Gas</t>
  </si>
  <si>
    <t>Load in MWh</t>
  </si>
  <si>
    <t>Delivered Load</t>
  </si>
  <si>
    <t>Revenue Requirement Adjustments:</t>
  </si>
  <si>
    <t>Before adjustment</t>
  </si>
  <si>
    <t>Tenaska Buyout Disallowance</t>
  </si>
  <si>
    <t>Tenaska Prudence Disallowance</t>
  </si>
  <si>
    <t>March Point 2 Prudence Disallowance</t>
  </si>
  <si>
    <t>Net Power Costs</t>
  </si>
  <si>
    <t>Production O&amp;M (including ben &amp; p/r tax)</t>
  </si>
  <si>
    <t>Colstrip 500 KV Expense</t>
  </si>
  <si>
    <t>Net Costs for Revenue Requirement</t>
  </si>
  <si>
    <t>As Filed</t>
  </si>
  <si>
    <t>Diff = Est. Buyout Disallow</t>
  </si>
  <si>
    <t>Cost Items</t>
  </si>
  <si>
    <t>Exhibit____(YKGM-12): Table 1. Net Power Costs Impacts of Changing Natural Gas and Coal Price, and wheeling charges, and Using 50 Hydro years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</si>
</sst>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7">
    <font>
      <sz val="12"/>
      <name val="Palatino Linotype"/>
      <family val="0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3" fillId="0" borderId="0" xfId="15" applyNumberFormat="1" applyFont="1" applyAlignment="1">
      <alignment/>
    </xf>
    <xf numFmtId="43" fontId="3" fillId="0" borderId="0" xfId="15" applyFont="1" applyAlignment="1">
      <alignment/>
    </xf>
    <xf numFmtId="165" fontId="2" fillId="0" borderId="0" xfId="15" applyNumberFormat="1" applyFont="1" applyAlignment="1">
      <alignment horizontal="right"/>
    </xf>
    <xf numFmtId="165" fontId="3" fillId="0" borderId="0" xfId="15" applyNumberFormat="1" applyFont="1" applyAlignment="1">
      <alignment horizontal="right"/>
    </xf>
    <xf numFmtId="164" fontId="3" fillId="0" borderId="0" xfId="17" applyNumberFormat="1" applyFont="1" applyAlignment="1">
      <alignment/>
    </xf>
    <xf numFmtId="166" fontId="3" fillId="0" borderId="0" xfId="19" applyNumberFormat="1" applyFont="1" applyFill="1" applyAlignment="1">
      <alignment/>
    </xf>
    <xf numFmtId="164" fontId="3" fillId="0" borderId="0" xfId="17" applyNumberFormat="1" applyFont="1" applyAlignment="1">
      <alignment horizontal="right"/>
    </xf>
    <xf numFmtId="165" fontId="3" fillId="0" borderId="0" xfId="15" applyNumberFormat="1" applyFont="1" applyFill="1" applyAlignment="1">
      <alignment/>
    </xf>
    <xf numFmtId="164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17" fontId="1" fillId="0" borderId="0" xfId="0" applyNumberFormat="1" applyFont="1" applyBorder="1" applyAlignment="1">
      <alignment/>
    </xf>
    <xf numFmtId="165" fontId="3" fillId="0" borderId="0" xfId="15" applyNumberFormat="1" applyFont="1" applyBorder="1" applyAlignment="1">
      <alignment/>
    </xf>
    <xf numFmtId="164" fontId="3" fillId="0" borderId="0" xfId="17" applyNumberFormat="1" applyFont="1" applyBorder="1" applyAlignment="1">
      <alignment/>
    </xf>
    <xf numFmtId="165" fontId="3" fillId="0" borderId="0" xfId="15" applyNumberFormat="1" applyFont="1" applyBorder="1" applyAlignment="1">
      <alignment horizontal="right"/>
    </xf>
    <xf numFmtId="166" fontId="3" fillId="0" borderId="0" xfId="19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1" xfId="0" applyNumberFormat="1" applyFont="1" applyBorder="1" applyAlignment="1">
      <alignment/>
    </xf>
    <xf numFmtId="166" fontId="3" fillId="0" borderId="0" xfId="19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0" xfId="15" applyNumberFormat="1" applyFont="1" applyFill="1" applyBorder="1" applyAlignment="1">
      <alignment horizontal="right"/>
    </xf>
    <xf numFmtId="4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165" fontId="3" fillId="0" borderId="0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15" applyNumberFormat="1" applyFont="1" applyFill="1" applyBorder="1" applyAlignment="1">
      <alignment horizontal="right"/>
    </xf>
    <xf numFmtId="17" fontId="1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5" fontId="6" fillId="0" borderId="0" xfId="15" applyNumberFormat="1" applyFont="1" applyBorder="1" applyAlignment="1">
      <alignment/>
    </xf>
    <xf numFmtId="165" fontId="6" fillId="0" borderId="0" xfId="15" applyNumberFormat="1" applyFont="1" applyFill="1" applyBorder="1" applyAlignment="1">
      <alignment/>
    </xf>
    <xf numFmtId="0" fontId="1" fillId="0" borderId="2" xfId="0" applyFont="1" applyBorder="1" applyAlignment="1">
      <alignment/>
    </xf>
    <xf numFmtId="17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right"/>
    </xf>
    <xf numFmtId="0" fontId="2" fillId="0" borderId="2" xfId="0" applyFont="1" applyBorder="1" applyAlignment="1">
      <alignment/>
    </xf>
    <xf numFmtId="164" fontId="5" fillId="0" borderId="2" xfId="0" applyNumberFormat="1" applyFont="1" applyBorder="1" applyAlignment="1">
      <alignment/>
    </xf>
    <xf numFmtId="165" fontId="3" fillId="0" borderId="2" xfId="15" applyNumberFormat="1" applyFont="1" applyBorder="1" applyAlignment="1">
      <alignment/>
    </xf>
    <xf numFmtId="164" fontId="3" fillId="0" borderId="2" xfId="17" applyNumberFormat="1" applyFont="1" applyBorder="1" applyAlignment="1">
      <alignment/>
    </xf>
    <xf numFmtId="165" fontId="6" fillId="0" borderId="2" xfId="15" applyNumberFormat="1" applyFont="1" applyFill="1" applyBorder="1" applyAlignment="1">
      <alignment horizontal="right"/>
    </xf>
    <xf numFmtId="0" fontId="5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165" fontId="2" fillId="2" borderId="0" xfId="15" applyNumberFormat="1" applyFont="1" applyFill="1" applyBorder="1" applyAlignment="1">
      <alignment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workbookViewId="0" topLeftCell="G1">
      <selection activeCell="M20" sqref="M20"/>
    </sheetView>
  </sheetViews>
  <sheetFormatPr defaultColWidth="9.00390625" defaultRowHeight="18"/>
  <cols>
    <col min="1" max="1" width="23.00390625" style="18" customWidth="1"/>
    <col min="2" max="2" width="8.125" style="18" bestFit="1" customWidth="1"/>
    <col min="3" max="3" width="9.00390625" style="18" customWidth="1"/>
    <col min="4" max="4" width="8.25390625" style="18" bestFit="1" customWidth="1"/>
    <col min="5" max="5" width="9.00390625" style="18" customWidth="1"/>
    <col min="6" max="6" width="7.875" style="18" bestFit="1" customWidth="1"/>
    <col min="7" max="7" width="8.25390625" style="18" bestFit="1" customWidth="1"/>
    <col min="8" max="9" width="9.00390625" style="18" customWidth="1"/>
    <col min="10" max="10" width="9.875" style="18" customWidth="1"/>
    <col min="11" max="11" width="9.00390625" style="18" customWidth="1"/>
    <col min="12" max="12" width="8.625" style="18" customWidth="1"/>
    <col min="13" max="13" width="9.75390625" style="18" customWidth="1"/>
    <col min="14" max="14" width="10.50390625" style="18" bestFit="1" customWidth="1"/>
    <col min="15" max="15" width="4.375" style="18" customWidth="1"/>
    <col min="16" max="16384" width="9.00390625" style="18" customWidth="1"/>
  </cols>
  <sheetData>
    <row r="1" spans="1:14" s="27" customFormat="1" ht="18">
      <c r="A1" s="48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s="1" customFormat="1" ht="12.75">
      <c r="A2" s="37" t="s">
        <v>23</v>
      </c>
      <c r="B2" s="38">
        <v>38412</v>
      </c>
      <c r="C2" s="38">
        <v>38443</v>
      </c>
      <c r="D2" s="38">
        <v>38473</v>
      </c>
      <c r="E2" s="38">
        <v>38504</v>
      </c>
      <c r="F2" s="38">
        <v>38534</v>
      </c>
      <c r="G2" s="38">
        <v>38565</v>
      </c>
      <c r="H2" s="38">
        <v>38596</v>
      </c>
      <c r="I2" s="38">
        <v>38626</v>
      </c>
      <c r="J2" s="38">
        <v>38657</v>
      </c>
      <c r="K2" s="38">
        <v>38687</v>
      </c>
      <c r="L2" s="38">
        <v>38718</v>
      </c>
      <c r="M2" s="38">
        <v>38749</v>
      </c>
      <c r="N2" s="39" t="s">
        <v>0</v>
      </c>
    </row>
    <row r="3" spans="1:14" s="1" customFormat="1" ht="12.75" customHeight="1">
      <c r="A3" s="40" t="s">
        <v>1</v>
      </c>
      <c r="B3" s="41">
        <v>3606.601505419855</v>
      </c>
      <c r="C3" s="41">
        <v>3508.374605794855</v>
      </c>
      <c r="D3" s="41">
        <v>2922.544438851957</v>
      </c>
      <c r="E3" s="41">
        <v>3086.7811452086808</v>
      </c>
      <c r="F3" s="41">
        <v>3606.601505419855</v>
      </c>
      <c r="G3" s="41">
        <v>3606.601505419855</v>
      </c>
      <c r="H3" s="41">
        <v>3508.374605794855</v>
      </c>
      <c r="I3" s="41">
        <v>3606.601505419855</v>
      </c>
      <c r="J3" s="41">
        <v>3508.374605794855</v>
      </c>
      <c r="K3" s="41">
        <v>3606.601505419855</v>
      </c>
      <c r="L3" s="41">
        <v>3700.1121766809265</v>
      </c>
      <c r="M3" s="41">
        <v>3398.015252243427</v>
      </c>
      <c r="N3" s="41">
        <v>41665.58435746884</v>
      </c>
    </row>
    <row r="4" spans="1:14" s="1" customFormat="1" ht="12.75">
      <c r="A4" s="40" t="s">
        <v>2</v>
      </c>
      <c r="B4" s="42">
        <v>8228.447061400924</v>
      </c>
      <c r="C4" s="42">
        <v>7326.608731040455</v>
      </c>
      <c r="D4" s="42">
        <v>5907.728056367834</v>
      </c>
      <c r="E4" s="42">
        <v>6462.245692856604</v>
      </c>
      <c r="F4" s="42">
        <v>10877.332033106477</v>
      </c>
      <c r="G4" s="42">
        <v>19435.296496644693</v>
      </c>
      <c r="H4" s="42">
        <v>22560.286545910014</v>
      </c>
      <c r="I4" s="42">
        <v>17316.657687863528</v>
      </c>
      <c r="J4" s="42">
        <v>15390.85078198469</v>
      </c>
      <c r="K4" s="42">
        <v>15798.92793641291</v>
      </c>
      <c r="L4" s="42">
        <v>17371.034318386286</v>
      </c>
      <c r="M4" s="42">
        <v>14616.055191572163</v>
      </c>
      <c r="N4" s="42">
        <v>161291.47053354658</v>
      </c>
    </row>
    <row r="5" spans="1:14" s="1" customFormat="1" ht="12.75">
      <c r="A5" s="40" t="s">
        <v>3</v>
      </c>
      <c r="B5" s="42">
        <v>54250.52074686696</v>
      </c>
      <c r="C5" s="42">
        <v>40834.70017150712</v>
      </c>
      <c r="D5" s="42">
        <v>31038.04207581159</v>
      </c>
      <c r="E5" s="42">
        <v>37944.27144755328</v>
      </c>
      <c r="F5" s="42">
        <v>31691.067276984053</v>
      </c>
      <c r="G5" s="42">
        <v>31952.74456786257</v>
      </c>
      <c r="H5" s="42">
        <v>32722.687402640677</v>
      </c>
      <c r="I5" s="42">
        <v>45296.70600655655</v>
      </c>
      <c r="J5" s="42">
        <v>53439.550333863415</v>
      </c>
      <c r="K5" s="42">
        <v>68900.32721325781</v>
      </c>
      <c r="L5" s="42">
        <v>68546.0460642353</v>
      </c>
      <c r="M5" s="42">
        <v>58083.64780466666</v>
      </c>
      <c r="N5" s="42">
        <v>554700.311111806</v>
      </c>
    </row>
    <row r="6" spans="1:14" s="1" customFormat="1" ht="12.75">
      <c r="A6" s="40" t="s">
        <v>4</v>
      </c>
      <c r="B6" s="42">
        <v>561.9288909722222</v>
      </c>
      <c r="C6" s="42">
        <v>561.9288909722222</v>
      </c>
      <c r="D6" s="42">
        <v>561.9288909722222</v>
      </c>
      <c r="E6" s="42">
        <v>561.9288909722222</v>
      </c>
      <c r="F6" s="42">
        <v>561.9288909722222</v>
      </c>
      <c r="G6" s="42">
        <v>561.9288909722222</v>
      </c>
      <c r="H6" s="42">
        <v>561.9288909722222</v>
      </c>
      <c r="I6" s="42">
        <v>561.9288909722222</v>
      </c>
      <c r="J6" s="42">
        <v>561.9288909722222</v>
      </c>
      <c r="K6" s="42">
        <v>561.9288909722222</v>
      </c>
      <c r="L6" s="42">
        <v>544.4687522916666</v>
      </c>
      <c r="M6" s="42">
        <v>544.4687522916666</v>
      </c>
      <c r="N6" s="42">
        <v>6708.2264143055545</v>
      </c>
    </row>
    <row r="7" spans="1:14" s="1" customFormat="1" ht="12.75">
      <c r="A7" s="40" t="s">
        <v>5</v>
      </c>
      <c r="B7" s="42">
        <v>3382.5932385773644</v>
      </c>
      <c r="C7" s="42">
        <v>3412.3052385773644</v>
      </c>
      <c r="D7" s="42">
        <v>3391.6092385773645</v>
      </c>
      <c r="E7" s="42">
        <v>3527.4072385773643</v>
      </c>
      <c r="F7" s="42">
        <v>3724.1922385773646</v>
      </c>
      <c r="G7" s="42">
        <v>3549.3862385773646</v>
      </c>
      <c r="H7" s="42">
        <v>3867.6962385773645</v>
      </c>
      <c r="I7" s="42">
        <v>3555.1682385773643</v>
      </c>
      <c r="J7" s="42">
        <v>3522.0012385773643</v>
      </c>
      <c r="K7" s="42">
        <v>3541.0082385773644</v>
      </c>
      <c r="L7" s="42">
        <v>3435.4164235853555</v>
      </c>
      <c r="M7" s="42">
        <v>3426.6124235853554</v>
      </c>
      <c r="N7" s="42">
        <v>42335.39623294435</v>
      </c>
    </row>
    <row r="8" spans="1:14" ht="12.75">
      <c r="A8" s="40" t="s">
        <v>6</v>
      </c>
      <c r="B8" s="42">
        <v>-1726.8566723633</v>
      </c>
      <c r="C8" s="42">
        <v>-3049.91307128905</v>
      </c>
      <c r="D8" s="42">
        <v>-632.770497131348</v>
      </c>
      <c r="E8" s="42">
        <v>-1898.07491088867</v>
      </c>
      <c r="F8" s="42">
        <v>-8512.64147460939</v>
      </c>
      <c r="G8" s="42">
        <v>-11031.5270410157</v>
      </c>
      <c r="H8" s="42">
        <v>-9103.33756835939</v>
      </c>
      <c r="I8" s="42">
        <v>-6708.55653808592</v>
      </c>
      <c r="J8" s="42">
        <v>-4969.7185839844</v>
      </c>
      <c r="K8" s="42">
        <v>-2932.69751220705</v>
      </c>
      <c r="L8" s="42">
        <v>-2799.32418945312</v>
      </c>
      <c r="M8" s="42">
        <v>-2507.95240966801</v>
      </c>
      <c r="N8" s="42">
        <v>-55873.37046905536</v>
      </c>
    </row>
    <row r="9" spans="1:14" ht="12.75">
      <c r="A9" s="40" t="s">
        <v>7</v>
      </c>
      <c r="B9" s="43">
        <v>68303.23477087403</v>
      </c>
      <c r="C9" s="43">
        <v>52594.00456660296</v>
      </c>
      <c r="D9" s="43">
        <v>43189.08220344962</v>
      </c>
      <c r="E9" s="43">
        <v>49684.55950427948</v>
      </c>
      <c r="F9" s="43">
        <v>41948.48047045058</v>
      </c>
      <c r="G9" s="43">
        <v>48074.43065846101</v>
      </c>
      <c r="H9" s="43">
        <v>54117.636115535744</v>
      </c>
      <c r="I9" s="43">
        <v>63628.5057913036</v>
      </c>
      <c r="J9" s="43">
        <v>71452.98726720814</v>
      </c>
      <c r="K9" s="43">
        <v>89476.09627243313</v>
      </c>
      <c r="L9" s="43">
        <v>90797.7535457264</v>
      </c>
      <c r="M9" s="43">
        <v>77560.84701469124</v>
      </c>
      <c r="N9" s="43">
        <v>750827.6181810158</v>
      </c>
    </row>
    <row r="10" spans="1:14" ht="12.75">
      <c r="A10" s="40" t="s">
        <v>8</v>
      </c>
      <c r="B10" s="42">
        <v>-30.008</v>
      </c>
      <c r="C10" s="42">
        <v>-29.04</v>
      </c>
      <c r="D10" s="42">
        <v>0</v>
      </c>
      <c r="E10" s="42">
        <v>-29.04</v>
      </c>
      <c r="F10" s="42">
        <v>-30.008</v>
      </c>
      <c r="G10" s="42">
        <v>-30.008</v>
      </c>
      <c r="H10" s="42">
        <v>-29.04</v>
      </c>
      <c r="I10" s="42">
        <v>-30.008</v>
      </c>
      <c r="J10" s="42">
        <v>-29.04</v>
      </c>
      <c r="K10" s="42">
        <v>-30.008</v>
      </c>
      <c r="L10" s="42">
        <v>-30.008</v>
      </c>
      <c r="M10" s="42">
        <v>-27.104</v>
      </c>
      <c r="N10" s="42">
        <v>-323.31199999999995</v>
      </c>
    </row>
    <row r="11" spans="1:15" ht="12.75">
      <c r="A11" s="40" t="s">
        <v>9</v>
      </c>
      <c r="B11" s="46">
        <v>68273.22677087403</v>
      </c>
      <c r="C11" s="46">
        <v>52564.96456660296</v>
      </c>
      <c r="D11" s="46">
        <v>43189.08220344962</v>
      </c>
      <c r="E11" s="46">
        <v>49655.51950427948</v>
      </c>
      <c r="F11" s="46">
        <v>41918.47247045058</v>
      </c>
      <c r="G11" s="46">
        <v>48044.42265846101</v>
      </c>
      <c r="H11" s="46">
        <v>54088.59611553574</v>
      </c>
      <c r="I11" s="46">
        <v>63598.4977913036</v>
      </c>
      <c r="J11" s="46">
        <v>71423.94726720815</v>
      </c>
      <c r="K11" s="46">
        <v>89446.08827243313</v>
      </c>
      <c r="L11" s="46">
        <v>90767.7455457264</v>
      </c>
      <c r="M11" s="46">
        <v>77533.74301469124</v>
      </c>
      <c r="N11" s="46">
        <v>750504.3061810158</v>
      </c>
      <c r="O11" s="4"/>
    </row>
    <row r="12" spans="1:14" ht="15.75">
      <c r="A12" s="40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5"/>
    </row>
    <row r="13" spans="1:15" ht="12.75">
      <c r="A13" s="40" t="s">
        <v>10</v>
      </c>
      <c r="B13" s="42">
        <v>1913303.0867276208</v>
      </c>
      <c r="C13" s="42">
        <v>1657047.8589661897</v>
      </c>
      <c r="D13" s="42">
        <v>1577189.5956329047</v>
      </c>
      <c r="E13" s="42">
        <v>1478857.6411510413</v>
      </c>
      <c r="F13" s="42">
        <v>1508754.6961750598</v>
      </c>
      <c r="G13" s="42">
        <v>1537625.9471475722</v>
      </c>
      <c r="H13" s="42">
        <v>1499973.0032750883</v>
      </c>
      <c r="I13" s="42">
        <v>1690860.2184867722</v>
      </c>
      <c r="J13" s="42">
        <v>1881084.5300915895</v>
      </c>
      <c r="K13" s="42">
        <v>2141613.531811506</v>
      </c>
      <c r="L13" s="42">
        <v>2177708.755147295</v>
      </c>
      <c r="M13" s="42">
        <v>1859918.7602856248</v>
      </c>
      <c r="N13" s="42">
        <v>20923937.624898262</v>
      </c>
      <c r="O13" s="3"/>
    </row>
    <row r="14" spans="1:15" ht="12.75">
      <c r="A14" s="40" t="s">
        <v>11</v>
      </c>
      <c r="B14" s="42">
        <v>1790851.689177053</v>
      </c>
      <c r="C14" s="42">
        <v>1550996.7959923535</v>
      </c>
      <c r="D14" s="42">
        <v>1476249.4615123987</v>
      </c>
      <c r="E14" s="42">
        <v>1384210.7521173744</v>
      </c>
      <c r="F14" s="42">
        <v>1412194.395619856</v>
      </c>
      <c r="G14" s="42">
        <v>1439217.8865301274</v>
      </c>
      <c r="H14" s="42">
        <v>1403974.7310654826</v>
      </c>
      <c r="I14" s="42">
        <v>1582645.1645036186</v>
      </c>
      <c r="J14" s="42">
        <v>1760695.1201657278</v>
      </c>
      <c r="K14" s="42">
        <v>2004550.2657755695</v>
      </c>
      <c r="L14" s="42">
        <v>2038335.394817868</v>
      </c>
      <c r="M14" s="42">
        <v>1740883.9596273447</v>
      </c>
      <c r="N14" s="42">
        <v>19584805.616904773</v>
      </c>
      <c r="O14" s="3"/>
    </row>
    <row r="15" spans="1:14" ht="12.75">
      <c r="A15" s="2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5" t="s">
        <v>12</v>
      </c>
      <c r="N15" s="3"/>
    </row>
    <row r="16" spans="1:14" ht="12.7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6" t="s">
        <v>13</v>
      </c>
      <c r="N16" s="7">
        <f>+N11</f>
        <v>750504.3061810158</v>
      </c>
    </row>
    <row r="17" spans="1:14" ht="12.75">
      <c r="A17" s="2"/>
      <c r="B17" s="3"/>
      <c r="C17" s="3"/>
      <c r="D17" s="3"/>
      <c r="E17" s="3"/>
      <c r="F17" s="3"/>
      <c r="G17" s="3"/>
      <c r="H17" s="3"/>
      <c r="I17" s="3"/>
      <c r="J17" s="3"/>
      <c r="K17" s="6" t="s">
        <v>14</v>
      </c>
      <c r="L17" s="8">
        <v>0.5</v>
      </c>
      <c r="M17" s="9">
        <v>-17611.4503269231</v>
      </c>
      <c r="N17" s="3">
        <f>+L17*M17</f>
        <v>-8805.72516346155</v>
      </c>
    </row>
    <row r="18" spans="1:14" ht="12.75">
      <c r="A18" s="2"/>
      <c r="B18" s="3"/>
      <c r="C18" s="3"/>
      <c r="D18" s="3"/>
      <c r="E18" s="3"/>
      <c r="F18" s="3"/>
      <c r="G18" s="3"/>
      <c r="H18" s="3"/>
      <c r="I18" s="3"/>
      <c r="J18" s="3"/>
      <c r="K18" s="6" t="s">
        <v>15</v>
      </c>
      <c r="L18" s="8">
        <v>0.012</v>
      </c>
      <c r="M18" s="9">
        <v>137668.59703125068</v>
      </c>
      <c r="N18" s="3">
        <f>-M18*L18</f>
        <v>-1652.0231643750083</v>
      </c>
    </row>
    <row r="19" spans="1:14" ht="12.75">
      <c r="A19" s="2"/>
      <c r="B19" s="3"/>
      <c r="C19" s="3"/>
      <c r="D19" s="3"/>
      <c r="E19" s="3"/>
      <c r="F19" s="3"/>
      <c r="G19" s="3"/>
      <c r="H19" s="3"/>
      <c r="I19" s="3"/>
      <c r="J19" s="3"/>
      <c r="K19" s="6" t="s">
        <v>16</v>
      </c>
      <c r="L19" s="8">
        <v>0.03</v>
      </c>
      <c r="M19" s="9">
        <v>31089.136054534974</v>
      </c>
      <c r="N19" s="3">
        <f>-M19*L19</f>
        <v>-932.6740816360492</v>
      </c>
    </row>
    <row r="20" spans="1:14" ht="13.5" thickBot="1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5" t="s">
        <v>17</v>
      </c>
      <c r="N20" s="19">
        <f>SUM(N16:N19)</f>
        <v>739113.8837715433</v>
      </c>
    </row>
    <row r="21" spans="1:14" ht="13.5" thickTop="1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5" t="s">
        <v>18</v>
      </c>
      <c r="N21" s="10">
        <v>53496.30208784342</v>
      </c>
    </row>
    <row r="22" spans="1:14" ht="12.75">
      <c r="A22" s="2"/>
      <c r="B22" s="3"/>
      <c r="C22" s="3"/>
      <c r="D22" s="3"/>
      <c r="E22" s="3"/>
      <c r="F22" s="3"/>
      <c r="G22" s="3"/>
      <c r="H22" s="3"/>
      <c r="I22" s="3"/>
      <c r="J22" s="21"/>
      <c r="K22" s="3"/>
      <c r="L22" s="3"/>
      <c r="M22" s="5" t="s">
        <v>19</v>
      </c>
      <c r="N22" s="3">
        <v>492.26622</v>
      </c>
    </row>
    <row r="23" spans="1:14" ht="13.5" thickBot="1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5" t="s">
        <v>20</v>
      </c>
      <c r="N23" s="11">
        <f>SUM(N20:N22)</f>
        <v>793102.4520793867</v>
      </c>
    </row>
    <row r="24" spans="1:17" s="22" customFormat="1" ht="13.5" thickTop="1">
      <c r="A24" s="12"/>
      <c r="B24" s="14"/>
      <c r="C24" s="14"/>
      <c r="D24" s="14"/>
      <c r="E24" s="14"/>
      <c r="F24" s="14"/>
      <c r="G24" s="14"/>
      <c r="H24" s="14"/>
      <c r="I24" s="14"/>
      <c r="J24" s="28"/>
      <c r="K24" s="28"/>
      <c r="L24" s="28"/>
      <c r="M24" s="29" t="s">
        <v>21</v>
      </c>
      <c r="N24" s="47">
        <v>782570</v>
      </c>
      <c r="O24" s="34"/>
      <c r="P24" s="34"/>
      <c r="Q24" s="34"/>
    </row>
    <row r="25" spans="1:17" s="22" customFormat="1" ht="13.5">
      <c r="A25" s="12"/>
      <c r="B25" s="35"/>
      <c r="C25" s="35"/>
      <c r="D25" s="35"/>
      <c r="E25" s="35"/>
      <c r="F25" s="35"/>
      <c r="G25" s="35"/>
      <c r="H25" s="35"/>
      <c r="I25" s="35"/>
      <c r="J25" s="36"/>
      <c r="K25" s="36"/>
      <c r="L25" s="28"/>
      <c r="M25" s="30" t="s">
        <v>22</v>
      </c>
      <c r="N25" s="28">
        <f>N23-N24</f>
        <v>10532.452079386683</v>
      </c>
      <c r="O25" s="34"/>
      <c r="P25" s="34"/>
      <c r="Q25" s="34"/>
    </row>
    <row r="26" spans="1:17" s="22" customFormat="1" ht="12.75">
      <c r="A26" s="12"/>
      <c r="B26" s="13"/>
      <c r="C26" s="13"/>
      <c r="D26" s="13"/>
      <c r="E26" s="13"/>
      <c r="F26" s="13"/>
      <c r="G26" s="13"/>
      <c r="H26" s="13"/>
      <c r="I26" s="13"/>
      <c r="J26" s="31"/>
      <c r="K26" s="31"/>
      <c r="L26" s="31"/>
      <c r="M26" s="31"/>
      <c r="N26" s="32">
        <f>N25-N17</f>
        <v>19338.177242848233</v>
      </c>
      <c r="O26" s="34"/>
      <c r="P26" s="34"/>
      <c r="Q26" s="34"/>
    </row>
    <row r="27" spans="1:17" s="22" customFormat="1" ht="12.75">
      <c r="A27" s="12"/>
      <c r="B27" s="23"/>
      <c r="C27" s="23"/>
      <c r="D27" s="23"/>
      <c r="E27" s="23"/>
      <c r="F27" s="23"/>
      <c r="G27" s="23"/>
      <c r="H27" s="23"/>
      <c r="I27" s="23"/>
      <c r="J27" s="33"/>
      <c r="K27" s="33"/>
      <c r="L27" s="33"/>
      <c r="M27" s="33"/>
      <c r="N27" s="33"/>
      <c r="O27" s="34"/>
      <c r="P27" s="34"/>
      <c r="Q27" s="34"/>
    </row>
    <row r="28" spans="1:17" s="22" customFormat="1" ht="12.75">
      <c r="A28" s="12"/>
      <c r="B28" s="14"/>
      <c r="C28" s="14"/>
      <c r="D28" s="14"/>
      <c r="E28" s="14"/>
      <c r="F28" s="14"/>
      <c r="G28" s="14"/>
      <c r="H28" s="14"/>
      <c r="I28" s="14"/>
      <c r="J28" s="28"/>
      <c r="K28" s="28"/>
      <c r="L28" s="28"/>
      <c r="M28" s="28"/>
      <c r="N28" s="28"/>
      <c r="O28" s="34"/>
      <c r="P28" s="34"/>
      <c r="Q28" s="34"/>
    </row>
    <row r="29" spans="1:14" s="22" customFormat="1" ht="12.75">
      <c r="A29" s="12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s="22" customFormat="1" ht="12.75">
      <c r="A30" s="12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s="22" customFormat="1" ht="12.75">
      <c r="A31" s="12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s="22" customFormat="1" ht="12.75">
      <c r="A32" s="12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s="22" customFormat="1" ht="12.75">
      <c r="A33" s="12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s="22" customFormat="1" ht="12.7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s="22" customFormat="1" ht="12.75">
      <c r="A35" s="1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3" s="22" customFormat="1" ht="12.75">
      <c r="A36" s="12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1:14" s="22" customFormat="1" ht="12.75">
      <c r="A37" s="12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s="22" customFormat="1" ht="12.75">
      <c r="A38" s="12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="22" customFormat="1" ht="12.75"/>
    <row r="40" spans="11:14" s="22" customFormat="1" ht="12.75">
      <c r="K40" s="14"/>
      <c r="L40" s="14"/>
      <c r="M40" s="16"/>
      <c r="N40" s="14"/>
    </row>
    <row r="41" spans="11:14" s="22" customFormat="1" ht="12.75">
      <c r="K41" s="14"/>
      <c r="L41" s="14"/>
      <c r="M41" s="16"/>
      <c r="N41" s="15"/>
    </row>
    <row r="42" spans="11:14" s="22" customFormat="1" ht="12.75">
      <c r="K42" s="16"/>
      <c r="L42" s="17"/>
      <c r="M42" s="16"/>
      <c r="N42" s="14"/>
    </row>
    <row r="43" spans="11:14" s="22" customFormat="1" ht="12.75">
      <c r="K43" s="16"/>
      <c r="L43" s="17"/>
      <c r="M43" s="16"/>
      <c r="N43" s="14"/>
    </row>
    <row r="44" spans="11:14" s="22" customFormat="1" ht="12.75">
      <c r="K44" s="14"/>
      <c r="L44" s="14"/>
      <c r="M44" s="16"/>
      <c r="N44" s="25"/>
    </row>
    <row r="45" spans="1:14" s="22" customFormat="1" ht="12.75">
      <c r="A45" s="12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6"/>
      <c r="N45" s="14"/>
    </row>
    <row r="46" spans="1:14" s="22" customFormat="1" ht="12.75">
      <c r="A46" s="12"/>
      <c r="B46" s="14"/>
      <c r="C46" s="14"/>
      <c r="D46" s="14"/>
      <c r="E46" s="14"/>
      <c r="F46" s="14"/>
      <c r="G46" s="14"/>
      <c r="H46" s="14"/>
      <c r="I46" s="14"/>
      <c r="J46" s="26"/>
      <c r="K46" s="14"/>
      <c r="L46" s="14"/>
      <c r="M46" s="16"/>
      <c r="N46" s="14"/>
    </row>
    <row r="47" spans="1:14" s="22" customFormat="1" ht="12.75">
      <c r="A47" s="12"/>
      <c r="B47" s="14"/>
      <c r="C47" s="14"/>
      <c r="D47" s="14"/>
      <c r="E47" s="14"/>
      <c r="F47" s="14"/>
      <c r="G47" s="14"/>
      <c r="H47" s="14"/>
      <c r="I47" s="14"/>
      <c r="J47" s="26"/>
      <c r="K47" s="14"/>
      <c r="L47" s="14"/>
      <c r="M47" s="16"/>
      <c r="N47" s="14"/>
    </row>
    <row r="48" spans="13:14" s="22" customFormat="1" ht="12.75">
      <c r="M48" s="16"/>
      <c r="N48" s="25"/>
    </row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/>
    <row r="96" s="22" customFormat="1" ht="12.75"/>
    <row r="97" s="22" customFormat="1" ht="12.75"/>
    <row r="98" s="22" customFormat="1" ht="12.75"/>
    <row r="99" s="22" customFormat="1" ht="12.75"/>
    <row r="100" s="22" customFormat="1" ht="12.75"/>
    <row r="101" s="22" customFormat="1" ht="12.75"/>
    <row r="102" s="22" customFormat="1" ht="12.75"/>
    <row r="103" s="22" customFormat="1" ht="12.75"/>
    <row r="104" s="22" customFormat="1" ht="12.75"/>
    <row r="105" s="22" customFormat="1" ht="12.75"/>
    <row r="106" s="22" customFormat="1" ht="12.75"/>
    <row r="107" s="22" customFormat="1" ht="12.75"/>
    <row r="108" s="22" customFormat="1" ht="12.75"/>
    <row r="109" s="22" customFormat="1" ht="12.75"/>
    <row r="110" s="22" customFormat="1" ht="12.75"/>
    <row r="111" s="22" customFormat="1" ht="12.75"/>
    <row r="112" s="22" customFormat="1" ht="12.75"/>
    <row r="113" s="22" customFormat="1" ht="12.75"/>
    <row r="114" s="22" customFormat="1" ht="12.75"/>
    <row r="115" s="22" customFormat="1" ht="12.75"/>
    <row r="116" s="22" customFormat="1" ht="12.75"/>
    <row r="117" s="22" customFormat="1" ht="12.75"/>
    <row r="118" s="22" customFormat="1" ht="12.75"/>
    <row r="119" s="22" customFormat="1" ht="12.75"/>
    <row r="120" s="22" customFormat="1" ht="12.75"/>
    <row r="121" s="22" customFormat="1" ht="12.75"/>
    <row r="122" s="22" customFormat="1" ht="12.75"/>
    <row r="123" s="22" customFormat="1" ht="12.75"/>
    <row r="124" s="22" customFormat="1" ht="12.75"/>
    <row r="125" s="22" customFormat="1" ht="12.75"/>
    <row r="126" s="22" customFormat="1" ht="12.75"/>
    <row r="127" s="22" customFormat="1" ht="12.75"/>
    <row r="128" s="22" customFormat="1" ht="12.75"/>
    <row r="129" s="22" customFormat="1" ht="12.75"/>
    <row r="130" s="22" customFormat="1" ht="12.75"/>
    <row r="131" s="22" customFormat="1" ht="12.75"/>
    <row r="132" s="22" customFormat="1" ht="12.75"/>
    <row r="133" s="22" customFormat="1" ht="12.75"/>
    <row r="134" s="22" customFormat="1" ht="12.75"/>
    <row r="135" s="22" customFormat="1" ht="12.75"/>
    <row r="136" s="22" customFormat="1" ht="12.75"/>
    <row r="137" s="22" customFormat="1" ht="12.75"/>
    <row r="138" s="22" customFormat="1" ht="12.75"/>
    <row r="139" s="22" customFormat="1" ht="12.75"/>
    <row r="140" s="22" customFormat="1" ht="12.75"/>
    <row r="141" s="22" customFormat="1" ht="12.75"/>
    <row r="142" s="22" customFormat="1" ht="12.75"/>
    <row r="143" s="22" customFormat="1" ht="12.75"/>
    <row r="144" s="22" customFormat="1" ht="12.75"/>
    <row r="145" s="22" customFormat="1" ht="12.75"/>
    <row r="146" s="22" customFormat="1" ht="12.75"/>
    <row r="147" s="22" customFormat="1" ht="12.75"/>
    <row r="148" s="22" customFormat="1" ht="12.75"/>
    <row r="149" s="22" customFormat="1" ht="12.75"/>
    <row r="150" s="22" customFormat="1" ht="12.75"/>
    <row r="151" s="22" customFormat="1" ht="12.75"/>
    <row r="152" s="22" customFormat="1" ht="12.75"/>
    <row r="153" s="22" customFormat="1" ht="12.75"/>
    <row r="154" s="22" customFormat="1" ht="12.75"/>
    <row r="155" s="22" customFormat="1" ht="12.75"/>
    <row r="156" s="22" customFormat="1" ht="12.75"/>
    <row r="157" s="22" customFormat="1" ht="12.75"/>
    <row r="158" s="22" customFormat="1" ht="12.75"/>
    <row r="159" s="22" customFormat="1" ht="12.75"/>
    <row r="160" s="22" customFormat="1" ht="12.75"/>
    <row r="161" s="22" customFormat="1" ht="12.75"/>
    <row r="162" s="22" customFormat="1" ht="12.75"/>
    <row r="163" s="22" customFormat="1" ht="12.75"/>
    <row r="164" s="22" customFormat="1" ht="12.75"/>
    <row r="165" s="22" customFormat="1" ht="12.75"/>
    <row r="166" s="22" customFormat="1" ht="12.75"/>
    <row r="167" s="22" customFormat="1" ht="12.75"/>
    <row r="168" s="22" customFormat="1" ht="12.75"/>
    <row r="169" s="22" customFormat="1" ht="12.75"/>
    <row r="170" s="22" customFormat="1" ht="12.75"/>
    <row r="171" s="22" customFormat="1" ht="12.75"/>
    <row r="172" s="22" customFormat="1" ht="12.75"/>
    <row r="173" s="22" customFormat="1" ht="12.75"/>
    <row r="174" s="22" customFormat="1" ht="12.75"/>
    <row r="175" s="22" customFormat="1" ht="12.75"/>
    <row r="176" s="22" customFormat="1" ht="12.75"/>
    <row r="177" s="22" customFormat="1" ht="12.75"/>
    <row r="178" s="22" customFormat="1" ht="12.75"/>
    <row r="179" s="22" customFormat="1" ht="12.75"/>
    <row r="180" s="22" customFormat="1" ht="12.75"/>
    <row r="181" s="22" customFormat="1" ht="12.75"/>
    <row r="182" s="22" customFormat="1" ht="12.75"/>
    <row r="183" s="22" customFormat="1" ht="12.75"/>
    <row r="184" s="22" customFormat="1" ht="12.75"/>
    <row r="185" s="22" customFormat="1" ht="12.75"/>
    <row r="186" s="22" customFormat="1" ht="12.75"/>
    <row r="187" s="22" customFormat="1" ht="12.75"/>
    <row r="188" s="22" customFormat="1" ht="12.75"/>
    <row r="189" s="22" customFormat="1" ht="12.75"/>
    <row r="190" s="22" customFormat="1" ht="12.75"/>
    <row r="191" s="22" customFormat="1" ht="12.75"/>
    <row r="192" s="22" customFormat="1" ht="12.75"/>
    <row r="193" s="22" customFormat="1" ht="12.75"/>
    <row r="194" s="22" customFormat="1" ht="12.75"/>
    <row r="195" s="22" customFormat="1" ht="12.75"/>
    <row r="196" s="22" customFormat="1" ht="12.75"/>
    <row r="197" s="22" customFormat="1" ht="12.75"/>
    <row r="198" s="22" customFormat="1" ht="12.75"/>
    <row r="199" s="22" customFormat="1" ht="12.75"/>
    <row r="200" s="22" customFormat="1" ht="12.75"/>
    <row r="201" s="22" customFormat="1" ht="12.75"/>
    <row r="202" s="22" customFormat="1" ht="12.75"/>
    <row r="203" s="22" customFormat="1" ht="12.75"/>
    <row r="204" s="22" customFormat="1" ht="12.75"/>
    <row r="205" s="22" customFormat="1" ht="12.75"/>
    <row r="206" s="22" customFormat="1" ht="12.75"/>
    <row r="207" s="22" customFormat="1" ht="12.75"/>
    <row r="208" s="22" customFormat="1" ht="12.75"/>
    <row r="209" s="22" customFormat="1" ht="12.75"/>
    <row r="210" s="22" customFormat="1" ht="12.75"/>
    <row r="211" s="22" customFormat="1" ht="12.75"/>
    <row r="212" s="22" customFormat="1" ht="12.75"/>
    <row r="213" s="22" customFormat="1" ht="12.75"/>
    <row r="214" s="22" customFormat="1" ht="12.75"/>
    <row r="215" s="22" customFormat="1" ht="12.75"/>
    <row r="216" s="22" customFormat="1" ht="12.75"/>
    <row r="217" s="22" customFormat="1" ht="12.75"/>
    <row r="218" s="22" customFormat="1" ht="12.75"/>
    <row r="219" s="22" customFormat="1" ht="12.75"/>
    <row r="220" s="22" customFormat="1" ht="12.75"/>
    <row r="221" s="22" customFormat="1" ht="12.75"/>
    <row r="222" s="22" customFormat="1" ht="12.75"/>
    <row r="223" s="22" customFormat="1" ht="12.75"/>
    <row r="224" s="22" customFormat="1" ht="12.75"/>
    <row r="225" s="22" customFormat="1" ht="12.75"/>
    <row r="226" s="22" customFormat="1" ht="12.75"/>
    <row r="227" s="22" customFormat="1" ht="12.75"/>
    <row r="228" s="22" customFormat="1" ht="12.75"/>
    <row r="229" s="22" customFormat="1" ht="12.75"/>
    <row r="230" s="22" customFormat="1" ht="12.75"/>
    <row r="231" s="22" customFormat="1" ht="12.75"/>
    <row r="232" s="22" customFormat="1" ht="12.75"/>
    <row r="233" s="22" customFormat="1" ht="12.75"/>
    <row r="234" s="22" customFormat="1" ht="12.75"/>
    <row r="235" s="22" customFormat="1" ht="12.75"/>
    <row r="236" s="22" customFormat="1" ht="12.75"/>
    <row r="237" s="22" customFormat="1" ht="12.75"/>
    <row r="238" s="22" customFormat="1" ht="12.75"/>
    <row r="239" s="22" customFormat="1" ht="12.75"/>
    <row r="240" s="22" customFormat="1" ht="12.75"/>
    <row r="241" s="22" customFormat="1" ht="12.75"/>
    <row r="242" s="22" customFormat="1" ht="12.75"/>
    <row r="243" s="22" customFormat="1" ht="12.75"/>
    <row r="244" s="22" customFormat="1" ht="12.75"/>
    <row r="245" s="22" customFormat="1" ht="12.75"/>
    <row r="246" s="22" customFormat="1" ht="12.75"/>
    <row r="247" s="22" customFormat="1" ht="12.75"/>
    <row r="248" s="22" customFormat="1" ht="12.75"/>
    <row r="249" s="22" customFormat="1" ht="12.75"/>
    <row r="250" s="22" customFormat="1" ht="12.75"/>
    <row r="251" s="22" customFormat="1" ht="12.75"/>
    <row r="252" s="22" customFormat="1" ht="12.75"/>
    <row r="253" s="22" customFormat="1" ht="12.75"/>
    <row r="254" s="22" customFormat="1" ht="12.75"/>
    <row r="255" s="22" customFormat="1" ht="12.75"/>
    <row r="256" s="22" customFormat="1" ht="12.75"/>
    <row r="257" s="22" customFormat="1" ht="12.75"/>
    <row r="258" s="22" customFormat="1" ht="12.75"/>
    <row r="259" s="22" customFormat="1" ht="12.75"/>
    <row r="260" s="22" customFormat="1" ht="12.75"/>
    <row r="261" s="22" customFormat="1" ht="12.75"/>
    <row r="262" s="22" customFormat="1" ht="12.75"/>
    <row r="263" s="22" customFormat="1" ht="12.75"/>
    <row r="264" s="22" customFormat="1" ht="12.75"/>
    <row r="265" s="22" customFormat="1" ht="12.75"/>
    <row r="266" s="22" customFormat="1" ht="12.75"/>
    <row r="267" s="22" customFormat="1" ht="12.75"/>
    <row r="268" s="22" customFormat="1" ht="12.75"/>
    <row r="269" s="22" customFormat="1" ht="12.75"/>
    <row r="270" s="22" customFormat="1" ht="12.75"/>
    <row r="271" s="22" customFormat="1" ht="12.75"/>
    <row r="272" s="22" customFormat="1" ht="12.75"/>
    <row r="273" s="22" customFormat="1" ht="12.75"/>
    <row r="274" s="22" customFormat="1" ht="12.75"/>
    <row r="275" s="22" customFormat="1" ht="12.75"/>
    <row r="276" s="22" customFormat="1" ht="12.75"/>
    <row r="277" s="22" customFormat="1" ht="12.75"/>
    <row r="278" s="22" customFormat="1" ht="12.75"/>
    <row r="279" s="22" customFormat="1" ht="12.75"/>
    <row r="280" s="22" customFormat="1" ht="12.75"/>
    <row r="281" s="22" customFormat="1" ht="12.75"/>
    <row r="282" s="22" customFormat="1" ht="12.75"/>
    <row r="283" s="22" customFormat="1" ht="12.75"/>
    <row r="284" s="22" customFormat="1" ht="12.75"/>
    <row r="285" s="22" customFormat="1" ht="12.75"/>
    <row r="286" s="22" customFormat="1" ht="12.75"/>
    <row r="287" s="22" customFormat="1" ht="12.75"/>
    <row r="288" s="22" customFormat="1" ht="12.75"/>
    <row r="289" s="22" customFormat="1" ht="12.75"/>
    <row r="290" s="22" customFormat="1" ht="12.75"/>
    <row r="291" s="22" customFormat="1" ht="12.75"/>
    <row r="292" s="22" customFormat="1" ht="12.75"/>
    <row r="293" s="22" customFormat="1" ht="12.75"/>
    <row r="294" s="22" customFormat="1" ht="12.75"/>
    <row r="295" s="22" customFormat="1" ht="12.75"/>
    <row r="296" s="22" customFormat="1" ht="12.75"/>
    <row r="297" s="22" customFormat="1" ht="12.75"/>
    <row r="298" s="22" customFormat="1" ht="12.75"/>
    <row r="299" s="22" customFormat="1" ht="12.75"/>
    <row r="300" s="22" customFormat="1" ht="12.75"/>
    <row r="301" s="22" customFormat="1" ht="12.75"/>
    <row r="302" s="22" customFormat="1" ht="12.75"/>
    <row r="303" s="22" customFormat="1" ht="12.75"/>
    <row r="304" s="22" customFormat="1" ht="12.75"/>
    <row r="305" s="22" customFormat="1" ht="12.75"/>
    <row r="306" s="22" customFormat="1" ht="12.75"/>
    <row r="307" s="22" customFormat="1" ht="12.75"/>
    <row r="308" s="22" customFormat="1" ht="12.75"/>
    <row r="309" s="22" customFormat="1" ht="12.75"/>
    <row r="310" s="22" customFormat="1" ht="12.75"/>
    <row r="311" s="22" customFormat="1" ht="12.75"/>
    <row r="312" s="22" customFormat="1" ht="12.75"/>
    <row r="313" s="22" customFormat="1" ht="12.75"/>
    <row r="314" s="22" customFormat="1" ht="12.75"/>
    <row r="315" s="22" customFormat="1" ht="12.75"/>
    <row r="316" s="22" customFormat="1" ht="12.75"/>
    <row r="317" s="22" customFormat="1" ht="12.75"/>
    <row r="318" s="22" customFormat="1" ht="12.75"/>
    <row r="319" s="22" customFormat="1" ht="12.75"/>
    <row r="320" s="22" customFormat="1" ht="12.75"/>
    <row r="321" s="22" customFormat="1" ht="12.75"/>
    <row r="322" s="22" customFormat="1" ht="12.75"/>
    <row r="323" s="22" customFormat="1" ht="12.75"/>
    <row r="324" s="22" customFormat="1" ht="12.75"/>
    <row r="325" s="22" customFormat="1" ht="12.75"/>
    <row r="326" s="22" customFormat="1" ht="12.75"/>
    <row r="327" s="22" customFormat="1" ht="12.75"/>
    <row r="328" s="22" customFormat="1" ht="12.75"/>
    <row r="329" s="22" customFormat="1" ht="12.75"/>
    <row r="330" s="22" customFormat="1" ht="12.75"/>
    <row r="331" s="22" customFormat="1" ht="12.75"/>
    <row r="332" s="22" customFormat="1" ht="12.75"/>
    <row r="333" s="22" customFormat="1" ht="12.75"/>
    <row r="334" s="22" customFormat="1" ht="12.75"/>
    <row r="335" s="22" customFormat="1" ht="12.75"/>
    <row r="336" s="22" customFormat="1" ht="12.75"/>
    <row r="337" s="22" customFormat="1" ht="12.75"/>
    <row r="338" s="22" customFormat="1" ht="12.75"/>
    <row r="339" s="22" customFormat="1" ht="12.75"/>
    <row r="340" s="22" customFormat="1" ht="12.75"/>
    <row r="341" s="22" customFormat="1" ht="12.75"/>
    <row r="342" s="22" customFormat="1" ht="12.75"/>
    <row r="343" s="22" customFormat="1" ht="12.75"/>
    <row r="344" s="22" customFormat="1" ht="12.75"/>
    <row r="345" s="22" customFormat="1" ht="12.75"/>
    <row r="346" s="22" customFormat="1" ht="12.75"/>
    <row r="347" s="22" customFormat="1" ht="12.75"/>
    <row r="348" s="22" customFormat="1" ht="12.75"/>
    <row r="349" s="22" customFormat="1" ht="12.75"/>
    <row r="350" s="22" customFormat="1" ht="12.75"/>
    <row r="351" s="22" customFormat="1" ht="12.75"/>
    <row r="352" s="22" customFormat="1" ht="12.75"/>
    <row r="353" s="22" customFormat="1" ht="12.75"/>
    <row r="354" s="22" customFormat="1" ht="12.75"/>
    <row r="355" s="22" customFormat="1" ht="12.75"/>
    <row r="356" s="22" customFormat="1" ht="12.75"/>
    <row r="357" s="22" customFormat="1" ht="12.75"/>
    <row r="358" s="22" customFormat="1" ht="12.75"/>
  </sheetData>
  <mergeCells count="1">
    <mergeCell ref="A1:N1"/>
  </mergeCells>
  <conditionalFormatting sqref="B36:M36 B12:M12">
    <cfRule type="cellIs" priority="1" dxfId="0" operator="equal" stopIfTrue="1">
      <formula>"Error"</formula>
    </cfRule>
  </conditionalFormatting>
  <printOptions/>
  <pageMargins left="0.75" right="0.75" top="1" bottom="1" header="0.5" footer="0.5"/>
  <pageSetup fitToHeight="1" fitToWidth="1" horizontalDpi="600" verticalDpi="600" orientation="landscape" scale="81" r:id="rId1"/>
  <headerFooter alignWithMargins="0">
    <oddHeader>&amp;RExhibit___(YKGM-12)
Docket No. UE-40641</oddHeader>
    <oddFooter>&amp;CExhibit___(YKGM-12)
&amp;P&amp;R&amp;"Arial,Bold"&amp;11Revised 12-17-04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8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8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YMariam</dc:creator>
  <cp:keywords/>
  <dc:description/>
  <cp:lastModifiedBy>YMariam</cp:lastModifiedBy>
  <cp:lastPrinted>2004-09-20T17:00:20Z</cp:lastPrinted>
  <dcterms:created xsi:type="dcterms:W3CDTF">2004-09-15T17:31:56Z</dcterms:created>
  <dcterms:modified xsi:type="dcterms:W3CDTF">2004-12-16T21:30:27Z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040640</vt:lpwstr>
  </property>
  <property fmtid="{D5CDD505-2E9C-101B-9397-08002B2CF9AE}" pid="6" name="IsConfidenti">
    <vt:lpwstr>0</vt:lpwstr>
  </property>
  <property fmtid="{D5CDD505-2E9C-101B-9397-08002B2CF9AE}" pid="7" name="Dat">
    <vt:lpwstr>2004-12-17T00:00:00Z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2004-04-05T00:00:00Z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