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<sst xmlns="http://schemas.openxmlformats.org/spreadsheetml/2006/main" count="25" uniqueCount="25">
  <si>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Rate Year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</si>
  <si>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</si>
  <si>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</si>
  <si>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</si>
  <si>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</si>
  <si>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</si>
  <si>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</si>
  <si>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Subtotal</t>
  </si>
  <si>
    <t>Non-Core Gas</t>
  </si>
  <si>
    <t>Subtotal with Non-Core Gas</t>
  </si>
  <si>
    <t>Load in MWh</t>
  </si>
  <si>
    <t>Delivered Load</t>
  </si>
  <si>
    <t>Revenue Requirement Adjustments:</t>
  </si>
  <si>
    <t>Before adjustment</t>
  </si>
  <si>
    <t>Tenaska Buyout Disallowance</t>
  </si>
  <si>
    <t>Tenaska Prudence Disallowance</t>
  </si>
  <si>
    <t>March Point 2 Prudence Disallowance</t>
  </si>
  <si>
    <t>Net Power Costs</t>
  </si>
  <si>
    <t>Production O&amp;M (including ben &amp; p/r tax)</t>
  </si>
  <si>
    <t>Colstrip 500 KV Expense</t>
  </si>
  <si>
    <t>Net Costs for Revenue Requirement</t>
  </si>
  <si>
    <t>As Filed</t>
  </si>
  <si>
    <t>Diff = Est. Buyout Disallow</t>
  </si>
  <si>
    <t>Cost Items</t>
  </si>
  <si>
    <t>Exhibit__(YKGM-10): Table 1. Net Power Costs Impacts of Changing Natural Gas and Coal Price and Using 50 Hydro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</si>
</sst>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5">
    <font>
      <sz val="12"/>
      <name val="Palatino Linotype"/>
      <family val="0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165" fontId="2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 horizontal="right"/>
    </xf>
    <xf numFmtId="164" fontId="3" fillId="0" borderId="0" xfId="17" applyNumberFormat="1" applyFont="1" applyAlignment="1">
      <alignment/>
    </xf>
    <xf numFmtId="166" fontId="3" fillId="0" borderId="0" xfId="19" applyNumberFormat="1" applyFont="1" applyFill="1" applyAlignment="1">
      <alignment/>
    </xf>
    <xf numFmtId="164" fontId="3" fillId="0" borderId="0" xfId="17" applyNumberFormat="1" applyFont="1" applyAlignment="1">
      <alignment horizontal="right"/>
    </xf>
    <xf numFmtId="165" fontId="3" fillId="0" borderId="0" xfId="15" applyNumberFormat="1" applyFont="1" applyFill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7" fontId="1" fillId="0" borderId="0" xfId="0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4" fontId="3" fillId="0" borderId="0" xfId="17" applyNumberFormat="1" applyFont="1" applyBorder="1" applyAlignment="1">
      <alignment/>
    </xf>
    <xf numFmtId="165" fontId="3" fillId="0" borderId="0" xfId="15" applyNumberFormat="1" applyFont="1" applyBorder="1" applyAlignment="1">
      <alignment horizontal="right"/>
    </xf>
    <xf numFmtId="166" fontId="3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166" fontId="3" fillId="0" borderId="0" xfId="19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5" applyNumberFormat="1" applyFont="1" applyFill="1" applyBorder="1" applyAlignment="1">
      <alignment horizontal="right"/>
    </xf>
    <xf numFmtId="4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65" fontId="3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Fill="1" applyBorder="1" applyAlignment="1">
      <alignment horizontal="right"/>
    </xf>
    <xf numFmtId="17" fontId="1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17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4" fontId="3" fillId="0" borderId="2" xfId="17" applyNumberFormat="1" applyFont="1" applyBorder="1" applyAlignment="1">
      <alignment/>
    </xf>
    <xf numFmtId="165" fontId="3" fillId="0" borderId="2" xfId="15" applyNumberFormat="1" applyFont="1" applyFill="1" applyBorder="1" applyAlignment="1">
      <alignment horizontal="right"/>
    </xf>
    <xf numFmtId="0" fontId="3" fillId="0" borderId="2" xfId="0" applyFont="1" applyBorder="1" applyAlignment="1">
      <alignment/>
    </xf>
    <xf numFmtId="165" fontId="2" fillId="2" borderId="0" xfId="15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 topLeftCell="E9">
      <selection activeCell="I16" sqref="I16"/>
    </sheetView>
  </sheetViews>
  <sheetFormatPr defaultColWidth="9.00390625" defaultRowHeight="18"/>
  <cols>
    <col min="1" max="1" width="23.00390625" style="18" customWidth="1"/>
    <col min="2" max="2" width="8.125" style="18" bestFit="1" customWidth="1"/>
    <col min="3" max="3" width="9.00390625" style="18" customWidth="1"/>
    <col min="4" max="4" width="8.25390625" style="18" bestFit="1" customWidth="1"/>
    <col min="5" max="5" width="9.00390625" style="18" customWidth="1"/>
    <col min="6" max="6" width="7.875" style="18" bestFit="1" customWidth="1"/>
    <col min="7" max="7" width="8.25390625" style="18" bestFit="1" customWidth="1"/>
    <col min="8" max="9" width="9.00390625" style="18" customWidth="1"/>
    <col min="10" max="10" width="9.875" style="18" customWidth="1"/>
    <col min="11" max="11" width="9.00390625" style="18" customWidth="1"/>
    <col min="12" max="12" width="8.625" style="18" customWidth="1"/>
    <col min="13" max="13" width="9.75390625" style="18" customWidth="1"/>
    <col min="14" max="14" width="10.50390625" style="18" bestFit="1" customWidth="1"/>
    <col min="15" max="15" width="4.375" style="18" customWidth="1"/>
    <col min="16" max="16384" width="9.00390625" style="18" customWidth="1"/>
  </cols>
  <sheetData>
    <row r="1" spans="1:14" s="27" customFormat="1" ht="18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" customFormat="1" ht="12.75">
      <c r="A2" s="35" t="s">
        <v>23</v>
      </c>
      <c r="B2" s="36">
        <v>38412</v>
      </c>
      <c r="C2" s="36">
        <v>38443</v>
      </c>
      <c r="D2" s="36">
        <v>38473</v>
      </c>
      <c r="E2" s="36">
        <v>38504</v>
      </c>
      <c r="F2" s="36">
        <v>38534</v>
      </c>
      <c r="G2" s="36">
        <v>38565</v>
      </c>
      <c r="H2" s="36">
        <v>38596</v>
      </c>
      <c r="I2" s="36">
        <v>38626</v>
      </c>
      <c r="J2" s="36">
        <v>38657</v>
      </c>
      <c r="K2" s="36">
        <v>38687</v>
      </c>
      <c r="L2" s="36">
        <v>38718</v>
      </c>
      <c r="M2" s="36">
        <v>38749</v>
      </c>
      <c r="N2" s="37" t="s">
        <v>0</v>
      </c>
    </row>
    <row r="3" spans="1:14" s="1" customFormat="1" ht="12.75" customHeight="1">
      <c r="A3" s="38" t="s">
        <v>1</v>
      </c>
      <c r="B3" s="39">
        <v>3606.601505419855</v>
      </c>
      <c r="C3" s="39">
        <v>3508.374605794855</v>
      </c>
      <c r="D3" s="39">
        <v>2922.544438851957</v>
      </c>
      <c r="E3" s="39">
        <v>3086.7811452086808</v>
      </c>
      <c r="F3" s="39">
        <v>3606.601505419855</v>
      </c>
      <c r="G3" s="39">
        <v>3606.601505419855</v>
      </c>
      <c r="H3" s="39">
        <v>3508.374605794855</v>
      </c>
      <c r="I3" s="39">
        <v>3606.601505419855</v>
      </c>
      <c r="J3" s="39">
        <v>3508.374605794855</v>
      </c>
      <c r="K3" s="39">
        <v>3606.601505419855</v>
      </c>
      <c r="L3" s="39">
        <v>3700.1121766809265</v>
      </c>
      <c r="M3" s="39">
        <v>3398.015252243427</v>
      </c>
      <c r="N3" s="39">
        <v>41665.58435746884</v>
      </c>
    </row>
    <row r="4" spans="1:14" s="1" customFormat="1" ht="12.75">
      <c r="A4" s="38" t="s">
        <v>2</v>
      </c>
      <c r="B4" s="40">
        <v>8228.447061400924</v>
      </c>
      <c r="C4" s="40">
        <v>7326.608731040455</v>
      </c>
      <c r="D4" s="40">
        <v>5907.728056367834</v>
      </c>
      <c r="E4" s="40">
        <v>6462.245692856604</v>
      </c>
      <c r="F4" s="40">
        <v>10877.332033106477</v>
      </c>
      <c r="G4" s="40">
        <v>19435.296496644693</v>
      </c>
      <c r="H4" s="40">
        <v>22560.286545910014</v>
      </c>
      <c r="I4" s="40">
        <v>17316.657687863528</v>
      </c>
      <c r="J4" s="40">
        <v>15390.85078198469</v>
      </c>
      <c r="K4" s="40">
        <v>15798.92793641291</v>
      </c>
      <c r="L4" s="40">
        <v>17371.034318386286</v>
      </c>
      <c r="M4" s="40">
        <v>14616.055191572163</v>
      </c>
      <c r="N4" s="40">
        <v>161291.47053354658</v>
      </c>
    </row>
    <row r="5" spans="1:14" s="1" customFormat="1" ht="12.75">
      <c r="A5" s="38" t="s">
        <v>3</v>
      </c>
      <c r="B5" s="40">
        <v>54250.52074686696</v>
      </c>
      <c r="C5" s="40">
        <v>40834.70017150712</v>
      </c>
      <c r="D5" s="40">
        <v>31038.04207581159</v>
      </c>
      <c r="E5" s="40">
        <v>37944.27144755328</v>
      </c>
      <c r="F5" s="40">
        <v>31691.067276984053</v>
      </c>
      <c r="G5" s="40">
        <v>31952.74456786257</v>
      </c>
      <c r="H5" s="40">
        <v>32722.687402640677</v>
      </c>
      <c r="I5" s="40">
        <v>45296.70600655655</v>
      </c>
      <c r="J5" s="40">
        <v>53439.550333863415</v>
      </c>
      <c r="K5" s="40">
        <v>68900.32721325781</v>
      </c>
      <c r="L5" s="40">
        <v>68546.0460642353</v>
      </c>
      <c r="M5" s="40">
        <v>58083.64780466666</v>
      </c>
      <c r="N5" s="40">
        <v>554700.311111806</v>
      </c>
    </row>
    <row r="6" spans="1:14" s="1" customFormat="1" ht="12.75">
      <c r="A6" s="38" t="s">
        <v>4</v>
      </c>
      <c r="B6" s="40">
        <v>561.9288909722222</v>
      </c>
      <c r="C6" s="40">
        <v>561.9288909722222</v>
      </c>
      <c r="D6" s="40">
        <v>561.9288909722222</v>
      </c>
      <c r="E6" s="40">
        <v>561.9288909722222</v>
      </c>
      <c r="F6" s="40">
        <v>561.9288909722222</v>
      </c>
      <c r="G6" s="40">
        <v>561.9288909722222</v>
      </c>
      <c r="H6" s="40">
        <v>561.9288909722222</v>
      </c>
      <c r="I6" s="40">
        <v>561.9288909722222</v>
      </c>
      <c r="J6" s="40">
        <v>561.9288909722222</v>
      </c>
      <c r="K6" s="40">
        <v>561.9288909722222</v>
      </c>
      <c r="L6" s="40">
        <v>544.4687522916666</v>
      </c>
      <c r="M6" s="40">
        <v>544.4687522916666</v>
      </c>
      <c r="N6" s="40">
        <v>6708.2264143055545</v>
      </c>
    </row>
    <row r="7" spans="1:14" s="1" customFormat="1" ht="12.75">
      <c r="A7" s="38" t="s">
        <v>5</v>
      </c>
      <c r="B7" s="40">
        <v>3372.6345871659064</v>
      </c>
      <c r="C7" s="40">
        <v>3390.3480470655045</v>
      </c>
      <c r="D7" s="40">
        <v>3385.7194413206253</v>
      </c>
      <c r="E7" s="40">
        <v>3549.0350435911537</v>
      </c>
      <c r="F7" s="40">
        <v>3762.5536069565433</v>
      </c>
      <c r="G7" s="40">
        <v>3572.86702999139</v>
      </c>
      <c r="H7" s="40">
        <v>3879.9131266871464</v>
      </c>
      <c r="I7" s="40">
        <v>3987.534009099584</v>
      </c>
      <c r="J7" s="40">
        <v>3947.9683402693536</v>
      </c>
      <c r="K7" s="40">
        <v>3905.1103506564577</v>
      </c>
      <c r="L7" s="40">
        <v>3862.329130189336</v>
      </c>
      <c r="M7" s="40">
        <v>3851.6195995409944</v>
      </c>
      <c r="N7" s="40">
        <v>44467.632312533984</v>
      </c>
    </row>
    <row r="8" spans="1:14" ht="12.75">
      <c r="A8" s="38" t="s">
        <v>6</v>
      </c>
      <c r="B8" s="40">
        <v>-1726.8566723633</v>
      </c>
      <c r="C8" s="40">
        <v>-3049.91307128905</v>
      </c>
      <c r="D8" s="40">
        <v>-632.770497131348</v>
      </c>
      <c r="E8" s="40">
        <v>-1898.07491088867</v>
      </c>
      <c r="F8" s="40">
        <v>-8512.64147460939</v>
      </c>
      <c r="G8" s="40">
        <v>-11031.5270410157</v>
      </c>
      <c r="H8" s="40">
        <v>-9103.33756835939</v>
      </c>
      <c r="I8" s="40">
        <v>-6708.55653808592</v>
      </c>
      <c r="J8" s="40">
        <v>-4969.7185839844</v>
      </c>
      <c r="K8" s="40">
        <v>-2932.69751220705</v>
      </c>
      <c r="L8" s="40">
        <v>-2799.32418945312</v>
      </c>
      <c r="M8" s="40">
        <v>-2507.95240966801</v>
      </c>
      <c r="N8" s="40">
        <v>-55873.37046905536</v>
      </c>
    </row>
    <row r="9" spans="1:14" ht="12.75">
      <c r="A9" s="38" t="s">
        <v>7</v>
      </c>
      <c r="B9" s="41">
        <v>68293.27611946256</v>
      </c>
      <c r="C9" s="41">
        <v>52572.047375091104</v>
      </c>
      <c r="D9" s="41">
        <v>43183.19240619288</v>
      </c>
      <c r="E9" s="41">
        <v>49706.18730929327</v>
      </c>
      <c r="F9" s="41">
        <v>41986.84183882976</v>
      </c>
      <c r="G9" s="41">
        <v>48097.911449875035</v>
      </c>
      <c r="H9" s="41">
        <v>54129.85300364553</v>
      </c>
      <c r="I9" s="41">
        <v>64060.87156182583</v>
      </c>
      <c r="J9" s="41">
        <v>71878.95436890013</v>
      </c>
      <c r="K9" s="41">
        <v>89840.19838451222</v>
      </c>
      <c r="L9" s="41">
        <v>91224.66625233038</v>
      </c>
      <c r="M9" s="41">
        <v>77985.85419064689</v>
      </c>
      <c r="N9" s="41">
        <v>752959.8542606055</v>
      </c>
    </row>
    <row r="10" spans="1:14" ht="12.75">
      <c r="A10" s="38" t="s">
        <v>8</v>
      </c>
      <c r="B10" s="40">
        <v>-30.008</v>
      </c>
      <c r="C10" s="40">
        <v>-29.04</v>
      </c>
      <c r="D10" s="40">
        <v>0</v>
      </c>
      <c r="E10" s="40">
        <v>-29.04</v>
      </c>
      <c r="F10" s="40">
        <v>-30.008</v>
      </c>
      <c r="G10" s="40">
        <v>-30.008</v>
      </c>
      <c r="H10" s="40">
        <v>-29.04</v>
      </c>
      <c r="I10" s="40">
        <v>-30.008</v>
      </c>
      <c r="J10" s="40">
        <v>-29.04</v>
      </c>
      <c r="K10" s="40">
        <v>-30.008</v>
      </c>
      <c r="L10" s="40">
        <v>-30.008</v>
      </c>
      <c r="M10" s="40">
        <v>-27.104</v>
      </c>
      <c r="N10" s="40">
        <v>-323.31199999999995</v>
      </c>
    </row>
    <row r="11" spans="1:15" ht="12.75">
      <c r="A11" s="38" t="s">
        <v>9</v>
      </c>
      <c r="B11" s="39">
        <v>68263.26811946256</v>
      </c>
      <c r="C11" s="39">
        <v>52543.0073750911</v>
      </c>
      <c r="D11" s="39">
        <v>43183.19240619288</v>
      </c>
      <c r="E11" s="39">
        <v>49677.14730929327</v>
      </c>
      <c r="F11" s="39">
        <v>41956.833838829756</v>
      </c>
      <c r="G11" s="39">
        <v>48067.90344987503</v>
      </c>
      <c r="H11" s="39">
        <v>54100.813003645526</v>
      </c>
      <c r="I11" s="39">
        <v>64030.86356182583</v>
      </c>
      <c r="J11" s="39">
        <v>71849.91436890014</v>
      </c>
      <c r="K11" s="39">
        <v>89810.19038451221</v>
      </c>
      <c r="L11" s="39">
        <v>91194.65825233038</v>
      </c>
      <c r="M11" s="39">
        <v>77958.75019064688</v>
      </c>
      <c r="N11" s="39">
        <v>752636.5422606055</v>
      </c>
      <c r="O11" s="4"/>
    </row>
    <row r="12" spans="1:14" ht="12.75">
      <c r="A12" s="38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5" ht="12.75">
      <c r="A13" s="38" t="s">
        <v>10</v>
      </c>
      <c r="B13" s="40">
        <v>1913303.0867276208</v>
      </c>
      <c r="C13" s="40">
        <v>1657047.8589661897</v>
      </c>
      <c r="D13" s="40">
        <v>1577189.5956329047</v>
      </c>
      <c r="E13" s="40">
        <v>1478857.6411510413</v>
      </c>
      <c r="F13" s="40">
        <v>1508754.6961750598</v>
      </c>
      <c r="G13" s="40">
        <v>1537625.9471475722</v>
      </c>
      <c r="H13" s="40">
        <v>1499973.0032750883</v>
      </c>
      <c r="I13" s="40">
        <v>1690860.2184867722</v>
      </c>
      <c r="J13" s="40">
        <v>1881084.5300915895</v>
      </c>
      <c r="K13" s="40">
        <v>2141613.531811506</v>
      </c>
      <c r="L13" s="40">
        <v>2177708.755147295</v>
      </c>
      <c r="M13" s="40">
        <v>1859918.7602856248</v>
      </c>
      <c r="N13" s="40">
        <v>20923937.624898262</v>
      </c>
      <c r="O13" s="3"/>
    </row>
    <row r="14" spans="1:15" ht="12.75">
      <c r="A14" s="38" t="s">
        <v>11</v>
      </c>
      <c r="B14" s="40">
        <v>1790851.689177053</v>
      </c>
      <c r="C14" s="40">
        <v>1550996.7959923535</v>
      </c>
      <c r="D14" s="40">
        <v>1476249.4615123987</v>
      </c>
      <c r="E14" s="40">
        <v>1384210.7521173744</v>
      </c>
      <c r="F14" s="40">
        <v>1412194.395619856</v>
      </c>
      <c r="G14" s="40">
        <v>1439217.8865301274</v>
      </c>
      <c r="H14" s="40">
        <v>1403974.7310654826</v>
      </c>
      <c r="I14" s="40">
        <v>1582645.1645036186</v>
      </c>
      <c r="J14" s="40">
        <v>1760695.1201657278</v>
      </c>
      <c r="K14" s="40">
        <v>2004550.2657755695</v>
      </c>
      <c r="L14" s="40">
        <v>2038335.394817868</v>
      </c>
      <c r="M14" s="40">
        <v>1740883.9596273447</v>
      </c>
      <c r="N14" s="40">
        <v>19584805.616904773</v>
      </c>
      <c r="O14" s="3"/>
    </row>
    <row r="15" spans="1:14" ht="12.75">
      <c r="A15" s="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5" t="s">
        <v>12</v>
      </c>
      <c r="N15" s="3"/>
    </row>
    <row r="16" spans="1:14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6" t="s">
        <v>13</v>
      </c>
      <c r="N16" s="7">
        <f>+N11</f>
        <v>752636.5422606055</v>
      </c>
    </row>
    <row r="17" spans="1:14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6" t="s">
        <v>14</v>
      </c>
      <c r="L17" s="8">
        <v>0.5</v>
      </c>
      <c r="M17" s="9">
        <v>-17611.4503269231</v>
      </c>
      <c r="N17" s="3">
        <f>+L17*M17</f>
        <v>-8805.72516346155</v>
      </c>
    </row>
    <row r="18" spans="1:14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6" t="s">
        <v>15</v>
      </c>
      <c r="L18" s="8">
        <v>0.012</v>
      </c>
      <c r="M18" s="9">
        <v>137668.59703125068</v>
      </c>
      <c r="N18" s="3">
        <f>-M18*L18</f>
        <v>-1652.0231643750083</v>
      </c>
    </row>
    <row r="19" spans="1:14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6" t="s">
        <v>16</v>
      </c>
      <c r="L19" s="8">
        <v>0.03</v>
      </c>
      <c r="M19" s="9">
        <v>31089.136054534974</v>
      </c>
      <c r="N19" s="3">
        <f>-M19*L19</f>
        <v>-932.6740816360492</v>
      </c>
    </row>
    <row r="20" spans="1:14" ht="13.5" thickBo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 t="s">
        <v>17</v>
      </c>
      <c r="N20" s="19">
        <f>SUM(N16:N19)</f>
        <v>741246.119851133</v>
      </c>
    </row>
    <row r="21" spans="1:14" ht="13.5" thickTop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 t="s">
        <v>18</v>
      </c>
      <c r="N21" s="10">
        <v>53496.30208784342</v>
      </c>
    </row>
    <row r="22" spans="1:14" ht="12.75">
      <c r="A22" s="2"/>
      <c r="B22" s="3"/>
      <c r="C22" s="3"/>
      <c r="D22" s="3"/>
      <c r="E22" s="3"/>
      <c r="F22" s="3"/>
      <c r="G22" s="3"/>
      <c r="H22" s="3"/>
      <c r="I22" s="3"/>
      <c r="J22" s="21"/>
      <c r="K22" s="3"/>
      <c r="L22" s="3"/>
      <c r="M22" s="5" t="s">
        <v>19</v>
      </c>
      <c r="N22" s="3">
        <v>492.26622</v>
      </c>
    </row>
    <row r="23" spans="1:14" ht="13.5" thickBo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 t="s">
        <v>20</v>
      </c>
      <c r="N23" s="11">
        <f>SUM(N20:N22)</f>
        <v>795234.6881589764</v>
      </c>
    </row>
    <row r="24" spans="1:16" s="22" customFormat="1" ht="13.5" thickTop="1">
      <c r="A24" s="12"/>
      <c r="B24" s="14"/>
      <c r="C24" s="14"/>
      <c r="D24" s="14"/>
      <c r="E24" s="14"/>
      <c r="F24" s="14"/>
      <c r="G24" s="14"/>
      <c r="H24" s="14"/>
      <c r="I24" s="14"/>
      <c r="J24" s="28"/>
      <c r="K24" s="28"/>
      <c r="L24" s="28"/>
      <c r="M24" s="29" t="s">
        <v>21</v>
      </c>
      <c r="N24" s="44">
        <v>782570</v>
      </c>
      <c r="O24" s="34"/>
      <c r="P24" s="34"/>
    </row>
    <row r="25" spans="1:16" s="22" customFormat="1" ht="12.75">
      <c r="A25" s="12"/>
      <c r="B25" s="14"/>
      <c r="C25" s="14"/>
      <c r="D25" s="14"/>
      <c r="E25" s="14"/>
      <c r="F25" s="14"/>
      <c r="G25" s="14"/>
      <c r="H25" s="14"/>
      <c r="I25" s="14"/>
      <c r="J25" s="28"/>
      <c r="K25" s="28"/>
      <c r="L25" s="28"/>
      <c r="M25" s="30" t="s">
        <v>22</v>
      </c>
      <c r="N25" s="28">
        <f>N23-N24</f>
        <v>12664.68815897638</v>
      </c>
      <c r="O25" s="34"/>
      <c r="P25" s="34"/>
    </row>
    <row r="26" spans="1:16" s="22" customFormat="1" ht="12.75">
      <c r="A26" s="12"/>
      <c r="B26" s="13"/>
      <c r="C26" s="13"/>
      <c r="D26" s="13"/>
      <c r="E26" s="13"/>
      <c r="F26" s="13"/>
      <c r="G26" s="13"/>
      <c r="H26" s="13"/>
      <c r="I26" s="13"/>
      <c r="J26" s="31"/>
      <c r="K26" s="31"/>
      <c r="L26" s="31"/>
      <c r="M26" s="31"/>
      <c r="N26" s="32">
        <f>N25-N17</f>
        <v>21470.41332243793</v>
      </c>
      <c r="O26" s="34"/>
      <c r="P26" s="34"/>
    </row>
    <row r="27" spans="1:16" s="22" customFormat="1" ht="12.75">
      <c r="A27" s="12"/>
      <c r="B27" s="23"/>
      <c r="C27" s="23"/>
      <c r="D27" s="23"/>
      <c r="E27" s="23"/>
      <c r="F27" s="23"/>
      <c r="G27" s="23"/>
      <c r="H27" s="23"/>
      <c r="I27" s="23"/>
      <c r="J27" s="33"/>
      <c r="K27" s="33"/>
      <c r="L27" s="33"/>
      <c r="M27" s="33"/>
      <c r="N27" s="33"/>
      <c r="O27" s="34"/>
      <c r="P27" s="34"/>
    </row>
    <row r="28" spans="1:14" s="22" customFormat="1" ht="12.75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22" customFormat="1" ht="12.75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22" customFormat="1" ht="12.75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22" customFormat="1" ht="12.75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22" customFormat="1" ht="12.75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22" customFormat="1" ht="12.75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22" customFormat="1" ht="12.7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22" customFormat="1" ht="12.75">
      <c r="A35" s="1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3" s="22" customFormat="1" ht="12.75">
      <c r="A36" s="1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4" s="22" customFormat="1" ht="12.7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22" customFormat="1" ht="12.7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="22" customFormat="1" ht="12.75"/>
    <row r="40" spans="11:14" s="22" customFormat="1" ht="12.75">
      <c r="K40" s="14"/>
      <c r="L40" s="14"/>
      <c r="M40" s="16"/>
      <c r="N40" s="14"/>
    </row>
    <row r="41" spans="11:14" s="22" customFormat="1" ht="12.75">
      <c r="K41" s="14"/>
      <c r="L41" s="14"/>
      <c r="M41" s="16"/>
      <c r="N41" s="15"/>
    </row>
    <row r="42" spans="11:14" s="22" customFormat="1" ht="12.75">
      <c r="K42" s="16"/>
      <c r="L42" s="17"/>
      <c r="M42" s="16"/>
      <c r="N42" s="14"/>
    </row>
    <row r="43" spans="11:14" s="22" customFormat="1" ht="12.75">
      <c r="K43" s="16"/>
      <c r="L43" s="17"/>
      <c r="M43" s="16"/>
      <c r="N43" s="14"/>
    </row>
    <row r="44" spans="11:14" s="22" customFormat="1" ht="12.75">
      <c r="K44" s="14"/>
      <c r="L44" s="14"/>
      <c r="M44" s="16"/>
      <c r="N44" s="25"/>
    </row>
    <row r="45" spans="1:14" s="22" customFormat="1" ht="12.75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6"/>
      <c r="N45" s="14"/>
    </row>
    <row r="46" spans="1:14" s="22" customFormat="1" ht="12.75">
      <c r="A46" s="12"/>
      <c r="B46" s="14"/>
      <c r="C46" s="14"/>
      <c r="D46" s="14"/>
      <c r="E46" s="14"/>
      <c r="F46" s="14"/>
      <c r="G46" s="14"/>
      <c r="H46" s="14"/>
      <c r="I46" s="14"/>
      <c r="J46" s="26"/>
      <c r="K46" s="14"/>
      <c r="L46" s="14"/>
      <c r="M46" s="16"/>
      <c r="N46" s="14"/>
    </row>
    <row r="47" spans="1:14" s="22" customFormat="1" ht="12.75">
      <c r="A47" s="12"/>
      <c r="B47" s="14"/>
      <c r="C47" s="14"/>
      <c r="D47" s="14"/>
      <c r="E47" s="14"/>
      <c r="F47" s="14"/>
      <c r="G47" s="14"/>
      <c r="H47" s="14"/>
      <c r="I47" s="14"/>
      <c r="J47" s="26"/>
      <c r="K47" s="14"/>
      <c r="L47" s="14"/>
      <c r="M47" s="16"/>
      <c r="N47" s="14"/>
    </row>
    <row r="48" spans="13:14" s="22" customFormat="1" ht="12.75">
      <c r="M48" s="16"/>
      <c r="N48" s="25"/>
    </row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</sheetData>
  <mergeCells count="1">
    <mergeCell ref="A1:N1"/>
  </mergeCells>
  <conditionalFormatting sqref="B36:M36 B12:M12">
    <cfRule type="cellIs" priority="1" dxfId="0" operator="equal" stopIfTrue="1">
      <formula>"Error"</formula>
    </cfRule>
  </conditionalFormatting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Header>&amp;RExhibit___(YKGM-10)
Docket No. UE-040641</oddHeader>
    <oddFooter>&amp;CExhibit___(YKGM-10)
&amp;P&amp;R&amp;"Arial,Bold"&amp;11Revised 12-17-04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YMariam</dc:creator>
  <cp:keywords/>
  <dc:description/>
  <cp:lastModifiedBy>YMariam</cp:lastModifiedBy>
  <cp:lastPrinted>2004-09-20T17:00:05Z</cp:lastPrinted>
  <dcterms:created xsi:type="dcterms:W3CDTF">2004-09-15T17:31:56Z</dcterms:created>
  <dcterms:modified xsi:type="dcterms:W3CDTF">2004-12-16T21:30:35Z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040640</vt:lpwstr>
  </property>
  <property fmtid="{D5CDD505-2E9C-101B-9397-08002B2CF9AE}" pid="6" name="IsConfidenti">
    <vt:lpwstr>0</vt:lpwstr>
  </property>
  <property fmtid="{D5CDD505-2E9C-101B-9397-08002B2CF9AE}" pid="7" name="Dat">
    <vt:lpwstr>2004-12-17T00:00:00Z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