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2000 Western Region Office\WUTC\WUTC-Waste Control 2032\Fuel Surcharges\10.1.2022 WC FSC\"/>
    </mc:Choice>
  </mc:AlternateContent>
  <workbookProtection workbookAlgorithmName="SHA-512" workbookHashValue="2Cu4zaAmTf5CfqEB7gS511iVkh7O+4itcf5pmaeJw2ogT7srX5e+9Uqx4VF4Nj9Ofl4OZUMXcSotpHdSyfm+ww==" workbookSaltValue="4gVmT+5NasAW7n0WUVxP1Q==" workbookSpinCount="100000" lockStructure="1"/>
  <bookViews>
    <workbookView xWindow="28680" yWindow="3120" windowWidth="15600" windowHeight="1116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62913"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F22" i="1" l="1"/>
  <c r="D6" i="1" s="1"/>
  <c r="O225" i="3" l="1"/>
  <c r="J225" i="3"/>
  <c r="H225" i="3"/>
  <c r="F225" i="3"/>
  <c r="O224" i="3"/>
  <c r="J224" i="3"/>
  <c r="H224" i="3"/>
  <c r="F224" i="3"/>
  <c r="O223" i="3"/>
  <c r="J223" i="3"/>
  <c r="H223" i="3"/>
  <c r="F223" i="3"/>
  <c r="O222" i="3"/>
  <c r="J222" i="3"/>
  <c r="H222" i="3"/>
  <c r="F222" i="3"/>
  <c r="O221" i="3"/>
  <c r="J221" i="3"/>
  <c r="H221" i="3"/>
  <c r="F221" i="3"/>
  <c r="O220" i="3"/>
  <c r="J220" i="3"/>
  <c r="H220" i="3"/>
  <c r="F220" i="3"/>
  <c r="O219" i="3"/>
  <c r="J219" i="3"/>
  <c r="J41" i="7" s="1"/>
  <c r="H219" i="3"/>
  <c r="F219" i="3"/>
  <c r="Q223" i="3" l="1"/>
  <c r="S224" i="3"/>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S219" i="3" s="1"/>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U219" i="3" l="1"/>
  <c r="U223" i="3"/>
  <c r="U222" i="3"/>
  <c r="Q219" i="3"/>
  <c r="S220" i="3"/>
  <c r="U225" i="3"/>
  <c r="U221" i="3"/>
  <c r="U224" i="3"/>
  <c r="U220"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F21" i="1"/>
  <c r="AG478" i="8"/>
  <c r="AF478" i="8"/>
  <c r="AE478" i="8"/>
  <c r="AG477" i="8"/>
  <c r="AF477" i="8"/>
  <c r="AF476" i="8"/>
  <c r="AG426" i="8"/>
  <c r="AF426" i="8"/>
  <c r="AE426" i="8"/>
  <c r="AE428" i="8" s="1"/>
  <c r="AG425" i="8"/>
  <c r="AF425" i="8"/>
  <c r="AF424" i="8"/>
  <c r="AG374" i="8"/>
  <c r="AF374" i="8"/>
  <c r="AE374" i="8"/>
  <c r="AG373" i="8"/>
  <c r="AF373" i="8"/>
  <c r="AF372" i="8"/>
  <c r="AA479" i="8"/>
  <c r="AB478" i="8"/>
  <c r="AC478" i="8"/>
  <c r="AB477" i="8"/>
  <c r="AC476" i="8"/>
  <c r="AG476" i="8" s="1"/>
  <c r="AA476" i="8"/>
  <c r="AA427" i="8"/>
  <c r="AB426" i="8"/>
  <c r="AC426" i="8" s="1"/>
  <c r="AB425" i="8"/>
  <c r="AC424" i="8"/>
  <c r="AA424" i="8"/>
  <c r="AA375" i="8"/>
  <c r="AE375" i="8"/>
  <c r="AB374" i="8"/>
  <c r="AB373" i="8"/>
  <c r="AC373" i="8" s="1"/>
  <c r="AC372" i="8"/>
  <c r="AG372" i="8"/>
  <c r="AA372" i="8"/>
  <c r="AA376" i="8"/>
  <c r="M407" i="8" s="1"/>
  <c r="C547" i="2" s="1"/>
  <c r="AB375" i="8"/>
  <c r="M371" i="8"/>
  <c r="C511" i="2" s="1"/>
  <c r="M381" i="8"/>
  <c r="M387" i="8"/>
  <c r="C527" i="2" s="1"/>
  <c r="M364" i="8"/>
  <c r="C504" i="2" s="1"/>
  <c r="AE372" i="8"/>
  <c r="M374" i="8"/>
  <c r="M361" i="8"/>
  <c r="C501" i="2" s="1"/>
  <c r="M410" i="8"/>
  <c r="M396" i="8"/>
  <c r="M394" i="8"/>
  <c r="C534" i="2" s="1"/>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D512" i="2"/>
  <c r="O512" i="2"/>
  <c r="D513" i="2"/>
  <c r="O513" i="2"/>
  <c r="C514" i="2"/>
  <c r="D514" i="2"/>
  <c r="O514" i="2"/>
  <c r="D515" i="2"/>
  <c r="O515"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C536"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F18" i="8"/>
  <c r="AB19" i="8"/>
  <c r="AC19" i="8" s="1"/>
  <c r="AF19" i="8"/>
  <c r="AG19" i="8"/>
  <c r="AB20" i="8"/>
  <c r="AE20" i="8"/>
  <c r="AF20" i="8"/>
  <c r="AG20" i="8"/>
  <c r="AA21" i="8"/>
  <c r="AB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s="1"/>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s="1"/>
  <c r="AE166" i="8"/>
  <c r="AF166" i="8"/>
  <c r="AG166" i="8"/>
  <c r="K167" i="8"/>
  <c r="AA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s="1"/>
  <c r="AF216" i="8"/>
  <c r="K217" i="8"/>
  <c r="AB217" i="8"/>
  <c r="AF217" i="8"/>
  <c r="AG217" i="8"/>
  <c r="K218" i="8"/>
  <c r="AB218" i="8"/>
  <c r="AC218" i="8" s="1"/>
  <c r="AE218" i="8"/>
  <c r="AF218" i="8"/>
  <c r="AG218" i="8"/>
  <c r="K219" i="8"/>
  <c r="AA219" i="8"/>
  <c r="AB219" i="8" s="1"/>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G322" i="8"/>
  <c r="K323" i="8"/>
  <c r="AB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AA22" i="8"/>
  <c r="M23" i="8" s="1"/>
  <c r="C163" i="2" s="1"/>
  <c r="M24" i="8"/>
  <c r="C164" i="2" s="1"/>
  <c r="D40" i="3"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AE111" i="8"/>
  <c r="AA60" i="8"/>
  <c r="M86" i="8" s="1"/>
  <c r="C226" i="2" s="1"/>
  <c r="AE219" i="8"/>
  <c r="AE271" i="8"/>
  <c r="AE21" i="8"/>
  <c r="M46" i="8"/>
  <c r="C186" i="2" s="1"/>
  <c r="M90" i="8"/>
  <c r="C230" i="2" s="1"/>
  <c r="M72" i="8"/>
  <c r="C212" i="2" s="1"/>
  <c r="M67" i="8"/>
  <c r="C207" i="2" s="1"/>
  <c r="D190" i="2"/>
  <c r="M47" i="8"/>
  <c r="C187" i="2"/>
  <c r="AE59" i="8"/>
  <c r="M56" i="8"/>
  <c r="C196" i="2" s="1"/>
  <c r="M22" i="8"/>
  <c r="C162" i="2" s="1"/>
  <c r="M20" i="8"/>
  <c r="C160" i="2" s="1"/>
  <c r="D39" i="3" s="1"/>
  <c r="C27" i="4" s="1"/>
  <c r="M19" i="8"/>
  <c r="C159" i="2" s="1"/>
  <c r="M21" i="8"/>
  <c r="C161" i="2" s="1"/>
  <c r="M18" i="8"/>
  <c r="C158" i="2" s="1"/>
  <c r="M17" i="8"/>
  <c r="C157" i="2" s="1"/>
  <c r="M16" i="8"/>
  <c r="C156" i="2" s="1"/>
  <c r="M15" i="8"/>
  <c r="C155" i="2" s="1"/>
  <c r="O37" i="3"/>
  <c r="L25" i="4" s="1"/>
  <c r="P7" i="4"/>
  <c r="N7" i="4"/>
  <c r="L7" i="4"/>
  <c r="N6" i="2"/>
  <c r="N148" i="2"/>
  <c r="N147" i="2"/>
  <c r="N146" i="2"/>
  <c r="N145" i="2"/>
  <c r="N144" i="2"/>
  <c r="N143" i="2"/>
  <c r="N142" i="2"/>
  <c r="N141" i="2"/>
  <c r="N140" i="2"/>
  <c r="N139" i="2"/>
  <c r="N138" i="2"/>
  <c r="N137" i="2"/>
  <c r="N136" i="2"/>
  <c r="O34" i="3" s="1"/>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AE272" i="8" s="1"/>
  <c r="AA272" i="8"/>
  <c r="AG108"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E376" i="8"/>
  <c r="M401" i="8"/>
  <c r="C541" i="2" s="1"/>
  <c r="M409" i="8"/>
  <c r="C549" i="2" s="1"/>
  <c r="M395" i="8"/>
  <c r="C535" i="2" s="1"/>
  <c r="M367" i="8"/>
  <c r="C507" i="2" s="1"/>
  <c r="M375" i="8"/>
  <c r="C515" i="2" s="1"/>
  <c r="M383" i="8"/>
  <c r="C523" i="2" s="1"/>
  <c r="M391" i="8"/>
  <c r="C531" i="2" s="1"/>
  <c r="M366" i="8"/>
  <c r="C506" i="2" s="1"/>
  <c r="M390" i="8"/>
  <c r="C530" i="2" s="1"/>
  <c r="M408" i="8"/>
  <c r="C548" i="2" s="1"/>
  <c r="M400" i="8"/>
  <c r="C540" i="2"/>
  <c r="M392" i="8"/>
  <c r="C532" i="2" s="1"/>
  <c r="M403" i="8"/>
  <c r="C543" i="2" s="1"/>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76" i="8"/>
  <c r="S363" i="8"/>
  <c r="S389" i="8"/>
  <c r="S39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s="1"/>
  <c r="M271" i="8"/>
  <c r="C411" i="2" s="1"/>
  <c r="M258" i="8"/>
  <c r="C398" i="2" s="1"/>
  <c r="M298" i="8"/>
  <c r="C438" i="2" s="1"/>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5" i="8"/>
  <c r="C385" i="2" s="1"/>
  <c r="M241" i="8"/>
  <c r="C381" i="2" s="1"/>
  <c r="M237" i="8"/>
  <c r="C377" i="2" s="1"/>
  <c r="M233" i="8"/>
  <c r="C373" i="2" s="1"/>
  <c r="M229" i="8"/>
  <c r="C369" i="2" s="1"/>
  <c r="M225" i="8"/>
  <c r="C365" i="2" s="1"/>
  <c r="M221" i="8"/>
  <c r="C361" i="2" s="1"/>
  <c r="M220" i="8"/>
  <c r="C360" i="2" s="1"/>
  <c r="M217" i="8"/>
  <c r="C357" i="2" s="1"/>
  <c r="M212" i="8"/>
  <c r="C352" i="2" s="1"/>
  <c r="M206" i="8"/>
  <c r="C346" i="2" s="1"/>
  <c r="M218" i="8"/>
  <c r="C358" i="2" s="1"/>
  <c r="M215" i="8"/>
  <c r="C355" i="2"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s="1"/>
  <c r="M209" i="8"/>
  <c r="C349" i="2"/>
  <c r="M247" i="8"/>
  <c r="C387" i="2" s="1"/>
  <c r="M250" i="8"/>
  <c r="C390" i="2"/>
  <c r="M244" i="8"/>
  <c r="C384" i="2" s="1"/>
  <c r="M242" i="8"/>
  <c r="C382" i="2"/>
  <c r="M213" i="8"/>
  <c r="C353" i="2" s="1"/>
  <c r="M230" i="8"/>
  <c r="C370" i="2" s="1"/>
  <c r="M205" i="8"/>
  <c r="C345" i="2" s="1"/>
  <c r="D82" i="3" s="1"/>
  <c r="M236" i="8"/>
  <c r="C376" i="2" s="1"/>
  <c r="M240" i="8"/>
  <c r="C380" i="2" s="1"/>
  <c r="M253" i="8"/>
  <c r="C393" i="2" s="1"/>
  <c r="M251" i="8"/>
  <c r="C391" i="2"/>
  <c r="M254" i="8"/>
  <c r="C394" i="2" s="1"/>
  <c r="M238" i="8"/>
  <c r="C378" i="2" s="1"/>
  <c r="M207" i="8"/>
  <c r="C347" i="2"/>
  <c r="M252" i="8"/>
  <c r="C392" i="2"/>
  <c r="M232" i="8"/>
  <c r="C372" i="2"/>
  <c r="M416" i="8"/>
  <c r="C556" i="2" s="1"/>
  <c r="M423" i="8"/>
  <c r="C563" i="2"/>
  <c r="M431" i="8"/>
  <c r="C571" i="2" s="1"/>
  <c r="M439" i="8"/>
  <c r="C579" i="2" s="1"/>
  <c r="M447" i="8"/>
  <c r="C587" i="2" s="1"/>
  <c r="M426" i="8"/>
  <c r="C566" i="2" s="1"/>
  <c r="M452" i="8"/>
  <c r="C592" i="2" s="1"/>
  <c r="M460" i="8"/>
  <c r="C600" i="2"/>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s="1"/>
  <c r="D136" i="3" s="1"/>
  <c r="M438" i="8"/>
  <c r="C578" i="2" s="1"/>
  <c r="M453" i="8"/>
  <c r="C593" i="2" s="1"/>
  <c r="M461" i="8"/>
  <c r="C601" i="2" s="1"/>
  <c r="D141" i="3" s="1"/>
  <c r="C129" i="4" s="1"/>
  <c r="M428" i="8"/>
  <c r="C568" i="2" s="1"/>
  <c r="M427" i="8"/>
  <c r="C567" i="2" s="1"/>
  <c r="M443" i="8"/>
  <c r="C583" i="2" s="1"/>
  <c r="M442" i="8"/>
  <c r="C582" i="2" s="1"/>
  <c r="M464" i="8"/>
  <c r="C604" i="2" s="1"/>
  <c r="M446" i="8"/>
  <c r="C586" i="2" s="1"/>
  <c r="M463" i="8"/>
  <c r="C603" i="2" s="1"/>
  <c r="M414" i="8"/>
  <c r="C554" i="2" s="1"/>
  <c r="M429" i="8"/>
  <c r="C569" i="2" s="1"/>
  <c r="M445" i="8"/>
  <c r="C585" i="2"/>
  <c r="M450" i="8"/>
  <c r="C590" i="2" s="1"/>
  <c r="M424" i="8"/>
  <c r="C564" i="2"/>
  <c r="M448" i="8"/>
  <c r="C588" i="2" s="1"/>
  <c r="D138" i="3" s="1"/>
  <c r="C126" i="4" s="1"/>
  <c r="M465" i="8"/>
  <c r="C605" i="2" s="1"/>
  <c r="M419" i="8"/>
  <c r="C559" i="2" s="1"/>
  <c r="M435" i="8"/>
  <c r="C575" i="2" s="1"/>
  <c r="M417" i="8"/>
  <c r="C557" i="2" s="1"/>
  <c r="M456" i="8"/>
  <c r="C596" i="2" s="1"/>
  <c r="M413" i="8"/>
  <c r="C553" i="2" s="1"/>
  <c r="M455" i="8"/>
  <c r="C595" i="2" s="1"/>
  <c r="M436" i="8"/>
  <c r="C576" i="2" s="1"/>
  <c r="M421" i="8"/>
  <c r="C561" i="2" s="1"/>
  <c r="M422" i="8"/>
  <c r="C562" i="2"/>
  <c r="M437" i="8"/>
  <c r="C577" i="2" s="1"/>
  <c r="M457" i="8"/>
  <c r="C597" i="2" s="1"/>
  <c r="M415" i="8"/>
  <c r="C555" i="2" s="1"/>
  <c r="M444" i="8"/>
  <c r="C584" i="2" s="1"/>
  <c r="M458" i="8"/>
  <c r="C598" i="2" s="1"/>
  <c r="D123" i="3"/>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D105" i="3"/>
  <c r="C93" i="4" s="1"/>
  <c r="D92" i="3"/>
  <c r="C80" i="4" s="1"/>
  <c r="C165" i="4"/>
  <c r="D97" i="3"/>
  <c r="D98" i="3"/>
  <c r="F99" i="3" s="1"/>
  <c r="E87" i="4" s="1"/>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C164" i="4"/>
  <c r="C159" i="4"/>
  <c r="D140" i="3"/>
  <c r="F141" i="3" s="1"/>
  <c r="E129" i="4" s="1"/>
  <c r="D91" i="3"/>
  <c r="D87" i="3"/>
  <c r="C75" i="4" s="1"/>
  <c r="D104" i="3"/>
  <c r="D103" i="3"/>
  <c r="C91" i="4" s="1"/>
  <c r="D100" i="3"/>
  <c r="F100" i="3" s="1"/>
  <c r="E88" i="4" s="1"/>
  <c r="D95" i="3"/>
  <c r="C70" i="4"/>
  <c r="C87" i="4"/>
  <c r="W590" i="8"/>
  <c r="W589" i="8"/>
  <c r="W595" i="8"/>
  <c r="W594" i="8"/>
  <c r="W599" i="8"/>
  <c r="W598" i="8"/>
  <c r="W539" i="8"/>
  <c r="W543" i="8"/>
  <c r="W544" i="8"/>
  <c r="W548" i="8"/>
  <c r="W609" i="8"/>
  <c r="W538" i="8"/>
  <c r="W503" i="8"/>
  <c r="W511" i="8"/>
  <c r="W480" i="8"/>
  <c r="W496" i="8"/>
  <c r="W493" i="8"/>
  <c r="W509" i="8"/>
  <c r="W510" i="8"/>
  <c r="W501" i="8"/>
  <c r="D135" i="3" l="1"/>
  <c r="C123" i="4" s="1"/>
  <c r="AC323" i="8"/>
  <c r="AG323" i="8" s="1"/>
  <c r="AF323" i="8"/>
  <c r="AE324" i="8"/>
  <c r="AC271" i="8"/>
  <c r="AG271" i="8" s="1"/>
  <c r="AG272" i="8" s="1"/>
  <c r="AB272" i="8"/>
  <c r="AF271" i="8"/>
  <c r="AF272" i="8" s="1"/>
  <c r="AC60" i="8"/>
  <c r="W582" i="8"/>
  <c r="W568" i="8"/>
  <c r="W593" i="8"/>
  <c r="W612" i="8"/>
  <c r="W581" i="8"/>
  <c r="W561" i="8"/>
  <c r="W547" i="8"/>
  <c r="W584" i="8"/>
  <c r="W552" i="8"/>
  <c r="W537" i="8"/>
  <c r="W554" i="8"/>
  <c r="W550" i="8"/>
  <c r="W476" i="8"/>
  <c r="W473" i="8"/>
  <c r="W512" i="8"/>
  <c r="W491" i="8"/>
  <c r="W488" i="8"/>
  <c r="W506" i="8"/>
  <c r="W588" i="8"/>
  <c r="W596" i="8"/>
  <c r="W574" i="8"/>
  <c r="W600" i="8"/>
  <c r="W572" i="8"/>
  <c r="W535" i="8"/>
  <c r="W522" i="8"/>
  <c r="W540" i="8"/>
  <c r="W562" i="8"/>
  <c r="W557" i="8"/>
  <c r="W520" i="8"/>
  <c r="W495" i="8"/>
  <c r="W498" i="8"/>
  <c r="W513" i="8"/>
  <c r="W467" i="8"/>
  <c r="W469" i="8"/>
  <c r="W515" i="8"/>
  <c r="W478" i="8"/>
  <c r="AE476" i="8"/>
  <c r="AE480" i="8" s="1"/>
  <c r="S501" i="8" s="1"/>
  <c r="AA480" i="8"/>
  <c r="F98" i="3"/>
  <c r="E86" i="4" s="1"/>
  <c r="W474" i="8"/>
  <c r="W483" i="8"/>
  <c r="W517" i="8"/>
  <c r="W546" i="8"/>
  <c r="W533" i="8"/>
  <c r="W519" i="8"/>
  <c r="W585" i="8"/>
  <c r="W566" i="8"/>
  <c r="W569" i="8"/>
  <c r="D137" i="3"/>
  <c r="C125" i="4" s="1"/>
  <c r="C86" i="4"/>
  <c r="W500" i="8"/>
  <c r="W475" i="8"/>
  <c r="W514" i="8"/>
  <c r="W530" i="8"/>
  <c r="W529" i="8"/>
  <c r="W521" i="8"/>
  <c r="W564" i="8"/>
  <c r="W567" i="8"/>
  <c r="W587" i="8"/>
  <c r="C128" i="4"/>
  <c r="D90" i="3"/>
  <c r="C78" i="4" s="1"/>
  <c r="S384" i="8"/>
  <c r="S385" i="8"/>
  <c r="S396" i="8"/>
  <c r="S370" i="8"/>
  <c r="S371" i="8"/>
  <c r="S403" i="8"/>
  <c r="S364" i="8"/>
  <c r="S365" i="8"/>
  <c r="S397" i="8"/>
  <c r="S408" i="8"/>
  <c r="S410" i="8"/>
  <c r="S382" i="8"/>
  <c r="S402" i="8"/>
  <c r="S392" i="8"/>
  <c r="S361" i="8"/>
  <c r="S404" i="8"/>
  <c r="S378" i="8"/>
  <c r="S379" i="8"/>
  <c r="S411" i="8"/>
  <c r="S372" i="8"/>
  <c r="S373" i="8"/>
  <c r="S405" i="8"/>
  <c r="S366" i="8"/>
  <c r="S374" i="8"/>
  <c r="S383" i="8"/>
  <c r="S390" i="8"/>
  <c r="S368" i="8"/>
  <c r="S369" i="8"/>
  <c r="S401" i="8"/>
  <c r="S412" i="8"/>
  <c r="S386" i="8"/>
  <c r="S387" i="8"/>
  <c r="S398" i="8"/>
  <c r="S380" i="8"/>
  <c r="S381" i="8"/>
  <c r="S393" i="8"/>
  <c r="S367" i="8"/>
  <c r="S375" i="8"/>
  <c r="S394" i="8"/>
  <c r="S377" i="8"/>
  <c r="S395" i="8"/>
  <c r="S400" i="8"/>
  <c r="S362" i="8"/>
  <c r="S407" i="8"/>
  <c r="S409" i="8"/>
  <c r="S406" i="8"/>
  <c r="S399" i="8"/>
  <c r="S388" i="8"/>
  <c r="D134" i="3"/>
  <c r="C122" i="4" s="1"/>
  <c r="AB111" i="8"/>
  <c r="AA112" i="8"/>
  <c r="AC425" i="8"/>
  <c r="AB428" i="8"/>
  <c r="AA337" i="8"/>
  <c r="AA338" i="8" s="1"/>
  <c r="AA324" i="8"/>
  <c r="AE323" i="8"/>
  <c r="AE112" i="8"/>
  <c r="H99" i="3"/>
  <c r="G87" i="4" s="1"/>
  <c r="D130" i="3"/>
  <c r="C118" i="4" s="1"/>
  <c r="D131" i="3"/>
  <c r="AE22" i="8"/>
  <c r="AC375" i="8"/>
  <c r="AG375" i="8" s="1"/>
  <c r="AG376" i="8" s="1"/>
  <c r="AF375" i="8"/>
  <c r="AB376" i="8"/>
  <c r="AC219" i="8"/>
  <c r="AG219" i="8" s="1"/>
  <c r="AG220" i="8" s="1"/>
  <c r="AF219" i="8"/>
  <c r="AF220" i="8" s="1"/>
  <c r="U227" i="8" s="1"/>
  <c r="AB167" i="8"/>
  <c r="AE167" i="8"/>
  <c r="AC21" i="8"/>
  <c r="AG21" i="8" s="1"/>
  <c r="AF21" i="8"/>
  <c r="AF22" i="8" s="1"/>
  <c r="AE164" i="8"/>
  <c r="AA168" i="8"/>
  <c r="AF59" i="8"/>
  <c r="AF60" i="8" s="1"/>
  <c r="AB60" i="8"/>
  <c r="AC59" i="8"/>
  <c r="AG59" i="8" s="1"/>
  <c r="D84" i="3"/>
  <c r="C72" i="4" s="1"/>
  <c r="D38" i="3"/>
  <c r="H40" i="3" s="1"/>
  <c r="G28" i="4" s="1"/>
  <c r="M378" i="8"/>
  <c r="C518" i="2" s="1"/>
  <c r="M380" i="8"/>
  <c r="C520" i="2" s="1"/>
  <c r="M405" i="8"/>
  <c r="C545" i="2" s="1"/>
  <c r="D128" i="3" s="1"/>
  <c r="C116" i="4" s="1"/>
  <c r="D88" i="3"/>
  <c r="C76" i="4" s="1"/>
  <c r="D93" i="3"/>
  <c r="C81" i="4" s="1"/>
  <c r="D25" i="3"/>
  <c r="AB168" i="8"/>
  <c r="D96" i="3"/>
  <c r="C84" i="4" s="1"/>
  <c r="D125" i="3"/>
  <c r="C113" i="4" s="1"/>
  <c r="AF324" i="8"/>
  <c r="U311" i="8" s="1"/>
  <c r="M376" i="8"/>
  <c r="C516" i="2" s="1"/>
  <c r="D121" i="3" s="1"/>
  <c r="M412" i="8"/>
  <c r="C552" i="2" s="1"/>
  <c r="D129" i="3" s="1"/>
  <c r="M372" i="8"/>
  <c r="C512" i="2" s="1"/>
  <c r="M379" i="8"/>
  <c r="C519" i="2" s="1"/>
  <c r="D122" i="3"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C307" i="4"/>
  <c r="F311" i="3"/>
  <c r="E299" i="4" s="1"/>
  <c r="J287" i="3"/>
  <c r="F271" i="3"/>
  <c r="E259" i="4" s="1"/>
  <c r="H263" i="3"/>
  <c r="G251" i="4" s="1"/>
  <c r="H247" i="3"/>
  <c r="G235" i="4" s="1"/>
  <c r="Q254" i="3"/>
  <c r="N242" i="4" s="1"/>
  <c r="S238" i="3"/>
  <c r="P226" i="4" s="1"/>
  <c r="U312" i="3"/>
  <c r="U294" i="3"/>
  <c r="L250" i="4"/>
  <c r="D12" i="3"/>
  <c r="O27" i="3"/>
  <c r="L15" i="4" s="1"/>
  <c r="O36" i="3"/>
  <c r="Q37" i="3" s="1"/>
  <c r="N25" i="4" s="1"/>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Q295" i="3"/>
  <c r="N283" i="4" s="1"/>
  <c r="S271" i="3"/>
  <c r="P259" i="4" s="1"/>
  <c r="Q255" i="3"/>
  <c r="N243" i="4" s="1"/>
  <c r="S279" i="3"/>
  <c r="P267" i="4" s="1"/>
  <c r="F320" i="3"/>
  <c r="E308" i="4" s="1"/>
  <c r="J304" i="3"/>
  <c r="F312" i="3"/>
  <c r="E300" i="4" s="1"/>
  <c r="H272" i="3"/>
  <c r="G260" i="4" s="1"/>
  <c r="D8" i="3"/>
  <c r="J19" i="3" s="1"/>
  <c r="O23" i="3"/>
  <c r="O31" i="3"/>
  <c r="L285" i="4"/>
  <c r="L277" i="4"/>
  <c r="U295" i="3"/>
  <c r="U271" i="3"/>
  <c r="U255" i="3"/>
  <c r="C244" i="4"/>
  <c r="S287" i="3"/>
  <c r="P275" i="4" s="1"/>
  <c r="L267" i="4"/>
  <c r="L227" i="4"/>
  <c r="C308" i="4"/>
  <c r="J312" i="3"/>
  <c r="F272" i="3"/>
  <c r="E260" i="4" s="1"/>
  <c r="D30" i="3"/>
  <c r="C18" i="4" s="1"/>
  <c r="C260" i="4"/>
  <c r="F94" i="3"/>
  <c r="E82" i="4" s="1"/>
  <c r="C82" i="4"/>
  <c r="C85" i="4"/>
  <c r="F151" i="3"/>
  <c r="E139" i="4" s="1"/>
  <c r="C83" i="4"/>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95" i="3"/>
  <c r="G83" i="4" s="1"/>
  <c r="F105" i="3"/>
  <c r="E93" i="4" s="1"/>
  <c r="Q321" i="3"/>
  <c r="N309" i="4" s="1"/>
  <c r="Q313" i="3"/>
  <c r="N301" i="4" s="1"/>
  <c r="L293" i="4"/>
  <c r="H256" i="3"/>
  <c r="G244" i="4" s="1"/>
  <c r="H238" i="3"/>
  <c r="G226" i="4" s="1"/>
  <c r="U263" i="3"/>
  <c r="C268" i="4"/>
  <c r="Q247" i="3"/>
  <c r="N235" i="4" s="1"/>
  <c r="C236" i="4"/>
  <c r="L235" i="4"/>
  <c r="D10" i="3"/>
  <c r="D31" i="3"/>
  <c r="O6" i="3"/>
  <c r="O8" i="3"/>
  <c r="O15" i="3"/>
  <c r="Q15" i="3" s="1"/>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J15" i="3" s="1"/>
  <c r="D22" i="3"/>
  <c r="D34" i="3"/>
  <c r="O4" i="3"/>
  <c r="O10" i="3"/>
  <c r="O17" i="3"/>
  <c r="O19" i="3"/>
  <c r="Q316" i="3"/>
  <c r="N304" i="4" s="1"/>
  <c r="F104" i="3"/>
  <c r="E92"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O21" i="3"/>
  <c r="L9" i="4" s="1"/>
  <c r="O28" i="3"/>
  <c r="Q28" i="3" s="1"/>
  <c r="N16"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Q27" i="3" s="1"/>
  <c r="N15" i="4" s="1"/>
  <c r="O35" i="3"/>
  <c r="L23" i="4" s="1"/>
  <c r="C92" i="4"/>
  <c r="H94" i="3"/>
  <c r="G82" i="4" s="1"/>
  <c r="C137" i="4"/>
  <c r="F243" i="3"/>
  <c r="E231" i="4" s="1"/>
  <c r="H245" i="3"/>
  <c r="G233" i="4" s="1"/>
  <c r="U302" i="3"/>
  <c r="Q298" i="3"/>
  <c r="N286" i="4" s="1"/>
  <c r="L248" i="4"/>
  <c r="S252" i="3"/>
  <c r="P240" i="4" s="1"/>
  <c r="S244" i="3"/>
  <c r="P232" i="4" s="1"/>
  <c r="Q236" i="3"/>
  <c r="N224" i="4" s="1"/>
  <c r="F285" i="3"/>
  <c r="E273" i="4" s="1"/>
  <c r="D14" i="3"/>
  <c r="J25" i="3" s="1"/>
  <c r="D16" i="3"/>
  <c r="F16" i="3" s="1"/>
  <c r="D19" i="3"/>
  <c r="D27" i="3"/>
  <c r="C15" i="4" s="1"/>
  <c r="D35" i="3"/>
  <c r="F36" i="3" s="1"/>
  <c r="E24" i="4" s="1"/>
  <c r="D32" i="3"/>
  <c r="H33" i="3" s="1"/>
  <c r="G21" i="4" s="1"/>
  <c r="O16" i="3"/>
  <c r="O30" i="3"/>
  <c r="O32" i="3"/>
  <c r="Q32" i="3" s="1"/>
  <c r="N20" i="4" s="1"/>
  <c r="C111" i="4"/>
  <c r="D23" i="3"/>
  <c r="C11" i="4" s="1"/>
  <c r="O18" i="3"/>
  <c r="U308" i="3"/>
  <c r="L238" i="4"/>
  <c r="D9" i="3"/>
  <c r="D11" i="3"/>
  <c r="F163" i="3"/>
  <c r="E151" i="4" s="1"/>
  <c r="F88" i="3"/>
  <c r="E76"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C124" i="4"/>
  <c r="H136" i="3"/>
  <c r="G124" i="4" s="1"/>
  <c r="F193" i="3"/>
  <c r="E181" i="4" s="1"/>
  <c r="H184" i="3"/>
  <c r="G172" i="4" s="1"/>
  <c r="H194" i="3"/>
  <c r="G182" i="4" s="1"/>
  <c r="H105" i="3"/>
  <c r="G93" i="4" s="1"/>
  <c r="E212" i="4"/>
  <c r="D83" i="3"/>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1" i="8"/>
  <c r="U221" i="8"/>
  <c r="U253" i="8"/>
  <c r="U236"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8" i="8"/>
  <c r="U352" i="8"/>
  <c r="U337" i="8"/>
  <c r="U322" i="8"/>
  <c r="U344" i="8"/>
  <c r="U341" i="8"/>
  <c r="U309" i="8"/>
  <c r="U332" i="8"/>
  <c r="U345" i="8"/>
  <c r="U358" i="8"/>
  <c r="U316" i="8"/>
  <c r="U329" i="8"/>
  <c r="H179" i="3"/>
  <c r="G167" i="4" s="1"/>
  <c r="C179" i="4"/>
  <c r="D126" i="3"/>
  <c r="F126" i="3" s="1"/>
  <c r="E114" i="4" s="1"/>
  <c r="U351" i="8"/>
  <c r="C149" i="4"/>
  <c r="F215" i="3"/>
  <c r="E203" i="4" s="1"/>
  <c r="D132" i="3"/>
  <c r="C120" i="4" s="1"/>
  <c r="O395" i="8"/>
  <c r="O371" i="8"/>
  <c r="Q251" i="3"/>
  <c r="N239" i="4" s="1"/>
  <c r="C296" i="4"/>
  <c r="F292" i="3"/>
  <c r="E280" i="4" s="1"/>
  <c r="C240" i="4"/>
  <c r="C257" i="4"/>
  <c r="U335" i="8"/>
  <c r="H183" i="3"/>
  <c r="G171" i="4" s="1"/>
  <c r="D119" i="3"/>
  <c r="C107" i="4" s="1"/>
  <c r="D139" i="3"/>
  <c r="Q275" i="3"/>
  <c r="N263" i="4" s="1"/>
  <c r="M169" i="8"/>
  <c r="C309" i="2" s="1"/>
  <c r="M57" i="8"/>
  <c r="C197" i="2" s="1"/>
  <c r="M166" i="8"/>
  <c r="C306" i="2" s="1"/>
  <c r="M77" i="8"/>
  <c r="C217" i="2" s="1"/>
  <c r="M95" i="8"/>
  <c r="C235" i="2" s="1"/>
  <c r="S475" i="8"/>
  <c r="S512" i="8"/>
  <c r="S554" i="8"/>
  <c r="S565" i="8"/>
  <c r="L302" i="4"/>
  <c r="L262" i="4"/>
  <c r="M51" i="8"/>
  <c r="C191" i="2" s="1"/>
  <c r="M81" i="8"/>
  <c r="C221" i="2" s="1"/>
  <c r="M99" i="8"/>
  <c r="C239" i="2" s="1"/>
  <c r="AF480" i="8"/>
  <c r="S510" i="8"/>
  <c r="S504" i="8"/>
  <c r="S550" i="8"/>
  <c r="U274" i="3"/>
  <c r="M63" i="8"/>
  <c r="C203" i="2" s="1"/>
  <c r="AF376" i="8"/>
  <c r="S499" i="8"/>
  <c r="S505" i="8"/>
  <c r="S535" i="8"/>
  <c r="S569" i="8"/>
  <c r="AC20" i="8"/>
  <c r="AC22" i="8" s="1"/>
  <c r="AB22" i="8"/>
  <c r="M191" i="8"/>
  <c r="C331" i="2" s="1"/>
  <c r="M68" i="8"/>
  <c r="C208" i="2" s="1"/>
  <c r="AC321" i="8"/>
  <c r="AC324" i="8" s="1"/>
  <c r="AB324" i="8"/>
  <c r="S493" i="8"/>
  <c r="S503" i="8"/>
  <c r="S559"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D77" i="3"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O200" i="8"/>
  <c r="O156" i="8"/>
  <c r="O167" i="8"/>
  <c r="O174" i="8"/>
  <c r="O185" i="8"/>
  <c r="O192" i="8"/>
  <c r="O203" i="8"/>
  <c r="O157" i="8"/>
  <c r="M362" i="8"/>
  <c r="C502" i="2" s="1"/>
  <c r="AE60" i="8"/>
  <c r="S53" i="8" s="1"/>
  <c r="AE220" i="8"/>
  <c r="S212" i="8" s="1"/>
  <c r="H37" i="3"/>
  <c r="G25" i="4" s="1"/>
  <c r="F35" i="3"/>
  <c r="E23" i="4" s="1"/>
  <c r="C22" i="4"/>
  <c r="F34" i="3"/>
  <c r="E22" i="4" s="1"/>
  <c r="F171" i="3"/>
  <c r="E159" i="4" s="1"/>
  <c r="F131" i="3"/>
  <c r="E119" i="4" s="1"/>
  <c r="F92" i="3"/>
  <c r="E80" i="4" s="1"/>
  <c r="H178" i="3"/>
  <c r="G166" i="4" s="1"/>
  <c r="C168" i="4"/>
  <c r="D17" i="3"/>
  <c r="Q35" i="3"/>
  <c r="N23" i="4" s="1"/>
  <c r="C119" i="4"/>
  <c r="F170" i="3"/>
  <c r="E158" i="4" s="1"/>
  <c r="C88"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12" i="3"/>
  <c r="F13" i="3"/>
  <c r="H12" i="3"/>
  <c r="F19" i="3"/>
  <c r="O9" i="3"/>
  <c r="H13" i="3"/>
  <c r="C150" i="4"/>
  <c r="H100" i="3"/>
  <c r="G88" i="4" s="1"/>
  <c r="F184" i="3"/>
  <c r="E172" i="4" s="1"/>
  <c r="L22" i="4"/>
  <c r="Q34" i="3"/>
  <c r="N22" i="4" s="1"/>
  <c r="E209" i="4"/>
  <c r="H93" i="3"/>
  <c r="G81" i="4" s="1"/>
  <c r="C172" i="4"/>
  <c r="H23" i="3"/>
  <c r="G11" i="4" s="1"/>
  <c r="L19" i="4"/>
  <c r="D26" i="3"/>
  <c r="D24" i="3"/>
  <c r="C10" i="4"/>
  <c r="L17" i="4"/>
  <c r="S29" i="3"/>
  <c r="P17" i="4" s="1"/>
  <c r="Q36" i="3"/>
  <c r="N24" i="4" s="1"/>
  <c r="L24" i="4"/>
  <c r="S36" i="3"/>
  <c r="P24" i="4" s="1"/>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H96" i="3"/>
  <c r="G84" i="4" s="1"/>
  <c r="D133" i="3"/>
  <c r="H182" i="3"/>
  <c r="G170" i="4" s="1"/>
  <c r="D86" i="3"/>
  <c r="C208" i="4"/>
  <c r="D85" i="3"/>
  <c r="F177" i="3"/>
  <c r="E165" i="4" s="1"/>
  <c r="F175" i="3"/>
  <c r="E163"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U256" i="8"/>
  <c r="U205" i="8"/>
  <c r="C248" i="4"/>
  <c r="F40" i="3"/>
  <c r="E28" i="4" s="1"/>
  <c r="C28" i="4"/>
  <c r="U225" i="8"/>
  <c r="U208" i="8"/>
  <c r="U255" i="8"/>
  <c r="C272" i="4"/>
  <c r="U214"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F39" i="3"/>
  <c r="E27" i="4" s="1"/>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AG60" i="8"/>
  <c r="AG22" i="8"/>
  <c r="AC217" i="8"/>
  <c r="AC220" i="8" s="1"/>
  <c r="AB220" i="8"/>
  <c r="S35" i="8"/>
  <c r="S24" i="8"/>
  <c r="S40" i="8"/>
  <c r="S17" i="8"/>
  <c r="S19" i="8"/>
  <c r="S37" i="8"/>
  <c r="S26" i="8"/>
  <c r="S42" i="8"/>
  <c r="S15" i="8"/>
  <c r="S23" i="8"/>
  <c r="S39" i="8"/>
  <c r="S28" i="8"/>
  <c r="S44" i="8"/>
  <c r="S25" i="8"/>
  <c r="S41" i="8"/>
  <c r="S30" i="8"/>
  <c r="S21" i="8"/>
  <c r="S27" i="8"/>
  <c r="S43" i="8"/>
  <c r="S32" i="8"/>
  <c r="S22" i="8"/>
  <c r="S29" i="8"/>
  <c r="S45" i="8"/>
  <c r="S34" i="8"/>
  <c r="S31" i="8"/>
  <c r="S46" i="8"/>
  <c r="S36" i="8"/>
  <c r="U29" i="8"/>
  <c r="U16" i="8"/>
  <c r="U17" i="8"/>
  <c r="U18" i="8"/>
  <c r="U21" i="8"/>
  <c r="U23" i="8"/>
  <c r="U25" i="8"/>
  <c r="AC109" i="8"/>
  <c r="AB112" i="8"/>
  <c r="S94" i="8"/>
  <c r="S54" i="8"/>
  <c r="S69" i="8"/>
  <c r="S70" i="8"/>
  <c r="S85" i="8"/>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S256" i="8"/>
  <c r="S243" i="8"/>
  <c r="M340" i="8"/>
  <c r="C480" i="2" s="1"/>
  <c r="M125" i="8"/>
  <c r="C265" i="2" s="1"/>
  <c r="M329" i="8"/>
  <c r="C469" i="2" s="1"/>
  <c r="M402" i="8"/>
  <c r="C542" i="2" s="1"/>
  <c r="M365" i="8"/>
  <c r="C505" i="2" s="1"/>
  <c r="M126" i="8"/>
  <c r="C266"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1" i="8"/>
  <c r="C481" i="2" s="1"/>
  <c r="M76" i="7"/>
  <c r="C76" i="7" s="1"/>
  <c r="F25" i="1"/>
  <c r="C110" i="4" l="1"/>
  <c r="F123" i="3"/>
  <c r="E111" i="4" s="1"/>
  <c r="F122" i="3"/>
  <c r="E110" i="4" s="1"/>
  <c r="C117" i="4"/>
  <c r="H131" i="3"/>
  <c r="G119" i="4" s="1"/>
  <c r="F129" i="3"/>
  <c r="E117" i="4" s="1"/>
  <c r="U49" i="8"/>
  <c r="U81" i="8"/>
  <c r="U64" i="8"/>
  <c r="U91" i="8"/>
  <c r="U67" i="8"/>
  <c r="U56" i="8"/>
  <c r="U51" i="8"/>
  <c r="U65" i="8"/>
  <c r="U88" i="8"/>
  <c r="U70" i="8"/>
  <c r="U86" i="8"/>
  <c r="U75" i="8"/>
  <c r="U62" i="8"/>
  <c r="U96" i="8"/>
  <c r="U72" i="8"/>
  <c r="U99" i="8"/>
  <c r="U89" i="8"/>
  <c r="U54" i="8"/>
  <c r="U83" i="8"/>
  <c r="U97" i="8"/>
  <c r="C109" i="4"/>
  <c r="H123" i="3"/>
  <c r="G111" i="4" s="1"/>
  <c r="H39" i="3"/>
  <c r="G27" i="4" s="1"/>
  <c r="U237" i="8"/>
  <c r="F138" i="3"/>
  <c r="E126" i="4" s="1"/>
  <c r="M182" i="8"/>
  <c r="C322" i="2" s="1"/>
  <c r="M154" i="8"/>
  <c r="C294" i="2" s="1"/>
  <c r="D70" i="3" s="1"/>
  <c r="M172" i="8"/>
  <c r="C312" i="2" s="1"/>
  <c r="M193" i="8"/>
  <c r="C333" i="2" s="1"/>
  <c r="M194" i="8"/>
  <c r="C334" i="2" s="1"/>
  <c r="M203" i="8"/>
  <c r="C343" i="2" s="1"/>
  <c r="D81" i="3" s="1"/>
  <c r="M165" i="8"/>
  <c r="C305" i="2" s="1"/>
  <c r="M155" i="8"/>
  <c r="C295" i="2" s="1"/>
  <c r="M181" i="8"/>
  <c r="C321" i="2" s="1"/>
  <c r="W226" i="8"/>
  <c r="W205" i="8"/>
  <c r="W239" i="8"/>
  <c r="W220" i="8"/>
  <c r="W252" i="8"/>
  <c r="W233" i="8"/>
  <c r="W214" i="8"/>
  <c r="W246" i="8"/>
  <c r="W227" i="8"/>
  <c r="W216" i="8"/>
  <c r="W256" i="8"/>
  <c r="W232" i="8"/>
  <c r="W221" i="8"/>
  <c r="W211" i="8"/>
  <c r="W234" i="8"/>
  <c r="W215" i="8"/>
  <c r="W247" i="8"/>
  <c r="W228" i="8"/>
  <c r="W207" i="8"/>
  <c r="W241" i="8"/>
  <c r="W222" i="8"/>
  <c r="W254" i="8"/>
  <c r="W235" i="8"/>
  <c r="W248" i="8"/>
  <c r="W237" i="8"/>
  <c r="W213" i="8"/>
  <c r="W217" i="8"/>
  <c r="W231" i="8"/>
  <c r="W244" i="8"/>
  <c r="W206" i="8"/>
  <c r="W219" i="8"/>
  <c r="W224" i="8"/>
  <c r="W208" i="8"/>
  <c r="W242" i="8"/>
  <c r="W255" i="8"/>
  <c r="W218" i="8"/>
  <c r="W230" i="8"/>
  <c r="W243" i="8"/>
  <c r="W212" i="8"/>
  <c r="W238" i="8"/>
  <c r="W253" i="8"/>
  <c r="W210" i="8"/>
  <c r="W223" i="8"/>
  <c r="W236" i="8"/>
  <c r="W249" i="8"/>
  <c r="W209" i="8"/>
  <c r="W245" i="8"/>
  <c r="W240" i="8"/>
  <c r="W250" i="8"/>
  <c r="W225" i="8"/>
  <c r="W251" i="8"/>
  <c r="W229" i="8"/>
  <c r="S47" i="8"/>
  <c r="S18" i="8"/>
  <c r="S38" i="8"/>
  <c r="S14" i="8"/>
  <c r="S16" i="8"/>
  <c r="S33" i="8"/>
  <c r="S20" i="8"/>
  <c r="AF111" i="8"/>
  <c r="AF112" i="8" s="1"/>
  <c r="AC111" i="8"/>
  <c r="AG111" i="8" s="1"/>
  <c r="AG112" i="8" s="1"/>
  <c r="Q58" i="8"/>
  <c r="N198" i="2" s="1"/>
  <c r="Q89" i="8"/>
  <c r="N229" i="2" s="1"/>
  <c r="Q56" i="8"/>
  <c r="N196" i="2" s="1"/>
  <c r="Q72" i="8"/>
  <c r="N212" i="2" s="1"/>
  <c r="Q80" i="8"/>
  <c r="N220" i="2" s="1"/>
  <c r="Q98" i="8"/>
  <c r="N238" i="2" s="1"/>
  <c r="Q65" i="8"/>
  <c r="N205" i="2" s="1"/>
  <c r="Q97" i="8"/>
  <c r="N237" i="2" s="1"/>
  <c r="Q62" i="8"/>
  <c r="N202" i="2" s="1"/>
  <c r="Q84" i="8"/>
  <c r="N224" i="2" s="1"/>
  <c r="Q92" i="8"/>
  <c r="N232" i="2" s="1"/>
  <c r="Q73" i="8"/>
  <c r="N213" i="2" s="1"/>
  <c r="Q99" i="8"/>
  <c r="N239" i="2" s="1"/>
  <c r="Q64" i="8"/>
  <c r="N204" i="2" s="1"/>
  <c r="Q76" i="8"/>
  <c r="N216" i="2" s="1"/>
  <c r="Q86" i="8"/>
  <c r="N226" i="2" s="1"/>
  <c r="Q94" i="8"/>
  <c r="N234" i="2" s="1"/>
  <c r="Q49" i="8"/>
  <c r="N189" i="2" s="1"/>
  <c r="Q78" i="8"/>
  <c r="N218" i="2" s="1"/>
  <c r="Q96" i="8"/>
  <c r="N236" i="2" s="1"/>
  <c r="Q81" i="8"/>
  <c r="N221" i="2" s="1"/>
  <c r="Q88" i="8"/>
  <c r="N228" i="2" s="1"/>
  <c r="Q54" i="8"/>
  <c r="N194" i="2" s="1"/>
  <c r="Q70" i="8"/>
  <c r="N210" i="2" s="1"/>
  <c r="S312" i="8"/>
  <c r="S320" i="8"/>
  <c r="S313" i="8"/>
  <c r="S322" i="8"/>
  <c r="S330" i="8"/>
  <c r="S338" i="8"/>
  <c r="S346" i="8"/>
  <c r="S352" i="8"/>
  <c r="S356" i="8"/>
  <c r="S360" i="8"/>
  <c r="S329" i="8"/>
  <c r="S337" i="8"/>
  <c r="S345" i="8"/>
  <c r="S314" i="8"/>
  <c r="S321" i="8"/>
  <c r="S315" i="8"/>
  <c r="S324" i="8"/>
  <c r="S332" i="8"/>
  <c r="S340" i="8"/>
  <c r="S348" i="8"/>
  <c r="S353" i="8"/>
  <c r="S357" i="8"/>
  <c r="S323" i="8"/>
  <c r="S331" i="8"/>
  <c r="S339" i="8"/>
  <c r="S347" i="8"/>
  <c r="S316" i="8"/>
  <c r="S309" i="8"/>
  <c r="S317" i="8"/>
  <c r="S326" i="8"/>
  <c r="S334" i="8"/>
  <c r="S342" i="8"/>
  <c r="S350" i="8"/>
  <c r="S354" i="8"/>
  <c r="S358" i="8"/>
  <c r="S325" i="8"/>
  <c r="S333" i="8"/>
  <c r="S341" i="8"/>
  <c r="S349" i="8"/>
  <c r="S318" i="8"/>
  <c r="S336" i="8"/>
  <c r="S359" i="8"/>
  <c r="S351" i="8"/>
  <c r="S335" i="8"/>
  <c r="S311" i="8"/>
  <c r="S344" i="8"/>
  <c r="S327" i="8"/>
  <c r="S319" i="8"/>
  <c r="S310" i="8"/>
  <c r="S328" i="8"/>
  <c r="S343" i="8"/>
  <c r="S355" i="8"/>
  <c r="F91" i="3"/>
  <c r="E79" i="4" s="1"/>
  <c r="D73" i="3"/>
  <c r="C61" i="4" s="1"/>
  <c r="O170" i="8"/>
  <c r="O196" i="8"/>
  <c r="O161" i="8"/>
  <c r="O181" i="8"/>
  <c r="O154" i="8"/>
  <c r="O180" i="8"/>
  <c r="O198" i="8"/>
  <c r="O166" i="8"/>
  <c r="O191" i="8"/>
  <c r="O164" i="8"/>
  <c r="O182" i="8"/>
  <c r="O202" i="8"/>
  <c r="O175" i="8"/>
  <c r="O193" i="8"/>
  <c r="O177" i="8"/>
  <c r="O186" i="8"/>
  <c r="O165" i="8"/>
  <c r="O197" i="8"/>
  <c r="O159" i="8"/>
  <c r="U43" i="8"/>
  <c r="U28" i="8"/>
  <c r="U14" i="8"/>
  <c r="U44" i="8"/>
  <c r="U27" i="8"/>
  <c r="U207" i="8"/>
  <c r="U240" i="8"/>
  <c r="U217" i="8"/>
  <c r="U249" i="8"/>
  <c r="U234" i="8"/>
  <c r="U216" i="8"/>
  <c r="U244" i="8"/>
  <c r="U209" i="8"/>
  <c r="M325" i="8"/>
  <c r="C465" i="2" s="1"/>
  <c r="M326" i="8"/>
  <c r="C466" i="2" s="1"/>
  <c r="M339" i="8"/>
  <c r="C479" i="2" s="1"/>
  <c r="M348" i="8"/>
  <c r="C488" i="2" s="1"/>
  <c r="M358" i="8"/>
  <c r="C498" i="2" s="1"/>
  <c r="M356" i="8"/>
  <c r="C496" i="2" s="1"/>
  <c r="M313" i="8"/>
  <c r="C453" i="2" s="1"/>
  <c r="M319" i="8"/>
  <c r="C459" i="2" s="1"/>
  <c r="M310" i="8"/>
  <c r="C450" i="2" s="1"/>
  <c r="M318" i="8"/>
  <c r="C458" i="2" s="1"/>
  <c r="M324" i="8"/>
  <c r="C464" i="2" s="1"/>
  <c r="M330" i="8"/>
  <c r="C470" i="2" s="1"/>
  <c r="M343" i="8"/>
  <c r="C483" i="2" s="1"/>
  <c r="M352" i="8"/>
  <c r="C492" i="2" s="1"/>
  <c r="M359" i="8"/>
  <c r="C499" i="2" s="1"/>
  <c r="M353" i="8"/>
  <c r="C493" i="2" s="1"/>
  <c r="M315" i="8"/>
  <c r="C455" i="2" s="1"/>
  <c r="M322" i="8"/>
  <c r="C462" i="2" s="1"/>
  <c r="D109" i="3" s="1"/>
  <c r="M312" i="8"/>
  <c r="C452" i="2" s="1"/>
  <c r="M320" i="8"/>
  <c r="C460" i="2" s="1"/>
  <c r="M349" i="8"/>
  <c r="C489" i="2" s="1"/>
  <c r="M357" i="8"/>
  <c r="C497" i="2" s="1"/>
  <c r="M309" i="8"/>
  <c r="C449" i="2" s="1"/>
  <c r="M314" i="8"/>
  <c r="C454" i="2" s="1"/>
  <c r="M335" i="8"/>
  <c r="C475" i="2" s="1"/>
  <c r="M316" i="8"/>
  <c r="C456" i="2" s="1"/>
  <c r="M344" i="8"/>
  <c r="C484" i="2" s="1"/>
  <c r="M311" i="8"/>
  <c r="C451" i="2" s="1"/>
  <c r="M321" i="8"/>
  <c r="C461" i="2" s="1"/>
  <c r="M360" i="8"/>
  <c r="C500" i="2" s="1"/>
  <c r="M317" i="8"/>
  <c r="C457" i="2" s="1"/>
  <c r="M323" i="8"/>
  <c r="C463" i="2" s="1"/>
  <c r="M355" i="8"/>
  <c r="C495" i="2" s="1"/>
  <c r="M338" i="8"/>
  <c r="C478" i="2" s="1"/>
  <c r="M346" i="8"/>
  <c r="C486" i="2" s="1"/>
  <c r="M337" i="8"/>
  <c r="C477" i="2" s="1"/>
  <c r="U40" i="8"/>
  <c r="U38" i="8"/>
  <c r="U36" i="8"/>
  <c r="U34" i="8"/>
  <c r="U46" i="8"/>
  <c r="U15" i="8"/>
  <c r="J100" i="3"/>
  <c r="O194" i="8"/>
  <c r="O176" i="8"/>
  <c r="O169" i="8"/>
  <c r="O158" i="8"/>
  <c r="O195" i="8"/>
  <c r="O184" i="8"/>
  <c r="S566" i="8"/>
  <c r="S506" i="8"/>
  <c r="S497" i="8"/>
  <c r="S529" i="8"/>
  <c r="D46" i="3"/>
  <c r="S474" i="8"/>
  <c r="H139" i="3"/>
  <c r="G127" i="4" s="1"/>
  <c r="U223" i="8"/>
  <c r="U350" i="8"/>
  <c r="U359" i="8"/>
  <c r="U313" i="8"/>
  <c r="U356" i="8"/>
  <c r="U325" i="8"/>
  <c r="U328" i="8"/>
  <c r="U321" i="8"/>
  <c r="U338" i="8"/>
  <c r="U315" i="8"/>
  <c r="U219" i="8"/>
  <c r="F130" i="3"/>
  <c r="E118" i="4" s="1"/>
  <c r="M328" i="8"/>
  <c r="C468" i="2" s="1"/>
  <c r="M331" i="8"/>
  <c r="C471" i="2" s="1"/>
  <c r="M342" i="8"/>
  <c r="C482" i="2" s="1"/>
  <c r="M327" i="8"/>
  <c r="C467" i="2" s="1"/>
  <c r="M350" i="8"/>
  <c r="C490" i="2" s="1"/>
  <c r="S227" i="8"/>
  <c r="O48" i="3"/>
  <c r="S93" i="8"/>
  <c r="S77" i="8"/>
  <c r="S61" i="8"/>
  <c r="AC112" i="8"/>
  <c r="U26" i="8"/>
  <c r="U24" i="8"/>
  <c r="U22" i="8"/>
  <c r="U20" i="8"/>
  <c r="U19" i="8"/>
  <c r="U47" i="8"/>
  <c r="U30" i="8"/>
  <c r="AC272" i="8"/>
  <c r="U239" i="8"/>
  <c r="U251" i="8"/>
  <c r="U229" i="8"/>
  <c r="U230" i="8"/>
  <c r="U250" i="8"/>
  <c r="U224" i="8"/>
  <c r="U233" i="8"/>
  <c r="H38" i="3"/>
  <c r="G26" i="4" s="1"/>
  <c r="H130" i="3"/>
  <c r="G118" i="4" s="1"/>
  <c r="H92" i="3"/>
  <c r="G80" i="4" s="1"/>
  <c r="S27" i="3"/>
  <c r="P15" i="4" s="1"/>
  <c r="F9" i="3"/>
  <c r="Q26" i="3"/>
  <c r="N14" i="4" s="1"/>
  <c r="H91" i="3"/>
  <c r="G79" i="4" s="1"/>
  <c r="S28" i="3"/>
  <c r="P16" i="4" s="1"/>
  <c r="H36" i="3"/>
  <c r="G24" i="4" s="1"/>
  <c r="C23" i="4"/>
  <c r="O189" i="8"/>
  <c r="O178" i="8"/>
  <c r="O171" i="8"/>
  <c r="O160" i="8"/>
  <c r="O153" i="8"/>
  <c r="O199" i="8"/>
  <c r="O188" i="8"/>
  <c r="O179" i="8"/>
  <c r="O168" i="8"/>
  <c r="D76" i="3"/>
  <c r="D78" i="3"/>
  <c r="D55" i="3"/>
  <c r="C43" i="4" s="1"/>
  <c r="S549" i="8"/>
  <c r="S519" i="8"/>
  <c r="S486" i="8"/>
  <c r="S526" i="8"/>
  <c r="S524" i="8"/>
  <c r="S467" i="8"/>
  <c r="S533" i="8"/>
  <c r="S556" i="8"/>
  <c r="S481" i="8"/>
  <c r="S537" i="8"/>
  <c r="S522" i="8"/>
  <c r="U331" i="8"/>
  <c r="U320" i="8"/>
  <c r="U324" i="8"/>
  <c r="U317" i="8"/>
  <c r="U357" i="8"/>
  <c r="U327" i="8"/>
  <c r="U346" i="8"/>
  <c r="U310" i="8"/>
  <c r="U339" i="8"/>
  <c r="U342" i="8"/>
  <c r="U319" i="8"/>
  <c r="U349" i="8"/>
  <c r="U254" i="8"/>
  <c r="U222" i="8"/>
  <c r="U206" i="8"/>
  <c r="U241" i="8"/>
  <c r="F136" i="3"/>
  <c r="E124" i="4" s="1"/>
  <c r="H138" i="3"/>
  <c r="G126" i="4" s="1"/>
  <c r="F11" i="3"/>
  <c r="Q14" i="3"/>
  <c r="AC376" i="8"/>
  <c r="AE168" i="8"/>
  <c r="O370" i="8"/>
  <c r="O369" i="8"/>
  <c r="O363" i="8"/>
  <c r="O366" i="8"/>
  <c r="O373" i="8"/>
  <c r="O406" i="8"/>
  <c r="O386" i="8"/>
  <c r="O387" i="8"/>
  <c r="O382" i="8"/>
  <c r="O404" i="8"/>
  <c r="O400" i="8"/>
  <c r="O402" i="8"/>
  <c r="O396" i="8"/>
  <c r="O401" i="8"/>
  <c r="O393" i="8"/>
  <c r="O361" i="8"/>
  <c r="O399" i="8"/>
  <c r="O409" i="8"/>
  <c r="S114" i="8"/>
  <c r="S126" i="8"/>
  <c r="O433" i="8"/>
  <c r="O436" i="8"/>
  <c r="O448" i="8"/>
  <c r="O419" i="8"/>
  <c r="O422" i="8"/>
  <c r="O454" i="8"/>
  <c r="O465" i="8"/>
  <c r="O432" i="8"/>
  <c r="O414" i="8"/>
  <c r="O450" i="8"/>
  <c r="O437" i="8"/>
  <c r="O451" i="8"/>
  <c r="O453" i="8"/>
  <c r="O441" i="8"/>
  <c r="O444" i="8"/>
  <c r="O455" i="8"/>
  <c r="O427" i="8"/>
  <c r="O430" i="8"/>
  <c r="O462" i="8"/>
  <c r="O417" i="8"/>
  <c r="O413" i="8"/>
  <c r="O431" i="8"/>
  <c r="O416" i="8"/>
  <c r="O424" i="8"/>
  <c r="O423" i="8"/>
  <c r="O426" i="8"/>
  <c r="O425" i="8"/>
  <c r="O460" i="8"/>
  <c r="O443" i="8"/>
  <c r="O457" i="8"/>
  <c r="O459" i="8"/>
  <c r="O421" i="8"/>
  <c r="O439" i="8"/>
  <c r="O420" i="8"/>
  <c r="O463" i="8"/>
  <c r="O429" i="8"/>
  <c r="O447" i="8"/>
  <c r="O440" i="8"/>
  <c r="O442" i="8"/>
  <c r="O446" i="8"/>
  <c r="O434" i="8"/>
  <c r="O418" i="8"/>
  <c r="O452" i="8"/>
  <c r="O435" i="8"/>
  <c r="O449" i="8"/>
  <c r="O461" i="8"/>
  <c r="O458" i="8"/>
  <c r="O438" i="8"/>
  <c r="O428" i="8"/>
  <c r="O415" i="8"/>
  <c r="O445" i="8"/>
  <c r="O456" i="8"/>
  <c r="O464" i="8"/>
  <c r="U257" i="8"/>
  <c r="U289" i="8"/>
  <c r="U269" i="8"/>
  <c r="U302" i="8"/>
  <c r="U283" i="8"/>
  <c r="U264" i="8"/>
  <c r="U296" i="8"/>
  <c r="U277" i="8"/>
  <c r="U258" i="8"/>
  <c r="U290" i="8"/>
  <c r="U303" i="8"/>
  <c r="U292" i="8"/>
  <c r="U268" i="8"/>
  <c r="U265" i="8"/>
  <c r="U297" i="8"/>
  <c r="U278" i="8"/>
  <c r="U259" i="8"/>
  <c r="U291" i="8"/>
  <c r="U272" i="8"/>
  <c r="U304" i="8"/>
  <c r="U285" i="8"/>
  <c r="U266" i="8"/>
  <c r="U298" i="8"/>
  <c r="U284" i="8"/>
  <c r="U263" i="8"/>
  <c r="U300" i="8"/>
  <c r="U273" i="8"/>
  <c r="U305" i="8"/>
  <c r="U286" i="8"/>
  <c r="U267" i="8"/>
  <c r="U299" i="8"/>
  <c r="U280" i="8"/>
  <c r="U261" i="8"/>
  <c r="U293" i="8"/>
  <c r="U274" i="8"/>
  <c r="U306" i="8"/>
  <c r="U279" i="8"/>
  <c r="U276" i="8"/>
  <c r="U295" i="8"/>
  <c r="U294" i="8"/>
  <c r="U270" i="8"/>
  <c r="U260" i="8"/>
  <c r="U281" i="8"/>
  <c r="U282" i="8"/>
  <c r="U275" i="8"/>
  <c r="U301" i="8"/>
  <c r="U287" i="8"/>
  <c r="U307" i="8"/>
  <c r="U308" i="8"/>
  <c r="U262" i="8"/>
  <c r="U288" i="8"/>
  <c r="U271" i="8"/>
  <c r="F96" i="3"/>
  <c r="E84" i="4" s="1"/>
  <c r="M123" i="8"/>
  <c r="C263" i="2" s="1"/>
  <c r="M122" i="8"/>
  <c r="C262" i="2" s="1"/>
  <c r="D63" i="3" s="1"/>
  <c r="M127" i="8"/>
  <c r="C267" i="2" s="1"/>
  <c r="M116" i="8"/>
  <c r="C256" i="2" s="1"/>
  <c r="M131" i="8"/>
  <c r="C271" i="2" s="1"/>
  <c r="D65" i="3" s="1"/>
  <c r="M135" i="8"/>
  <c r="C275" i="2" s="1"/>
  <c r="M141" i="8"/>
  <c r="C281" i="2" s="1"/>
  <c r="M144" i="8"/>
  <c r="C284" i="2" s="1"/>
  <c r="M148" i="8"/>
  <c r="C288" i="2" s="1"/>
  <c r="M150" i="8"/>
  <c r="C290" i="2" s="1"/>
  <c r="M119" i="8"/>
  <c r="C259" i="2" s="1"/>
  <c r="M110" i="8"/>
  <c r="C250" i="2" s="1"/>
  <c r="M103" i="8"/>
  <c r="C243" i="2" s="1"/>
  <c r="M104" i="8"/>
  <c r="C244" i="2" s="1"/>
  <c r="M112" i="8"/>
  <c r="C252" i="2" s="1"/>
  <c r="M111" i="8"/>
  <c r="C251" i="2" s="1"/>
  <c r="M117" i="8"/>
  <c r="C257" i="2" s="1"/>
  <c r="M114" i="8"/>
  <c r="C254" i="2" s="1"/>
  <c r="M120" i="8"/>
  <c r="C260" i="2" s="1"/>
  <c r="M132" i="8"/>
  <c r="C272" i="2" s="1"/>
  <c r="M138" i="8"/>
  <c r="C278" i="2" s="1"/>
  <c r="M142" i="8"/>
  <c r="C282" i="2" s="1"/>
  <c r="M145" i="8"/>
  <c r="C285" i="2" s="1"/>
  <c r="M151" i="8"/>
  <c r="C291" i="2" s="1"/>
  <c r="M101" i="8"/>
  <c r="C241" i="2" s="1"/>
  <c r="M102" i="8"/>
  <c r="C242" i="2" s="1"/>
  <c r="M121" i="8"/>
  <c r="C261" i="2" s="1"/>
  <c r="M108" i="8"/>
  <c r="C248" i="2" s="1"/>
  <c r="M118" i="8"/>
  <c r="C258" i="2" s="1"/>
  <c r="D62" i="3" s="1"/>
  <c r="M129" i="8"/>
  <c r="C269" i="2" s="1"/>
  <c r="M133" i="8"/>
  <c r="C273" i="2" s="1"/>
  <c r="M136" i="8"/>
  <c r="C276" i="2" s="1"/>
  <c r="M139" i="8"/>
  <c r="C279" i="2" s="1"/>
  <c r="M143" i="8"/>
  <c r="C283" i="2" s="1"/>
  <c r="M146" i="8"/>
  <c r="C286" i="2" s="1"/>
  <c r="M149" i="8"/>
  <c r="C289" i="2" s="1"/>
  <c r="M152" i="8"/>
  <c r="C292" i="2" s="1"/>
  <c r="M105" i="8"/>
  <c r="C245" i="2" s="1"/>
  <c r="M106" i="8"/>
  <c r="C246" i="2" s="1"/>
  <c r="M128" i="8"/>
  <c r="C268" i="2" s="1"/>
  <c r="M107" i="8"/>
  <c r="C247" i="2" s="1"/>
  <c r="M137" i="8"/>
  <c r="C277" i="2" s="1"/>
  <c r="M109" i="8"/>
  <c r="C249" i="2" s="1"/>
  <c r="M124" i="8"/>
  <c r="C264" i="2" s="1"/>
  <c r="M130" i="8"/>
  <c r="C270" i="2" s="1"/>
  <c r="M140" i="8"/>
  <c r="C280" i="2" s="1"/>
  <c r="D67" i="3" s="1"/>
  <c r="C55" i="4" s="1"/>
  <c r="M115" i="8"/>
  <c r="C255" i="2" s="1"/>
  <c r="M100" i="8"/>
  <c r="C240" i="2" s="1"/>
  <c r="M113" i="8"/>
  <c r="C253" i="2" s="1"/>
  <c r="M147" i="8"/>
  <c r="C287" i="2" s="1"/>
  <c r="M134" i="8"/>
  <c r="C274" i="2" s="1"/>
  <c r="S564" i="8"/>
  <c r="S576" i="8"/>
  <c r="S562" i="8"/>
  <c r="S553" i="8"/>
  <c r="S538" i="8"/>
  <c r="S527" i="8"/>
  <c r="S574" i="8"/>
  <c r="S532" i="8"/>
  <c r="S480" i="8"/>
  <c r="S473" i="8"/>
  <c r="S516" i="8"/>
  <c r="S498" i="8"/>
  <c r="S478" i="8"/>
  <c r="S513" i="8"/>
  <c r="S482" i="8"/>
  <c r="S570" i="8"/>
  <c r="S560" i="8"/>
  <c r="S557" i="8"/>
  <c r="S542" i="8"/>
  <c r="S531" i="8"/>
  <c r="S558" i="8"/>
  <c r="S548" i="8"/>
  <c r="S488" i="8"/>
  <c r="S489" i="8"/>
  <c r="S483" i="8"/>
  <c r="S508" i="8"/>
  <c r="S490" i="8"/>
  <c r="S492" i="8"/>
  <c r="S479" i="8"/>
  <c r="S572" i="8"/>
  <c r="S567" i="8"/>
  <c r="S541" i="8"/>
  <c r="S563" i="8"/>
  <c r="S523" i="8"/>
  <c r="S547" i="8"/>
  <c r="S528" i="8"/>
  <c r="S525" i="8"/>
  <c r="S471" i="8"/>
  <c r="S484" i="8"/>
  <c r="S517" i="8"/>
  <c r="S485" i="8"/>
  <c r="S495" i="8"/>
  <c r="S470" i="8"/>
  <c r="S530" i="8"/>
  <c r="S466" i="8"/>
  <c r="S509" i="8"/>
  <c r="S551" i="8"/>
  <c r="S494" i="8"/>
  <c r="S571" i="8"/>
  <c r="S561" i="8"/>
  <c r="S487" i="8"/>
  <c r="S515" i="8"/>
  <c r="S573" i="8"/>
  <c r="S514" i="8"/>
  <c r="S476" i="8"/>
  <c r="S544" i="8"/>
  <c r="S545" i="8"/>
  <c r="M334" i="8"/>
  <c r="C474" i="2" s="1"/>
  <c r="M345" i="8"/>
  <c r="C485" i="2" s="1"/>
  <c r="U42" i="8"/>
  <c r="U32" i="8"/>
  <c r="U226" i="8"/>
  <c r="U248" i="8"/>
  <c r="U218" i="8"/>
  <c r="U238" i="8"/>
  <c r="U220" i="8"/>
  <c r="F38" i="3"/>
  <c r="E26" i="4" s="1"/>
  <c r="O187" i="8"/>
  <c r="O204" i="8"/>
  <c r="S555" i="8"/>
  <c r="S540" i="8"/>
  <c r="S507" i="8"/>
  <c r="S469" i="8"/>
  <c r="S575" i="8"/>
  <c r="S539" i="8"/>
  <c r="S536" i="8"/>
  <c r="S502" i="8"/>
  <c r="S568" i="8"/>
  <c r="S543" i="8"/>
  <c r="S477" i="8"/>
  <c r="U336" i="8"/>
  <c r="U347" i="8"/>
  <c r="U343" i="8"/>
  <c r="U354" i="8"/>
  <c r="U210" i="8"/>
  <c r="U232" i="8"/>
  <c r="H16" i="3"/>
  <c r="M333" i="8"/>
  <c r="C473" i="2" s="1"/>
  <c r="M336" i="8"/>
  <c r="C476" i="2" s="1"/>
  <c r="M351" i="8"/>
  <c r="C491" i="2" s="1"/>
  <c r="M347" i="8"/>
  <c r="C487" i="2" s="1"/>
  <c r="M332" i="8"/>
  <c r="C472" i="2" s="1"/>
  <c r="M354" i="8"/>
  <c r="C494" i="2" s="1"/>
  <c r="D116" i="3" s="1"/>
  <c r="O51" i="3"/>
  <c r="S78" i="8"/>
  <c r="S62" i="8"/>
  <c r="U41" i="8"/>
  <c r="U39" i="8"/>
  <c r="U37" i="8"/>
  <c r="U35" i="8"/>
  <c r="U33" i="8"/>
  <c r="U31" i="8"/>
  <c r="U45" i="8"/>
  <c r="U252" i="8"/>
  <c r="U242" i="8"/>
  <c r="U243" i="8"/>
  <c r="U212" i="8"/>
  <c r="U245" i="8"/>
  <c r="U246" i="8"/>
  <c r="J99" i="3"/>
  <c r="L20" i="4"/>
  <c r="F8" i="3"/>
  <c r="H35" i="3"/>
  <c r="G23" i="4" s="1"/>
  <c r="O173" i="8"/>
  <c r="O162" i="8"/>
  <c r="O155" i="8"/>
  <c r="O201" i="8"/>
  <c r="O190" i="8"/>
  <c r="O183" i="8"/>
  <c r="O172" i="8"/>
  <c r="O163" i="8"/>
  <c r="D72" i="3"/>
  <c r="D54" i="3"/>
  <c r="C42" i="4" s="1"/>
  <c r="S534" i="8"/>
  <c r="S472" i="8"/>
  <c r="S468" i="8"/>
  <c r="S546" i="8"/>
  <c r="S496" i="8"/>
  <c r="S500" i="8"/>
  <c r="S520" i="8"/>
  <c r="S552" i="8"/>
  <c r="S491" i="8"/>
  <c r="S518" i="8"/>
  <c r="S521" i="8"/>
  <c r="S511" i="8"/>
  <c r="U340" i="8"/>
  <c r="U334" i="8"/>
  <c r="U314" i="8"/>
  <c r="U353" i="8"/>
  <c r="U348" i="8"/>
  <c r="U312" i="8"/>
  <c r="U330" i="8"/>
  <c r="U355" i="8"/>
  <c r="U323" i="8"/>
  <c r="U326" i="8"/>
  <c r="U360" i="8"/>
  <c r="U333" i="8"/>
  <c r="U235" i="8"/>
  <c r="U228" i="8"/>
  <c r="U247" i="8"/>
  <c r="U231" i="8"/>
  <c r="U215" i="8"/>
  <c r="F137" i="3"/>
  <c r="E125" i="4" s="1"/>
  <c r="F10" i="3"/>
  <c r="Q16" i="3"/>
  <c r="J22" i="3"/>
  <c r="F135" i="3"/>
  <c r="E123" i="4" s="1"/>
  <c r="O52" i="8"/>
  <c r="O60" i="8"/>
  <c r="O68" i="8"/>
  <c r="O76" i="8"/>
  <c r="O84" i="8"/>
  <c r="O92" i="8"/>
  <c r="O49" i="8"/>
  <c r="O59" i="8"/>
  <c r="O67" i="8"/>
  <c r="O75" i="8"/>
  <c r="O83" i="8"/>
  <c r="O91" i="8"/>
  <c r="O99" i="8"/>
  <c r="O54" i="8"/>
  <c r="O62" i="8"/>
  <c r="O70" i="8"/>
  <c r="O78" i="8"/>
  <c r="O86" i="8"/>
  <c r="O94" i="8"/>
  <c r="O53" i="8"/>
  <c r="O61" i="8"/>
  <c r="O69" i="8"/>
  <c r="O77" i="8"/>
  <c r="O85" i="8"/>
  <c r="O93" i="8"/>
  <c r="O48" i="8"/>
  <c r="O56" i="8"/>
  <c r="O64" i="8"/>
  <c r="O72" i="8"/>
  <c r="O80" i="8"/>
  <c r="O88" i="8"/>
  <c r="O96" i="8"/>
  <c r="O55" i="8"/>
  <c r="O63" i="8"/>
  <c r="O71" i="8"/>
  <c r="O79" i="8"/>
  <c r="O87" i="8"/>
  <c r="O95" i="8"/>
  <c r="O50" i="8"/>
  <c r="O82" i="8"/>
  <c r="O65" i="8"/>
  <c r="O97" i="8"/>
  <c r="O51" i="8"/>
  <c r="O98" i="8"/>
  <c r="O57" i="8"/>
  <c r="O90" i="8"/>
  <c r="O73" i="8"/>
  <c r="O66" i="8"/>
  <c r="O81" i="8"/>
  <c r="O89" i="8"/>
  <c r="O58" i="8"/>
  <c r="O74" i="8"/>
  <c r="AF167" i="8"/>
  <c r="AF168" i="8" s="1"/>
  <c r="AC167" i="8"/>
  <c r="M609" i="8"/>
  <c r="M605" i="8"/>
  <c r="M601" i="8"/>
  <c r="M585" i="8"/>
  <c r="M573" i="8"/>
  <c r="M565" i="8"/>
  <c r="M594" i="8"/>
  <c r="M568" i="8"/>
  <c r="M598" i="8"/>
  <c r="C205" i="4" s="1"/>
  <c r="M574" i="8"/>
  <c r="M588" i="8"/>
  <c r="M572" i="8"/>
  <c r="M570" i="8"/>
  <c r="M530" i="8"/>
  <c r="M546" i="8"/>
  <c r="M549" i="8"/>
  <c r="M535" i="8"/>
  <c r="M525" i="8"/>
  <c r="M592" i="8"/>
  <c r="M533" i="8"/>
  <c r="M470" i="8"/>
  <c r="C610" i="2" s="1"/>
  <c r="M494" i="8"/>
  <c r="M477" i="8"/>
  <c r="C617" i="2" s="1"/>
  <c r="M479" i="8"/>
  <c r="C619" i="2" s="1"/>
  <c r="M550" i="8"/>
  <c r="M472" i="8"/>
  <c r="C612" i="2" s="1"/>
  <c r="M496" i="8"/>
  <c r="M481" i="8"/>
  <c r="C621" i="2" s="1"/>
  <c r="M551" i="8"/>
  <c r="M526" i="8"/>
  <c r="M482" i="8"/>
  <c r="C622" i="2" s="1"/>
  <c r="M471" i="8"/>
  <c r="C611" i="2" s="1"/>
  <c r="M554" i="8"/>
  <c r="M516" i="8"/>
  <c r="M507" i="8"/>
  <c r="M506" i="8"/>
  <c r="M487" i="8"/>
  <c r="C627" i="2" s="1"/>
  <c r="M473" i="8"/>
  <c r="C613" i="2" s="1"/>
  <c r="M608" i="8"/>
  <c r="M604" i="8"/>
  <c r="M597" i="8"/>
  <c r="M581" i="8"/>
  <c r="M571" i="8"/>
  <c r="M612" i="8"/>
  <c r="M580" i="8"/>
  <c r="M613" i="8"/>
  <c r="M584" i="8"/>
  <c r="C191" i="4" s="1"/>
  <c r="M566" i="8"/>
  <c r="M587" i="8"/>
  <c r="M564" i="8"/>
  <c r="M548" i="8"/>
  <c r="M534" i="8"/>
  <c r="M563" i="8"/>
  <c r="M553" i="8"/>
  <c r="M539" i="8"/>
  <c r="M523" i="8"/>
  <c r="M591" i="8"/>
  <c r="C196" i="4" s="1"/>
  <c r="M541" i="8"/>
  <c r="M502" i="8"/>
  <c r="M495" i="8"/>
  <c r="M528" i="8"/>
  <c r="M480" i="8"/>
  <c r="C620" i="2" s="1"/>
  <c r="M504" i="8"/>
  <c r="M497" i="8"/>
  <c r="M499" i="8"/>
  <c r="M529" i="8"/>
  <c r="M522" i="8"/>
  <c r="M498" i="8"/>
  <c r="M468" i="8"/>
  <c r="C608" i="2" s="1"/>
  <c r="M532" i="8"/>
  <c r="M466" i="8"/>
  <c r="C606" i="2" s="1"/>
  <c r="M492" i="8"/>
  <c r="M505" i="8"/>
  <c r="C139" i="4" s="1"/>
  <c r="M606" i="8"/>
  <c r="C213" i="4" s="1"/>
  <c r="M589" i="8"/>
  <c r="M567" i="8"/>
  <c r="M576" i="8"/>
  <c r="M582" i="8"/>
  <c r="M578" i="8"/>
  <c r="M556" i="8"/>
  <c r="M559" i="8"/>
  <c r="C166" i="4" s="1"/>
  <c r="M527" i="8"/>
  <c r="M555" i="8"/>
  <c r="M486" i="8"/>
  <c r="C626" i="2" s="1"/>
  <c r="M509" i="8"/>
  <c r="M544" i="8"/>
  <c r="M469" i="8"/>
  <c r="C609" i="2" s="1"/>
  <c r="M560" i="8"/>
  <c r="M611" i="8"/>
  <c r="M603" i="8"/>
  <c r="M577" i="8"/>
  <c r="M596" i="8"/>
  <c r="M600" i="8"/>
  <c r="M614" i="8"/>
  <c r="M538" i="8"/>
  <c r="M557" i="8"/>
  <c r="M521" i="8"/>
  <c r="M524" i="8"/>
  <c r="M510" i="8"/>
  <c r="M511" i="8"/>
  <c r="M488" i="8"/>
  <c r="C628" i="2" s="1"/>
  <c r="M513" i="8"/>
  <c r="M537" i="8"/>
  <c r="M514" i="8"/>
  <c r="M484" i="8"/>
  <c r="C624" i="2" s="1"/>
  <c r="M475" i="8"/>
  <c r="C615" i="2" s="1"/>
  <c r="M501" i="8"/>
  <c r="M476" i="8"/>
  <c r="C616" i="2" s="1"/>
  <c r="M610" i="8"/>
  <c r="M602" i="8"/>
  <c r="M575" i="8"/>
  <c r="M595" i="8"/>
  <c r="C201" i="4" s="1"/>
  <c r="M599" i="8"/>
  <c r="M590" i="8"/>
  <c r="M542" i="8"/>
  <c r="M531" i="8"/>
  <c r="M519" i="8"/>
  <c r="M520" i="8"/>
  <c r="M467" i="8"/>
  <c r="C607" i="2" s="1"/>
  <c r="M558" i="8"/>
  <c r="M483" i="8"/>
  <c r="C623" i="2" s="1"/>
  <c r="M545" i="8"/>
  <c r="M485" i="8"/>
  <c r="C625" i="2" s="1"/>
  <c r="M500" i="8"/>
  <c r="C138" i="4" s="1"/>
  <c r="M474" i="8"/>
  <c r="C614" i="2" s="1"/>
  <c r="M491" i="8"/>
  <c r="C631" i="2" s="1"/>
  <c r="M593" i="8"/>
  <c r="M583" i="8"/>
  <c r="M552" i="8"/>
  <c r="M543" i="8"/>
  <c r="M478" i="8"/>
  <c r="C618" i="2" s="1"/>
  <c r="M536" i="8"/>
  <c r="M515" i="8"/>
  <c r="M503" i="8"/>
  <c r="M490" i="8"/>
  <c r="C630" i="2" s="1"/>
  <c r="M517" i="8"/>
  <c r="M489" i="8"/>
  <c r="C629" i="2" s="1"/>
  <c r="M540" i="8"/>
  <c r="M607" i="8"/>
  <c r="M569" i="8"/>
  <c r="M579" i="8"/>
  <c r="M586" i="8"/>
  <c r="M561" i="8"/>
  <c r="M547" i="8"/>
  <c r="M493" i="8"/>
  <c r="M512" i="8"/>
  <c r="M518" i="8"/>
  <c r="M508" i="8"/>
  <c r="M562" i="8"/>
  <c r="O272" i="8"/>
  <c r="O304" i="8"/>
  <c r="O283" i="8"/>
  <c r="O258" i="8"/>
  <c r="O290" i="8"/>
  <c r="O270" i="8"/>
  <c r="O301" i="8"/>
  <c r="O263" i="8"/>
  <c r="O286" i="8"/>
  <c r="O297" i="8"/>
  <c r="O308" i="8"/>
  <c r="O257" i="8"/>
  <c r="O278" i="8"/>
  <c r="O280" i="8"/>
  <c r="O259" i="8"/>
  <c r="O291" i="8"/>
  <c r="O266" i="8"/>
  <c r="O298" i="8"/>
  <c r="O277" i="8"/>
  <c r="O268" i="8"/>
  <c r="O279" i="8"/>
  <c r="O302" i="8"/>
  <c r="O260" i="8"/>
  <c r="O271" i="8"/>
  <c r="O262" i="8"/>
  <c r="O289" i="8"/>
  <c r="O264" i="8"/>
  <c r="O275" i="8"/>
  <c r="O282" i="8"/>
  <c r="O293" i="8"/>
  <c r="O269" i="8"/>
  <c r="O292" i="8"/>
  <c r="O294" i="8"/>
  <c r="O288" i="8"/>
  <c r="O299" i="8"/>
  <c r="O306" i="8"/>
  <c r="O284" i="8"/>
  <c r="O265" i="8"/>
  <c r="O287" i="8"/>
  <c r="O305" i="8"/>
  <c r="O296" i="8"/>
  <c r="O261" i="8"/>
  <c r="O281" i="8"/>
  <c r="O274" i="8"/>
  <c r="O285" i="8"/>
  <c r="O273" i="8"/>
  <c r="O307" i="8"/>
  <c r="O300" i="8"/>
  <c r="O303" i="8"/>
  <c r="O267" i="8"/>
  <c r="O295" i="8"/>
  <c r="O276" i="8"/>
  <c r="H137" i="3"/>
  <c r="G125" i="4"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Q314" i="8"/>
  <c r="N454" i="2"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Q352" i="8"/>
  <c r="N492" i="2" s="1"/>
  <c r="Q335" i="8"/>
  <c r="N475" i="2" s="1"/>
  <c r="O112" i="3" s="1"/>
  <c r="Q347" i="8"/>
  <c r="N487" i="2" s="1"/>
  <c r="Q324" i="8"/>
  <c r="N464" i="2" s="1"/>
  <c r="Q309" i="8"/>
  <c r="N449" i="2" s="1"/>
  <c r="O106" i="3" s="1"/>
  <c r="L94" i="4" s="1"/>
  <c r="Q328" i="8"/>
  <c r="N468" i="2" s="1"/>
  <c r="O110" i="3" s="1"/>
  <c r="L98" i="4"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D71" i="3"/>
  <c r="C59" i="4" s="1"/>
  <c r="D49" i="3"/>
  <c r="C217" i="4"/>
  <c r="H229" i="3"/>
  <c r="G217" i="4" s="1"/>
  <c r="F229" i="3"/>
  <c r="E217" i="4" s="1"/>
  <c r="F195" i="3"/>
  <c r="E183" i="4" s="1"/>
  <c r="H195" i="3"/>
  <c r="G183" i="4" s="1"/>
  <c r="C183" i="4"/>
  <c r="O116" i="3"/>
  <c r="L104" i="4" s="1"/>
  <c r="D74" i="3"/>
  <c r="C45" i="4"/>
  <c r="D51" i="3"/>
  <c r="H89" i="3"/>
  <c r="G77" i="4" s="1"/>
  <c r="J98" i="3"/>
  <c r="C77" i="4"/>
  <c r="F89" i="3"/>
  <c r="E77" i="4" s="1"/>
  <c r="F228" i="3"/>
  <c r="E216" i="4" s="1"/>
  <c r="C215" i="4"/>
  <c r="O52" i="3"/>
  <c r="Q52" i="3" s="1"/>
  <c r="N40" i="4" s="1"/>
  <c r="O49" i="3"/>
  <c r="O113" i="3"/>
  <c r="L101" i="4" s="1"/>
  <c r="U78" i="8"/>
  <c r="U58" i="8"/>
  <c r="C64" i="4"/>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F55" i="3"/>
  <c r="E43" i="4" s="1"/>
  <c r="J161" i="3"/>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32" i="3"/>
  <c r="J102" i="3"/>
  <c r="J33" i="3"/>
  <c r="F18" i="3"/>
  <c r="H27" i="3"/>
  <c r="G15" i="4" s="1"/>
  <c r="H19" i="3"/>
  <c r="J27" i="7"/>
  <c r="J19" i="7"/>
  <c r="J2" i="7"/>
  <c r="J57" i="7"/>
  <c r="F27" i="3"/>
  <c r="E15" i="4" s="1"/>
  <c r="J28" i="3"/>
  <c r="J175" i="3"/>
  <c r="J179" i="3"/>
  <c r="Q9" i="3"/>
  <c r="S9" i="3"/>
  <c r="S11" i="3"/>
  <c r="J27" i="3"/>
  <c r="U18" i="3"/>
  <c r="J21" i="3"/>
  <c r="C100"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J97" i="3"/>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AG427" i="8"/>
  <c r="AG428" i="8" s="1"/>
  <c r="AC428" i="8"/>
  <c r="C162" i="4"/>
  <c r="F174" i="3"/>
  <c r="E162" i="4" s="1"/>
  <c r="J174" i="3"/>
  <c r="H174" i="3"/>
  <c r="G162" i="4" s="1"/>
  <c r="H189" i="3"/>
  <c r="G177" i="4" s="1"/>
  <c r="C177" i="4"/>
  <c r="H191" i="3"/>
  <c r="G179" i="4" s="1"/>
  <c r="J189" i="3"/>
  <c r="F189" i="3"/>
  <c r="E177" i="4" s="1"/>
  <c r="J199"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C58" i="4"/>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37" i="4"/>
  <c r="Q49" i="3"/>
  <c r="N37" i="4" s="1"/>
  <c r="C66" i="4"/>
  <c r="F78" i="3"/>
  <c r="E66" i="4" s="1"/>
  <c r="H78" i="3"/>
  <c r="G66" i="4" s="1"/>
  <c r="F42" i="3"/>
  <c r="E30" i="4" s="1"/>
  <c r="H42" i="3"/>
  <c r="G30" i="4" s="1"/>
  <c r="C30" i="4"/>
  <c r="J42" i="3"/>
  <c r="O55" i="3"/>
  <c r="O50" i="3"/>
  <c r="O47" i="3"/>
  <c r="Q48" i="3" s="1"/>
  <c r="N36" i="4" s="1"/>
  <c r="F77" i="3"/>
  <c r="E65" i="4" s="1"/>
  <c r="H77" i="3"/>
  <c r="G65" i="4" s="1"/>
  <c r="C65" i="4"/>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F46" i="3"/>
  <c r="E34" i="4" s="1"/>
  <c r="F101" i="3"/>
  <c r="E89" i="4" s="1"/>
  <c r="C89" i="4"/>
  <c r="H101" i="3"/>
  <c r="G89" i="4" s="1"/>
  <c r="F102" i="3"/>
  <c r="E90" i="4" s="1"/>
  <c r="H103" i="3"/>
  <c r="G91" i="4" s="1"/>
  <c r="J103" i="3"/>
  <c r="J26" i="7" s="1"/>
  <c r="J101"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J105" i="3"/>
  <c r="L79" i="7"/>
  <c r="M79" i="7" s="1"/>
  <c r="C51" i="4" l="1"/>
  <c r="F63" i="3"/>
  <c r="E51" i="4" s="1"/>
  <c r="H83" i="3"/>
  <c r="G71" i="4" s="1"/>
  <c r="C69" i="4"/>
  <c r="F82" i="3"/>
  <c r="E70" i="4" s="1"/>
  <c r="H82" i="3"/>
  <c r="G70" i="4" s="1"/>
  <c r="J92" i="3"/>
  <c r="O58" i="3"/>
  <c r="J30" i="7"/>
  <c r="O96" i="3"/>
  <c r="O108" i="3"/>
  <c r="O111" i="3"/>
  <c r="O42" i="3"/>
  <c r="D147" i="3"/>
  <c r="D58" i="3"/>
  <c r="D68" i="3"/>
  <c r="Q362" i="8"/>
  <c r="N502" i="2" s="1"/>
  <c r="Q378" i="8"/>
  <c r="N518" i="2" s="1"/>
  <c r="Q395" i="8"/>
  <c r="N535" i="2" s="1"/>
  <c r="Q379" i="8"/>
  <c r="N519" i="2" s="1"/>
  <c r="Q383" i="8"/>
  <c r="N523" i="2" s="1"/>
  <c r="Q380" i="8"/>
  <c r="N520" i="2" s="1"/>
  <c r="Q365" i="8"/>
  <c r="N505" i="2" s="1"/>
  <c r="Q398" i="8"/>
  <c r="N538" i="2" s="1"/>
  <c r="Q390" i="8"/>
  <c r="N530" i="2" s="1"/>
  <c r="Q393" i="8"/>
  <c r="N533" i="2" s="1"/>
  <c r="Q368" i="8"/>
  <c r="N508" i="2" s="1"/>
  <c r="Q410" i="8"/>
  <c r="N550" i="2" s="1"/>
  <c r="Q386" i="8"/>
  <c r="N526" i="2" s="1"/>
  <c r="Q403" i="8"/>
  <c r="N543" i="2" s="1"/>
  <c r="Q373" i="8"/>
  <c r="N513" i="2" s="1"/>
  <c r="Q406" i="8"/>
  <c r="N546" i="2" s="1"/>
  <c r="Q366" i="8"/>
  <c r="N506" i="2" s="1"/>
  <c r="Q367" i="8"/>
  <c r="N507" i="2" s="1"/>
  <c r="Q407" i="8"/>
  <c r="N547" i="2" s="1"/>
  <c r="Q385" i="8"/>
  <c r="N525" i="2" s="1"/>
  <c r="Q402" i="8"/>
  <c r="N542" i="2" s="1"/>
  <c r="Q363" i="8"/>
  <c r="N503" i="2" s="1"/>
  <c r="Q412" i="8"/>
  <c r="N552" i="2" s="1"/>
  <c r="Q388" i="8"/>
  <c r="N528" i="2" s="1"/>
  <c r="Q387" i="8"/>
  <c r="N527" i="2" s="1"/>
  <c r="Q374" i="8"/>
  <c r="N514" i="2" s="1"/>
  <c r="Q369" i="8"/>
  <c r="N509" i="2" s="1"/>
  <c r="Q384" i="8"/>
  <c r="N524" i="2" s="1"/>
  <c r="Q371" i="8"/>
  <c r="N511" i="2" s="1"/>
  <c r="Q396" i="8"/>
  <c r="N536" i="2" s="1"/>
  <c r="Q377" i="8"/>
  <c r="N517" i="2" s="1"/>
  <c r="Q382" i="8"/>
  <c r="N522" i="2" s="1"/>
  <c r="Q404" i="8"/>
  <c r="N544" i="2" s="1"/>
  <c r="Q361" i="8"/>
  <c r="N501" i="2" s="1"/>
  <c r="Q401" i="8"/>
  <c r="N541" i="2" s="1"/>
  <c r="Q392" i="8"/>
  <c r="N532" i="2" s="1"/>
  <c r="Q411" i="8"/>
  <c r="N551" i="2" s="1"/>
  <c r="Q405" i="8"/>
  <c r="N545" i="2" s="1"/>
  <c r="O128" i="3" s="1"/>
  <c r="Q399" i="8"/>
  <c r="N539" i="2" s="1"/>
  <c r="Q389" i="8"/>
  <c r="N529" i="2" s="1"/>
  <c r="Q375" i="8"/>
  <c r="N515" i="2" s="1"/>
  <c r="Q370" i="8"/>
  <c r="N510" i="2" s="1"/>
  <c r="O120" i="3" s="1"/>
  <c r="Q364" i="8"/>
  <c r="N504" i="2" s="1"/>
  <c r="Q408" i="8"/>
  <c r="N548" i="2" s="1"/>
  <c r="Q397" i="8"/>
  <c r="N537" i="2" s="1"/>
  <c r="Q381" i="8"/>
  <c r="N521" i="2" s="1"/>
  <c r="Q376" i="8"/>
  <c r="N516" i="2" s="1"/>
  <c r="Q409" i="8"/>
  <c r="N549" i="2" s="1"/>
  <c r="O129" i="3" s="1"/>
  <c r="Q372" i="8"/>
  <c r="N512" i="2" s="1"/>
  <c r="Q391" i="8"/>
  <c r="N531" i="2" s="1"/>
  <c r="Q400" i="8"/>
  <c r="N540" i="2" s="1"/>
  <c r="O127" i="3" s="1"/>
  <c r="Q394" i="8"/>
  <c r="N534" i="2" s="1"/>
  <c r="D107" i="3"/>
  <c r="O57" i="3"/>
  <c r="L45" i="4" s="1"/>
  <c r="H120" i="3"/>
  <c r="G108" i="4" s="1"/>
  <c r="O147" i="3"/>
  <c r="L135" i="4" s="1"/>
  <c r="O44" i="3"/>
  <c r="L32" i="4" s="1"/>
  <c r="D144" i="3"/>
  <c r="D146" i="3"/>
  <c r="D143" i="3"/>
  <c r="D61" i="3"/>
  <c r="D60" i="3"/>
  <c r="D64" i="3"/>
  <c r="H65" i="3" s="1"/>
  <c r="G53" i="4" s="1"/>
  <c r="D106" i="3"/>
  <c r="J67" i="7"/>
  <c r="J35" i="7"/>
  <c r="J6" i="7"/>
  <c r="O145" i="3"/>
  <c r="Q113" i="3"/>
  <c r="N101" i="4" s="1"/>
  <c r="D145" i="3"/>
  <c r="AG167" i="8"/>
  <c r="AG168" i="8" s="1"/>
  <c r="AC168" i="8"/>
  <c r="D59" i="3"/>
  <c r="D66" i="3"/>
  <c r="D117" i="3"/>
  <c r="D108" i="3"/>
  <c r="W105" i="8"/>
  <c r="W140" i="8"/>
  <c r="W127" i="8"/>
  <c r="W102" i="8"/>
  <c r="W126" i="8"/>
  <c r="W113" i="8"/>
  <c r="W145" i="8"/>
  <c r="W120" i="8"/>
  <c r="W152" i="8"/>
  <c r="W139" i="8"/>
  <c r="W117" i="8"/>
  <c r="W125" i="8"/>
  <c r="W133" i="8"/>
  <c r="W116" i="8"/>
  <c r="W148" i="8"/>
  <c r="W135" i="8"/>
  <c r="W109" i="8"/>
  <c r="W134" i="8"/>
  <c r="W121" i="8"/>
  <c r="W104" i="8"/>
  <c r="W128" i="8"/>
  <c r="W115" i="8"/>
  <c r="W147" i="8"/>
  <c r="W149" i="8"/>
  <c r="W110" i="8"/>
  <c r="W122" i="8"/>
  <c r="W100" i="8"/>
  <c r="W124" i="8"/>
  <c r="W111" i="8"/>
  <c r="W143" i="8"/>
  <c r="W107" i="8"/>
  <c r="W142" i="8"/>
  <c r="W129" i="8"/>
  <c r="W101" i="8"/>
  <c r="W136" i="8"/>
  <c r="W123" i="8"/>
  <c r="W106" i="8"/>
  <c r="W103" i="8"/>
  <c r="W114" i="8"/>
  <c r="W141" i="8"/>
  <c r="W132" i="8"/>
  <c r="W150" i="8"/>
  <c r="W131" i="8"/>
  <c r="W151" i="8"/>
  <c r="W119" i="8"/>
  <c r="W137" i="8"/>
  <c r="W130" i="8"/>
  <c r="W112" i="8"/>
  <c r="W118" i="8"/>
  <c r="W144" i="8"/>
  <c r="W108" i="8"/>
  <c r="W146" i="8"/>
  <c r="W138" i="8"/>
  <c r="O107" i="3"/>
  <c r="D142" i="3"/>
  <c r="U166" i="8"/>
  <c r="U178" i="8"/>
  <c r="F62" i="3"/>
  <c r="E50" i="4" s="1"/>
  <c r="C50" i="4"/>
  <c r="D69" i="3"/>
  <c r="S204" i="8"/>
  <c r="S185" i="8"/>
  <c r="S156" i="8"/>
  <c r="S193" i="8"/>
  <c r="S158" i="8"/>
  <c r="S198" i="8"/>
  <c r="S153" i="8"/>
  <c r="S201" i="8"/>
  <c r="S169" i="8"/>
  <c r="S183" i="8"/>
  <c r="S155" i="8"/>
  <c r="S162" i="8"/>
  <c r="S173" i="8"/>
  <c r="S196" i="8"/>
  <c r="S168" i="8"/>
  <c r="S179" i="8"/>
  <c r="S186" i="8"/>
  <c r="S197" i="8"/>
  <c r="S172" i="8"/>
  <c r="S177" i="8"/>
  <c r="S187" i="8"/>
  <c r="S175" i="8"/>
  <c r="S166" i="8"/>
  <c r="S165" i="8"/>
  <c r="S182" i="8"/>
  <c r="S203" i="8"/>
  <c r="S191" i="8"/>
  <c r="S170" i="8"/>
  <c r="S199" i="8"/>
  <c r="S174" i="8"/>
  <c r="S188" i="8"/>
  <c r="S160" i="8"/>
  <c r="S171" i="8"/>
  <c r="S178" i="8"/>
  <c r="S189" i="8"/>
  <c r="S159" i="8"/>
  <c r="S184" i="8"/>
  <c r="S195" i="8"/>
  <c r="S202" i="8"/>
  <c r="S167" i="8"/>
  <c r="S176" i="8"/>
  <c r="S164" i="8"/>
  <c r="S200" i="8"/>
  <c r="S161" i="8"/>
  <c r="S190" i="8"/>
  <c r="S157" i="8"/>
  <c r="S194" i="8"/>
  <c r="S154" i="8"/>
  <c r="S192" i="8"/>
  <c r="S180" i="8"/>
  <c r="S163" i="8"/>
  <c r="S181" i="8"/>
  <c r="U127" i="8"/>
  <c r="U106" i="8"/>
  <c r="U100" i="8"/>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H116" i="3"/>
  <c r="G104" i="4" s="1"/>
  <c r="H72" i="3"/>
  <c r="G60" i="4" s="1"/>
  <c r="J88" i="3"/>
  <c r="J87" i="3"/>
  <c r="J85" i="3"/>
  <c r="J51" i="3"/>
  <c r="J89" i="3"/>
  <c r="J74" i="3"/>
  <c r="J58" i="3"/>
  <c r="J82" i="3"/>
  <c r="J83" i="3"/>
  <c r="J125" i="3"/>
  <c r="J79" i="3"/>
  <c r="J45" i="7" s="1"/>
  <c r="J90" i="3"/>
  <c r="J84" i="3"/>
  <c r="J78" i="3"/>
  <c r="J122" i="3"/>
  <c r="J42" i="7"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Q116" i="3"/>
  <c r="N104" i="4" s="1"/>
  <c r="J131" i="3"/>
  <c r="S53" i="3"/>
  <c r="P41" i="4" s="1"/>
  <c r="C115" i="4"/>
  <c r="J71" i="3"/>
  <c r="J63" i="7" s="1"/>
  <c r="J91" i="3"/>
  <c r="F81" i="3"/>
  <c r="E69" i="4" s="1"/>
  <c r="J48" i="3"/>
  <c r="J73" i="3"/>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L46" i="4"/>
  <c r="U58" i="3"/>
  <c r="S58" i="3"/>
  <c r="P46" i="4" s="1"/>
  <c r="Q58" i="3"/>
  <c r="N46" i="4" s="1"/>
  <c r="L91" i="4"/>
  <c r="L84" i="4"/>
  <c r="S51" i="3"/>
  <c r="P39" i="4" s="1"/>
  <c r="Q55" i="3"/>
  <c r="N43" i="4" s="1"/>
  <c r="S57" i="3"/>
  <c r="P45" i="4" s="1"/>
  <c r="L43" i="4"/>
  <c r="S55" i="3"/>
  <c r="P43" i="4" s="1"/>
  <c r="O84" i="3"/>
  <c r="O87" i="3"/>
  <c r="O69" i="3"/>
  <c r="O68" i="3"/>
  <c r="O66" i="3"/>
  <c r="O64" i="3"/>
  <c r="O102" i="3"/>
  <c r="Q103" i="3" s="1"/>
  <c r="N91" i="4" s="1"/>
  <c r="O99" i="3"/>
  <c r="Q51" i="3"/>
  <c r="N39" i="4" s="1"/>
  <c r="F114" i="3"/>
  <c r="E102" i="4" s="1"/>
  <c r="O88" i="3"/>
  <c r="L51" i="4"/>
  <c r="Q56" i="3"/>
  <c r="N44" i="4" s="1"/>
  <c r="L44" i="4"/>
  <c r="Q57" i="3"/>
  <c r="N45" i="4" s="1"/>
  <c r="S56" i="3"/>
  <c r="P44" i="4" s="1"/>
  <c r="U56" i="3"/>
  <c r="O60" i="3"/>
  <c r="O105" i="3"/>
  <c r="F110" i="3"/>
  <c r="E98" i="4" s="1"/>
  <c r="C98" i="4"/>
  <c r="H110" i="3"/>
  <c r="G98" i="4" s="1"/>
  <c r="J121" i="3"/>
  <c r="J110" i="3"/>
  <c r="J62" i="7" s="1"/>
  <c r="S110" i="3"/>
  <c r="P98" i="4" s="1"/>
  <c r="J123" i="3"/>
  <c r="O65" i="3"/>
  <c r="S49" i="3"/>
  <c r="P37" i="4" s="1"/>
  <c r="O93" i="3"/>
  <c r="O59" i="3"/>
  <c r="O95" i="3"/>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52" i="3"/>
  <c r="P40" i="4" s="1"/>
  <c r="Q109" i="3"/>
  <c r="N97" i="4" s="1"/>
  <c r="L97" i="4"/>
  <c r="S109" i="3"/>
  <c r="P97" i="4" s="1"/>
  <c r="L70" i="4"/>
  <c r="O61" i="3"/>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O97" i="3"/>
  <c r="L89" i="4"/>
  <c r="O98" i="3"/>
  <c r="S48" i="3"/>
  <c r="P36" i="4" s="1"/>
  <c r="Q115" i="3"/>
  <c r="N103" i="4" s="1"/>
  <c r="S115" i="3"/>
  <c r="P103" i="4" s="1"/>
  <c r="L103" i="4"/>
  <c r="C57" i="4" l="1"/>
  <c r="F69" i="3"/>
  <c r="E57" i="4" s="1"/>
  <c r="H69" i="3"/>
  <c r="G57" i="4" s="1"/>
  <c r="J69" i="3"/>
  <c r="F70" i="3"/>
  <c r="E58" i="4" s="1"/>
  <c r="C47" i="4"/>
  <c r="F59" i="3"/>
  <c r="E47" i="4" s="1"/>
  <c r="H59" i="3"/>
  <c r="G47" i="4" s="1"/>
  <c r="J70" i="3"/>
  <c r="C49" i="4"/>
  <c r="H61" i="3"/>
  <c r="G49" i="4" s="1"/>
  <c r="F61" i="3"/>
  <c r="E49" i="4" s="1"/>
  <c r="L108" i="4"/>
  <c r="Q128" i="3"/>
  <c r="N116" i="4" s="1"/>
  <c r="L116" i="4"/>
  <c r="O126" i="3"/>
  <c r="O121" i="3"/>
  <c r="O118" i="3"/>
  <c r="S120" i="3" s="1"/>
  <c r="P108" i="4" s="1"/>
  <c r="C135" i="4"/>
  <c r="H149" i="3"/>
  <c r="G137" i="4" s="1"/>
  <c r="F148" i="3"/>
  <c r="E136" i="4" s="1"/>
  <c r="J147" i="3"/>
  <c r="J158" i="3"/>
  <c r="F147" i="3"/>
  <c r="E135" i="4" s="1"/>
  <c r="H147" i="3"/>
  <c r="G135" i="4" s="1"/>
  <c r="C96" i="4"/>
  <c r="F108" i="3"/>
  <c r="E96" i="4" s="1"/>
  <c r="F109" i="3"/>
  <c r="E97" i="4" s="1"/>
  <c r="J108" i="3"/>
  <c r="H108" i="3"/>
  <c r="G96" i="4" s="1"/>
  <c r="Q155" i="8"/>
  <c r="N295" i="2" s="1"/>
  <c r="Q157" i="8"/>
  <c r="N297" i="2" s="1"/>
  <c r="Q193" i="8"/>
  <c r="N333" i="2" s="1"/>
  <c r="Q174" i="8"/>
  <c r="N314" i="2" s="1"/>
  <c r="Q166" i="8"/>
  <c r="N306" i="2" s="1"/>
  <c r="Q187" i="8"/>
  <c r="N327" i="2" s="1"/>
  <c r="Q168" i="8"/>
  <c r="N308" i="2" s="1"/>
  <c r="Q204" i="8"/>
  <c r="N344" i="2" s="1"/>
  <c r="Q189" i="8"/>
  <c r="N329" i="2" s="1"/>
  <c r="Q170" i="8"/>
  <c r="N310" i="2" s="1"/>
  <c r="Q183" i="8"/>
  <c r="N323" i="2" s="1"/>
  <c r="Q169" i="8"/>
  <c r="N309" i="2" s="1"/>
  <c r="Q177" i="8"/>
  <c r="N317" i="2" s="1"/>
  <c r="Q167" i="8"/>
  <c r="N307" i="2" s="1"/>
  <c r="Q190" i="8"/>
  <c r="N330" i="2" s="1"/>
  <c r="Q203" i="8"/>
  <c r="N343" i="2" s="1"/>
  <c r="Q154" i="8"/>
  <c r="N294" i="2" s="1"/>
  <c r="Q199" i="8"/>
  <c r="N339" i="2" s="1"/>
  <c r="Q185" i="8"/>
  <c r="N325" i="2" s="1"/>
  <c r="Q202" i="8"/>
  <c r="N342" i="2" s="1"/>
  <c r="Q160" i="8"/>
  <c r="N300" i="2" s="1"/>
  <c r="Q162" i="8"/>
  <c r="N302" i="2" s="1"/>
  <c r="Q200" i="8"/>
  <c r="N340" i="2" s="1"/>
  <c r="Q171" i="8"/>
  <c r="N311" i="2" s="1"/>
  <c r="Q201" i="8"/>
  <c r="N341" i="2" s="1"/>
  <c r="Q182" i="8"/>
  <c r="N322" i="2" s="1"/>
  <c r="Q196" i="8"/>
  <c r="N336" i="2" s="1"/>
  <c r="Q195" i="8"/>
  <c r="N335" i="2" s="1"/>
  <c r="Q176" i="8"/>
  <c r="N316" i="2" s="1"/>
  <c r="Q153" i="8"/>
  <c r="N293" i="2" s="1"/>
  <c r="Q197" i="8"/>
  <c r="N337" i="2" s="1"/>
  <c r="Q178" i="8"/>
  <c r="N318" i="2" s="1"/>
  <c r="Q163" i="8"/>
  <c r="N303" i="2" s="1"/>
  <c r="Q180" i="8"/>
  <c r="N320" i="2" s="1"/>
  <c r="Q188" i="8"/>
  <c r="N328" i="2" s="1"/>
  <c r="Q194" i="8"/>
  <c r="N334" i="2" s="1"/>
  <c r="Q158" i="8"/>
  <c r="N298" i="2" s="1"/>
  <c r="Q159" i="8"/>
  <c r="N299" i="2" s="1"/>
  <c r="Q161" i="8"/>
  <c r="N301" i="2" s="1"/>
  <c r="Q191" i="8"/>
  <c r="N331" i="2" s="1"/>
  <c r="Q165" i="8"/>
  <c r="N305" i="2" s="1"/>
  <c r="Q175" i="8"/>
  <c r="N315" i="2" s="1"/>
  <c r="Q164" i="8"/>
  <c r="N304" i="2" s="1"/>
  <c r="Q179" i="8"/>
  <c r="N319" i="2" s="1"/>
  <c r="Q184" i="8"/>
  <c r="N324" i="2" s="1"/>
  <c r="Q186" i="8"/>
  <c r="N326" i="2" s="1"/>
  <c r="Q181" i="8"/>
  <c r="N321" i="2" s="1"/>
  <c r="Q156" i="8"/>
  <c r="N296" i="2" s="1"/>
  <c r="Q173" i="8"/>
  <c r="N313" i="2" s="1"/>
  <c r="Q192" i="8"/>
  <c r="N332" i="2" s="1"/>
  <c r="O79" i="3" s="1"/>
  <c r="Q198" i="8"/>
  <c r="N338" i="2" s="1"/>
  <c r="Q172" i="8"/>
  <c r="N312" i="2" s="1"/>
  <c r="F107" i="3"/>
  <c r="E95" i="4" s="1"/>
  <c r="H106" i="3"/>
  <c r="G94" i="4" s="1"/>
  <c r="C94" i="4"/>
  <c r="F106" i="3"/>
  <c r="E94" i="4" s="1"/>
  <c r="J109" i="3"/>
  <c r="J106" i="3"/>
  <c r="C131" i="4"/>
  <c r="H143" i="3"/>
  <c r="G131" i="4" s="1"/>
  <c r="J154" i="3"/>
  <c r="J143" i="3"/>
  <c r="J66" i="7" s="1"/>
  <c r="F143" i="3"/>
  <c r="E131" i="4" s="1"/>
  <c r="C95" i="4"/>
  <c r="H109" i="3"/>
  <c r="G97" i="4" s="1"/>
  <c r="H107" i="3"/>
  <c r="G95" i="4" s="1"/>
  <c r="J107" i="3"/>
  <c r="O134" i="3"/>
  <c r="O132" i="3"/>
  <c r="O137" i="3"/>
  <c r="H142" i="3"/>
  <c r="G130" i="4" s="1"/>
  <c r="F142" i="3"/>
  <c r="E130" i="4" s="1"/>
  <c r="C130" i="4"/>
  <c r="J148" i="3"/>
  <c r="J151" i="3"/>
  <c r="J150" i="3"/>
  <c r="J149" i="3"/>
  <c r="J153" i="3"/>
  <c r="J152" i="3"/>
  <c r="J142" i="3"/>
  <c r="F117" i="3"/>
  <c r="E105" i="4" s="1"/>
  <c r="H117" i="3"/>
  <c r="G105" i="4" s="1"/>
  <c r="C105" i="4"/>
  <c r="H119" i="3"/>
  <c r="G107" i="4" s="1"/>
  <c r="W155" i="8"/>
  <c r="W164" i="8"/>
  <c r="W175" i="8"/>
  <c r="W198" i="8"/>
  <c r="W168" i="8"/>
  <c r="W179" i="8"/>
  <c r="W186" i="8"/>
  <c r="W197" i="8"/>
  <c r="W158" i="8"/>
  <c r="W153" i="8"/>
  <c r="W201" i="8"/>
  <c r="W169" i="8"/>
  <c r="W183" i="8"/>
  <c r="W160" i="8"/>
  <c r="W171" i="8"/>
  <c r="W180" i="8"/>
  <c r="W191" i="8"/>
  <c r="W161" i="8"/>
  <c r="W184" i="8"/>
  <c r="W195" i="8"/>
  <c r="W202" i="8"/>
  <c r="W156" i="8"/>
  <c r="W204" i="8"/>
  <c r="W199" i="8"/>
  <c r="W174" i="8"/>
  <c r="W188" i="8"/>
  <c r="W176" i="8"/>
  <c r="W187" i="8"/>
  <c r="W196" i="8"/>
  <c r="W165" i="8"/>
  <c r="W177" i="8"/>
  <c r="W200" i="8"/>
  <c r="W154" i="8"/>
  <c r="W166" i="8"/>
  <c r="W194" i="8"/>
  <c r="W189" i="8"/>
  <c r="W172" i="8"/>
  <c r="W167" i="8"/>
  <c r="W173" i="8"/>
  <c r="W192" i="8"/>
  <c r="W203" i="8"/>
  <c r="W159" i="8"/>
  <c r="W182" i="8"/>
  <c r="W193" i="8"/>
  <c r="W163" i="8"/>
  <c r="W170" i="8"/>
  <c r="W181" i="8"/>
  <c r="W185" i="8"/>
  <c r="W162" i="8"/>
  <c r="W157" i="8"/>
  <c r="W178" i="8"/>
  <c r="W190" i="8"/>
  <c r="C52" i="4"/>
  <c r="F64" i="3"/>
  <c r="E52" i="4" s="1"/>
  <c r="H64" i="3"/>
  <c r="G52" i="4" s="1"/>
  <c r="F65" i="3"/>
  <c r="E53" i="4" s="1"/>
  <c r="C134" i="4"/>
  <c r="J146" i="3"/>
  <c r="H146" i="3"/>
  <c r="G134" i="4" s="1"/>
  <c r="F146" i="3"/>
  <c r="E134" i="4" s="1"/>
  <c r="J157" i="3"/>
  <c r="H148" i="3"/>
  <c r="G136" i="4" s="1"/>
  <c r="Q129" i="3"/>
  <c r="N117" i="4" s="1"/>
  <c r="S129" i="3"/>
  <c r="P117" i="4" s="1"/>
  <c r="L117" i="4"/>
  <c r="O125" i="3"/>
  <c r="O124" i="3"/>
  <c r="O123" i="3"/>
  <c r="O122" i="3"/>
  <c r="C56" i="4"/>
  <c r="J68" i="3"/>
  <c r="F68" i="3"/>
  <c r="E56" i="4" s="1"/>
  <c r="H68" i="3"/>
  <c r="G56" i="4" s="1"/>
  <c r="H70" i="3"/>
  <c r="G58" i="4" s="1"/>
  <c r="H63" i="3"/>
  <c r="G51" i="4" s="1"/>
  <c r="O140" i="3"/>
  <c r="H66" i="3"/>
  <c r="G54" i="4" s="1"/>
  <c r="H67" i="3"/>
  <c r="G55" i="4" s="1"/>
  <c r="F66" i="3"/>
  <c r="E54" i="4" s="1"/>
  <c r="C54" i="4"/>
  <c r="F67" i="3"/>
  <c r="E55" i="4" s="1"/>
  <c r="C133" i="4"/>
  <c r="J156" i="3"/>
  <c r="F145" i="3"/>
  <c r="E133" i="4" s="1"/>
  <c r="H145" i="3"/>
  <c r="G133" i="4" s="1"/>
  <c r="J145" i="3"/>
  <c r="C48" i="4"/>
  <c r="H62" i="3"/>
  <c r="G50" i="4" s="1"/>
  <c r="F60" i="3"/>
  <c r="E48" i="4" s="1"/>
  <c r="H60" i="3"/>
  <c r="G48" i="4" s="1"/>
  <c r="J155" i="3"/>
  <c r="H144" i="3"/>
  <c r="G132" i="4" s="1"/>
  <c r="F144" i="3"/>
  <c r="E132" i="4" s="1"/>
  <c r="J144" i="3"/>
  <c r="C132" i="4"/>
  <c r="L115" i="4"/>
  <c r="Q127" i="3"/>
  <c r="N115" i="4" s="1"/>
  <c r="S127" i="3"/>
  <c r="P115" i="4" s="1"/>
  <c r="O119" i="3"/>
  <c r="C46" i="4"/>
  <c r="F58" i="3"/>
  <c r="E46" i="4" s="1"/>
  <c r="Q233" i="3"/>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124" i="3"/>
  <c r="J17" i="7" s="1"/>
  <c r="U158" i="3"/>
  <c r="U213" i="3"/>
  <c r="Q83" i="3"/>
  <c r="N71" i="4" s="1"/>
  <c r="S106" i="3"/>
  <c r="P94" i="4"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103" i="3"/>
  <c r="U62" i="3"/>
  <c r="Q85" i="3"/>
  <c r="N73" i="4" s="1"/>
  <c r="U104" i="3"/>
  <c r="U107" i="3"/>
  <c r="O141" i="3"/>
  <c r="U151" i="3" s="1"/>
  <c r="O130" i="3"/>
  <c r="Q64" i="3"/>
  <c r="N52" i="4" s="1"/>
  <c r="L52" i="4"/>
  <c r="U64" i="3"/>
  <c r="S64" i="3"/>
  <c r="P52" i="4" s="1"/>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Q92" i="3"/>
  <c r="N80" i="4" s="1"/>
  <c r="Q95" i="3"/>
  <c r="N83" i="4" s="1"/>
  <c r="L83" i="4"/>
  <c r="U95" i="3"/>
  <c r="S95" i="3"/>
  <c r="P83" i="4" s="1"/>
  <c r="U106" i="3"/>
  <c r="S91" i="3"/>
  <c r="P79" i="4" s="1"/>
  <c r="L79" i="4"/>
  <c r="Q91" i="3"/>
  <c r="N79" i="4" s="1"/>
  <c r="L86" i="4"/>
  <c r="Q98" i="3"/>
  <c r="N86" i="4" s="1"/>
  <c r="S98" i="3"/>
  <c r="P86" i="4" s="1"/>
  <c r="U98" i="3"/>
  <c r="U101" i="3"/>
  <c r="U109" i="3"/>
  <c r="S104" i="3"/>
  <c r="P92" i="4" s="1"/>
  <c r="S65" i="3"/>
  <c r="P53" i="4" s="1"/>
  <c r="Q65" i="3"/>
  <c r="N53" i="4" s="1"/>
  <c r="U65" i="3"/>
  <c r="J10" i="7" s="1"/>
  <c r="L53" i="4"/>
  <c r="L87" i="4"/>
  <c r="S99" i="3"/>
  <c r="P87" i="4" s="1"/>
  <c r="Q99" i="3"/>
  <c r="N87" i="4" s="1"/>
  <c r="U99" i="3"/>
  <c r="U110" i="3"/>
  <c r="Q68" i="3"/>
  <c r="N56" i="4" s="1"/>
  <c r="L56" i="4"/>
  <c r="S68" i="3"/>
  <c r="P56" i="4" s="1"/>
  <c r="U68" i="3"/>
  <c r="L125" i="4"/>
  <c r="L81" i="4"/>
  <c r="U93" i="3"/>
  <c r="Q93" i="3"/>
  <c r="N81" i="4" s="1"/>
  <c r="S93" i="3"/>
  <c r="P81" i="4" s="1"/>
  <c r="L90" i="4"/>
  <c r="Q102" i="3"/>
  <c r="N90" i="4" s="1"/>
  <c r="S102" i="3"/>
  <c r="P90" i="4" s="1"/>
  <c r="U102" i="3"/>
  <c r="J64" i="7" s="1"/>
  <c r="U112" i="3"/>
  <c r="U113" i="3"/>
  <c r="U69" i="3"/>
  <c r="J54" i="7" s="1"/>
  <c r="L57" i="4"/>
  <c r="Q69" i="3"/>
  <c r="N57" i="4" s="1"/>
  <c r="S69" i="3"/>
  <c r="P57" i="4" s="1"/>
  <c r="S103" i="3"/>
  <c r="P91" i="4" s="1"/>
  <c r="L120" i="4"/>
  <c r="L88" i="4"/>
  <c r="S100" i="3"/>
  <c r="P88" i="4" s="1"/>
  <c r="Q100" i="3"/>
  <c r="N88" i="4" s="1"/>
  <c r="U100" i="3"/>
  <c r="U111" i="3"/>
  <c r="J33" i="7"/>
  <c r="J5" i="7"/>
  <c r="U61" i="3"/>
  <c r="L49" i="4"/>
  <c r="Q61" i="3"/>
  <c r="N49" i="4" s="1"/>
  <c r="S61" i="3"/>
  <c r="P49" i="4" s="1"/>
  <c r="S86" i="3"/>
  <c r="P74" i="4" s="1"/>
  <c r="L74" i="4"/>
  <c r="Q86" i="3"/>
  <c r="N74" i="4" s="1"/>
  <c r="S63" i="3"/>
  <c r="P51" i="4" s="1"/>
  <c r="L75" i="4"/>
  <c r="S87" i="3"/>
  <c r="P75" i="4" s="1"/>
  <c r="Q87" i="3"/>
  <c r="N75" i="4" s="1"/>
  <c r="U96" i="3"/>
  <c r="L82" i="4"/>
  <c r="S94" i="3"/>
  <c r="P82" i="4" s="1"/>
  <c r="Q94" i="3"/>
  <c r="N82" i="4" s="1"/>
  <c r="U94" i="3"/>
  <c r="O138" i="3"/>
  <c r="O136" i="3"/>
  <c r="L78" i="4"/>
  <c r="Q90" i="3"/>
  <c r="N78" i="4" s="1"/>
  <c r="S90" i="3"/>
  <c r="P78" i="4" s="1"/>
  <c r="U63" i="3"/>
  <c r="J51" i="7" s="1"/>
  <c r="Q84" i="3"/>
  <c r="N72" i="4" s="1"/>
  <c r="S84" i="3"/>
  <c r="P72" i="4" s="1"/>
  <c r="L72" i="4"/>
  <c r="Q96" i="3"/>
  <c r="N84" i="4" s="1"/>
  <c r="L122" i="4"/>
  <c r="S60" i="3"/>
  <c r="P48" i="4" s="1"/>
  <c r="L48" i="4"/>
  <c r="U60" i="3"/>
  <c r="Q60" i="3"/>
  <c r="N48" i="4" s="1"/>
  <c r="S101" i="3"/>
  <c r="P89" i="4" s="1"/>
  <c r="L128" i="4"/>
  <c r="Q97" i="3"/>
  <c r="N85" i="4" s="1"/>
  <c r="L85" i="4"/>
  <c r="S97" i="3"/>
  <c r="P85" i="4" s="1"/>
  <c r="U97" i="3"/>
  <c r="U108" i="3"/>
  <c r="O135" i="3"/>
  <c r="O131" i="3"/>
  <c r="Q132" i="3" s="1"/>
  <c r="N120" i="4" s="1"/>
  <c r="Q88" i="3"/>
  <c r="N76" i="4" s="1"/>
  <c r="L76" i="4"/>
  <c r="S88" i="3"/>
  <c r="P76" i="4" s="1"/>
  <c r="J44" i="7"/>
  <c r="J36" i="7"/>
  <c r="L111" i="4" l="1"/>
  <c r="Q123" i="3"/>
  <c r="N111" i="4" s="1"/>
  <c r="S123" i="3"/>
  <c r="P111" i="4" s="1"/>
  <c r="L67" i="4"/>
  <c r="O70" i="3"/>
  <c r="O74" i="3"/>
  <c r="O78" i="3"/>
  <c r="Q79" i="3" s="1"/>
  <c r="N67" i="4" s="1"/>
  <c r="O71" i="3"/>
  <c r="Q121" i="3"/>
  <c r="N109" i="4" s="1"/>
  <c r="L109" i="4"/>
  <c r="S121" i="3"/>
  <c r="P109" i="4" s="1"/>
  <c r="U121" i="3"/>
  <c r="J7" i="7"/>
  <c r="J14" i="7"/>
  <c r="L107" i="4"/>
  <c r="Q119" i="3"/>
  <c r="N107" i="4" s="1"/>
  <c r="U119" i="3"/>
  <c r="S119" i="3"/>
  <c r="P107" i="4" s="1"/>
  <c r="Q125" i="3"/>
  <c r="N113" i="4" s="1"/>
  <c r="Q124" i="3"/>
  <c r="N112" i="4" s="1"/>
  <c r="S124" i="3"/>
  <c r="P112" i="4" s="1"/>
  <c r="L112" i="4"/>
  <c r="O73" i="3"/>
  <c r="L114" i="4"/>
  <c r="Q126" i="3"/>
  <c r="N114" i="4" s="1"/>
  <c r="S126" i="3"/>
  <c r="P114" i="4" s="1"/>
  <c r="U126" i="3"/>
  <c r="L113" i="4"/>
  <c r="S125" i="3"/>
  <c r="P113" i="4" s="1"/>
  <c r="O76" i="3"/>
  <c r="O75" i="3"/>
  <c r="Q120" i="3"/>
  <c r="N108" i="4" s="1"/>
  <c r="L110" i="4"/>
  <c r="Q122" i="3"/>
  <c r="N110" i="4" s="1"/>
  <c r="S122" i="3"/>
  <c r="P110" i="4" s="1"/>
  <c r="U122" i="3"/>
  <c r="J72" i="7" s="1"/>
  <c r="U129" i="3"/>
  <c r="U123" i="3"/>
  <c r="O72" i="3"/>
  <c r="O80" i="3"/>
  <c r="O81" i="3"/>
  <c r="O77" i="3"/>
  <c r="L106" i="4"/>
  <c r="U118" i="3"/>
  <c r="J16" i="7" s="1"/>
  <c r="Q118" i="3"/>
  <c r="N106" i="4" s="1"/>
  <c r="U127" i="3"/>
  <c r="J31" i="7" s="1"/>
  <c r="S118" i="3"/>
  <c r="P106" i="4" s="1"/>
  <c r="U128" i="3"/>
  <c r="U120" i="3"/>
  <c r="S128" i="3"/>
  <c r="P116"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L65" i="4" l="1"/>
  <c r="Q77" i="3"/>
  <c r="N65" i="4" s="1"/>
  <c r="S77" i="3"/>
  <c r="P65" i="4" s="1"/>
  <c r="U88" i="3"/>
  <c r="U77" i="3"/>
  <c r="Q76" i="3"/>
  <c r="N64" i="4" s="1"/>
  <c r="S76" i="3"/>
  <c r="P64" i="4" s="1"/>
  <c r="L64" i="4"/>
  <c r="U76" i="3"/>
  <c r="U87" i="3"/>
  <c r="L62" i="4"/>
  <c r="S74" i="3"/>
  <c r="P62" i="4" s="1"/>
  <c r="Q74" i="3"/>
  <c r="N62" i="4" s="1"/>
  <c r="U74" i="3"/>
  <c r="U85" i="3"/>
  <c r="U81" i="3"/>
  <c r="Q82" i="3"/>
  <c r="N70" i="4" s="1"/>
  <c r="L69" i="4"/>
  <c r="S81" i="3"/>
  <c r="P69" i="4" s="1"/>
  <c r="Q81" i="3"/>
  <c r="N69" i="4" s="1"/>
  <c r="S83" i="3"/>
  <c r="P71" i="4" s="1"/>
  <c r="U92" i="3"/>
  <c r="L58" i="4"/>
  <c r="Q70" i="3"/>
  <c r="N58" i="4" s="1"/>
  <c r="U70" i="3"/>
  <c r="U79" i="3"/>
  <c r="S70" i="3"/>
  <c r="P58" i="4" s="1"/>
  <c r="S80" i="3"/>
  <c r="P68" i="4" s="1"/>
  <c r="S82" i="3"/>
  <c r="P70" i="4" s="1"/>
  <c r="L68" i="4"/>
  <c r="Q80" i="3"/>
  <c r="N68" i="4" s="1"/>
  <c r="U91" i="3"/>
  <c r="U90" i="3"/>
  <c r="U80" i="3"/>
  <c r="L59" i="4"/>
  <c r="Q71" i="3"/>
  <c r="N59" i="4" s="1"/>
  <c r="U82" i="3"/>
  <c r="J3" i="7" s="1"/>
  <c r="S71" i="3"/>
  <c r="P59" i="4" s="1"/>
  <c r="U71" i="3"/>
  <c r="S79" i="3"/>
  <c r="P67" i="4" s="1"/>
  <c r="L60" i="4"/>
  <c r="Q72" i="3"/>
  <c r="N60" i="4" s="1"/>
  <c r="S72" i="3"/>
  <c r="P60" i="4" s="1"/>
  <c r="U72" i="3"/>
  <c r="U83" i="3"/>
  <c r="Q75" i="3"/>
  <c r="N63" i="4" s="1"/>
  <c r="S75" i="3"/>
  <c r="P63" i="4" s="1"/>
  <c r="L63" i="4"/>
  <c r="U75" i="3"/>
  <c r="U86" i="3"/>
  <c r="S73" i="3"/>
  <c r="P61" i="4" s="1"/>
  <c r="Q73" i="3"/>
  <c r="N61" i="4" s="1"/>
  <c r="L61" i="4"/>
  <c r="U73" i="3"/>
  <c r="U84" i="3"/>
  <c r="L66" i="4"/>
  <c r="Q78" i="3"/>
  <c r="N66" i="4" s="1"/>
  <c r="S78" i="3"/>
  <c r="P66" i="4" s="1"/>
  <c r="U89" i="3"/>
  <c r="U78" i="3"/>
  <c r="D8" i="1"/>
  <c r="F48" i="1"/>
  <c r="F50" i="1" s="1"/>
  <c r="F57" i="1" s="1"/>
  <c r="F59" i="1" s="1"/>
  <c r="F61" i="1" s="1"/>
  <c r="D10" i="1" s="1"/>
  <c r="J8" i="7" l="1"/>
  <c r="J9" i="7"/>
  <c r="J65" i="7"/>
</calcChain>
</file>

<file path=xl/comments1.xml><?xml version="1.0" encoding="utf-8"?>
<comments xmlns="http://schemas.openxmlformats.org/spreadsheetml/2006/main">
  <authors>
    <author>Christopher Mickelson</author>
  </authors>
  <commentList>
    <comment ref="C6" authorId="0" shapeId="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authors>
    <author>tc={DF12F414-7A01-4F44-91EA-AA0E9B470EA8}</author>
    <author>tc={025AB833-8BE9-461C-921E-26B42333F980}</author>
  </authors>
  <commentList>
    <comment ref="B148"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authors>
    <author>Christopher Mickelson</author>
  </authors>
  <commentList>
    <comment ref="B132" authorId="0" shapeId="0">
      <text>
        <r>
          <rPr>
            <b/>
            <sz val="8"/>
            <color indexed="81"/>
            <rFont val="Tahoma"/>
            <family val="2"/>
          </rPr>
          <t>Christopher Mickelson:</t>
        </r>
        <r>
          <rPr>
            <sz val="8"/>
            <color indexed="81"/>
            <rFont val="Tahoma"/>
            <family val="2"/>
          </rPr>
          <t xml:space="preserve">
Tacoma Index replaces Seattle</t>
        </r>
      </text>
    </comment>
    <comment ref="B149" authorId="0" shapeId="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authors>
    <author>Christopher Mickelson</author>
  </authors>
  <commentList>
    <comment ref="B105" authorId="0" shapeId="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authors>
    <author>tc={A10D00E5-522F-4025-A975-B6DF061BF7AA}</author>
    <author>Sharbono, Benjamin (UTC)</author>
  </authors>
  <commentList>
    <comment ref="G56"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<sst xmlns="http://schemas.openxmlformats.org/spreadsheetml/2006/main" count="606" uniqueCount="293">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</sst>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cellStyle name="Normal" xfId="0" builtinId="0"/>
    <cellStyle name="Normal 2" xfId="4"/>
    <cellStyle name="Normal 2 2" xfId="5"/>
    <cellStyle name="Normal 2 2 2" xfId="6"/>
    <cellStyle name="Normal 2 3" xfId="7"/>
    <cellStyle name="Normal 3" xfId="8"/>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63"/>
  <sheetViews>
    <sheetView tabSelected="1" zoomScale="96" zoomScaleNormal="96" zoomScaleSheetLayoutView="90" zoomScalePageLayoutView="80" workbookViewId="0">
      <selection activeCell="N35" sqref="N30:O35"/>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16384" width="9.42578125" style="57"/>
  </cols>
  <sheetData>
    <row r="1" spans="1:6" ht="18" x14ac:dyDescent="0.25">
      <c r="A1" s="231" t="s">
        <v>0</v>
      </c>
      <c r="B1" s="231"/>
      <c r="C1" s="231"/>
      <c r="D1" s="231"/>
      <c r="E1" s="231"/>
      <c r="F1" s="231"/>
    </row>
    <row r="2" spans="1:6" ht="26.25" customHeight="1" x14ac:dyDescent="0.2">
      <c r="A2" s="221" t="s">
        <v>1</v>
      </c>
      <c r="B2" s="222"/>
      <c r="C2" s="58" t="s">
        <v>2</v>
      </c>
      <c r="D2" s="241" t="s">
        <v>262</v>
      </c>
      <c r="E2" s="241"/>
      <c r="F2" s="241"/>
    </row>
    <row r="3" spans="1:6" ht="5.25" customHeight="1" x14ac:dyDescent="0.2">
      <c r="A3" s="223"/>
      <c r="B3" s="224"/>
      <c r="C3" s="59"/>
      <c r="D3" s="59"/>
      <c r="F3" s="59"/>
    </row>
    <row r="4" spans="1:6" x14ac:dyDescent="0.2">
      <c r="A4" s="223"/>
      <c r="B4" s="224"/>
      <c r="C4" s="60" t="s">
        <v>4</v>
      </c>
      <c r="D4" s="243">
        <v>44835</v>
      </c>
      <c r="E4" s="243"/>
      <c r="F4" s="243"/>
    </row>
    <row r="5" spans="1:6" ht="5.25" customHeight="1" x14ac:dyDescent="0.2">
      <c r="A5" s="223"/>
      <c r="B5" s="224"/>
      <c r="C5" s="59"/>
      <c r="D5" s="59"/>
      <c r="F5" s="59"/>
    </row>
    <row r="6" spans="1:6" x14ac:dyDescent="0.2">
      <c r="A6" s="223"/>
      <c r="B6" s="224"/>
      <c r="C6" s="60" t="s">
        <v>5</v>
      </c>
      <c r="D6" s="228">
        <f>F22</f>
        <v>5280724</v>
      </c>
      <c r="E6" s="228"/>
      <c r="F6" s="228"/>
    </row>
    <row r="7" spans="1:6" x14ac:dyDescent="0.2">
      <c r="A7" s="244"/>
      <c r="B7" s="244"/>
      <c r="C7" s="244"/>
      <c r="D7" s="244"/>
      <c r="E7" s="244"/>
      <c r="F7" s="244"/>
    </row>
    <row r="8" spans="1:6" ht="28.5" customHeight="1" x14ac:dyDescent="0.2">
      <c r="A8" s="221" t="s">
        <v>6</v>
      </c>
      <c r="B8" s="222"/>
      <c r="C8" s="61" t="s">
        <v>7</v>
      </c>
      <c r="D8" s="230">
        <f>IF(AND(D2&gt;"", D4&gt;0, D6&gt;0), F45, 0)</f>
        <v>2.8868060000000001E-2</v>
      </c>
      <c r="E8" s="230"/>
      <c r="F8" s="230"/>
    </row>
    <row r="9" spans="1:6" ht="5.25" customHeight="1" x14ac:dyDescent="0.2">
      <c r="A9" s="223"/>
      <c r="B9" s="224"/>
      <c r="C9" s="62"/>
      <c r="D9" s="62"/>
      <c r="E9" s="62"/>
      <c r="F9" s="62"/>
    </row>
    <row r="10" spans="1:6" ht="29.25" customHeight="1" x14ac:dyDescent="0.2">
      <c r="A10" s="223"/>
      <c r="B10" s="224"/>
      <c r="C10" s="61" t="s">
        <v>8</v>
      </c>
      <c r="D10" s="242">
        <f>IF(AND(D2&gt;"", D4&gt;0, D6&gt;0), IF(F45&lt;F61, F45,F61), 0)</f>
        <v>2.1613350585718925E-2</v>
      </c>
      <c r="E10" s="242"/>
      <c r="F10" s="242"/>
    </row>
    <row r="11" spans="1:6" ht="5.25" customHeight="1" x14ac:dyDescent="0.2">
      <c r="A11" s="223"/>
      <c r="B11" s="224"/>
      <c r="C11" s="62"/>
      <c r="D11" s="62"/>
      <c r="E11" s="62"/>
      <c r="F11" s="62"/>
    </row>
    <row r="12" spans="1:6" ht="39" customHeight="1" x14ac:dyDescent="0.2">
      <c r="A12" s="223"/>
      <c r="B12" s="224"/>
      <c r="C12" s="229"/>
      <c r="D12" s="229"/>
      <c r="E12" s="229"/>
      <c r="F12" s="229"/>
    </row>
    <row r="13" spans="1:6" x14ac:dyDescent="0.2">
      <c r="A13" s="63"/>
      <c r="B13" s="64"/>
      <c r="C13" s="64"/>
      <c r="D13" s="65"/>
      <c r="E13" s="63"/>
      <c r="F13" s="63"/>
    </row>
    <row r="14" spans="1:6" ht="25.5" x14ac:dyDescent="0.2">
      <c r="A14" s="66" t="s">
        <v>9</v>
      </c>
      <c r="B14" s="59"/>
      <c r="C14" s="60"/>
      <c r="D14" s="59"/>
      <c r="F14" s="59"/>
    </row>
    <row r="15" spans="1:6" x14ac:dyDescent="0.2">
      <c r="A15" s="59">
        <v>1</v>
      </c>
      <c r="B15" s="232" t="s">
        <v>10</v>
      </c>
      <c r="C15" s="233"/>
      <c r="D15" s="233"/>
      <c r="E15" s="233"/>
      <c r="F15" s="234"/>
    </row>
    <row r="16" spans="1:6" x14ac:dyDescent="0.2">
      <c r="A16" s="59">
        <v>2</v>
      </c>
      <c r="C16" s="57" t="s">
        <v>11</v>
      </c>
      <c r="F16" s="67">
        <f>IF(D2="","",VLOOKUP(D2,CompanyInfo,3, FALSE))</f>
        <v>4804707</v>
      </c>
    </row>
    <row r="17" spans="1:6" x14ac:dyDescent="0.2">
      <c r="A17" s="59">
        <v>3</v>
      </c>
      <c r="C17" s="57" t="s">
        <v>12</v>
      </c>
      <c r="F17" s="67">
        <f>IF(D2="","",VLOOKUP(D2,CompanyInfo,4, FALSE))</f>
        <v>248445</v>
      </c>
    </row>
    <row r="18" spans="1:6" x14ac:dyDescent="0.2">
      <c r="A18" s="59">
        <v>4</v>
      </c>
      <c r="C18" s="57" t="s">
        <v>13</v>
      </c>
      <c r="F18" s="68">
        <f>IF(D4="","",VLOOKUP(D2,CompanyInfo,5, FALSE))</f>
        <v>43312</v>
      </c>
    </row>
    <row r="19" spans="1:6" x14ac:dyDescent="0.2">
      <c r="A19" s="59">
        <v>5</v>
      </c>
      <c r="C19" s="57" t="s">
        <v>14</v>
      </c>
      <c r="F19" s="68">
        <f>IF(D4="","",VLOOKUP(D2,CompanyInfo,6,FALSE ))</f>
        <v>43374</v>
      </c>
    </row>
    <row r="20" spans="1:6" x14ac:dyDescent="0.2">
      <c r="A20" s="59">
        <v>6</v>
      </c>
      <c r="C20" s="60" t="s">
        <v>15</v>
      </c>
      <c r="F20" s="69">
        <f>IF(D2="","",VLOOKUP(D2,CompanyInfo,2, FALSE))</f>
        <v>2</v>
      </c>
    </row>
    <row r="21" spans="1:6" x14ac:dyDescent="0.2">
      <c r="A21" s="59">
        <v>7</v>
      </c>
      <c r="B21" s="59"/>
      <c r="C21" s="60" t="s">
        <v>16</v>
      </c>
      <c r="D21" s="59"/>
      <c r="F21" s="69" t="str">
        <f>IF(D2="","",VLOOKUP(D2,CompanyInfo,9,FALSE ))</f>
        <v>West</v>
      </c>
    </row>
    <row r="22" spans="1:6" x14ac:dyDescent="0.2">
      <c r="A22" s="59">
        <v>8</v>
      </c>
      <c r="B22" s="59"/>
      <c r="C22" s="60" t="s">
        <v>17</v>
      </c>
      <c r="D22" s="59"/>
      <c r="F22" s="67">
        <f>IF(D2="","",VLOOKUP(D2,CompanyInfo,7,FALSE ))</f>
        <v>5280724</v>
      </c>
    </row>
    <row r="23" spans="1:6" x14ac:dyDescent="0.2">
      <c r="A23" s="59">
        <v>9</v>
      </c>
      <c r="B23" s="59"/>
      <c r="C23" s="60"/>
      <c r="D23" s="59"/>
      <c r="F23" s="59"/>
    </row>
    <row r="24" spans="1:6" x14ac:dyDescent="0.2">
      <c r="A24" s="59">
        <v>10</v>
      </c>
      <c r="B24" s="235" t="s">
        <v>18</v>
      </c>
      <c r="C24" s="236"/>
      <c r="D24" s="236"/>
      <c r="E24" s="236"/>
      <c r="F24" s="237"/>
    </row>
    <row r="25" spans="1:6" x14ac:dyDescent="0.2">
      <c r="A25" s="59">
        <v>11</v>
      </c>
      <c r="C25" s="60" t="s">
        <v>19</v>
      </c>
      <c r="F25" s="67">
        <f>+F17</f>
        <v>248445</v>
      </c>
    </row>
    <row r="26" spans="1:6" x14ac:dyDescent="0.2">
      <c r="A26" s="59">
        <v>12</v>
      </c>
      <c r="C26" s="70" t="s">
        <v>20</v>
      </c>
      <c r="E26" s="59" t="s">
        <v>21</v>
      </c>
      <c r="F26" s="71">
        <f>+F16</f>
        <v>4804707</v>
      </c>
    </row>
    <row r="27" spans="1:6" x14ac:dyDescent="0.2">
      <c r="A27" s="59">
        <v>13</v>
      </c>
      <c r="C27" s="57" t="s">
        <v>22</v>
      </c>
      <c r="E27" s="59" t="s">
        <v>23</v>
      </c>
      <c r="F27" s="72">
        <f>F17/F16</f>
        <v>5.1708668187258867E-2</v>
      </c>
    </row>
    <row r="28" spans="1:6" x14ac:dyDescent="0.2">
      <c r="A28" s="59">
        <v>14</v>
      </c>
      <c r="C28" s="57" t="s">
        <v>24</v>
      </c>
      <c r="E28" s="59" t="s">
        <v>25</v>
      </c>
      <c r="F28" s="73">
        <v>100</v>
      </c>
    </row>
    <row r="29" spans="1:6" x14ac:dyDescent="0.2">
      <c r="A29" s="59">
        <v>15</v>
      </c>
      <c r="C29" s="57" t="s">
        <v>26</v>
      </c>
      <c r="E29" s="59" t="s">
        <v>23</v>
      </c>
      <c r="F29" s="74">
        <f>ROUND(F27,4)</f>
        <v>5.1700000000000003E-2</v>
      </c>
    </row>
    <row r="30" spans="1:6" x14ac:dyDescent="0.2">
      <c r="A30" s="59">
        <v>16</v>
      </c>
    </row>
    <row r="31" spans="1:6" x14ac:dyDescent="0.2">
      <c r="A31" s="59">
        <v>17</v>
      </c>
      <c r="B31" s="235" t="s">
        <v>27</v>
      </c>
      <c r="C31" s="236"/>
      <c r="D31" s="236"/>
      <c r="E31" s="236"/>
      <c r="F31" s="237"/>
    </row>
    <row r="32" spans="1:6"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5.5374999999999996</v>
      </c>
    </row>
    <row r="33" spans="1:6" x14ac:dyDescent="0.2">
      <c r="A33" s="59">
        <v>19</v>
      </c>
      <c r="C33" s="70" t="s">
        <v>30</v>
      </c>
      <c r="E33" s="59" t="s">
        <v>31</v>
      </c>
      <c r="F33" s="76">
        <f>+IF(F21="West",(+VLOOKUP(F18,'Weekly OPIS Averages'!B15:J323,9,FALSE)),(+VLOOKUP(F18,'Weekly OPIS Averages'!M15:U323,9,FALSE)))</f>
        <v>3.1610833333333335</v>
      </c>
    </row>
    <row r="34" spans="1:6" x14ac:dyDescent="0.2">
      <c r="A34" s="59">
        <v>20</v>
      </c>
      <c r="C34" s="57" t="s">
        <v>32</v>
      </c>
      <c r="E34" s="59" t="s">
        <v>23</v>
      </c>
      <c r="F34" s="77">
        <f>+F32-F33</f>
        <v>2.3764166666666662</v>
      </c>
    </row>
    <row r="35" spans="1:6" x14ac:dyDescent="0.2">
      <c r="A35" s="59">
        <v>21</v>
      </c>
      <c r="C35" s="70" t="s">
        <v>33</v>
      </c>
      <c r="E35" s="59" t="s">
        <v>21</v>
      </c>
      <c r="F35" s="78">
        <f>+F33</f>
        <v>3.1610833333333335</v>
      </c>
    </row>
    <row r="36" spans="1:6" x14ac:dyDescent="0.2">
      <c r="A36" s="59">
        <v>22</v>
      </c>
      <c r="C36" s="57" t="s">
        <v>34</v>
      </c>
      <c r="E36" s="59" t="s">
        <v>23</v>
      </c>
      <c r="F36" s="72">
        <f>F34/F35</f>
        <v>0.75177286267893373</v>
      </c>
    </row>
    <row r="37" spans="1:6" x14ac:dyDescent="0.2">
      <c r="A37" s="59">
        <v>23</v>
      </c>
      <c r="C37" s="57" t="s">
        <v>24</v>
      </c>
      <c r="E37" s="59" t="s">
        <v>25</v>
      </c>
      <c r="F37" s="73">
        <v>100</v>
      </c>
    </row>
    <row r="38" spans="1:6" x14ac:dyDescent="0.2">
      <c r="A38" s="59">
        <v>24</v>
      </c>
      <c r="C38" s="57" t="s">
        <v>35</v>
      </c>
      <c r="E38" s="59" t="s">
        <v>23</v>
      </c>
      <c r="F38" s="74">
        <f>ROUND(F36,4)</f>
        <v>0.75180000000000002</v>
      </c>
    </row>
    <row r="39" spans="1:6" x14ac:dyDescent="0.2">
      <c r="A39" s="59">
        <v>25</v>
      </c>
    </row>
    <row r="40" spans="1:6" ht="56.25" customHeight="1" x14ac:dyDescent="0.2">
      <c r="A40" s="79">
        <v>26</v>
      </c>
      <c r="B40" s="238" t="s">
        <v>36</v>
      </c>
      <c r="C40" s="239"/>
      <c r="D40" s="239"/>
      <c r="E40" s="239"/>
      <c r="F40" s="240"/>
    </row>
    <row r="41" spans="1:6" x14ac:dyDescent="0.2">
      <c r="A41" s="59">
        <v>27</v>
      </c>
      <c r="C41" s="70" t="s">
        <v>37</v>
      </c>
      <c r="F41" s="80">
        <f>F29</f>
        <v>5.1700000000000003E-2</v>
      </c>
    </row>
    <row r="42" spans="1:6" x14ac:dyDescent="0.2">
      <c r="A42" s="59">
        <v>28</v>
      </c>
      <c r="C42" s="70" t="s">
        <v>38</v>
      </c>
      <c r="E42" s="59" t="s">
        <v>25</v>
      </c>
      <c r="F42" s="81">
        <f>F38</f>
        <v>0.75180000000000002</v>
      </c>
    </row>
    <row r="43" spans="1:6" x14ac:dyDescent="0.2">
      <c r="A43" s="59">
        <v>29</v>
      </c>
      <c r="B43" s="57" t="s">
        <v>39</v>
      </c>
      <c r="C43" s="57" t="s">
        <v>40</v>
      </c>
      <c r="E43" s="59" t="s">
        <v>23</v>
      </c>
      <c r="F43" s="80">
        <f>F42*F41</f>
        <v>3.8868060000000003E-2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2.8868060000000001E-2</v>
      </c>
    </row>
    <row r="46" spans="1:6" ht="13.5" thickTop="1" x14ac:dyDescent="0.2">
      <c r="A46" s="59">
        <v>32</v>
      </c>
      <c r="C46" s="70"/>
    </row>
    <row r="47" spans="1:6" ht="64.5" customHeight="1" x14ac:dyDescent="0.2">
      <c r="A47" s="79">
        <v>33</v>
      </c>
      <c r="B47" s="225" t="s">
        <v>43</v>
      </c>
      <c r="C47" s="226"/>
      <c r="D47" s="226"/>
      <c r="E47" s="226"/>
      <c r="F47" s="227"/>
    </row>
    <row r="48" spans="1:6" x14ac:dyDescent="0.2">
      <c r="A48" s="59">
        <v>34</v>
      </c>
      <c r="C48" s="57" t="s">
        <v>44</v>
      </c>
      <c r="F48" s="80">
        <f>F45</f>
        <v>2.8868060000000001E-2</v>
      </c>
    </row>
    <row r="49" spans="1:7" x14ac:dyDescent="0.2">
      <c r="A49" s="59">
        <v>35</v>
      </c>
      <c r="C49" s="57" t="s">
        <v>45</v>
      </c>
      <c r="E49" s="59" t="s">
        <v>25</v>
      </c>
      <c r="F49" s="71">
        <f>F16</f>
        <v>4804707</v>
      </c>
    </row>
    <row r="50" spans="1:7" x14ac:dyDescent="0.2">
      <c r="A50" s="59">
        <v>36</v>
      </c>
      <c r="C50" s="57" t="s">
        <v>46</v>
      </c>
      <c r="E50" s="59" t="s">
        <v>23</v>
      </c>
      <c r="F50" s="67">
        <f>F49*F48</f>
        <v>138702.56995842</v>
      </c>
    </row>
    <row r="51" spans="1:7" x14ac:dyDescent="0.2">
      <c r="A51" s="59">
        <v>37</v>
      </c>
    </row>
    <row r="52" spans="1:7" x14ac:dyDescent="0.2">
      <c r="A52" s="59">
        <v>38</v>
      </c>
      <c r="C52" s="57" t="s">
        <v>47</v>
      </c>
      <c r="F52" s="80">
        <f>F29</f>
        <v>5.1700000000000003E-2</v>
      </c>
    </row>
    <row r="53" spans="1:7" x14ac:dyDescent="0.2">
      <c r="A53" s="59">
        <v>39</v>
      </c>
      <c r="C53" s="57" t="s">
        <v>48</v>
      </c>
      <c r="E53" s="59" t="s">
        <v>25</v>
      </c>
      <c r="F53" s="71">
        <f>IF(D6&gt;F22, D6, F22)</f>
        <v>5280724</v>
      </c>
    </row>
    <row r="54" spans="1:7" x14ac:dyDescent="0.2">
      <c r="A54" s="59">
        <v>40</v>
      </c>
      <c r="C54" s="57" t="s">
        <v>49</v>
      </c>
      <c r="E54" s="59" t="s">
        <v>23</v>
      </c>
      <c r="F54" s="67">
        <f>F53*F52</f>
        <v>273013.43080000003</v>
      </c>
    </row>
    <row r="55" spans="1:7" x14ac:dyDescent="0.2">
      <c r="A55" s="59">
        <v>41</v>
      </c>
      <c r="F55" s="67"/>
    </row>
    <row r="56" spans="1:7" x14ac:dyDescent="0.2">
      <c r="A56" s="59">
        <v>42</v>
      </c>
      <c r="C56" s="57" t="s">
        <v>50</v>
      </c>
      <c r="F56" s="67">
        <f>F17</f>
        <v>248445</v>
      </c>
    </row>
    <row r="57" spans="1:7" x14ac:dyDescent="0.2">
      <c r="A57" s="59">
        <v>43</v>
      </c>
      <c r="C57" s="57" t="s">
        <v>51</v>
      </c>
      <c r="E57" s="59" t="s">
        <v>52</v>
      </c>
      <c r="F57" s="67">
        <f>F50</f>
        <v>138702.56995842</v>
      </c>
    </row>
    <row r="58" spans="1:7" x14ac:dyDescent="0.2">
      <c r="A58" s="59">
        <v>44</v>
      </c>
      <c r="C58" s="57" t="s">
        <v>53</v>
      </c>
      <c r="E58" s="59" t="s">
        <v>31</v>
      </c>
      <c r="F58" s="71">
        <f>F54</f>
        <v>273013.43080000003</v>
      </c>
    </row>
    <row r="59" spans="1:7" x14ac:dyDescent="0.2">
      <c r="A59" s="59">
        <v>45</v>
      </c>
      <c r="C59" s="57" t="s">
        <v>54</v>
      </c>
      <c r="E59" s="59" t="s">
        <v>23</v>
      </c>
      <c r="F59" s="67">
        <f>F56+F57-F58</f>
        <v>114134.13915841997</v>
      </c>
    </row>
    <row r="60" spans="1:7" x14ac:dyDescent="0.2">
      <c r="A60" s="59">
        <v>46</v>
      </c>
      <c r="C60" s="57" t="s">
        <v>55</v>
      </c>
      <c r="E60" s="59" t="s">
        <v>21</v>
      </c>
      <c r="F60" s="84">
        <f>F53</f>
        <v>5280724</v>
      </c>
    </row>
    <row r="61" spans="1:7" ht="13.5" thickBot="1" x14ac:dyDescent="0.25">
      <c r="A61" s="59">
        <v>47</v>
      </c>
      <c r="C61" s="85" t="s">
        <v>56</v>
      </c>
      <c r="E61" s="59" t="s">
        <v>23</v>
      </c>
      <c r="F61" s="83">
        <f>IF(AND(D2&gt;"", D4&gt;0, D6&gt;0), IF(F60=0, 0, F59/F60), 0)</f>
        <v>2.1613350585718925E-2</v>
      </c>
    </row>
    <row r="62" spans="1:7" ht="13.5" thickTop="1" x14ac:dyDescent="0.2"/>
    <row r="63" spans="1:7" x14ac:dyDescent="0.2">
      <c r="A63" s="219">
        <f ca="1">NOW()</f>
        <v>44813.64153090278</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formula1>ValidProposedEffectiveDates</formula1>
    </dataValidation>
    <dataValidation allowBlank="1" showInputMessage="1" showErrorMessage="1" errorTitle="Proposed Effective Date" error="You have entered invalid data.  Please select the proposed effective date using the drop down menu." sqref="F32"/>
    <dataValidation type="list" allowBlank="1" showInputMessage="1" showErrorMessage="1" promptTitle="Select the Company's Name" prompt="Selecting the appropriate company's name, the worksheet will look up the base period information for a fuel surcharge." sqref="D2:F2">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09"/>
  <sheetViews>
    <sheetView zoomScaleNormal="100" workbookViewId="0">
      <pane xSplit="1" ySplit="7" topLeftCell="B198" activePane="bottomRight" state="frozen"/>
      <selection pane="topRight" activeCell="I14" sqref="I14"/>
      <selection pane="bottomLeft" activeCell="I14" sqref="I14"/>
      <selection pane="bottomRight" activeCell="N214" sqref="N2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5" t="s">
        <v>59</v>
      </c>
      <c r="D4" s="245"/>
      <c r="E4" s="245"/>
      <c r="F4" s="245"/>
      <c r="G4" s="245"/>
      <c r="J4" s="37" t="s">
        <v>58</v>
      </c>
      <c r="L4" s="245" t="s">
        <v>60</v>
      </c>
      <c r="M4" s="245"/>
      <c r="N4" s="245"/>
      <c r="O4" s="245"/>
      <c r="P4" s="245"/>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t="str">
        <f>+IF('Weekly OPIS Averages'!D228&gt;0,'Weekly OPIS Averages'!D228,"NA")</f>
        <v>NA</v>
      </c>
      <c r="E216" s="44" t="str">
        <f>+IF('Weekly OPIS Averages'!F228&gt;0,'Weekly OPIS Averages'!F228,"NA")</f>
        <v>NA</v>
      </c>
      <c r="G216" s="44" t="str">
        <f>+IF('Weekly OPIS Averages'!H228&gt;0,'Weekly OPIS Averages'!H228,"NA")</f>
        <v>NA</v>
      </c>
      <c r="J216" s="43">
        <v>44866</v>
      </c>
      <c r="L216" s="44" t="str">
        <f>+IF('Weekly OPIS Averages'!O228&gt;0,'Weekly OPIS Averages'!O228,"NA")</f>
        <v>NA</v>
      </c>
      <c r="N216" s="44" t="str">
        <f>+IF('Weekly OPIS Averages'!Q228&gt;0,'Weekly OPIS Averages'!Q228,"NA")</f>
        <v>NA</v>
      </c>
      <c r="P216" s="44" t="str">
        <f>+IF('Weekly OPIS Averages'!S228&gt;0,'Weekly OPIS Averages'!S228,"NA")</f>
        <v>NA</v>
      </c>
    </row>
    <row r="217" spans="1:16" x14ac:dyDescent="0.2">
      <c r="A217" s="43">
        <v>44896</v>
      </c>
      <c r="C217" s="44" t="str">
        <f>+IF('Weekly OPIS Averages'!D229&gt;0,'Weekly OPIS Averages'!D229,"NA")</f>
        <v>NA</v>
      </c>
      <c r="E217" s="44" t="str">
        <f>+IF('Weekly OPIS Averages'!F229&gt;0,'Weekly OPIS Averages'!F229,"NA")</f>
        <v>NA</v>
      </c>
      <c r="G217" s="44" t="str">
        <f>+IF('Weekly OPIS Averages'!H229&gt;0,'Weekly OPIS Averages'!H229,"NA")</f>
        <v>NA</v>
      </c>
      <c r="J217" s="43">
        <v>44896</v>
      </c>
      <c r="L217" s="44" t="str">
        <f>+IF('Weekly OPIS Averages'!O229&gt;0,'Weekly OPIS Averages'!O229,"NA")</f>
        <v>NA</v>
      </c>
      <c r="N217" s="44" t="str">
        <f>+IF('Weekly OPIS Averages'!Q229&gt;0,'Weekly OPIS Averages'!Q229,"NA")</f>
        <v>NA</v>
      </c>
      <c r="P217" s="44" t="str">
        <f>+IF('Weekly OPIS Averages'!S229&gt;0,'Weekly OPIS Averages'!S229,"NA")</f>
        <v>NA</v>
      </c>
    </row>
    <row r="218" spans="1:16" x14ac:dyDescent="0.2">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V323"/>
  <sheetViews>
    <sheetView zoomScaleNormal="100" workbookViewId="0">
      <pane ySplit="3" topLeftCell="A202" activePane="bottomLeft" state="frozen"/>
      <selection activeCell="I14" sqref="I14"/>
      <selection pane="bottomLeft" activeCell="D228" sqref="D228"/>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124">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124">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124"/>
      <c r="F228" s="129" t="str">
        <f t="shared" si="35"/>
        <v>NA</v>
      </c>
      <c r="G228" s="129"/>
      <c r="H228" s="129" t="str">
        <f t="shared" si="36"/>
        <v>NA</v>
      </c>
      <c r="I228" s="129"/>
      <c r="J228" s="129" t="str">
        <f t="shared" si="37"/>
        <v>NA</v>
      </c>
      <c r="K228" s="125"/>
      <c r="L228" s="126"/>
      <c r="M228" s="125">
        <v>44834</v>
      </c>
      <c r="N228" s="125"/>
      <c r="O228" s="127">
        <f t="shared" si="34"/>
        <v>0</v>
      </c>
      <c r="P228" s="125"/>
      <c r="Q228" s="125" t="str">
        <f t="shared" si="38"/>
        <v>NA</v>
      </c>
      <c r="R228" s="125"/>
      <c r="S228" s="125" t="str">
        <f t="shared" si="39"/>
        <v>NA</v>
      </c>
      <c r="T228" s="125"/>
      <c r="U228" s="125" t="str">
        <f t="shared" si="40"/>
        <v>NA</v>
      </c>
      <c r="V228" s="125"/>
    </row>
    <row r="229" spans="2:22" x14ac:dyDescent="0.2">
      <c r="B229" s="49">
        <v>44865</v>
      </c>
      <c r="D229" s="124"/>
      <c r="F229" s="129" t="str">
        <f t="shared" si="35"/>
        <v>NA</v>
      </c>
      <c r="G229" s="129"/>
      <c r="H229" s="129" t="str">
        <f t="shared" si="36"/>
        <v>NA</v>
      </c>
      <c r="I229" s="129"/>
      <c r="J229" s="129" t="str">
        <f t="shared" si="37"/>
        <v>NA</v>
      </c>
      <c r="K229" s="125"/>
      <c r="L229" s="126"/>
      <c r="M229" s="125">
        <v>44865</v>
      </c>
      <c r="N229" s="125"/>
      <c r="O229" s="127">
        <f t="shared" si="34"/>
        <v>0</v>
      </c>
      <c r="P229" s="125"/>
      <c r="Q229" s="125" t="str">
        <f t="shared" si="38"/>
        <v>NA</v>
      </c>
      <c r="R229" s="125"/>
      <c r="S229" s="125" t="str">
        <f t="shared" si="39"/>
        <v>NA</v>
      </c>
      <c r="T229" s="125"/>
      <c r="U229" s="125" t="str">
        <f t="shared" si="40"/>
        <v>NA</v>
      </c>
      <c r="V229" s="125"/>
    </row>
    <row r="230" spans="2:22" x14ac:dyDescent="0.2">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5" t="s">
        <v>70</v>
      </c>
      <c r="D3" s="245"/>
      <c r="E3" s="245"/>
      <c r="F3" s="245"/>
      <c r="G3" s="2"/>
      <c r="H3" s="2"/>
      <c r="I3" s="2"/>
      <c r="J3" s="2"/>
      <c r="K3" s="2"/>
      <c r="L3" s="2"/>
      <c r="N3" s="245" t="s">
        <v>71</v>
      </c>
      <c r="O3" s="245"/>
      <c r="P3" s="245"/>
      <c r="Q3" s="245"/>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5" t="s">
        <v>81</v>
      </c>
      <c r="AA1" s="255"/>
      <c r="AB1" s="255"/>
      <c r="AC1" s="255"/>
      <c r="AD1" s="255"/>
    </row>
    <row r="2" spans="2:33" x14ac:dyDescent="0.2">
      <c r="B2" s="5" t="s">
        <v>82</v>
      </c>
      <c r="Z2" s="217"/>
      <c r="AA2" s="217"/>
      <c r="AB2" s="217"/>
      <c r="AC2" s="217"/>
      <c r="AD2" s="217"/>
    </row>
    <row r="3" spans="2:33" x14ac:dyDescent="0.2">
      <c r="B3" s="5" t="s">
        <v>81</v>
      </c>
      <c r="Z3" s="255" t="s">
        <v>83</v>
      </c>
      <c r="AA3" s="255"/>
      <c r="AB3" s="255"/>
      <c r="AC3" s="255"/>
      <c r="AD3" s="255"/>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1" t="s">
        <v>92</v>
      </c>
      <c r="M12" s="251"/>
      <c r="N12" s="251"/>
      <c r="P12" s="251" t="s">
        <v>93</v>
      </c>
      <c r="Q12" s="251"/>
      <c r="R12" s="252"/>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45" x14ac:dyDescent="0.2">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75" x14ac:dyDescent="0.25">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
      <c r="B77" s="140"/>
      <c r="C77" s="256" t="s">
        <v>288</v>
      </c>
      <c r="D77" s="257"/>
      <c r="E77" s="173"/>
      <c r="F77" s="143"/>
      <c r="G77" s="144"/>
      <c r="H77" s="144"/>
      <c r="K77" s="167"/>
      <c r="M77" s="136"/>
    </row>
    <row r="78" spans="1:17" x14ac:dyDescent="0.2">
      <c r="B78" s="140"/>
      <c r="C78" s="258" t="s">
        <v>289</v>
      </c>
      <c r="D78" s="259"/>
      <c r="E78" s="173"/>
      <c r="F78" s="143"/>
      <c r="G78" s="144"/>
      <c r="H78" s="144"/>
      <c r="K78" s="167"/>
      <c r="M78" s="136"/>
    </row>
    <row r="79" spans="1:17" x14ac:dyDescent="0.2">
      <c r="B79" s="140"/>
      <c r="C79" s="260" t="s">
        <v>290</v>
      </c>
      <c r="D79" s="261"/>
      <c r="E79" s="173"/>
      <c r="F79" s="143"/>
      <c r="G79" s="144"/>
      <c r="H79" s="144"/>
      <c r="K79" s="167"/>
      <c r="L79" s="174">
        <f>+M76-K76</f>
        <v>999793</v>
      </c>
      <c r="M79" s="136">
        <f t="shared" si="2"/>
        <v>999793</v>
      </c>
    </row>
    <row r="80" spans="1:17" ht="15.75" thickBot="1" x14ac:dyDescent="0.25">
      <c r="B80" s="140"/>
      <c r="C80" s="262" t="s">
        <v>291</v>
      </c>
      <c r="D80" s="263"/>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2A892844DC15445A6198A68BA72B3C7" ma:contentTypeVersion="20" ma:contentTypeDescription="" ma:contentTypeScope="" ma:versionID="d79b2e7a993d1de934c533bbd6fc3ad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2022-09-09T07:00:00+00:00</OpenedDate>
    <SignificantOrder xmlns="dc463f71-b30c-4ab2-9473-d307f9d35888">false</SignificantOrder>
    <Date1 xmlns="dc463f71-b30c-4ab2-9473-d307f9d35888">2022-09-09T07:00:00+00:00</Date1>
    <IsDocumentOrder xmlns="dc463f71-b30c-4ab2-9473-d307f9d35888">false</IsDocumentOrder>
    <IsHighlyConfidential xmlns="dc463f71-b30c-4ab2-9473-d307f9d35888">false</IsHighlyConfidential>
    <CaseCompanyNames xmlns="dc463f71-b30c-4ab2-9473-d307f9d35888">WASTE CONTROL, INC.</CaseCompanyNames>
    <Nickname xmlns="http://schemas.microsoft.com/sharepoint/v3" xsi:nil="true"/>
    <DocketNumber xmlns="dc463f71-b30c-4ab2-9473-d307f9d35888">220684</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0265ABE6-4A36-42CC-A275-FC14382ECD06}"/>
</file>

<file path=customXml/itemProps4.xml><?xml version="1.0" encoding="utf-8"?>
<ds:datastoreItem xmlns:ds="http://schemas.openxmlformats.org/officeDocument/2006/customXml" ds:itemID="{BCA2923D-ACB3-49BF-91F4-6443FFC9EB73}"/>
</file>

<file path=customXml/itemProps5.xml><?xml version="1.0" encoding="utf-8"?>
<ds:datastoreItem xmlns:ds="http://schemas.openxmlformats.org/officeDocument/2006/customXml" ds:itemID="{2577BA8F-3E80-43E6-9A5B-32ED6E55F5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Heather Garland</cp:lastModifiedBy>
  <cp:revision/>
  <dcterms:created xsi:type="dcterms:W3CDTF">2005-10-11T17:22:03Z</dcterms:created>
  <dcterms:modified xsi:type="dcterms:W3CDTF">2022-09-09T22:40:51Z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0x0101006E56B4D1795A2E4DB2F0B01679ED314A0032A892844DC15445A6198A68BA72B3C7</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