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2\Q4-2022\To File\"/>
    </mc:Choice>
  </mc:AlternateContent>
  <bookViews>
    <workbookView xWindow="0" yWindow="0" windowWidth="8625" windowHeight="6120"/>
  </bookViews>
  <sheets>
    <sheet name="BS - Summary for Comm Reports " sheetId="1" r:id="rId1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0">'BS - Summary for Comm Reports '!$A$1:$D$210</definedName>
    <definedName name="_xlnm.Print_Titles" localSheetId="0">'BS - Summary for Comm Reports '!$1:$5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6" i="1" l="1"/>
  <c r="C196" i="1"/>
  <c r="B196" i="1"/>
  <c r="D192" i="1"/>
  <c r="C192" i="1"/>
  <c r="B192" i="1"/>
  <c r="C152" i="1"/>
  <c r="D146" i="1"/>
  <c r="C146" i="1"/>
  <c r="B146" i="1"/>
  <c r="D100" i="1"/>
  <c r="C100" i="1"/>
  <c r="B100" i="1"/>
  <c r="D86" i="1"/>
  <c r="D76" i="1"/>
  <c r="C76" i="1"/>
  <c r="B76" i="1"/>
  <c r="D61" i="1"/>
  <c r="C61" i="1"/>
  <c r="B61" i="1"/>
  <c r="C58" i="1" l="1"/>
  <c r="D97" i="1"/>
  <c r="B38" i="1"/>
  <c r="B152" i="1"/>
  <c r="D72" i="1"/>
  <c r="B121" i="1"/>
  <c r="B24" i="1"/>
  <c r="B40" i="1" s="1"/>
  <c r="C91" i="1"/>
  <c r="B202" i="1"/>
  <c r="B204" i="1" s="1"/>
  <c r="B206" i="1" s="1"/>
  <c r="D152" i="1"/>
  <c r="D154" i="1" s="1"/>
  <c r="D169" i="1"/>
  <c r="D186" i="1"/>
  <c r="D188" i="1" s="1"/>
  <c r="D24" i="1"/>
  <c r="B141" i="1"/>
  <c r="C24" i="1"/>
  <c r="C32" i="1"/>
  <c r="B48" i="1"/>
  <c r="B50" i="1" s="1"/>
  <c r="B58" i="1"/>
  <c r="B86" i="1"/>
  <c r="B91" i="1"/>
  <c r="B97" i="1"/>
  <c r="C48" i="1"/>
  <c r="C50" i="1" s="1"/>
  <c r="C97" i="1"/>
  <c r="D48" i="1"/>
  <c r="D50" i="1" s="1"/>
  <c r="B169" i="1"/>
  <c r="D141" i="1"/>
  <c r="C169" i="1"/>
  <c r="C186" i="1"/>
  <c r="C188" i="1" s="1"/>
  <c r="C15" i="1"/>
  <c r="C121" i="1"/>
  <c r="D38" i="1"/>
  <c r="D58" i="1"/>
  <c r="D91" i="1"/>
  <c r="C141" i="1"/>
  <c r="B186" i="1"/>
  <c r="B188" i="1" s="1"/>
  <c r="D202" i="1"/>
  <c r="D204" i="1" s="1"/>
  <c r="D206" i="1" s="1"/>
  <c r="D121" i="1"/>
  <c r="D32" i="1"/>
  <c r="C38" i="1"/>
  <c r="C40" i="1" s="1"/>
  <c r="B72" i="1"/>
  <c r="C86" i="1"/>
  <c r="C202" i="1"/>
  <c r="C204" i="1" s="1"/>
  <c r="C206" i="1" s="1"/>
  <c r="C72" i="1"/>
  <c r="C154" i="1"/>
  <c r="B154" i="1"/>
  <c r="C102" i="1" l="1"/>
  <c r="B208" i="1"/>
  <c r="B210" i="1" s="1"/>
  <c r="D102" i="1"/>
  <c r="D40" i="1"/>
  <c r="D123" i="1" s="1"/>
  <c r="C208" i="1"/>
  <c r="C210" i="1" s="1"/>
  <c r="B102" i="1"/>
  <c r="B123" i="1" s="1"/>
  <c r="D208" i="1"/>
  <c r="D210" i="1" s="1"/>
  <c r="C123" i="1"/>
  <c r="C211" i="1" l="1"/>
  <c r="D211" i="1"/>
  <c r="B211" i="1"/>
</calcChain>
</file>

<file path=xl/sharedStrings.xml><?xml version="1.0" encoding="utf-8"?>
<sst xmlns="http://schemas.openxmlformats.org/spreadsheetml/2006/main" count="177" uniqueCount="175">
  <si>
    <t>FERC Account and Description</t>
  </si>
  <si>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</si>
  <si>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</si>
  <si>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</si>
  <si>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</si>
  <si>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</si>
  <si>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</si>
  <si>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</si>
  <si>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</si>
  <si>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</si>
  <si>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</si>
  <si>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</si>
  <si>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</si>
  <si>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</si>
  <si>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</si>
  <si>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</si>
  <si>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117.1 Gas Stored - Base Gas</t>
  </si>
  <si>
    <t>117.3 Gas Strd.in Resvr.&amp; Pipln.-Noncurr.</t>
  </si>
  <si>
    <t>Total Gas Plant</t>
  </si>
  <si>
    <t>***Common Plant</t>
  </si>
  <si>
    <t>101 Plant in Service - Common</t>
  </si>
  <si>
    <t>101.1 - Property under capital leases</t>
  </si>
  <si>
    <t>105 Common Plant Held for Future Use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</si>
  <si>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</si>
  <si>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</si>
  <si>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</si>
  <si>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</si>
  <si>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</si>
  <si>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</si>
  <si>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</si>
  <si>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</si>
  <si>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</si>
  <si>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</si>
  <si>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</si>
  <si>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</si>
  <si>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</si>
  <si>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</si>
  <si>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</si>
  <si>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</si>
  <si>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</si>
  <si>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</si>
  <si>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</si>
  <si>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</si>
  <si>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</si>
  <si>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</si>
  <si>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</si>
  <si>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</si>
  <si>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</si>
  <si>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</si>
  <si>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</si>
  <si>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</si>
  <si>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</si>
  <si>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</si>
  <si>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</si>
  <si>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</si>
  <si>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</si>
  <si>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</si>
  <si>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</si>
  <si>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</si>
  <si>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</si>
  <si>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</si>
  <si>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</si>
  <si>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</si>
  <si>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</si>
  <si>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</si>
  <si>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156 Other Materials and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</si>
  <si>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</si>
  <si>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</si>
  <si>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</si>
  <si>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</si>
  <si>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</si>
  <si>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</si>
  <si>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</si>
  <si>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</si>
  <si>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</si>
  <si>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</si>
  <si>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</si>
  <si>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</si>
  <si>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</si>
  <si>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</si>
  <si>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</si>
  <si>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</si>
  <si>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</si>
  <si>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</si>
  <si>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</si>
  <si>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</si>
  <si>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</si>
  <si>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</si>
  <si>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</si>
  <si>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</si>
  <si>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</si>
  <si>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</si>
  <si>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</si>
  <si>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</si>
  <si>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</si>
  <si>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</si>
  <si>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</si>
  <si>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</si>
  <si>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</si>
  <si>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</si>
  <si>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</si>
  <si>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</si>
  <si>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</si>
  <si>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</si>
  <si>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</si>
  <si>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</si>
  <si>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</si>
  <si>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</si>
  <si>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</si>
  <si>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</si>
  <si>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</si>
  <si>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</si>
  <si>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</si>
  <si>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</si>
  <si>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</si>
  <si>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</si>
  <si>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</si>
  <si>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</si>
  <si>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</si>
  <si>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</si>
  <si>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</si>
  <si>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</si>
  <si>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</si>
  <si>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</si>
  <si>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</si>
  <si>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</si>
  <si>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</si>
  <si>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</si>
  <si>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</si>
  <si>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</si>
  <si>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</si>
  <si>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</si>
  <si>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</si>
  <si>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</si>
  <si>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</si>
  <si>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</si>
  <si>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</si>
  <si>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</si>
  <si>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</si>
  <si>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</si>
  <si>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</si>
  <si>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</si>
  <si>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</si>
  <si>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</si>
  <si>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</si>
  <si>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</si>
  <si>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</si>
  <si>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</si>
  <si>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</si>
  <si>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215.1 Appropriated Retained Earnings Amort Reserve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</si>
  <si>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</si>
  <si>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</si>
  <si>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</si>
  <si>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</si>
  <si>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</si>
  <si>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</si>
  <si>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</si>
  <si>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</si>
  <si>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</si>
  <si>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</si>
  <si>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</si>
  <si>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</si>
  <si>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</si>
  <si>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</si>
  <si>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</si>
  <si>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</si>
  <si>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</si>
  <si>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</si>
  <si>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</si>
  <si>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</si>
  <si>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</si>
  <si>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</si>
  <si>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</si>
  <si>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Puget Sound Energy</t>
  </si>
  <si>
    <t>WUTC Balance Sheet as of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</si>
</sst>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_(&quot;$&quot;* #,##0_);_(&quot;$&quot;* \(#,##0\);_(&quot;$&quot;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164" fontId="2" fillId="0" borderId="0" xfId="0" applyNumberFormat="1" applyFont="1" applyAlignment="1">
      <alignment horizontal="left"/>
    </xf>
    <xf numFmtId="165" fontId="4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166" fontId="4" fillId="0" borderId="1" xfId="0" applyNumberFormat="1" applyFont="1" applyBorder="1"/>
    <xf numFmtId="164" fontId="4" fillId="0" borderId="0" xfId="0" applyNumberFormat="1" applyFont="1" applyFill="1" applyAlignment="1">
      <alignment horizontal="left"/>
    </xf>
    <xf numFmtId="43" fontId="4" fillId="0" borderId="0" xfId="0" applyNumberFormat="1" applyFont="1"/>
    <xf numFmtId="164" fontId="4" fillId="0" borderId="2" xfId="0" applyNumberFormat="1" applyFont="1" applyFill="1" applyBorder="1" applyAlignment="1">
      <alignment horizontal="left"/>
    </xf>
    <xf numFmtId="43" fontId="4" fillId="0" borderId="1" xfId="0" applyNumberFormat="1" applyFont="1" applyBorder="1"/>
    <xf numFmtId="166" fontId="5" fillId="0" borderId="0" xfId="0" applyNumberFormat="1" applyFont="1"/>
    <xf numFmtId="165" fontId="4" fillId="0" borderId="3" xfId="0" applyNumberFormat="1" applyFont="1" applyBorder="1"/>
    <xf numFmtId="0" fontId="3" fillId="0" borderId="0" xfId="0" applyFont="1" applyBorder="1"/>
    <xf numFmtId="17" fontId="6" fillId="0" borderId="1" xfId="0" quotePrefix="1" applyNumberFormat="1" applyFont="1" applyBorder="1" applyAlignment="1">
      <alignment horizontal="center"/>
    </xf>
    <xf numFmtId="17" fontId="6" fillId="0" borderId="0" xfId="0" quotePrefix="1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right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49" fontId="0" fillId="0" borderId="0" xfId="0" applyNumberFormat="1" applyFont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1"/>
  <sheetViews>
    <sheetView tabSelected="1" zoomScale="90" zoomScaleNormal="90" workbookViewId="0">
      <selection activeCell="F8" sqref="F8"/>
    </sheetView>
  </sheetViews>
  <sheetFormatPr defaultRowHeight="15" x14ac:dyDescent="0.25"/>
  <cols>
    <col min="1" max="1" width="53" style="1" customWidth="1"/>
    <col min="2" max="4" width="21.7109375" style="2" customWidth="1"/>
    <col min="5" max="5" width="13.5703125" bestFit="1" customWidth="1"/>
  </cols>
  <sheetData>
    <row r="1" spans="1:5" x14ac:dyDescent="0.25">
      <c r="A1" s="20" t="s">
        <v>173</v>
      </c>
      <c r="B1" s="21"/>
      <c r="C1" s="21"/>
      <c r="D1" s="21"/>
    </row>
    <row r="2" spans="1:5" x14ac:dyDescent="0.25">
      <c r="A2" s="20" t="s">
        <v>174</v>
      </c>
      <c r="B2" s="21"/>
      <c r="C2" s="21"/>
      <c r="D2" s="21"/>
    </row>
    <row r="3" spans="1:5" x14ac:dyDescent="0.25">
      <c r="A3" s="3" t="s">
        <v>0</v>
      </c>
      <c r="B3" s="16">
        <v>44835</v>
      </c>
      <c r="C3" s="16">
        <v>44866</v>
      </c>
      <c r="D3" s="16">
        <v>44896</v>
      </c>
    </row>
    <row r="4" spans="1:5" x14ac:dyDescent="0.25">
      <c r="A4" s="15"/>
      <c r="B4" s="17"/>
      <c r="C4" s="17"/>
      <c r="D4" s="17"/>
    </row>
    <row r="5" spans="1:5" x14ac:dyDescent="0.25">
      <c r="B5" s="18"/>
      <c r="C5" s="18"/>
      <c r="D5" s="18"/>
    </row>
    <row r="6" spans="1:5" x14ac:dyDescent="0.25">
      <c r="A6" s="4" t="s">
        <v>1</v>
      </c>
      <c r="B6" s="19"/>
      <c r="C6" s="19"/>
      <c r="D6" s="19"/>
    </row>
    <row r="7" spans="1:5" x14ac:dyDescent="0.25">
      <c r="A7" s="4" t="s">
        <v>2</v>
      </c>
      <c r="B7" s="19"/>
      <c r="C7" s="19"/>
      <c r="D7" s="19"/>
    </row>
    <row r="8" spans="1:5" x14ac:dyDescent="0.25">
      <c r="A8" s="4" t="s">
        <v>3</v>
      </c>
      <c r="B8" s="19"/>
      <c r="C8" s="19"/>
      <c r="D8" s="19"/>
    </row>
    <row r="9" spans="1:5" x14ac:dyDescent="0.25">
      <c r="A9" s="4" t="s">
        <v>4</v>
      </c>
      <c r="B9" s="5">
        <v>10859359344.429998</v>
      </c>
      <c r="C9" s="5">
        <v>10881433665.07</v>
      </c>
      <c r="D9" s="5">
        <v>10885392096.17</v>
      </c>
      <c r="E9" s="6"/>
    </row>
    <row r="10" spans="1:5" x14ac:dyDescent="0.25">
      <c r="A10" s="4" t="s">
        <v>5</v>
      </c>
      <c r="B10" s="7">
        <v>0</v>
      </c>
      <c r="C10" s="7">
        <v>0</v>
      </c>
      <c r="D10" s="7">
        <v>0</v>
      </c>
    </row>
    <row r="11" spans="1:5" x14ac:dyDescent="0.25">
      <c r="A11" s="4" t="s">
        <v>6</v>
      </c>
      <c r="B11" s="7">
        <v>38856381.350000001</v>
      </c>
      <c r="C11" s="7">
        <v>38856486.649999999</v>
      </c>
      <c r="D11" s="7">
        <v>38857747.25</v>
      </c>
    </row>
    <row r="12" spans="1:5" x14ac:dyDescent="0.25">
      <c r="A12" s="4" t="s">
        <v>7</v>
      </c>
      <c r="B12" s="7">
        <v>268514038.02999997</v>
      </c>
      <c r="C12" s="7">
        <v>276544319.97000003</v>
      </c>
      <c r="D12" s="7">
        <v>342443904.23000002</v>
      </c>
    </row>
    <row r="13" spans="1:5" x14ac:dyDescent="0.25">
      <c r="A13" s="4" t="s">
        <v>8</v>
      </c>
      <c r="B13" s="7">
        <v>727916322.76999998</v>
      </c>
      <c r="C13" s="7">
        <v>743707144.09000003</v>
      </c>
      <c r="D13" s="7">
        <v>715554478.76999998</v>
      </c>
    </row>
    <row r="14" spans="1:5" x14ac:dyDescent="0.25">
      <c r="A14" s="4" t="s">
        <v>9</v>
      </c>
      <c r="B14" s="8">
        <v>282791674.87</v>
      </c>
      <c r="C14" s="8">
        <v>282791674.87</v>
      </c>
      <c r="D14" s="8">
        <v>282791674.87</v>
      </c>
    </row>
    <row r="15" spans="1:5" x14ac:dyDescent="0.25">
      <c r="A15" s="4" t="s">
        <v>10</v>
      </c>
      <c r="B15" s="7">
        <v>12177437761.450001</v>
      </c>
      <c r="C15" s="7">
        <f>SUM(C9:C14)</f>
        <v>12223333290.65</v>
      </c>
      <c r="D15" s="7">
        <v>12265039901.290001</v>
      </c>
      <c r="E15" s="6"/>
    </row>
    <row r="16" spans="1:5" x14ac:dyDescent="0.25">
      <c r="A16" s="4"/>
      <c r="B16" s="10">
        <v>0</v>
      </c>
      <c r="C16" s="10"/>
      <c r="D16" s="10">
        <v>0</v>
      </c>
    </row>
    <row r="17" spans="1:5" x14ac:dyDescent="0.25">
      <c r="A17" s="9" t="s">
        <v>11</v>
      </c>
      <c r="B17" s="10">
        <v>0</v>
      </c>
      <c r="C17" s="10"/>
      <c r="D17" s="10">
        <v>0</v>
      </c>
    </row>
    <row r="18" spans="1:5" x14ac:dyDescent="0.25">
      <c r="A18" s="9" t="s">
        <v>12</v>
      </c>
      <c r="B18" s="7">
        <v>4755279656.6999998</v>
      </c>
      <c r="C18" s="7">
        <v>4768788654.3199997</v>
      </c>
      <c r="D18" s="7">
        <v>4795295870.4399996</v>
      </c>
    </row>
    <row r="19" spans="1:5" x14ac:dyDescent="0.25">
      <c r="A19" s="9" t="s">
        <v>13</v>
      </c>
      <c r="B19" s="7">
        <v>7374233.6200000001</v>
      </c>
      <c r="C19" s="7">
        <v>7374233.6200000001</v>
      </c>
      <c r="D19" s="7">
        <v>7374233.6200000001</v>
      </c>
    </row>
    <row r="20" spans="1:5" x14ac:dyDescent="0.25">
      <c r="A20" s="9" t="s">
        <v>14</v>
      </c>
      <c r="B20" s="7">
        <v>349957544.88999999</v>
      </c>
      <c r="C20" s="7">
        <v>354748411.06</v>
      </c>
      <c r="D20" s="7">
        <v>355745484.33999997</v>
      </c>
    </row>
    <row r="21" spans="1:5" x14ac:dyDescent="0.25">
      <c r="A21" s="9" t="s">
        <v>15</v>
      </c>
      <c r="B21" s="7">
        <v>115602018.17</v>
      </c>
      <c r="C21" s="7">
        <v>116815047.82000001</v>
      </c>
      <c r="D21" s="7">
        <v>108956528.39</v>
      </c>
    </row>
    <row r="22" spans="1:5" x14ac:dyDescent="0.25">
      <c r="A22" s="9" t="s">
        <v>16</v>
      </c>
      <c r="B22" s="7">
        <v>8783942.6300000008</v>
      </c>
      <c r="C22" s="7">
        <v>8783942.6300000008</v>
      </c>
      <c r="D22" s="7">
        <v>8783942.6300000008</v>
      </c>
    </row>
    <row r="23" spans="1:5" ht="15.75" thickBot="1" x14ac:dyDescent="0.3">
      <c r="A23" s="11" t="s">
        <v>17</v>
      </c>
      <c r="B23" s="8">
        <v>0</v>
      </c>
      <c r="C23" s="8">
        <v>0</v>
      </c>
      <c r="D23" s="8">
        <v>0</v>
      </c>
    </row>
    <row r="24" spans="1:5" x14ac:dyDescent="0.25">
      <c r="A24" s="4" t="s">
        <v>18</v>
      </c>
      <c r="B24" s="7">
        <f>SUM(B18:B23)</f>
        <v>5236997396.0100002</v>
      </c>
      <c r="C24" s="7">
        <f>SUM(C18:C23)</f>
        <v>5256510289.4499998</v>
      </c>
      <c r="D24" s="7">
        <f>SUM(D18:D23)</f>
        <v>5276156059.4200001</v>
      </c>
      <c r="E24" s="6"/>
    </row>
    <row r="25" spans="1:5" x14ac:dyDescent="0.25">
      <c r="A25" s="4"/>
      <c r="B25" s="10"/>
      <c r="C25" s="10"/>
      <c r="D25" s="10"/>
    </row>
    <row r="26" spans="1:5" x14ac:dyDescent="0.25">
      <c r="A26" s="4" t="s">
        <v>19</v>
      </c>
      <c r="B26" s="10"/>
      <c r="C26" s="10"/>
      <c r="D26" s="10"/>
    </row>
    <row r="27" spans="1:5" x14ac:dyDescent="0.25">
      <c r="A27" s="4" t="s">
        <v>20</v>
      </c>
      <c r="B27" s="7">
        <v>1017209752.3200001</v>
      </c>
      <c r="C27" s="7">
        <v>1004505041.76</v>
      </c>
      <c r="D27" s="7">
        <v>1004342328.79</v>
      </c>
    </row>
    <row r="28" spans="1:5" x14ac:dyDescent="0.25">
      <c r="A28" s="4" t="s">
        <v>21</v>
      </c>
      <c r="B28" s="7">
        <v>58934035.649999999</v>
      </c>
      <c r="C28" s="7">
        <v>58662438.670000002</v>
      </c>
      <c r="D28" s="7">
        <v>58390841.689999998</v>
      </c>
    </row>
    <row r="29" spans="1:5" x14ac:dyDescent="0.25">
      <c r="A29" s="4" t="s">
        <v>22</v>
      </c>
      <c r="B29" s="7">
        <v>0</v>
      </c>
      <c r="C29" s="7">
        <v>0</v>
      </c>
      <c r="D29" s="7">
        <v>0</v>
      </c>
    </row>
    <row r="30" spans="1:5" x14ac:dyDescent="0.25">
      <c r="A30" s="4" t="s">
        <v>23</v>
      </c>
      <c r="B30" s="7">
        <v>17709360.949999999</v>
      </c>
      <c r="C30" s="7">
        <v>17935321.25</v>
      </c>
      <c r="D30" s="7">
        <v>25193759.300000001</v>
      </c>
    </row>
    <row r="31" spans="1:5" x14ac:dyDescent="0.25">
      <c r="A31" s="4" t="s">
        <v>24</v>
      </c>
      <c r="B31" s="8">
        <v>47157176.600000001</v>
      </c>
      <c r="C31" s="8">
        <v>60351925.150000006</v>
      </c>
      <c r="D31" s="8">
        <v>37290457.640000001</v>
      </c>
    </row>
    <row r="32" spans="1:5" x14ac:dyDescent="0.25">
      <c r="A32" s="4" t="s">
        <v>25</v>
      </c>
      <c r="B32" s="7">
        <v>1141010325.52</v>
      </c>
      <c r="C32" s="7">
        <f>SUM(C27:C31)</f>
        <v>1141454726.8299999</v>
      </c>
      <c r="D32" s="7">
        <f>SUM(D27:D31)</f>
        <v>1125217387.4200001</v>
      </c>
      <c r="E32" s="6"/>
    </row>
    <row r="33" spans="1:5" x14ac:dyDescent="0.25">
      <c r="A33" s="4"/>
      <c r="B33" s="10"/>
      <c r="C33" s="10"/>
      <c r="D33" s="10"/>
    </row>
    <row r="34" spans="1:5" x14ac:dyDescent="0.25">
      <c r="A34" s="4" t="s">
        <v>26</v>
      </c>
      <c r="B34" s="10"/>
      <c r="C34" s="10"/>
      <c r="D34" s="10"/>
    </row>
    <row r="35" spans="1:5" x14ac:dyDescent="0.25">
      <c r="A35" s="4" t="s">
        <v>27</v>
      </c>
      <c r="B35" s="7">
        <v>-6830667270.9500008</v>
      </c>
      <c r="C35" s="7">
        <v>-6876950872.5999994</v>
      </c>
      <c r="D35" s="7">
        <v>-6855088209.8200006</v>
      </c>
    </row>
    <row r="36" spans="1:5" x14ac:dyDescent="0.25">
      <c r="A36" s="4" t="s">
        <v>28</v>
      </c>
      <c r="B36" s="7">
        <v>-435138646.21000004</v>
      </c>
      <c r="C36" s="7">
        <v>-426788794.44</v>
      </c>
      <c r="D36" s="7">
        <v>-434822264.38999999</v>
      </c>
    </row>
    <row r="37" spans="1:5" x14ac:dyDescent="0.25">
      <c r="A37" s="4" t="s">
        <v>29</v>
      </c>
      <c r="B37" s="8">
        <v>-170336083.63000003</v>
      </c>
      <c r="C37" s="8">
        <v>-170816208.06000003</v>
      </c>
      <c r="D37" s="8">
        <v>-171296332.49000001</v>
      </c>
    </row>
    <row r="38" spans="1:5" x14ac:dyDescent="0.25">
      <c r="A38" s="4" t="s">
        <v>30</v>
      </c>
      <c r="B38" s="7">
        <f>SUM(B35:B37)</f>
        <v>-7436142000.7900009</v>
      </c>
      <c r="C38" s="7">
        <f>SUM(C35:C37)</f>
        <v>-7474555875.0999994</v>
      </c>
      <c r="D38" s="7">
        <f>SUM(D35:D37)</f>
        <v>-7461206806.7000008</v>
      </c>
      <c r="E38" s="6"/>
    </row>
    <row r="39" spans="1:5" x14ac:dyDescent="0.25">
      <c r="A39" s="4"/>
      <c r="B39" s="10"/>
      <c r="C39" s="10"/>
      <c r="D39" s="10"/>
    </row>
    <row r="40" spans="1:5" x14ac:dyDescent="0.25">
      <c r="A40" s="4" t="s">
        <v>31</v>
      </c>
      <c r="B40" s="7">
        <f>SUM(B38,B32,B24,B15)</f>
        <v>11119303482.190001</v>
      </c>
      <c r="C40" s="7">
        <f>SUM(C38,C32,C24,C15)</f>
        <v>11146742431.83</v>
      </c>
      <c r="D40" s="7">
        <f>SUM(D38,D32,D24,D15)</f>
        <v>11205206541.43</v>
      </c>
      <c r="E40" s="6"/>
    </row>
    <row r="41" spans="1:5" x14ac:dyDescent="0.25">
      <c r="A41" s="4"/>
      <c r="B41" s="10"/>
      <c r="C41" s="10"/>
      <c r="D41" s="10"/>
    </row>
    <row r="42" spans="1:5" x14ac:dyDescent="0.25">
      <c r="A42" s="4" t="s">
        <v>32</v>
      </c>
      <c r="B42" s="10"/>
      <c r="C42" s="10"/>
      <c r="D42" s="10"/>
    </row>
    <row r="43" spans="1:5" x14ac:dyDescent="0.25">
      <c r="A43" s="4" t="s">
        <v>33</v>
      </c>
      <c r="B43" s="10"/>
      <c r="C43" s="10"/>
      <c r="D43" s="10"/>
    </row>
    <row r="44" spans="1:5" x14ac:dyDescent="0.25">
      <c r="A44" s="4" t="s">
        <v>34</v>
      </c>
      <c r="B44" s="7">
        <v>3648690.24</v>
      </c>
      <c r="C44" s="7">
        <v>3652741.14</v>
      </c>
      <c r="D44" s="7">
        <v>3650228.56</v>
      </c>
    </row>
    <row r="45" spans="1:5" x14ac:dyDescent="0.25">
      <c r="A45" s="4" t="s">
        <v>35</v>
      </c>
      <c r="B45" s="7">
        <v>-24654.79</v>
      </c>
      <c r="C45" s="7">
        <v>-24654.79</v>
      </c>
      <c r="D45" s="7">
        <v>-24654.79</v>
      </c>
    </row>
    <row r="46" spans="1:5" x14ac:dyDescent="0.25">
      <c r="A46" s="4" t="s">
        <v>36</v>
      </c>
      <c r="B46" s="7">
        <v>38394337.880000003</v>
      </c>
      <c r="C46" s="7">
        <v>38394337.880000003</v>
      </c>
      <c r="D46" s="7">
        <v>38582474.32</v>
      </c>
    </row>
    <row r="47" spans="1:5" x14ac:dyDescent="0.25">
      <c r="A47" s="4" t="s">
        <v>37</v>
      </c>
      <c r="B47" s="8">
        <v>54634542.979999997</v>
      </c>
      <c r="C47" s="8">
        <v>54634395.5</v>
      </c>
      <c r="D47" s="8">
        <v>54983319.770000003</v>
      </c>
    </row>
    <row r="48" spans="1:5" x14ac:dyDescent="0.25">
      <c r="A48" s="4" t="s">
        <v>38</v>
      </c>
      <c r="B48" s="7">
        <f>SUM(B44:B47)</f>
        <v>96652916.310000002</v>
      </c>
      <c r="C48" s="7">
        <f>SUM(C44:C47)</f>
        <v>96656819.730000004</v>
      </c>
      <c r="D48" s="7">
        <f>SUM(D44:D47)</f>
        <v>97191367.860000014</v>
      </c>
      <c r="E48" s="6"/>
    </row>
    <row r="49" spans="1:5" x14ac:dyDescent="0.25">
      <c r="A49" s="4"/>
      <c r="B49" s="10"/>
      <c r="C49" s="10"/>
      <c r="D49" s="10"/>
    </row>
    <row r="50" spans="1:5" x14ac:dyDescent="0.25">
      <c r="A50" s="4" t="s">
        <v>39</v>
      </c>
      <c r="B50" s="7">
        <f>B48</f>
        <v>96652916.310000002</v>
      </c>
      <c r="C50" s="7">
        <f>C48</f>
        <v>96656819.730000004</v>
      </c>
      <c r="D50" s="7">
        <f>D48</f>
        <v>97191367.860000014</v>
      </c>
      <c r="E50" s="6"/>
    </row>
    <row r="51" spans="1:5" x14ac:dyDescent="0.25">
      <c r="A51" s="4"/>
      <c r="B51" s="10"/>
      <c r="C51" s="10"/>
      <c r="D51" s="10"/>
    </row>
    <row r="52" spans="1:5" x14ac:dyDescent="0.25">
      <c r="A52" s="4" t="s">
        <v>40</v>
      </c>
      <c r="B52" s="10"/>
      <c r="C52" s="10"/>
      <c r="D52" s="10"/>
    </row>
    <row r="53" spans="1:5" x14ac:dyDescent="0.25">
      <c r="A53" s="4" t="s">
        <v>41</v>
      </c>
      <c r="B53" s="10"/>
      <c r="C53" s="10"/>
      <c r="D53" s="10"/>
    </row>
    <row r="54" spans="1:5" x14ac:dyDescent="0.25">
      <c r="A54" s="4" t="s">
        <v>42</v>
      </c>
      <c r="B54" s="7">
        <v>-12344130.25</v>
      </c>
      <c r="C54" s="7">
        <v>13433536.630000001</v>
      </c>
      <c r="D54" s="7">
        <v>88139125.590000004</v>
      </c>
    </row>
    <row r="55" spans="1:5" x14ac:dyDescent="0.25">
      <c r="A55" s="4" t="s">
        <v>43</v>
      </c>
      <c r="B55" s="7">
        <v>9755762.7799999993</v>
      </c>
      <c r="C55" s="7">
        <v>26170823.030000001</v>
      </c>
      <c r="D55" s="7">
        <v>60437596.469999999</v>
      </c>
    </row>
    <row r="56" spans="1:5" x14ac:dyDescent="0.25">
      <c r="A56" s="4" t="s">
        <v>44</v>
      </c>
      <c r="B56" s="7">
        <v>4132017.01</v>
      </c>
      <c r="C56" s="7">
        <v>5395103.96</v>
      </c>
      <c r="D56" s="7">
        <v>2607513.8199999998</v>
      </c>
    </row>
    <row r="57" spans="1:5" x14ac:dyDescent="0.25">
      <c r="A57" s="4" t="s">
        <v>45</v>
      </c>
      <c r="B57" s="8">
        <v>0</v>
      </c>
      <c r="C57" s="8">
        <v>0</v>
      </c>
      <c r="D57" s="8">
        <v>0</v>
      </c>
    </row>
    <row r="58" spans="1:5" x14ac:dyDescent="0.25">
      <c r="A58" s="4" t="s">
        <v>46</v>
      </c>
      <c r="B58" s="7">
        <f>SUM(B54:B57)</f>
        <v>1543649.5399999991</v>
      </c>
      <c r="C58" s="7">
        <f>SUM(C54:C57)</f>
        <v>44999463.620000005</v>
      </c>
      <c r="D58" s="7">
        <f>SUM(D54:D57)</f>
        <v>151184235.88</v>
      </c>
      <c r="E58" s="6"/>
    </row>
    <row r="59" spans="1:5" x14ac:dyDescent="0.25">
      <c r="A59" s="4"/>
      <c r="B59" s="10"/>
      <c r="C59" s="10"/>
      <c r="D59" s="10"/>
    </row>
    <row r="60" spans="1:5" x14ac:dyDescent="0.25">
      <c r="A60" s="4" t="s">
        <v>47</v>
      </c>
      <c r="B60" s="12">
        <v>0</v>
      </c>
      <c r="C60" s="12">
        <v>0</v>
      </c>
      <c r="D60" s="12">
        <v>0</v>
      </c>
    </row>
    <row r="61" spans="1:5" x14ac:dyDescent="0.25">
      <c r="A61" s="4" t="s">
        <v>48</v>
      </c>
      <c r="B61" s="10">
        <f>SUM(B60)</f>
        <v>0</v>
      </c>
      <c r="C61" s="10">
        <f>SUM(C60)</f>
        <v>0</v>
      </c>
      <c r="D61" s="10">
        <f>SUM(D60)</f>
        <v>0</v>
      </c>
      <c r="E61" s="6"/>
    </row>
    <row r="62" spans="1:5" x14ac:dyDescent="0.25">
      <c r="A62" s="4"/>
      <c r="B62" s="10"/>
      <c r="C62" s="10"/>
      <c r="D62" s="10"/>
    </row>
    <row r="63" spans="1:5" x14ac:dyDescent="0.25">
      <c r="A63" s="4" t="s">
        <v>49</v>
      </c>
      <c r="B63" s="10"/>
      <c r="C63" s="10"/>
      <c r="D63" s="10"/>
    </row>
    <row r="64" spans="1:5" x14ac:dyDescent="0.25">
      <c r="A64" s="4" t="s">
        <v>50</v>
      </c>
      <c r="B64" s="7">
        <v>0</v>
      </c>
      <c r="C64" s="7">
        <v>0</v>
      </c>
      <c r="D64" s="7">
        <v>0</v>
      </c>
    </row>
    <row r="65" spans="1:5" x14ac:dyDescent="0.25">
      <c r="A65" s="4" t="s">
        <v>51</v>
      </c>
      <c r="B65" s="7">
        <v>226820002.91999999</v>
      </c>
      <c r="C65" s="7">
        <v>324407644.99000001</v>
      </c>
      <c r="D65" s="7">
        <v>375207749.80000001</v>
      </c>
    </row>
    <row r="66" spans="1:5" x14ac:dyDescent="0.25">
      <c r="A66" s="4" t="s">
        <v>52</v>
      </c>
      <c r="B66" s="7">
        <v>120461116.89</v>
      </c>
      <c r="C66" s="7">
        <v>160920721.72</v>
      </c>
      <c r="D66" s="7">
        <v>321794516.50999999</v>
      </c>
    </row>
    <row r="67" spans="1:5" x14ac:dyDescent="0.25">
      <c r="A67" s="4" t="s">
        <v>53</v>
      </c>
      <c r="B67" s="7">
        <v>3565742.48</v>
      </c>
      <c r="C67" s="7">
        <v>3289246.46</v>
      </c>
      <c r="D67" s="7">
        <v>4043420.3</v>
      </c>
    </row>
    <row r="68" spans="1:5" x14ac:dyDescent="0.25">
      <c r="A68" s="4" t="s">
        <v>54</v>
      </c>
      <c r="B68" s="7">
        <v>0</v>
      </c>
      <c r="C68" s="7">
        <v>0</v>
      </c>
      <c r="D68" s="7">
        <v>0</v>
      </c>
    </row>
    <row r="69" spans="1:5" x14ac:dyDescent="0.25">
      <c r="A69" s="4" t="s">
        <v>55</v>
      </c>
      <c r="B69" s="7">
        <v>193857753.47</v>
      </c>
      <c r="C69" s="7">
        <v>265441998.91999999</v>
      </c>
      <c r="D69" s="7">
        <v>284014590.5</v>
      </c>
    </row>
    <row r="70" spans="1:5" x14ac:dyDescent="0.25">
      <c r="A70" s="4" t="s">
        <v>56</v>
      </c>
      <c r="B70" s="7">
        <v>109398.78</v>
      </c>
      <c r="C70" s="7">
        <v>119101.01</v>
      </c>
      <c r="D70" s="7">
        <v>137168.34</v>
      </c>
    </row>
    <row r="71" spans="1:5" x14ac:dyDescent="0.25">
      <c r="A71" s="4" t="s">
        <v>57</v>
      </c>
      <c r="B71" s="8">
        <v>49256322.409999996</v>
      </c>
      <c r="C71" s="8">
        <v>45419534.840000004</v>
      </c>
      <c r="D71" s="8">
        <v>-3536307.59</v>
      </c>
    </row>
    <row r="72" spans="1:5" x14ac:dyDescent="0.25">
      <c r="A72" s="4" t="s">
        <v>58</v>
      </c>
      <c r="B72" s="7">
        <f>SUM(B64:B71)</f>
        <v>594070336.94999993</v>
      </c>
      <c r="C72" s="7">
        <f>SUM(C64:C71)</f>
        <v>799598247.94000006</v>
      </c>
      <c r="D72" s="7">
        <f>SUM(D64:D71)</f>
        <v>981661137.8599999</v>
      </c>
      <c r="E72" s="6"/>
    </row>
    <row r="73" spans="1:5" x14ac:dyDescent="0.25">
      <c r="A73" s="4"/>
      <c r="B73" s="10"/>
      <c r="C73" s="10"/>
      <c r="D73" s="10"/>
    </row>
    <row r="74" spans="1:5" x14ac:dyDescent="0.25">
      <c r="A74" s="4" t="s">
        <v>59</v>
      </c>
      <c r="B74" s="10"/>
      <c r="C74" s="10"/>
      <c r="D74" s="10"/>
    </row>
    <row r="75" spans="1:5" x14ac:dyDescent="0.25">
      <c r="A75" s="4" t="s">
        <v>60</v>
      </c>
      <c r="B75" s="8">
        <v>-37197149.75</v>
      </c>
      <c r="C75" s="8">
        <v>-50154695.130000003</v>
      </c>
      <c r="D75" s="8">
        <v>-41961715.340000004</v>
      </c>
    </row>
    <row r="76" spans="1:5" x14ac:dyDescent="0.25">
      <c r="A76" s="4" t="s">
        <v>61</v>
      </c>
      <c r="B76" s="7">
        <f>SUM(B75)</f>
        <v>-37197149.75</v>
      </c>
      <c r="C76" s="7">
        <f>SUM(C75)</f>
        <v>-50154695.130000003</v>
      </c>
      <c r="D76" s="7">
        <f>SUM(D75)</f>
        <v>-41961715.340000004</v>
      </c>
      <c r="E76" s="6"/>
    </row>
    <row r="77" spans="1:5" x14ac:dyDescent="0.25">
      <c r="A77" s="4"/>
      <c r="B77" s="10"/>
      <c r="C77" s="10"/>
      <c r="D77" s="10"/>
    </row>
    <row r="78" spans="1:5" x14ac:dyDescent="0.25">
      <c r="A78" s="4" t="s">
        <v>62</v>
      </c>
      <c r="B78" s="10"/>
      <c r="C78" s="10"/>
      <c r="D78" s="10"/>
    </row>
    <row r="79" spans="1:5" x14ac:dyDescent="0.25">
      <c r="A79" s="4" t="s">
        <v>63</v>
      </c>
      <c r="B79" s="7">
        <v>17783488.59</v>
      </c>
      <c r="C79" s="7">
        <v>17795705.859999999</v>
      </c>
      <c r="D79" s="7">
        <v>21182653.030000001</v>
      </c>
    </row>
    <row r="80" spans="1:5" x14ac:dyDescent="0.25">
      <c r="A80" s="4" t="s">
        <v>64</v>
      </c>
      <c r="B80" s="7">
        <v>130745771.06999999</v>
      </c>
      <c r="C80" s="7">
        <v>134610977.88999999</v>
      </c>
      <c r="D80" s="7">
        <v>131283900.14</v>
      </c>
    </row>
    <row r="81" spans="1:5" x14ac:dyDescent="0.25">
      <c r="A81" s="4" t="s">
        <v>65</v>
      </c>
      <c r="B81" s="7">
        <v>300438.83</v>
      </c>
      <c r="C81" s="7">
        <v>303981.87</v>
      </c>
      <c r="D81" s="7">
        <v>221956.78</v>
      </c>
    </row>
    <row r="82" spans="1:5" x14ac:dyDescent="0.25">
      <c r="A82" s="4" t="s">
        <v>66</v>
      </c>
      <c r="B82" s="7">
        <v>881420.1</v>
      </c>
      <c r="C82" s="7">
        <v>731066.82</v>
      </c>
      <c r="D82" s="7">
        <v>731066.82</v>
      </c>
    </row>
    <row r="83" spans="1:5" x14ac:dyDescent="0.25">
      <c r="A83" s="4" t="s">
        <v>67</v>
      </c>
      <c r="B83" s="7">
        <v>156574.72</v>
      </c>
      <c r="C83" s="7">
        <v>538223.85</v>
      </c>
      <c r="D83" s="7">
        <v>156824.62</v>
      </c>
    </row>
    <row r="84" spans="1:5" x14ac:dyDescent="0.25">
      <c r="A84" s="4" t="s">
        <v>68</v>
      </c>
      <c r="B84" s="7">
        <v>82703196.299999997</v>
      </c>
      <c r="C84" s="7">
        <v>76055336.819999993</v>
      </c>
      <c r="D84" s="7">
        <v>66796355.289999999</v>
      </c>
    </row>
    <row r="85" spans="1:5" x14ac:dyDescent="0.25">
      <c r="A85" s="4" t="s">
        <v>69</v>
      </c>
      <c r="B85" s="8">
        <v>1120608.21</v>
      </c>
      <c r="C85" s="8">
        <v>1103634.29</v>
      </c>
      <c r="D85" s="8">
        <v>979448.94</v>
      </c>
    </row>
    <row r="86" spans="1:5" x14ac:dyDescent="0.25">
      <c r="A86" s="4" t="s">
        <v>70</v>
      </c>
      <c r="B86" s="7">
        <f>SUM(B79:B85)</f>
        <v>233691497.82000002</v>
      </c>
      <c r="C86" s="7">
        <f>SUM(C79:C85)</f>
        <v>231138927.39999998</v>
      </c>
      <c r="D86" s="7">
        <f>SUM(D79:D85)</f>
        <v>221352205.62</v>
      </c>
      <c r="E86" s="6"/>
    </row>
    <row r="87" spans="1:5" x14ac:dyDescent="0.25">
      <c r="A87" s="4"/>
      <c r="B87" s="10"/>
      <c r="C87" s="10"/>
      <c r="D87" s="10"/>
    </row>
    <row r="88" spans="1:5" x14ac:dyDescent="0.25">
      <c r="A88" s="4" t="s">
        <v>71</v>
      </c>
      <c r="B88" s="10"/>
      <c r="C88" s="10"/>
      <c r="D88" s="10"/>
    </row>
    <row r="89" spans="1:5" x14ac:dyDescent="0.25">
      <c r="A89" s="4" t="s">
        <v>72</v>
      </c>
      <c r="B89" s="7">
        <v>204128170.89999998</v>
      </c>
      <c r="C89" s="7">
        <v>358043771.31</v>
      </c>
      <c r="D89" s="7">
        <v>587029595.75999999</v>
      </c>
    </row>
    <row r="90" spans="1:5" x14ac:dyDescent="0.25">
      <c r="A90" s="4" t="s">
        <v>73</v>
      </c>
      <c r="B90" s="8">
        <v>0</v>
      </c>
      <c r="C90" s="8">
        <v>0</v>
      </c>
      <c r="D90" s="8">
        <v>0</v>
      </c>
    </row>
    <row r="91" spans="1:5" x14ac:dyDescent="0.25">
      <c r="A91" s="4" t="s">
        <v>74</v>
      </c>
      <c r="B91" s="7">
        <f>SUM(B89:B90)</f>
        <v>204128170.89999998</v>
      </c>
      <c r="C91" s="7">
        <f>SUM(C89:C90)</f>
        <v>358043771.31</v>
      </c>
      <c r="D91" s="7">
        <f>SUM(D89:D90)</f>
        <v>587029595.75999999</v>
      </c>
      <c r="E91" s="6"/>
    </row>
    <row r="92" spans="1:5" x14ac:dyDescent="0.25">
      <c r="A92" s="4"/>
      <c r="B92" s="10"/>
      <c r="C92" s="10"/>
      <c r="D92" s="10"/>
    </row>
    <row r="93" spans="1:5" x14ac:dyDescent="0.25">
      <c r="A93" s="4" t="s">
        <v>75</v>
      </c>
      <c r="B93" s="10"/>
      <c r="C93" s="10"/>
      <c r="D93" s="10"/>
    </row>
    <row r="94" spans="1:5" x14ac:dyDescent="0.25">
      <c r="A94" s="4" t="s">
        <v>76</v>
      </c>
      <c r="B94" s="7">
        <v>67580488.469999999</v>
      </c>
      <c r="C94" s="7">
        <v>66968177.569999993</v>
      </c>
      <c r="D94" s="7">
        <v>47666670.469999999</v>
      </c>
    </row>
    <row r="95" spans="1:5" x14ac:dyDescent="0.25">
      <c r="A95" s="4" t="s">
        <v>77</v>
      </c>
      <c r="B95" s="7">
        <v>22638129.960000001</v>
      </c>
      <c r="C95" s="7">
        <v>13123125.4</v>
      </c>
      <c r="D95" s="7">
        <v>3331135.79</v>
      </c>
    </row>
    <row r="96" spans="1:5" x14ac:dyDescent="0.25">
      <c r="A96" s="4" t="s">
        <v>78</v>
      </c>
      <c r="B96" s="8">
        <v>0</v>
      </c>
      <c r="C96" s="8">
        <v>0</v>
      </c>
      <c r="D96" s="8">
        <v>0</v>
      </c>
    </row>
    <row r="97" spans="1:5" x14ac:dyDescent="0.25">
      <c r="A97" s="4" t="s">
        <v>79</v>
      </c>
      <c r="B97" s="7">
        <f>SUM(B94:B96)</f>
        <v>90218618.430000007</v>
      </c>
      <c r="C97" s="7">
        <f>SUM(C94:C96)</f>
        <v>80091302.969999999</v>
      </c>
      <c r="D97" s="7">
        <f>SUM(D94:D96)</f>
        <v>50997806.259999998</v>
      </c>
      <c r="E97" s="6"/>
    </row>
    <row r="98" spans="1:5" x14ac:dyDescent="0.25">
      <c r="A98" s="4"/>
      <c r="B98" s="10"/>
      <c r="C98" s="10"/>
      <c r="D98" s="10"/>
    </row>
    <row r="99" spans="1:5" x14ac:dyDescent="0.25">
      <c r="A99" s="4" t="s">
        <v>80</v>
      </c>
      <c r="B99" s="8">
        <v>1000825991.99</v>
      </c>
      <c r="C99" s="8">
        <v>1074127433.3800001</v>
      </c>
      <c r="D99" s="8">
        <v>1104013239.3800001</v>
      </c>
      <c r="E99" s="6"/>
    </row>
    <row r="100" spans="1:5" x14ac:dyDescent="0.25">
      <c r="A100" s="4" t="s">
        <v>81</v>
      </c>
      <c r="B100" s="7">
        <f>SUM(B99)</f>
        <v>1000825991.99</v>
      </c>
      <c r="C100" s="7">
        <f>SUM(C99)</f>
        <v>1074127433.3800001</v>
      </c>
      <c r="D100" s="7">
        <f>SUM(D99)</f>
        <v>1104013239.3800001</v>
      </c>
      <c r="E100" s="6"/>
    </row>
    <row r="101" spans="1:5" x14ac:dyDescent="0.25">
      <c r="A101" s="4"/>
      <c r="B101" s="7"/>
      <c r="C101" s="7"/>
      <c r="D101" s="7"/>
    </row>
    <row r="102" spans="1:5" x14ac:dyDescent="0.25">
      <c r="A102" s="4" t="s">
        <v>82</v>
      </c>
      <c r="B102" s="7">
        <f>SUM(B100,B97,B91,B86,B76,B72,B61,B58)</f>
        <v>2087281115.8800001</v>
      </c>
      <c r="C102" s="7">
        <f>SUM(C100,C97,C91,C86,C76,C72,C61,C58)</f>
        <v>2537844451.4899998</v>
      </c>
      <c r="D102" s="7">
        <f>SUM(D100,D97,D91,D86,D76,D72,D61,D58)</f>
        <v>3054276505.4200001</v>
      </c>
      <c r="E102" s="6"/>
    </row>
    <row r="103" spans="1:5" x14ac:dyDescent="0.25">
      <c r="A103" s="4"/>
      <c r="B103" s="10"/>
      <c r="C103" s="10"/>
      <c r="D103" s="10"/>
    </row>
    <row r="104" spans="1:5" x14ac:dyDescent="0.25">
      <c r="A104" s="4" t="s">
        <v>83</v>
      </c>
      <c r="B104" s="10"/>
      <c r="C104" s="10"/>
      <c r="D104" s="10"/>
    </row>
    <row r="105" spans="1:5" x14ac:dyDescent="0.25">
      <c r="A105" s="4" t="s">
        <v>84</v>
      </c>
      <c r="B105" s="7">
        <v>20190457.780000001</v>
      </c>
      <c r="C105" s="7">
        <v>20190805.120000001</v>
      </c>
      <c r="D105" s="7">
        <v>20191499.98</v>
      </c>
    </row>
    <row r="106" spans="1:5" x14ac:dyDescent="0.25">
      <c r="A106" s="4" t="s">
        <v>85</v>
      </c>
      <c r="B106" s="7">
        <v>2242737.31</v>
      </c>
      <c r="C106" s="7">
        <v>2242737.31</v>
      </c>
      <c r="D106" s="7">
        <v>3715911.54</v>
      </c>
    </row>
    <row r="107" spans="1:5" x14ac:dyDescent="0.25">
      <c r="A107" s="4" t="s">
        <v>86</v>
      </c>
      <c r="B107" s="7">
        <v>0</v>
      </c>
      <c r="C107" s="7">
        <v>0</v>
      </c>
      <c r="D107" s="7">
        <v>0</v>
      </c>
    </row>
    <row r="108" spans="1:5" x14ac:dyDescent="0.25">
      <c r="A108" s="4" t="s">
        <v>87</v>
      </c>
      <c r="B108" s="7">
        <v>0</v>
      </c>
      <c r="C108" s="7">
        <v>0</v>
      </c>
      <c r="D108" s="7">
        <v>0</v>
      </c>
    </row>
    <row r="109" spans="1:5" x14ac:dyDescent="0.25">
      <c r="A109" s="4" t="s">
        <v>88</v>
      </c>
      <c r="B109" s="7">
        <v>77089489.210000008</v>
      </c>
      <c r="C109" s="7">
        <v>116886206.47</v>
      </c>
      <c r="D109" s="7">
        <v>94621186.109999999</v>
      </c>
    </row>
    <row r="110" spans="1:5" x14ac:dyDescent="0.25">
      <c r="A110" s="4" t="s">
        <v>89</v>
      </c>
      <c r="B110" s="7">
        <v>0</v>
      </c>
      <c r="C110" s="7">
        <v>0</v>
      </c>
      <c r="D110" s="7">
        <v>0</v>
      </c>
    </row>
    <row r="111" spans="1:5" x14ac:dyDescent="0.25">
      <c r="A111" s="4" t="s">
        <v>90</v>
      </c>
      <c r="B111" s="7">
        <v>24494027.48</v>
      </c>
      <c r="C111" s="7">
        <v>24331425.699999999</v>
      </c>
      <c r="D111" s="7">
        <v>24172621.350000001</v>
      </c>
    </row>
    <row r="112" spans="1:5" x14ac:dyDescent="0.25">
      <c r="A112" s="4" t="s">
        <v>91</v>
      </c>
      <c r="B112" s="7">
        <v>109734531.84</v>
      </c>
      <c r="C112" s="7">
        <v>116805606.5</v>
      </c>
      <c r="D112" s="7">
        <v>127524175.59</v>
      </c>
    </row>
    <row r="113" spans="1:5" x14ac:dyDescent="0.25">
      <c r="A113" s="4" t="s">
        <v>92</v>
      </c>
      <c r="B113" s="7">
        <v>0</v>
      </c>
      <c r="C113" s="7">
        <v>0</v>
      </c>
      <c r="D113" s="7">
        <v>0</v>
      </c>
    </row>
    <row r="114" spans="1:5" x14ac:dyDescent="0.25">
      <c r="A114" s="4" t="s">
        <v>93</v>
      </c>
      <c r="B114" s="7">
        <v>61143155.289999999</v>
      </c>
      <c r="C114" s="7">
        <v>61255722.859999999</v>
      </c>
      <c r="D114" s="7">
        <v>61463088.799999997</v>
      </c>
    </row>
    <row r="115" spans="1:5" x14ac:dyDescent="0.25">
      <c r="A115" s="4" t="s">
        <v>94</v>
      </c>
      <c r="B115" s="7">
        <v>480905858.91000003</v>
      </c>
      <c r="C115" s="7">
        <v>468968986.20999998</v>
      </c>
      <c r="D115" s="7">
        <v>503576157.77000004</v>
      </c>
    </row>
    <row r="116" spans="1:5" x14ac:dyDescent="0.25">
      <c r="A116" s="4" t="s">
        <v>95</v>
      </c>
      <c r="B116" s="7">
        <v>93253.13</v>
      </c>
      <c r="C116" s="7">
        <v>93253.13</v>
      </c>
      <c r="D116" s="7">
        <v>106871.77</v>
      </c>
    </row>
    <row r="117" spans="1:5" x14ac:dyDescent="0.25">
      <c r="A117" s="4" t="s">
        <v>96</v>
      </c>
      <c r="B117" s="7">
        <v>-1046997.97</v>
      </c>
      <c r="C117" s="7">
        <v>-1594586.3</v>
      </c>
      <c r="D117" s="7">
        <v>0</v>
      </c>
    </row>
    <row r="118" spans="1:5" x14ac:dyDescent="0.25">
      <c r="A118" s="4" t="s">
        <v>78</v>
      </c>
      <c r="B118" s="7">
        <v>262725573.25</v>
      </c>
      <c r="C118" s="7">
        <v>268391611.48000002</v>
      </c>
      <c r="D118" s="7">
        <v>284321034.26999998</v>
      </c>
    </row>
    <row r="119" spans="1:5" x14ac:dyDescent="0.25">
      <c r="A119" s="4" t="s">
        <v>97</v>
      </c>
      <c r="B119" s="7">
        <v>5741556.7199999997</v>
      </c>
      <c r="C119" s="7">
        <v>5741556.7199999997</v>
      </c>
      <c r="D119" s="7">
        <v>5741556.7199999997</v>
      </c>
    </row>
    <row r="120" spans="1:5" x14ac:dyDescent="0.25">
      <c r="A120" s="4" t="s">
        <v>98</v>
      </c>
      <c r="B120" s="8">
        <v>34083412.229999997</v>
      </c>
      <c r="C120" s="8">
        <v>33907530.259999998</v>
      </c>
      <c r="D120" s="8">
        <v>33731648.289999999</v>
      </c>
    </row>
    <row r="121" spans="1:5" x14ac:dyDescent="0.25">
      <c r="A121" s="4" t="s">
        <v>99</v>
      </c>
      <c r="B121" s="7">
        <f>SUM(B105:B120)</f>
        <v>1077397055.1800001</v>
      </c>
      <c r="C121" s="7">
        <f>SUM(C105:C120)</f>
        <v>1117220855.46</v>
      </c>
      <c r="D121" s="7">
        <f>SUM(D105:D120)</f>
        <v>1159165752.1900001</v>
      </c>
      <c r="E121" s="6"/>
    </row>
    <row r="122" spans="1:5" x14ac:dyDescent="0.25">
      <c r="A122" s="4"/>
      <c r="B122" s="10"/>
      <c r="C122" s="10"/>
      <c r="D122" s="10"/>
    </row>
    <row r="123" spans="1:5" ht="15.75" thickBot="1" x14ac:dyDescent="0.3">
      <c r="A123" s="4" t="s">
        <v>100</v>
      </c>
      <c r="B123" s="14">
        <f>SUM(B121,B102,B50,B40)</f>
        <v>14380634569.560001</v>
      </c>
      <c r="C123" s="14">
        <f>SUM(C121,C102,C50,C40)</f>
        <v>14898464558.51</v>
      </c>
      <c r="D123" s="14">
        <f>SUM(D121,D102,D50,D40)</f>
        <v>15515840166.900002</v>
      </c>
      <c r="E123" s="6"/>
    </row>
    <row r="124" spans="1:5" ht="15.75" thickTop="1" x14ac:dyDescent="0.25">
      <c r="A124" s="4"/>
      <c r="B124" s="10"/>
      <c r="C124" s="10"/>
      <c r="D124" s="10"/>
    </row>
    <row r="125" spans="1:5" x14ac:dyDescent="0.25">
      <c r="A125" s="4" t="s">
        <v>101</v>
      </c>
      <c r="B125" s="10"/>
      <c r="C125" s="10"/>
      <c r="D125" s="10"/>
    </row>
    <row r="126" spans="1:5" x14ac:dyDescent="0.25">
      <c r="A126" s="4" t="s">
        <v>102</v>
      </c>
      <c r="B126" s="10"/>
      <c r="C126" s="10"/>
      <c r="D126" s="10"/>
    </row>
    <row r="127" spans="1:5" x14ac:dyDescent="0.25">
      <c r="A127" s="4" t="s">
        <v>103</v>
      </c>
      <c r="B127" s="5">
        <v>-7369441.29</v>
      </c>
      <c r="C127" s="5">
        <v>-7371885.2400000002</v>
      </c>
      <c r="D127" s="5">
        <v>-7213815.4299999997</v>
      </c>
    </row>
    <row r="128" spans="1:5" x14ac:dyDescent="0.25">
      <c r="A128" s="4" t="s">
        <v>104</v>
      </c>
      <c r="B128" s="7">
        <v>-79873280.090000004</v>
      </c>
      <c r="C128" s="7">
        <v>-64034862.309999995</v>
      </c>
      <c r="D128" s="7">
        <v>-124975759.14</v>
      </c>
    </row>
    <row r="129" spans="1:5" x14ac:dyDescent="0.25">
      <c r="A129" s="4" t="s">
        <v>105</v>
      </c>
      <c r="B129" s="7">
        <v>0</v>
      </c>
      <c r="C129" s="7">
        <v>0</v>
      </c>
      <c r="D129" s="7">
        <v>0</v>
      </c>
    </row>
    <row r="130" spans="1:5" x14ac:dyDescent="0.25">
      <c r="A130" s="4" t="s">
        <v>106</v>
      </c>
      <c r="B130" s="7">
        <v>-160000000</v>
      </c>
      <c r="C130" s="7">
        <v>-265000000</v>
      </c>
      <c r="D130" s="7">
        <v>-357000000</v>
      </c>
    </row>
    <row r="131" spans="1:5" x14ac:dyDescent="0.25">
      <c r="A131" s="4" t="s">
        <v>107</v>
      </c>
      <c r="B131" s="7">
        <v>-395712865.88</v>
      </c>
      <c r="C131" s="7">
        <v>-485055982.39999998</v>
      </c>
      <c r="D131" s="7">
        <v>-708906798.75999999</v>
      </c>
    </row>
    <row r="132" spans="1:5" x14ac:dyDescent="0.25">
      <c r="A132" s="4" t="s">
        <v>108</v>
      </c>
      <c r="B132" s="7">
        <v>0</v>
      </c>
      <c r="C132" s="7">
        <v>0</v>
      </c>
      <c r="D132" s="7">
        <v>0</v>
      </c>
    </row>
    <row r="133" spans="1:5" x14ac:dyDescent="0.25">
      <c r="A133" s="4" t="s">
        <v>109</v>
      </c>
      <c r="B133" s="7">
        <v>-168652.67</v>
      </c>
      <c r="C133" s="7">
        <v>-291040.89</v>
      </c>
      <c r="D133" s="7">
        <v>-291712.89</v>
      </c>
    </row>
    <row r="134" spans="1:5" x14ac:dyDescent="0.25">
      <c r="A134" s="4" t="s">
        <v>110</v>
      </c>
      <c r="B134" s="7">
        <v>-14079439.75</v>
      </c>
      <c r="C134" s="7">
        <v>-13876457.449999999</v>
      </c>
      <c r="D134" s="7">
        <v>-13733533.130000001</v>
      </c>
    </row>
    <row r="135" spans="1:5" x14ac:dyDescent="0.25">
      <c r="A135" s="4" t="s">
        <v>111</v>
      </c>
      <c r="B135" s="7">
        <v>-88382594.219999999</v>
      </c>
      <c r="C135" s="7">
        <v>-107253746.41</v>
      </c>
      <c r="D135" s="7">
        <v>-116472981.84999999</v>
      </c>
    </row>
    <row r="136" spans="1:5" x14ac:dyDescent="0.25">
      <c r="A136" s="4" t="s">
        <v>112</v>
      </c>
      <c r="B136" s="7">
        <v>-56455606.960000001</v>
      </c>
      <c r="C136" s="7">
        <v>-60820669.890000001</v>
      </c>
      <c r="D136" s="7">
        <v>-52169670.560000002</v>
      </c>
    </row>
    <row r="137" spans="1:5" x14ac:dyDescent="0.25">
      <c r="A137" s="4" t="s">
        <v>113</v>
      </c>
      <c r="B137" s="7">
        <v>0</v>
      </c>
      <c r="C137" s="7">
        <v>0</v>
      </c>
      <c r="D137" s="7">
        <v>0</v>
      </c>
    </row>
    <row r="138" spans="1:5" x14ac:dyDescent="0.25">
      <c r="A138" s="4" t="s">
        <v>114</v>
      </c>
      <c r="B138" s="7">
        <v>-2665267.96</v>
      </c>
      <c r="C138" s="7">
        <v>-3084427.64</v>
      </c>
      <c r="D138" s="7">
        <v>-3951481.26</v>
      </c>
    </row>
    <row r="139" spans="1:5" x14ac:dyDescent="0.25">
      <c r="A139" s="4" t="s">
        <v>115</v>
      </c>
      <c r="B139" s="7">
        <v>-38621662.5</v>
      </c>
      <c r="C139" s="7">
        <v>-39397332.18</v>
      </c>
      <c r="D139" s="7">
        <v>-40266692.840000004</v>
      </c>
    </row>
    <row r="140" spans="1:5" x14ac:dyDescent="0.25">
      <c r="A140" s="4" t="s">
        <v>116</v>
      </c>
      <c r="B140" s="8">
        <v>-22889638.48</v>
      </c>
      <c r="C140" s="8">
        <v>-22931026.84</v>
      </c>
      <c r="D140" s="8">
        <v>-23509170.449999999</v>
      </c>
    </row>
    <row r="141" spans="1:5" x14ac:dyDescent="0.25">
      <c r="A141" s="4" t="s">
        <v>117</v>
      </c>
      <c r="B141" s="7">
        <f>SUM(B127:B140)</f>
        <v>-866218449.80000007</v>
      </c>
      <c r="C141" s="7">
        <f>SUM(C127:C140)</f>
        <v>-1069117431.25</v>
      </c>
      <c r="D141" s="7">
        <f>SUM(D127:D140)</f>
        <v>-1448491616.3099999</v>
      </c>
      <c r="E141" s="6"/>
    </row>
    <row r="142" spans="1:5" x14ac:dyDescent="0.25">
      <c r="A142" s="4"/>
      <c r="B142" s="10"/>
      <c r="C142" s="10"/>
      <c r="D142" s="10"/>
    </row>
    <row r="143" spans="1:5" x14ac:dyDescent="0.25">
      <c r="A143" s="4" t="s">
        <v>118</v>
      </c>
      <c r="B143" s="10"/>
      <c r="C143" s="10"/>
      <c r="D143" s="10"/>
    </row>
    <row r="144" spans="1:5" x14ac:dyDescent="0.25">
      <c r="A144" s="4" t="s">
        <v>119</v>
      </c>
      <c r="B144" s="10"/>
      <c r="C144" s="10"/>
      <c r="D144" s="10"/>
    </row>
    <row r="145" spans="1:5" x14ac:dyDescent="0.25">
      <c r="A145" s="4" t="s">
        <v>120</v>
      </c>
      <c r="B145" s="8">
        <v>0</v>
      </c>
      <c r="C145" s="8">
        <v>0</v>
      </c>
      <c r="D145" s="8">
        <v>0</v>
      </c>
    </row>
    <row r="146" spans="1:5" x14ac:dyDescent="0.25">
      <c r="A146" s="4" t="s">
        <v>121</v>
      </c>
      <c r="B146" s="7">
        <f>SUM(B145)</f>
        <v>0</v>
      </c>
      <c r="C146" s="7">
        <f>SUM(C145)</f>
        <v>0</v>
      </c>
      <c r="D146" s="7">
        <f>SUM(D145)</f>
        <v>0</v>
      </c>
      <c r="E146" s="6"/>
    </row>
    <row r="147" spans="1:5" x14ac:dyDescent="0.25">
      <c r="A147" s="4"/>
      <c r="B147" s="10"/>
      <c r="C147" s="10"/>
      <c r="D147" s="10"/>
    </row>
    <row r="148" spans="1:5" x14ac:dyDescent="0.25">
      <c r="A148" s="4" t="s">
        <v>122</v>
      </c>
      <c r="B148" s="10"/>
      <c r="C148" s="10"/>
      <c r="D148" s="10"/>
    </row>
    <row r="149" spans="1:5" x14ac:dyDescent="0.25">
      <c r="A149" s="4" t="s">
        <v>123</v>
      </c>
      <c r="B149" s="7">
        <v>0</v>
      </c>
      <c r="C149" s="7">
        <v>0</v>
      </c>
      <c r="D149" s="7">
        <v>0</v>
      </c>
    </row>
    <row r="150" spans="1:5" x14ac:dyDescent="0.25">
      <c r="A150" s="4" t="s">
        <v>124</v>
      </c>
      <c r="B150" s="7">
        <v>-1865328306.98</v>
      </c>
      <c r="C150" s="7">
        <v>-1862408733.46</v>
      </c>
      <c r="D150" s="7">
        <v>-1852643889.29</v>
      </c>
    </row>
    <row r="151" spans="1:5" x14ac:dyDescent="0.25">
      <c r="A151" s="4" t="s">
        <v>120</v>
      </c>
      <c r="B151" s="8">
        <v>-231072341.94</v>
      </c>
      <c r="C151" s="8">
        <v>-335315915.63999999</v>
      </c>
      <c r="D151" s="8">
        <v>-392954356.57999998</v>
      </c>
    </row>
    <row r="152" spans="1:5" x14ac:dyDescent="0.25">
      <c r="A152" s="4" t="s">
        <v>125</v>
      </c>
      <c r="B152" s="7">
        <f>SUM(B149:B151)</f>
        <v>-2096400648.9200001</v>
      </c>
      <c r="C152" s="7">
        <f>SUM(C149:C151)</f>
        <v>-2197724649.0999999</v>
      </c>
      <c r="D152" s="7">
        <f>SUM(D149:D151)</f>
        <v>-2245598245.8699999</v>
      </c>
      <c r="E152" s="6"/>
    </row>
    <row r="153" spans="1:5" x14ac:dyDescent="0.25">
      <c r="A153" s="4"/>
      <c r="B153" s="10"/>
      <c r="C153" s="10"/>
      <c r="D153" s="10"/>
    </row>
    <row r="154" spans="1:5" x14ac:dyDescent="0.25">
      <c r="A154" s="4" t="s">
        <v>126</v>
      </c>
      <c r="B154" s="7">
        <f>SUM(B152,B146)</f>
        <v>-2096400648.9200001</v>
      </c>
      <c r="C154" s="7">
        <f>SUM(C152,C146)</f>
        <v>-2197724649.0999999</v>
      </c>
      <c r="D154" s="7">
        <f>SUM(D152,D146)</f>
        <v>-2245598245.8699999</v>
      </c>
      <c r="E154" s="6"/>
    </row>
    <row r="155" spans="1:5" x14ac:dyDescent="0.25">
      <c r="A155" s="4"/>
      <c r="B155" s="10"/>
      <c r="C155" s="10"/>
      <c r="D155" s="10"/>
    </row>
    <row r="156" spans="1:5" x14ac:dyDescent="0.25">
      <c r="A156" s="4" t="s">
        <v>127</v>
      </c>
      <c r="B156" s="10"/>
      <c r="C156" s="10"/>
      <c r="D156" s="10"/>
    </row>
    <row r="157" spans="1:5" x14ac:dyDescent="0.25">
      <c r="A157" s="4" t="s">
        <v>128</v>
      </c>
      <c r="B157" s="7">
        <v>-287114329.69</v>
      </c>
      <c r="C157" s="7">
        <v>-285594360.97000003</v>
      </c>
      <c r="D157" s="7">
        <v>-283782670.93000001</v>
      </c>
    </row>
    <row r="158" spans="1:5" x14ac:dyDescent="0.25">
      <c r="A158" s="4" t="s">
        <v>129</v>
      </c>
      <c r="B158" s="7">
        <v>-39783672.769999996</v>
      </c>
      <c r="C158" s="7">
        <v>-18648195.93</v>
      </c>
      <c r="D158" s="7">
        <v>-18366682.469999999</v>
      </c>
    </row>
    <row r="159" spans="1:5" x14ac:dyDescent="0.25">
      <c r="A159" s="4" t="s">
        <v>130</v>
      </c>
      <c r="B159" s="7">
        <v>-10000</v>
      </c>
      <c r="C159" s="7">
        <v>-10000</v>
      </c>
      <c r="D159" s="7">
        <v>-88000</v>
      </c>
    </row>
    <row r="160" spans="1:5" x14ac:dyDescent="0.25">
      <c r="A160" s="4" t="s">
        <v>131</v>
      </c>
      <c r="B160" s="7">
        <v>30823901.210000001</v>
      </c>
      <c r="C160" s="7">
        <v>30864235.739999998</v>
      </c>
      <c r="D160" s="7">
        <v>28709994.66</v>
      </c>
    </row>
    <row r="161" spans="1:5" x14ac:dyDescent="0.25">
      <c r="A161" s="4" t="s">
        <v>132</v>
      </c>
      <c r="B161" s="7">
        <v>-132944845.23</v>
      </c>
      <c r="C161" s="7">
        <v>-132930350.81</v>
      </c>
      <c r="D161" s="7">
        <v>-135051835.00999999</v>
      </c>
    </row>
    <row r="162" spans="1:5" x14ac:dyDescent="0.25">
      <c r="A162" s="4" t="s">
        <v>133</v>
      </c>
      <c r="B162" s="7">
        <v>0</v>
      </c>
      <c r="C162" s="7">
        <v>0</v>
      </c>
      <c r="D162" s="7">
        <v>0</v>
      </c>
    </row>
    <row r="163" spans="1:5" x14ac:dyDescent="0.25">
      <c r="A163" s="4" t="s">
        <v>134</v>
      </c>
      <c r="B163" s="7">
        <v>-199642879.30000001</v>
      </c>
      <c r="C163" s="7">
        <v>-199577279.34</v>
      </c>
      <c r="D163" s="7">
        <v>-198345283.53999999</v>
      </c>
    </row>
    <row r="164" spans="1:5" x14ac:dyDescent="0.25">
      <c r="A164" s="4" t="s">
        <v>135</v>
      </c>
      <c r="B164" s="7">
        <v>-123881215.7</v>
      </c>
      <c r="C164" s="7">
        <v>-122880138.25</v>
      </c>
      <c r="D164" s="7">
        <v>-123708752.91</v>
      </c>
    </row>
    <row r="165" spans="1:5" x14ac:dyDescent="0.25">
      <c r="A165" s="4" t="s">
        <v>136</v>
      </c>
      <c r="B165" s="7">
        <v>-305948224.66000003</v>
      </c>
      <c r="C165" s="7">
        <v>-403844947.68000001</v>
      </c>
      <c r="D165" s="7">
        <v>-518347060.76999998</v>
      </c>
    </row>
    <row r="166" spans="1:5" x14ac:dyDescent="0.25">
      <c r="A166" s="4" t="s">
        <v>137</v>
      </c>
      <c r="B166" s="7">
        <v>-903837910.86000001</v>
      </c>
      <c r="C166" s="7">
        <v>-907360555.89999998</v>
      </c>
      <c r="D166" s="7">
        <v>-891629750.21000004</v>
      </c>
    </row>
    <row r="167" spans="1:5" x14ac:dyDescent="0.25">
      <c r="A167" s="4" t="s">
        <v>138</v>
      </c>
      <c r="B167" s="7">
        <v>-1915935.54</v>
      </c>
      <c r="C167" s="7">
        <v>-1928400.12</v>
      </c>
      <c r="D167" s="7">
        <v>-1928263.6799999999</v>
      </c>
    </row>
    <row r="168" spans="1:5" x14ac:dyDescent="0.25">
      <c r="A168" s="4" t="s">
        <v>139</v>
      </c>
      <c r="B168" s="8">
        <v>0</v>
      </c>
      <c r="C168" s="8">
        <v>0</v>
      </c>
      <c r="D168" s="8">
        <v>0</v>
      </c>
    </row>
    <row r="169" spans="1:5" x14ac:dyDescent="0.25">
      <c r="A169" s="4" t="s">
        <v>140</v>
      </c>
      <c r="B169" s="7">
        <f>SUM(B157:B168)</f>
        <v>-1964255112.54</v>
      </c>
      <c r="C169" s="7">
        <f>SUM(C157:C168)</f>
        <v>-2041909993.2599998</v>
      </c>
      <c r="D169" s="7">
        <f>SUM(D157:D168)</f>
        <v>-2142538304.8599999</v>
      </c>
      <c r="E169" s="6"/>
    </row>
    <row r="170" spans="1:5" x14ac:dyDescent="0.25">
      <c r="A170" s="4"/>
      <c r="B170" s="10"/>
      <c r="C170" s="10"/>
      <c r="D170" s="10"/>
    </row>
    <row r="171" spans="1:5" x14ac:dyDescent="0.25">
      <c r="A171" s="4" t="s">
        <v>141</v>
      </c>
      <c r="B171" s="10"/>
      <c r="C171" s="10"/>
      <c r="D171" s="10"/>
    </row>
    <row r="172" spans="1:5" x14ac:dyDescent="0.25">
      <c r="A172" s="4" t="s">
        <v>142</v>
      </c>
      <c r="B172" s="10"/>
      <c r="C172" s="10"/>
      <c r="D172" s="10"/>
    </row>
    <row r="173" spans="1:5" x14ac:dyDescent="0.25">
      <c r="A173" s="4" t="s">
        <v>143</v>
      </c>
      <c r="B173" s="10"/>
      <c r="C173" s="10"/>
      <c r="D173" s="10"/>
    </row>
    <row r="174" spans="1:5" x14ac:dyDescent="0.25">
      <c r="A174" s="4" t="s">
        <v>144</v>
      </c>
      <c r="B174" s="7">
        <v>-859037.91</v>
      </c>
      <c r="C174" s="7">
        <v>-859037.91</v>
      </c>
      <c r="D174" s="7">
        <v>-859037.91</v>
      </c>
    </row>
    <row r="175" spans="1:5" x14ac:dyDescent="0.25">
      <c r="A175" s="4" t="s">
        <v>145</v>
      </c>
      <c r="B175" s="7">
        <v>-478145249.87</v>
      </c>
      <c r="C175" s="7">
        <v>-478145249.87</v>
      </c>
      <c r="D175" s="7">
        <v>-478145249.87</v>
      </c>
    </row>
    <row r="176" spans="1:5" x14ac:dyDescent="0.25">
      <c r="A176" s="4" t="s">
        <v>146</v>
      </c>
      <c r="B176" s="7">
        <v>-3064096691.4699998</v>
      </c>
      <c r="C176" s="7">
        <v>-3064096691.4699998</v>
      </c>
      <c r="D176" s="7">
        <v>-3064096691.4699998</v>
      </c>
    </row>
    <row r="177" spans="1:5" x14ac:dyDescent="0.25">
      <c r="A177" s="4" t="s">
        <v>147</v>
      </c>
      <c r="B177" s="7">
        <v>7133879.4000000004</v>
      </c>
      <c r="C177" s="7">
        <v>7133879.4000000004</v>
      </c>
      <c r="D177" s="7">
        <v>7133879.4000000004</v>
      </c>
    </row>
    <row r="178" spans="1:5" x14ac:dyDescent="0.25">
      <c r="A178" s="4" t="s">
        <v>148</v>
      </c>
      <c r="B178" s="7">
        <v>0</v>
      </c>
      <c r="C178" s="7">
        <v>0</v>
      </c>
      <c r="D178" s="7">
        <v>0</v>
      </c>
    </row>
    <row r="179" spans="1:5" x14ac:dyDescent="0.25">
      <c r="A179" s="4" t="s">
        <v>149</v>
      </c>
      <c r="B179" s="7">
        <v>-34222562.780000001</v>
      </c>
      <c r="C179" s="7">
        <v>-34222562.780000001</v>
      </c>
      <c r="D179" s="7">
        <v>-36032661.640000001</v>
      </c>
    </row>
    <row r="180" spans="1:5" x14ac:dyDescent="0.25">
      <c r="A180" s="4" t="s">
        <v>150</v>
      </c>
      <c r="B180" s="7">
        <v>-940350193.15999997</v>
      </c>
      <c r="C180" s="7">
        <v>-940350193.15999997</v>
      </c>
      <c r="D180" s="7">
        <v>-938351957.86000001</v>
      </c>
    </row>
    <row r="181" spans="1:5" x14ac:dyDescent="0.25">
      <c r="A181" s="4" t="s">
        <v>151</v>
      </c>
      <c r="B181" s="7">
        <v>13453106.119999999</v>
      </c>
      <c r="C181" s="7">
        <v>13453106.119999999</v>
      </c>
      <c r="D181" s="7">
        <v>13264969.68</v>
      </c>
    </row>
    <row r="182" spans="1:5" x14ac:dyDescent="0.25">
      <c r="A182" s="4" t="s">
        <v>152</v>
      </c>
      <c r="B182" s="7">
        <v>99635679.689999998</v>
      </c>
      <c r="C182" s="7">
        <v>98418276.120000005</v>
      </c>
      <c r="D182" s="7">
        <v>103045030.33</v>
      </c>
    </row>
    <row r="183" spans="1:5" x14ac:dyDescent="0.25">
      <c r="A183" s="4" t="s">
        <v>153</v>
      </c>
      <c r="B183" s="7">
        <v>-247227195.37</v>
      </c>
      <c r="C183" s="7">
        <v>-383091018.21999997</v>
      </c>
      <c r="D183" s="7">
        <v>-490950387.20999998</v>
      </c>
    </row>
    <row r="184" spans="1:5" x14ac:dyDescent="0.25">
      <c r="A184" s="4" t="s">
        <v>154</v>
      </c>
      <c r="B184" s="7">
        <v>20433225.98</v>
      </c>
      <c r="C184" s="7">
        <v>21612225.98</v>
      </c>
      <c r="D184" s="7">
        <v>35395225.979999997</v>
      </c>
    </row>
    <row r="185" spans="1:5" x14ac:dyDescent="0.25">
      <c r="A185" s="4" t="s">
        <v>155</v>
      </c>
      <c r="B185" s="8">
        <v>-21484570.550000001</v>
      </c>
      <c r="C185" s="8">
        <v>-21484570.550000001</v>
      </c>
      <c r="D185" s="8">
        <v>-21484570.550000001</v>
      </c>
    </row>
    <row r="186" spans="1:5" x14ac:dyDescent="0.25">
      <c r="A186" s="4" t="s">
        <v>156</v>
      </c>
      <c r="B186" s="7">
        <f>SUM(B174:B185)</f>
        <v>-4645729609.920001</v>
      </c>
      <c r="C186" s="7">
        <f>SUM(C174:C185)</f>
        <v>-4781631836.3400011</v>
      </c>
      <c r="D186" s="7">
        <f>SUM(D174:D185)</f>
        <v>-4871081451.1199999</v>
      </c>
      <c r="E186" s="6"/>
    </row>
    <row r="187" spans="1:5" x14ac:dyDescent="0.25">
      <c r="A187" s="4"/>
      <c r="B187" s="7"/>
      <c r="C187" s="7"/>
      <c r="D187" s="7"/>
    </row>
    <row r="188" spans="1:5" x14ac:dyDescent="0.25">
      <c r="A188" s="4" t="s">
        <v>157</v>
      </c>
      <c r="B188" s="7">
        <f>SUM(B186)</f>
        <v>-4645729609.920001</v>
      </c>
      <c r="C188" s="7">
        <f>SUM(C186)</f>
        <v>-4781631836.3400011</v>
      </c>
      <c r="D188" s="7">
        <f>SUM(D186)</f>
        <v>-4871081451.1199999</v>
      </c>
      <c r="E188" s="6"/>
    </row>
    <row r="189" spans="1:5" x14ac:dyDescent="0.25">
      <c r="A189" s="4"/>
      <c r="B189" s="10"/>
      <c r="C189" s="10"/>
      <c r="D189" s="10"/>
    </row>
    <row r="190" spans="1:5" x14ac:dyDescent="0.25">
      <c r="A190" s="4" t="s">
        <v>158</v>
      </c>
      <c r="B190" s="10"/>
      <c r="C190" s="10"/>
      <c r="D190" s="10"/>
    </row>
    <row r="191" spans="1:5" x14ac:dyDescent="0.25">
      <c r="A191" s="4" t="s">
        <v>159</v>
      </c>
      <c r="B191" s="12">
        <v>0</v>
      </c>
      <c r="C191" s="12">
        <v>0</v>
      </c>
      <c r="D191" s="12">
        <v>0</v>
      </c>
    </row>
    <row r="192" spans="1:5" x14ac:dyDescent="0.25">
      <c r="A192" s="4" t="s">
        <v>160</v>
      </c>
      <c r="B192" s="10">
        <f>SUM(B191)</f>
        <v>0</v>
      </c>
      <c r="C192" s="10">
        <f>SUM(C191)</f>
        <v>0</v>
      </c>
      <c r="D192" s="10">
        <f>SUM(D191)</f>
        <v>0</v>
      </c>
      <c r="E192" s="6"/>
    </row>
    <row r="193" spans="1:5" x14ac:dyDescent="0.25">
      <c r="A193" s="4"/>
      <c r="B193" s="10"/>
      <c r="C193" s="10"/>
      <c r="D193" s="10"/>
    </row>
    <row r="194" spans="1:5" x14ac:dyDescent="0.25">
      <c r="A194" s="4" t="s">
        <v>161</v>
      </c>
      <c r="B194" s="10"/>
      <c r="C194" s="10"/>
      <c r="D194" s="10"/>
    </row>
    <row r="195" spans="1:5" x14ac:dyDescent="0.25">
      <c r="A195" s="4" t="s">
        <v>162</v>
      </c>
      <c r="B195" s="12">
        <v>0</v>
      </c>
      <c r="C195" s="12">
        <v>0</v>
      </c>
      <c r="D195" s="12">
        <v>0</v>
      </c>
    </row>
    <row r="196" spans="1:5" x14ac:dyDescent="0.25">
      <c r="A196" s="4" t="s">
        <v>163</v>
      </c>
      <c r="B196" s="10">
        <f>SUM(B195)</f>
        <v>0</v>
      </c>
      <c r="C196" s="10">
        <f>SUM(C195)</f>
        <v>0</v>
      </c>
      <c r="D196" s="10">
        <f>SUM(D195)</f>
        <v>0</v>
      </c>
      <c r="E196" s="6"/>
    </row>
    <row r="197" spans="1:5" x14ac:dyDescent="0.25">
      <c r="A197" s="4"/>
      <c r="B197" s="10"/>
      <c r="C197" s="10"/>
      <c r="D197" s="10"/>
    </row>
    <row r="198" spans="1:5" x14ac:dyDescent="0.25">
      <c r="A198" s="4" t="s">
        <v>164</v>
      </c>
      <c r="B198" s="10"/>
      <c r="C198" s="10"/>
      <c r="D198" s="10"/>
    </row>
    <row r="199" spans="1:5" x14ac:dyDescent="0.25">
      <c r="A199" s="4" t="s">
        <v>165</v>
      </c>
      <c r="B199" s="7">
        <v>0</v>
      </c>
      <c r="C199" s="7">
        <v>0</v>
      </c>
      <c r="D199" s="7">
        <v>0</v>
      </c>
    </row>
    <row r="200" spans="1:5" x14ac:dyDescent="0.25">
      <c r="A200" s="4" t="s">
        <v>166</v>
      </c>
      <c r="B200" s="7">
        <v>-4823860000</v>
      </c>
      <c r="C200" s="7">
        <v>-4823860000</v>
      </c>
      <c r="D200" s="7">
        <v>-4823860000</v>
      </c>
    </row>
    <row r="201" spans="1:5" x14ac:dyDescent="0.25">
      <c r="A201" s="4" t="s">
        <v>167</v>
      </c>
      <c r="B201" s="8">
        <v>15829251.619999999</v>
      </c>
      <c r="C201" s="8">
        <v>15779351.439999999</v>
      </c>
      <c r="D201" s="8">
        <v>15729451.26</v>
      </c>
    </row>
    <row r="202" spans="1:5" x14ac:dyDescent="0.25">
      <c r="A202" s="4" t="s">
        <v>168</v>
      </c>
      <c r="B202" s="7">
        <f>SUM(B199:B201)</f>
        <v>-4808030748.3800001</v>
      </c>
      <c r="C202" s="7">
        <f>SUM(C199:C201)</f>
        <v>-4808080648.5600004</v>
      </c>
      <c r="D202" s="7">
        <f>SUM(D199:D201)</f>
        <v>-4808130548.7399998</v>
      </c>
      <c r="E202" s="6"/>
    </row>
    <row r="203" spans="1:5" x14ac:dyDescent="0.25">
      <c r="A203" s="4"/>
      <c r="B203" s="7"/>
      <c r="C203" s="7"/>
      <c r="D203" s="7"/>
    </row>
    <row r="204" spans="1:5" x14ac:dyDescent="0.25">
      <c r="A204" s="4" t="s">
        <v>169</v>
      </c>
      <c r="B204" s="7">
        <f>SUM(B202)</f>
        <v>-4808030748.3800001</v>
      </c>
      <c r="C204" s="7">
        <f>SUM(C202)</f>
        <v>-4808080648.5600004</v>
      </c>
      <c r="D204" s="7">
        <f>SUM(D202)</f>
        <v>-4808130548.7399998</v>
      </c>
      <c r="E204" s="6"/>
    </row>
    <row r="205" spans="1:5" x14ac:dyDescent="0.25">
      <c r="A205" s="4"/>
      <c r="B205" s="7"/>
      <c r="C205" s="7"/>
      <c r="D205" s="7"/>
    </row>
    <row r="206" spans="1:5" x14ac:dyDescent="0.25">
      <c r="A206" s="4" t="s">
        <v>170</v>
      </c>
      <c r="B206" s="7">
        <f>SUM(B204)</f>
        <v>-4808030748.3800001</v>
      </c>
      <c r="C206" s="7">
        <f>SUM(C204)</f>
        <v>-4808080648.5600004</v>
      </c>
      <c r="D206" s="7">
        <f>SUM(D204)</f>
        <v>-4808130548.7399998</v>
      </c>
      <c r="E206" s="6"/>
    </row>
    <row r="207" spans="1:5" x14ac:dyDescent="0.25">
      <c r="A207" s="4"/>
      <c r="B207" s="7"/>
      <c r="C207" s="7"/>
      <c r="D207" s="7"/>
    </row>
    <row r="208" spans="1:5" x14ac:dyDescent="0.25">
      <c r="A208" s="4" t="s">
        <v>171</v>
      </c>
      <c r="B208" s="8">
        <f>SUM(B206,B188)</f>
        <v>-9453760358.3000011</v>
      </c>
      <c r="C208" s="8">
        <f>SUM(C206,C188)</f>
        <v>-9589712484.9000015</v>
      </c>
      <c r="D208" s="8">
        <f>SUM(D206,D188)</f>
        <v>-9679211999.8600006</v>
      </c>
      <c r="E208" s="6"/>
    </row>
    <row r="209" spans="1:5" x14ac:dyDescent="0.25">
      <c r="A209" s="4"/>
      <c r="B209" s="7"/>
      <c r="C209" s="7"/>
      <c r="D209" s="7"/>
    </row>
    <row r="210" spans="1:5" ht="15.75" thickBot="1" x14ac:dyDescent="0.3">
      <c r="A210" s="4" t="s">
        <v>172</v>
      </c>
      <c r="B210" s="14">
        <f>SUM(B208,B169,B154,B141)</f>
        <v>-14380634569.559999</v>
      </c>
      <c r="C210" s="14">
        <f>SUM(C208,C169,C154,C141)</f>
        <v>-14898464558.510002</v>
      </c>
      <c r="D210" s="14">
        <f>SUM(D208,D169,D154,D141)</f>
        <v>-15515840166.9</v>
      </c>
      <c r="E210" s="6"/>
    </row>
    <row r="211" spans="1:5" ht="15.75" thickTop="1" x14ac:dyDescent="0.25">
      <c r="B211" s="13">
        <f>+B210+B123</f>
        <v>0</v>
      </c>
      <c r="C211" s="13">
        <f>+C210+C123</f>
        <v>0</v>
      </c>
      <c r="D211" s="13">
        <f>+D210+D123</f>
        <v>0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C38249-11B0-48CD-BE23-906BB1C338F1}"/>
</file>

<file path=customXml/itemProps2.xml><?xml version="1.0" encoding="utf-8"?>
<ds:datastoreItem xmlns:ds="http://schemas.openxmlformats.org/officeDocument/2006/customXml" ds:itemID="{D3A58DAA-B876-4A2E-9287-D046C482E8B9}"/>
</file>

<file path=customXml/itemProps3.xml><?xml version="1.0" encoding="utf-8"?>
<ds:datastoreItem xmlns:ds="http://schemas.openxmlformats.org/officeDocument/2006/customXml" ds:itemID="{D49C188E-5294-49DC-B967-5B7B131577EE}"/>
</file>

<file path=customXml/itemProps4.xml><?xml version="1.0" encoding="utf-8"?>
<ds:datastoreItem xmlns:ds="http://schemas.openxmlformats.org/officeDocument/2006/customXml" ds:itemID="{734D4549-C1D4-41B5-901B-411FAF1C2C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 - Summary for Comm Reports </vt:lpstr>
      <vt:lpstr>'BS - Summary for Comm Reports '!Print_Area</vt:lpstr>
      <vt:lpstr>'BS - Summary for Comm Reports 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2023-03-01T19:23:52Z</dcterms:created>
  <dcterms:modified xsi:type="dcterms:W3CDTF">2023-03-03T00:38:31Z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0x0101006E56B4D1795A2E4DB2F0B01679ED314A000E0B78042E59EA4D8A619E9E5E338CB9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