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ore.xml" ContentType="application/vnd.openxmlformats-package.core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codeName="ThisWorkbook"/>
  <mc:AlternateContent xmlns:mc="http://schemas.openxmlformats.org/markup-compatibility/2006">
    <mc:Choice Requires="x15">
      <x15ac:absPath xmlns:x15ac="http://schemas.microsoft.com/office/spreadsheetml/2010/11/ac" url="M:\2021\2021 WA I-937 RPS Report\2021 RPS Report\"/>
    </mc:Choice>
  </mc:AlternateContent>
  <xr:revisionPtr revIDLastSave="0" documentId="8_{3BBF13F2-04C4-4514-9024-41E3F5BA3615}" xr6:coauthVersionLast="45" xr6:coauthVersionMax="45" xr10:uidLastSave="{00000000-0000-0000-0000-000000000000}"/>
  <bookViews>
    <workbookView xWindow="-98" yWindow="-98" windowWidth="20715" windowHeight="13425" activeTab="2" xr2:uid="{00000000-000D-0000-FFFF-FFFF00000000}"/>
  </bookViews>
  <sheets>
    <sheet name="Table of Contents and Notes" sheetId="45" r:id="rId1"/>
    <sheet name="1 Summary MWh" sheetId="44" r:id="rId2"/>
    <sheet name="2 Summary aMW" sheetId="13" r:id="rId3"/>
    <sheet name="3 Turbine Upgrade Years" sheetId="14" r:id="rId4"/>
    <sheet name="4 CF &amp; LowerSp PreUp" sheetId="1" r:id="rId5"/>
    <sheet name="5 LL3 1999" sheetId="2" r:id="rId6"/>
    <sheet name="6 Cab3-LL4 2001" sheetId="3" r:id="rId7"/>
    <sheet name="7 Cab2 2004" sheetId="4" r:id="rId8"/>
    <sheet name="8 Cab4 2007" sheetId="5" r:id="rId9"/>
    <sheet name="9 Nox1 2009" sheetId="6" r:id="rId10"/>
    <sheet name="10 Nox3 2010" sheetId="7" r:id="rId11"/>
    <sheet name="11 Nox2 2011" sheetId="8" r:id="rId12"/>
    <sheet name="12 Nox4 2012" sheetId="9" r:id="rId13"/>
    <sheet name="13 9Mile Pre Upgrades" sheetId="10" r:id="rId14"/>
    <sheet name="14 9Mile Unit 1 Upgraded" sheetId="11" r:id="rId15"/>
    <sheet name="15 9Mile Units 1-2 Upgraded" sheetId="12" r:id="rId16"/>
    <sheet name="16 Turbine Upgrade Check" sheetId="29" r:id="rId17"/>
    <sheet name="17 Turbine Curve Data" sheetId="30" r:id="rId18"/>
    <sheet name="18 PREUPGRADE" sheetId="31" r:id="rId19"/>
    <sheet name="19 LL3_1999" sheetId="32" r:id="rId20"/>
    <sheet name="20 LL4&amp;Cab3_2001" sheetId="33" r:id="rId21"/>
    <sheet name="21 Cab2_2004" sheetId="34" r:id="rId22"/>
    <sheet name="22 Cab4_2007" sheetId="35" r:id="rId23"/>
    <sheet name="23 Nox1_2009" sheetId="36" r:id="rId24"/>
    <sheet name="24 Nox3_2010" sheetId="37" r:id="rId25"/>
    <sheet name="25 Nox2_2011" sheetId="38" r:id="rId26"/>
    <sheet name="26 Nox4_2012" sheetId="39" r:id="rId27"/>
    <sheet name="27 PWL_PpH_spo" sheetId="40" r:id="rId28"/>
    <sheet name="28 PWL_Flow_spo" sheetId="41" r:id="rId29"/>
    <sheet name="29 PWL_PpH_cf" sheetId="42" r:id="rId30"/>
    <sheet name="30 PWL_Flow_cf" sheetId="43" r:id="rId31"/>
    <sheet name="31 9 Mile Pre Upgrades" sheetId="47" r:id="rId32"/>
    <sheet name="32 9 Mile Unit 1 Upgraded" sheetId="46" r:id="rId33"/>
    <sheet name="33 9 Mile Unit 1&amp;2 Upgraded" sheetId="48" r:id="rId3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K19" i="44" l="1"/>
  <c r="AJ19" i="44"/>
  <c r="AI19" i="44"/>
  <c r="AH19" i="44"/>
  <c r="AG19" i="44"/>
  <c r="AF19" i="44"/>
  <c r="AE19" i="44"/>
  <c r="AD19" i="44"/>
  <c r="AC19" i="44"/>
  <c r="AB19" i="44"/>
  <c r="AA19" i="44"/>
  <c r="Z19" i="44"/>
  <c r="Y19" i="44"/>
  <c r="X19" i="44"/>
  <c r="W19" i="44"/>
  <c r="V19" i="44"/>
  <c r="U19" i="44"/>
  <c r="T19" i="44"/>
  <c r="S19" i="44"/>
  <c r="R19" i="44"/>
  <c r="Q19" i="44"/>
  <c r="P19" i="44"/>
  <c r="O19" i="44"/>
  <c r="N19" i="44"/>
  <c r="M19" i="44"/>
  <c r="L19" i="44"/>
  <c r="K19" i="44"/>
  <c r="J19" i="44"/>
  <c r="AK5" i="44"/>
  <c r="AJ5" i="44"/>
  <c r="AI5" i="44"/>
  <c r="AH5" i="44"/>
  <c r="AG5" i="44"/>
  <c r="AF5" i="44"/>
  <c r="AE5" i="44"/>
  <c r="AD5" i="44"/>
  <c r="AC5" i="44"/>
  <c r="AB5" i="44"/>
  <c r="AA5" i="44"/>
  <c r="Z5" i="44"/>
  <c r="Y5" i="44"/>
  <c r="X5" i="44"/>
  <c r="W5" i="44"/>
  <c r="V5" i="44"/>
  <c r="U5" i="44"/>
  <c r="T5" i="44"/>
  <c r="S5" i="44"/>
  <c r="R5" i="44"/>
  <c r="Q5" i="44"/>
  <c r="P5" i="44"/>
  <c r="O5" i="44"/>
  <c r="N5" i="44"/>
  <c r="M5" i="44"/>
  <c r="L5" i="44"/>
  <c r="K5" i="44"/>
  <c r="J5" i="44"/>
  <c r="AK6" i="13"/>
  <c r="AJ6" i="13"/>
  <c r="AI6" i="13"/>
  <c r="AH6" i="13"/>
  <c r="AG6" i="13"/>
  <c r="AF6" i="13"/>
  <c r="AE6" i="13"/>
  <c r="AD6" i="13"/>
  <c r="AC6" i="13"/>
  <c r="AB6" i="13"/>
  <c r="AA6" i="13"/>
  <c r="Z6" i="13"/>
  <c r="Y6" i="13"/>
  <c r="X6" i="13"/>
  <c r="W6" i="13"/>
  <c r="V6" i="13"/>
  <c r="U6" i="13"/>
  <c r="T6" i="13"/>
  <c r="S6" i="13"/>
  <c r="R6" i="13"/>
  <c r="Q6" i="13"/>
  <c r="P6" i="13"/>
  <c r="O6" i="13"/>
  <c r="N6" i="13"/>
  <c r="M6" i="13"/>
  <c r="L6" i="13"/>
  <c r="K6" i="13"/>
  <c r="J6" i="13"/>
  <c r="AK20" i="13"/>
  <c r="AJ20" i="13"/>
  <c r="AI20" i="13"/>
  <c r="AH20" i="13"/>
  <c r="AG20" i="13"/>
  <c r="AF20" i="13"/>
  <c r="AE20" i="13"/>
  <c r="AD20" i="13"/>
  <c r="AC20" i="13"/>
  <c r="AB20" i="13"/>
  <c r="AA20" i="13"/>
  <c r="Z20" i="13"/>
  <c r="Y20" i="13"/>
  <c r="X20" i="13"/>
  <c r="W20" i="13"/>
  <c r="V20" i="13"/>
  <c r="U20" i="13"/>
  <c r="T20" i="13"/>
  <c r="S20" i="13"/>
  <c r="R20" i="13"/>
  <c r="Q20" i="13"/>
  <c r="P20" i="13"/>
  <c r="O20" i="13"/>
  <c r="N20" i="13"/>
  <c r="M20" i="13"/>
  <c r="L20" i="13"/>
  <c r="K20" i="13"/>
  <c r="J20" i="13"/>
  <c r="D13" i="38" l="1"/>
  <c r="D61" i="38"/>
  <c r="D9" i="37"/>
  <c r="D49" i="36"/>
  <c r="D36" i="35"/>
  <c r="D37" i="34"/>
  <c r="D62" i="34"/>
  <c r="D39" i="33"/>
  <c r="D66" i="33"/>
  <c r="D53" i="32"/>
  <c r="D1" i="31"/>
  <c r="D2" i="31"/>
  <c r="D3" i="31"/>
  <c r="D4" i="31"/>
  <c r="D5" i="31"/>
  <c r="D6" i="31"/>
  <c r="D7" i="31"/>
  <c r="D13" i="31"/>
  <c r="D14" i="31"/>
  <c r="D15" i="31"/>
  <c r="D23" i="31"/>
  <c r="D25" i="31"/>
  <c r="D26" i="31"/>
  <c r="D27" i="31"/>
  <c r="D28" i="31"/>
  <c r="D29" i="31"/>
  <c r="D30" i="31"/>
  <c r="D31" i="31"/>
  <c r="D32" i="31"/>
  <c r="D33" i="31"/>
  <c r="D34" i="31"/>
  <c r="D35" i="31"/>
  <c r="D36" i="31"/>
  <c r="D37" i="31"/>
  <c r="D38" i="31"/>
  <c r="D39" i="31"/>
  <c r="D40" i="31"/>
  <c r="D41" i="31"/>
  <c r="D42" i="31"/>
  <c r="D47" i="31"/>
  <c r="D49" i="31"/>
  <c r="D50" i="31"/>
  <c r="D51" i="31"/>
  <c r="D52" i="31"/>
  <c r="D53" i="31"/>
  <c r="D54" i="31"/>
  <c r="D55" i="31"/>
  <c r="D56" i="31"/>
  <c r="D57" i="31"/>
  <c r="D58" i="31"/>
  <c r="D59" i="31"/>
  <c r="D60" i="31"/>
  <c r="D67" i="31"/>
  <c r="D68" i="31"/>
  <c r="D69" i="31"/>
  <c r="D70" i="31"/>
  <c r="D71" i="31"/>
  <c r="D72" i="31"/>
  <c r="D97" i="31"/>
  <c r="D98" i="31"/>
  <c r="D99" i="31"/>
  <c r="D100" i="31"/>
  <c r="D101" i="31"/>
  <c r="D102" i="31"/>
  <c r="G4" i="30"/>
  <c r="H4" i="30"/>
  <c r="I4" i="30"/>
  <c r="J4" i="30"/>
  <c r="K4" i="30"/>
  <c r="L4" i="30"/>
  <c r="M4" i="30"/>
  <c r="N4" i="30"/>
  <c r="O4" i="30"/>
  <c r="G6" i="30"/>
  <c r="D1" i="32" s="1"/>
  <c r="H6" i="30"/>
  <c r="D1" i="33" s="1"/>
  <c r="I6" i="30"/>
  <c r="D1" i="34" s="1"/>
  <c r="J6" i="30"/>
  <c r="D1" i="35" s="1"/>
  <c r="K6" i="30"/>
  <c r="D1" i="36" s="1"/>
  <c r="L6" i="30"/>
  <c r="D1" i="37" s="1"/>
  <c r="M6" i="30"/>
  <c r="D1" i="38" s="1"/>
  <c r="N6" i="30"/>
  <c r="D1" i="39" s="1"/>
  <c r="G7" i="30"/>
  <c r="D2" i="32" s="1"/>
  <c r="H7" i="30"/>
  <c r="D2" i="33" s="1"/>
  <c r="I7" i="30"/>
  <c r="D2" i="34" s="1"/>
  <c r="J7" i="30"/>
  <c r="D2" i="35" s="1"/>
  <c r="K7" i="30"/>
  <c r="D2" i="36" s="1"/>
  <c r="L7" i="30"/>
  <c r="D2" i="37" s="1"/>
  <c r="M7" i="30"/>
  <c r="D2" i="38" s="1"/>
  <c r="N7" i="30"/>
  <c r="D2" i="39" s="1"/>
  <c r="G8" i="30"/>
  <c r="D3" i="32" s="1"/>
  <c r="H8" i="30"/>
  <c r="D3" i="33" s="1"/>
  <c r="I8" i="30"/>
  <c r="D3" i="34" s="1"/>
  <c r="J8" i="30"/>
  <c r="D3" i="35" s="1"/>
  <c r="K8" i="30"/>
  <c r="D3" i="36" s="1"/>
  <c r="L8" i="30"/>
  <c r="D3" i="37" s="1"/>
  <c r="M8" i="30"/>
  <c r="D3" i="38" s="1"/>
  <c r="N8" i="30"/>
  <c r="D3" i="39" s="1"/>
  <c r="G9" i="30"/>
  <c r="D4" i="32" s="1"/>
  <c r="H9" i="30"/>
  <c r="D4" i="33" s="1"/>
  <c r="I9" i="30"/>
  <c r="D4" i="34" s="1"/>
  <c r="J9" i="30"/>
  <c r="D4" i="35" s="1"/>
  <c r="K9" i="30"/>
  <c r="D4" i="36" s="1"/>
  <c r="L9" i="30"/>
  <c r="D4" i="37" s="1"/>
  <c r="M9" i="30"/>
  <c r="D4" i="38" s="1"/>
  <c r="N9" i="30"/>
  <c r="D4" i="39" s="1"/>
  <c r="G10" i="30"/>
  <c r="D5" i="32" s="1"/>
  <c r="H10" i="30"/>
  <c r="D5" i="33" s="1"/>
  <c r="I10" i="30"/>
  <c r="D5" i="34" s="1"/>
  <c r="J10" i="30"/>
  <c r="D5" i="35" s="1"/>
  <c r="K10" i="30"/>
  <c r="D5" i="36" s="1"/>
  <c r="L10" i="30"/>
  <c r="D5" i="37" s="1"/>
  <c r="M10" i="30"/>
  <c r="D5" i="38" s="1"/>
  <c r="N10" i="30"/>
  <c r="D5" i="39" s="1"/>
  <c r="G11" i="30"/>
  <c r="D6" i="32" s="1"/>
  <c r="H11" i="30"/>
  <c r="D6" i="33" s="1"/>
  <c r="I11" i="30"/>
  <c r="D6" i="34" s="1"/>
  <c r="J11" i="30"/>
  <c r="D6" i="35" s="1"/>
  <c r="K11" i="30"/>
  <c r="D6" i="36" s="1"/>
  <c r="L11" i="30"/>
  <c r="D6" i="37" s="1"/>
  <c r="M11" i="30"/>
  <c r="D6" i="38" s="1"/>
  <c r="N11" i="30"/>
  <c r="D6" i="39" s="1"/>
  <c r="F12" i="30"/>
  <c r="G12" i="30"/>
  <c r="D7" i="32" s="1"/>
  <c r="H12" i="30"/>
  <c r="D7" i="33" s="1"/>
  <c r="I12" i="30"/>
  <c r="D7" i="34" s="1"/>
  <c r="J12" i="30"/>
  <c r="D7" i="35" s="1"/>
  <c r="K12" i="30"/>
  <c r="D7" i="36" s="1"/>
  <c r="L12" i="30"/>
  <c r="D7" i="37" s="1"/>
  <c r="M12" i="30"/>
  <c r="D7" i="38" s="1"/>
  <c r="N12" i="30"/>
  <c r="D7" i="39" s="1"/>
  <c r="F13" i="30"/>
  <c r="D8" i="31" s="1"/>
  <c r="I13" i="30"/>
  <c r="D8" i="34" s="1"/>
  <c r="J13" i="30"/>
  <c r="D8" i="35" s="1"/>
  <c r="K13" i="30"/>
  <c r="D8" i="36" s="1"/>
  <c r="L13" i="30"/>
  <c r="D8" i="37" s="1"/>
  <c r="M13" i="30"/>
  <c r="D8" i="38" s="1"/>
  <c r="N13" i="30"/>
  <c r="D8" i="39" s="1"/>
  <c r="F14" i="30"/>
  <c r="D9" i="31" s="1"/>
  <c r="I14" i="30"/>
  <c r="D9" i="34" s="1"/>
  <c r="J14" i="30"/>
  <c r="D9" i="35" s="1"/>
  <c r="K14" i="30"/>
  <c r="D9" i="36" s="1"/>
  <c r="L14" i="30"/>
  <c r="M14" i="30"/>
  <c r="D9" i="38" s="1"/>
  <c r="N14" i="30"/>
  <c r="D9" i="39" s="1"/>
  <c r="F15" i="30"/>
  <c r="D10" i="31" s="1"/>
  <c r="H15" i="30"/>
  <c r="D10" i="33" s="1"/>
  <c r="I15" i="30"/>
  <c r="D10" i="34" s="1"/>
  <c r="J15" i="30"/>
  <c r="D10" i="35" s="1"/>
  <c r="K15" i="30"/>
  <c r="D10" i="36" s="1"/>
  <c r="L15" i="30"/>
  <c r="D10" i="37" s="1"/>
  <c r="M15" i="30"/>
  <c r="D10" i="38" s="1"/>
  <c r="N15" i="30"/>
  <c r="D10" i="39" s="1"/>
  <c r="F16" i="30"/>
  <c r="D11" i="31" s="1"/>
  <c r="G16" i="30"/>
  <c r="D11" i="32" s="1"/>
  <c r="H16" i="30"/>
  <c r="D11" i="33" s="1"/>
  <c r="I16" i="30"/>
  <c r="D11" i="34" s="1"/>
  <c r="J16" i="30"/>
  <c r="D11" i="35" s="1"/>
  <c r="K16" i="30"/>
  <c r="D11" i="36" s="1"/>
  <c r="L16" i="30"/>
  <c r="D11" i="37" s="1"/>
  <c r="M16" i="30"/>
  <c r="D11" i="38" s="1"/>
  <c r="N16" i="30"/>
  <c r="D11" i="39" s="1"/>
  <c r="F17" i="30"/>
  <c r="D12" i="31" s="1"/>
  <c r="G17" i="30"/>
  <c r="D12" i="32" s="1"/>
  <c r="H17" i="30"/>
  <c r="D12" i="33" s="1"/>
  <c r="I17" i="30"/>
  <c r="D12" i="34" s="1"/>
  <c r="J17" i="30"/>
  <c r="D12" i="35" s="1"/>
  <c r="K17" i="30"/>
  <c r="D12" i="36" s="1"/>
  <c r="L17" i="30"/>
  <c r="D12" i="37" s="1"/>
  <c r="M17" i="30"/>
  <c r="D12" i="38" s="1"/>
  <c r="N17" i="30"/>
  <c r="D12" i="39" s="1"/>
  <c r="G18" i="30"/>
  <c r="D13" i="32" s="1"/>
  <c r="H18" i="30"/>
  <c r="D13" i="33" s="1"/>
  <c r="I18" i="30"/>
  <c r="D13" i="34" s="1"/>
  <c r="J18" i="30"/>
  <c r="D13" i="35" s="1"/>
  <c r="K18" i="30"/>
  <c r="D13" i="36" s="1"/>
  <c r="L18" i="30"/>
  <c r="D13" i="37" s="1"/>
  <c r="M18" i="30"/>
  <c r="N18" i="30"/>
  <c r="D13" i="39" s="1"/>
  <c r="G19" i="30"/>
  <c r="D14" i="32" s="1"/>
  <c r="H19" i="30"/>
  <c r="D14" i="33" s="1"/>
  <c r="I19" i="30"/>
  <c r="D14" i="34" s="1"/>
  <c r="J19" i="30"/>
  <c r="D14" i="35" s="1"/>
  <c r="K19" i="30"/>
  <c r="D14" i="36" s="1"/>
  <c r="L19" i="30"/>
  <c r="D14" i="37" s="1"/>
  <c r="M19" i="30"/>
  <c r="D14" i="38" s="1"/>
  <c r="N19" i="30"/>
  <c r="D14" i="39" s="1"/>
  <c r="G20" i="30"/>
  <c r="D15" i="32" s="1"/>
  <c r="H20" i="30"/>
  <c r="D15" i="33" s="1"/>
  <c r="I20" i="30"/>
  <c r="D15" i="34" s="1"/>
  <c r="J20" i="30"/>
  <c r="D15" i="35" s="1"/>
  <c r="K20" i="30"/>
  <c r="D15" i="36" s="1"/>
  <c r="L20" i="30"/>
  <c r="D15" i="37" s="1"/>
  <c r="M20" i="30"/>
  <c r="D15" i="38" s="1"/>
  <c r="N20" i="30"/>
  <c r="D15" i="39" s="1"/>
  <c r="F21" i="30"/>
  <c r="D16" i="31" s="1"/>
  <c r="G21" i="30"/>
  <c r="D16" i="32" s="1"/>
  <c r="H21" i="30"/>
  <c r="D16" i="33" s="1"/>
  <c r="I21" i="30"/>
  <c r="D16" i="34" s="1"/>
  <c r="J21" i="30"/>
  <c r="D16" i="35" s="1"/>
  <c r="K21" i="30"/>
  <c r="D16" i="36" s="1"/>
  <c r="L21" i="30"/>
  <c r="D16" i="37" s="1"/>
  <c r="M21" i="30"/>
  <c r="D16" i="38" s="1"/>
  <c r="N21" i="30"/>
  <c r="D16" i="39" s="1"/>
  <c r="F22" i="30"/>
  <c r="F23" i="29" s="1"/>
  <c r="H22" i="30"/>
  <c r="D17" i="33" s="1"/>
  <c r="I22" i="30"/>
  <c r="D17" i="34" s="1"/>
  <c r="J22" i="30"/>
  <c r="D17" i="35" s="1"/>
  <c r="K22" i="30"/>
  <c r="D17" i="36" s="1"/>
  <c r="L22" i="30"/>
  <c r="D17" i="37" s="1"/>
  <c r="M22" i="30"/>
  <c r="D17" i="38" s="1"/>
  <c r="N22" i="30"/>
  <c r="D17" i="39" s="1"/>
  <c r="F23" i="30"/>
  <c r="D18" i="31" s="1"/>
  <c r="H23" i="30"/>
  <c r="D18" i="33" s="1"/>
  <c r="I23" i="30"/>
  <c r="D18" i="34" s="1"/>
  <c r="J23" i="30"/>
  <c r="D18" i="35" s="1"/>
  <c r="K23" i="30"/>
  <c r="D18" i="36" s="1"/>
  <c r="L23" i="30"/>
  <c r="D18" i="37" s="1"/>
  <c r="M23" i="30"/>
  <c r="D18" i="38" s="1"/>
  <c r="N23" i="30"/>
  <c r="D18" i="39" s="1"/>
  <c r="F24" i="30"/>
  <c r="D19" i="31" s="1"/>
  <c r="G24" i="30"/>
  <c r="D19" i="32" s="1"/>
  <c r="H24" i="30"/>
  <c r="D19" i="33" s="1"/>
  <c r="J24" i="30"/>
  <c r="D19" i="35" s="1"/>
  <c r="K24" i="30"/>
  <c r="D19" i="36" s="1"/>
  <c r="L24" i="30"/>
  <c r="D19" i="37" s="1"/>
  <c r="M24" i="30"/>
  <c r="D19" i="38" s="1"/>
  <c r="N24" i="30"/>
  <c r="D19" i="39" s="1"/>
  <c r="F25" i="30"/>
  <c r="D20" i="31" s="1"/>
  <c r="G25" i="30"/>
  <c r="D20" i="32" s="1"/>
  <c r="I25" i="30"/>
  <c r="D20" i="34" s="1"/>
  <c r="J25" i="30"/>
  <c r="D20" i="35" s="1"/>
  <c r="K25" i="30"/>
  <c r="D20" i="36" s="1"/>
  <c r="L25" i="30"/>
  <c r="D20" i="37" s="1"/>
  <c r="M25" i="30"/>
  <c r="D20" i="38" s="1"/>
  <c r="N25" i="30"/>
  <c r="D20" i="39" s="1"/>
  <c r="F26" i="30"/>
  <c r="G26" i="30" s="1"/>
  <c r="D21" i="32" s="1"/>
  <c r="J26" i="30"/>
  <c r="D21" i="35" s="1"/>
  <c r="K26" i="30"/>
  <c r="D21" i="36" s="1"/>
  <c r="L26" i="30"/>
  <c r="D21" i="37" s="1"/>
  <c r="M26" i="30"/>
  <c r="D21" i="38" s="1"/>
  <c r="N26" i="30"/>
  <c r="D21" i="39" s="1"/>
  <c r="F27" i="30"/>
  <c r="D22" i="31" s="1"/>
  <c r="J27" i="30"/>
  <c r="D22" i="35" s="1"/>
  <c r="K27" i="30"/>
  <c r="D22" i="36" s="1"/>
  <c r="L27" i="30"/>
  <c r="D22" i="37" s="1"/>
  <c r="M27" i="30"/>
  <c r="D22" i="38" s="1"/>
  <c r="N27" i="30"/>
  <c r="D22" i="39" s="1"/>
  <c r="F28" i="30"/>
  <c r="I28" i="30" s="1"/>
  <c r="D23" i="34" s="1"/>
  <c r="H28" i="30"/>
  <c r="D23" i="33" s="1"/>
  <c r="J28" i="30"/>
  <c r="D23" i="35" s="1"/>
  <c r="K28" i="30"/>
  <c r="D23" i="36" s="1"/>
  <c r="L28" i="30"/>
  <c r="D23" i="37" s="1"/>
  <c r="M28" i="30"/>
  <c r="D23" i="38" s="1"/>
  <c r="N28" i="30"/>
  <c r="D23" i="39" s="1"/>
  <c r="F29" i="30"/>
  <c r="D24" i="31" s="1"/>
  <c r="J29" i="30"/>
  <c r="D24" i="35" s="1"/>
  <c r="K29" i="30"/>
  <c r="D24" i="36" s="1"/>
  <c r="L29" i="30"/>
  <c r="D24" i="37" s="1"/>
  <c r="M29" i="30"/>
  <c r="D24" i="38" s="1"/>
  <c r="N29" i="30"/>
  <c r="D24" i="39" s="1"/>
  <c r="G30" i="30"/>
  <c r="D25" i="32" s="1"/>
  <c r="H30" i="30"/>
  <c r="D25" i="33" s="1"/>
  <c r="I30" i="30"/>
  <c r="D25" i="34" s="1"/>
  <c r="J30" i="30"/>
  <c r="D25" i="35" s="1"/>
  <c r="K30" i="30"/>
  <c r="D25" i="36" s="1"/>
  <c r="L30" i="30"/>
  <c r="D25" i="37" s="1"/>
  <c r="M30" i="30"/>
  <c r="D25" i="38" s="1"/>
  <c r="N30" i="30"/>
  <c r="D25" i="39" s="1"/>
  <c r="G31" i="30"/>
  <c r="D26" i="32" s="1"/>
  <c r="H31" i="30"/>
  <c r="D26" i="33" s="1"/>
  <c r="I31" i="30"/>
  <c r="D26" i="34" s="1"/>
  <c r="J31" i="30"/>
  <c r="D26" i="35" s="1"/>
  <c r="K31" i="30"/>
  <c r="D26" i="36" s="1"/>
  <c r="L31" i="30"/>
  <c r="D26" i="37" s="1"/>
  <c r="M31" i="30"/>
  <c r="D26" i="38" s="1"/>
  <c r="N31" i="30"/>
  <c r="D26" i="39" s="1"/>
  <c r="G32" i="30"/>
  <c r="D27" i="32" s="1"/>
  <c r="H32" i="30"/>
  <c r="D27" i="33" s="1"/>
  <c r="I32" i="30"/>
  <c r="D27" i="34" s="1"/>
  <c r="J32" i="30"/>
  <c r="D27" i="35" s="1"/>
  <c r="K32" i="30"/>
  <c r="D27" i="36" s="1"/>
  <c r="L32" i="30"/>
  <c r="D27" i="37" s="1"/>
  <c r="M32" i="30"/>
  <c r="D27" i="38" s="1"/>
  <c r="N32" i="30"/>
  <c r="D27" i="39" s="1"/>
  <c r="G33" i="30"/>
  <c r="D28" i="32" s="1"/>
  <c r="H33" i="30"/>
  <c r="D28" i="33" s="1"/>
  <c r="I33" i="30"/>
  <c r="D28" i="34" s="1"/>
  <c r="J33" i="30"/>
  <c r="D28" i="35" s="1"/>
  <c r="K33" i="30"/>
  <c r="D28" i="36" s="1"/>
  <c r="L33" i="30"/>
  <c r="D28" i="37" s="1"/>
  <c r="M33" i="30"/>
  <c r="D28" i="38" s="1"/>
  <c r="N33" i="30"/>
  <c r="D28" i="39" s="1"/>
  <c r="G34" i="30"/>
  <c r="D29" i="32" s="1"/>
  <c r="H34" i="30"/>
  <c r="D29" i="33" s="1"/>
  <c r="I34" i="30"/>
  <c r="D29" i="34" s="1"/>
  <c r="J34" i="30"/>
  <c r="D29" i="35" s="1"/>
  <c r="K34" i="30"/>
  <c r="D29" i="36" s="1"/>
  <c r="L34" i="30"/>
  <c r="D29" i="37" s="1"/>
  <c r="M34" i="30"/>
  <c r="D29" i="38" s="1"/>
  <c r="N34" i="30"/>
  <c r="D29" i="39" s="1"/>
  <c r="G35" i="30"/>
  <c r="D30" i="32" s="1"/>
  <c r="H35" i="30"/>
  <c r="D30" i="33" s="1"/>
  <c r="I35" i="30"/>
  <c r="D30" i="34" s="1"/>
  <c r="J35" i="30"/>
  <c r="D30" i="35" s="1"/>
  <c r="K35" i="30"/>
  <c r="D30" i="36" s="1"/>
  <c r="L35" i="30"/>
  <c r="D30" i="37" s="1"/>
  <c r="M35" i="30"/>
  <c r="D30" i="38" s="1"/>
  <c r="N35" i="30"/>
  <c r="D30" i="39" s="1"/>
  <c r="G36" i="30"/>
  <c r="D31" i="32" s="1"/>
  <c r="H36" i="30"/>
  <c r="D31" i="33" s="1"/>
  <c r="I36" i="30"/>
  <c r="D31" i="34" s="1"/>
  <c r="J36" i="30"/>
  <c r="D31" i="35" s="1"/>
  <c r="K36" i="30"/>
  <c r="D31" i="36" s="1"/>
  <c r="L36" i="30"/>
  <c r="D31" i="37" s="1"/>
  <c r="M36" i="30"/>
  <c r="D31" i="38" s="1"/>
  <c r="N36" i="30"/>
  <c r="D31" i="39" s="1"/>
  <c r="G37" i="30"/>
  <c r="D32" i="32" s="1"/>
  <c r="H37" i="30"/>
  <c r="D32" i="33" s="1"/>
  <c r="I37" i="30"/>
  <c r="D32" i="34" s="1"/>
  <c r="J37" i="30"/>
  <c r="D32" i="35" s="1"/>
  <c r="K37" i="30"/>
  <c r="D32" i="36" s="1"/>
  <c r="L37" i="30"/>
  <c r="D32" i="37" s="1"/>
  <c r="M37" i="30"/>
  <c r="D32" i="38" s="1"/>
  <c r="N37" i="30"/>
  <c r="D32" i="39" s="1"/>
  <c r="G38" i="30"/>
  <c r="D33" i="32" s="1"/>
  <c r="H38" i="30"/>
  <c r="D33" i="33" s="1"/>
  <c r="I38" i="30"/>
  <c r="D33" i="34" s="1"/>
  <c r="J38" i="30"/>
  <c r="D33" i="35" s="1"/>
  <c r="K38" i="30"/>
  <c r="D33" i="36" s="1"/>
  <c r="L38" i="30"/>
  <c r="D33" i="37" s="1"/>
  <c r="M38" i="30"/>
  <c r="D33" i="38" s="1"/>
  <c r="N38" i="30"/>
  <c r="D33" i="39" s="1"/>
  <c r="G39" i="30"/>
  <c r="D34" i="32" s="1"/>
  <c r="H39" i="30"/>
  <c r="D34" i="33" s="1"/>
  <c r="I39" i="30"/>
  <c r="D34" i="34" s="1"/>
  <c r="J39" i="30"/>
  <c r="D34" i="35" s="1"/>
  <c r="K39" i="30"/>
  <c r="D34" i="36" s="1"/>
  <c r="L39" i="30"/>
  <c r="D34" i="37" s="1"/>
  <c r="M39" i="30"/>
  <c r="D34" i="38" s="1"/>
  <c r="N39" i="30"/>
  <c r="D34" i="39" s="1"/>
  <c r="G40" i="30"/>
  <c r="D35" i="32" s="1"/>
  <c r="H40" i="30"/>
  <c r="D35" i="33" s="1"/>
  <c r="I40" i="30"/>
  <c r="D35" i="34" s="1"/>
  <c r="J40" i="30"/>
  <c r="D35" i="35" s="1"/>
  <c r="K40" i="30"/>
  <c r="D35" i="36" s="1"/>
  <c r="L40" i="30"/>
  <c r="D35" i="37" s="1"/>
  <c r="M40" i="30"/>
  <c r="D35" i="38" s="1"/>
  <c r="N40" i="30"/>
  <c r="D35" i="39" s="1"/>
  <c r="G41" i="30"/>
  <c r="D36" i="32" s="1"/>
  <c r="H41" i="30"/>
  <c r="D36" i="33" s="1"/>
  <c r="I41" i="30"/>
  <c r="D36" i="34" s="1"/>
  <c r="J41" i="30"/>
  <c r="K41" i="30"/>
  <c r="D36" i="36" s="1"/>
  <c r="L41" i="30"/>
  <c r="D36" i="37" s="1"/>
  <c r="M41" i="30"/>
  <c r="D36" i="38" s="1"/>
  <c r="N41" i="30"/>
  <c r="D36" i="39" s="1"/>
  <c r="G42" i="30"/>
  <c r="D37" i="32" s="1"/>
  <c r="H42" i="30"/>
  <c r="D37" i="33" s="1"/>
  <c r="I42" i="30"/>
  <c r="J42" i="30"/>
  <c r="D37" i="35" s="1"/>
  <c r="K42" i="30"/>
  <c r="D37" i="36" s="1"/>
  <c r="L42" i="30"/>
  <c r="D37" i="37" s="1"/>
  <c r="M42" i="30"/>
  <c r="D37" i="38" s="1"/>
  <c r="N42" i="30"/>
  <c r="D37" i="39" s="1"/>
  <c r="G43" i="30"/>
  <c r="D38" i="32" s="1"/>
  <c r="H43" i="30"/>
  <c r="D38" i="33" s="1"/>
  <c r="I43" i="30"/>
  <c r="D38" i="34" s="1"/>
  <c r="J43" i="30"/>
  <c r="D38" i="35" s="1"/>
  <c r="K43" i="30"/>
  <c r="D38" i="36" s="1"/>
  <c r="L43" i="30"/>
  <c r="D38" i="37" s="1"/>
  <c r="M43" i="30"/>
  <c r="D38" i="38" s="1"/>
  <c r="N43" i="30"/>
  <c r="D38" i="39" s="1"/>
  <c r="G44" i="30"/>
  <c r="D39" i="32" s="1"/>
  <c r="H44" i="30"/>
  <c r="I44" i="30"/>
  <c r="D39" i="34" s="1"/>
  <c r="J44" i="30"/>
  <c r="D39" i="35" s="1"/>
  <c r="K44" i="30"/>
  <c r="D39" i="36" s="1"/>
  <c r="L44" i="30"/>
  <c r="D39" i="37" s="1"/>
  <c r="M44" i="30"/>
  <c r="D39" i="38" s="1"/>
  <c r="N44" i="30"/>
  <c r="D39" i="39" s="1"/>
  <c r="G45" i="30"/>
  <c r="D40" i="32" s="1"/>
  <c r="H45" i="30"/>
  <c r="D40" i="33" s="1"/>
  <c r="I45" i="30"/>
  <c r="D40" i="34" s="1"/>
  <c r="J45" i="30"/>
  <c r="D40" i="35" s="1"/>
  <c r="K45" i="30"/>
  <c r="D40" i="36" s="1"/>
  <c r="L45" i="30"/>
  <c r="D40" i="37" s="1"/>
  <c r="M45" i="30"/>
  <c r="D40" i="38" s="1"/>
  <c r="N45" i="30"/>
  <c r="D40" i="39" s="1"/>
  <c r="G46" i="30"/>
  <c r="D41" i="32" s="1"/>
  <c r="H46" i="30"/>
  <c r="D41" i="33" s="1"/>
  <c r="I46" i="30"/>
  <c r="D41" i="34" s="1"/>
  <c r="J46" i="30"/>
  <c r="D41" i="35" s="1"/>
  <c r="K46" i="30"/>
  <c r="D41" i="36" s="1"/>
  <c r="L46" i="30"/>
  <c r="D41" i="37" s="1"/>
  <c r="M46" i="30"/>
  <c r="D41" i="38" s="1"/>
  <c r="N46" i="30"/>
  <c r="D41" i="39" s="1"/>
  <c r="G47" i="30"/>
  <c r="D42" i="32" s="1"/>
  <c r="H47" i="30"/>
  <c r="D42" i="33" s="1"/>
  <c r="I47" i="30"/>
  <c r="D42" i="34" s="1"/>
  <c r="J47" i="30"/>
  <c r="D42" i="35" s="1"/>
  <c r="K47" i="30"/>
  <c r="D42" i="36" s="1"/>
  <c r="L47" i="30"/>
  <c r="D42" i="37" s="1"/>
  <c r="M47" i="30"/>
  <c r="D42" i="38" s="1"/>
  <c r="N47" i="30"/>
  <c r="D42" i="39" s="1"/>
  <c r="F48" i="30"/>
  <c r="F50" i="29" s="1"/>
  <c r="H48" i="30"/>
  <c r="D43" i="33" s="1"/>
  <c r="I48" i="30"/>
  <c r="D43" i="34" s="1"/>
  <c r="J48" i="30"/>
  <c r="D43" i="35" s="1"/>
  <c r="K48" i="30"/>
  <c r="D43" i="36" s="1"/>
  <c r="L48" i="30"/>
  <c r="D43" i="37" s="1"/>
  <c r="M48" i="30"/>
  <c r="D43" i="38" s="1"/>
  <c r="N48" i="30"/>
  <c r="D43" i="39" s="1"/>
  <c r="F49" i="30"/>
  <c r="D44" i="31" s="1"/>
  <c r="H49" i="30"/>
  <c r="D44" i="33" s="1"/>
  <c r="I49" i="30"/>
  <c r="D44" i="34" s="1"/>
  <c r="J49" i="30"/>
  <c r="D44" i="35" s="1"/>
  <c r="K49" i="30"/>
  <c r="D44" i="36" s="1"/>
  <c r="L49" i="30"/>
  <c r="D44" i="37" s="1"/>
  <c r="M49" i="30"/>
  <c r="D44" i="38" s="1"/>
  <c r="N49" i="30"/>
  <c r="D44" i="39" s="1"/>
  <c r="F50" i="30"/>
  <c r="G50" i="30" s="1"/>
  <c r="D45" i="32" s="1"/>
  <c r="H50" i="30"/>
  <c r="D45" i="33" s="1"/>
  <c r="I50" i="30"/>
  <c r="D45" i="34" s="1"/>
  <c r="J50" i="30"/>
  <c r="D45" i="35" s="1"/>
  <c r="K50" i="30"/>
  <c r="D45" i="36" s="1"/>
  <c r="L50" i="30"/>
  <c r="D45" i="37" s="1"/>
  <c r="M50" i="30"/>
  <c r="D45" i="38" s="1"/>
  <c r="N50" i="30"/>
  <c r="D45" i="39" s="1"/>
  <c r="F51" i="30"/>
  <c r="D46" i="31" s="1"/>
  <c r="H51" i="30"/>
  <c r="D46" i="33" s="1"/>
  <c r="I51" i="30"/>
  <c r="D46" i="34" s="1"/>
  <c r="J51" i="30"/>
  <c r="D46" i="35" s="1"/>
  <c r="K51" i="30"/>
  <c r="D46" i="36" s="1"/>
  <c r="L51" i="30"/>
  <c r="D46" i="37" s="1"/>
  <c r="M51" i="30"/>
  <c r="D46" i="38" s="1"/>
  <c r="N51" i="30"/>
  <c r="D46" i="39" s="1"/>
  <c r="F52" i="30"/>
  <c r="G52" i="30" s="1"/>
  <c r="D47" i="32" s="1"/>
  <c r="H52" i="30"/>
  <c r="D47" i="33" s="1"/>
  <c r="I52" i="30"/>
  <c r="D47" i="34" s="1"/>
  <c r="J52" i="30"/>
  <c r="D47" i="35" s="1"/>
  <c r="K52" i="30"/>
  <c r="D47" i="36" s="1"/>
  <c r="L52" i="30"/>
  <c r="D47" i="37" s="1"/>
  <c r="M52" i="30"/>
  <c r="D47" i="38" s="1"/>
  <c r="N52" i="30"/>
  <c r="D47" i="39" s="1"/>
  <c r="F53" i="30"/>
  <c r="D48" i="31" s="1"/>
  <c r="G53" i="30"/>
  <c r="D48" i="32" s="1"/>
  <c r="H53" i="30"/>
  <c r="D48" i="33" s="1"/>
  <c r="I53" i="30"/>
  <c r="D48" i="34" s="1"/>
  <c r="J53" i="30"/>
  <c r="D48" i="35" s="1"/>
  <c r="K53" i="30"/>
  <c r="D48" i="36" s="1"/>
  <c r="L53" i="30"/>
  <c r="L53" i="29" s="1"/>
  <c r="M53" i="30"/>
  <c r="D48" i="38" s="1"/>
  <c r="N53" i="30"/>
  <c r="D48" i="39" s="1"/>
  <c r="G54" i="30"/>
  <c r="D49" i="32" s="1"/>
  <c r="H54" i="30"/>
  <c r="D49" i="33" s="1"/>
  <c r="I54" i="30"/>
  <c r="D49" i="34" s="1"/>
  <c r="J54" i="30"/>
  <c r="D49" i="35" s="1"/>
  <c r="K54" i="30"/>
  <c r="L54" i="30"/>
  <c r="D49" i="37" s="1"/>
  <c r="M54" i="30"/>
  <c r="D49" i="38" s="1"/>
  <c r="N54" i="30"/>
  <c r="D49" i="39" s="1"/>
  <c r="G55" i="30"/>
  <c r="D50" i="32" s="1"/>
  <c r="H55" i="30"/>
  <c r="D50" i="33" s="1"/>
  <c r="I55" i="30"/>
  <c r="D50" i="34" s="1"/>
  <c r="J55" i="30"/>
  <c r="D50" i="35" s="1"/>
  <c r="K55" i="30"/>
  <c r="D50" i="36" s="1"/>
  <c r="L55" i="30"/>
  <c r="D50" i="37" s="1"/>
  <c r="M55" i="30"/>
  <c r="D50" i="38" s="1"/>
  <c r="N55" i="30"/>
  <c r="D50" i="39" s="1"/>
  <c r="G56" i="30"/>
  <c r="D51" i="32" s="1"/>
  <c r="H56" i="30"/>
  <c r="D51" i="33" s="1"/>
  <c r="I56" i="30"/>
  <c r="D51" i="34" s="1"/>
  <c r="J56" i="30"/>
  <c r="D51" i="35" s="1"/>
  <c r="K56" i="30"/>
  <c r="D51" i="36" s="1"/>
  <c r="L56" i="30"/>
  <c r="D51" i="37" s="1"/>
  <c r="M56" i="30"/>
  <c r="D51" i="38" s="1"/>
  <c r="N56" i="30"/>
  <c r="D51" i="39" s="1"/>
  <c r="G57" i="30"/>
  <c r="D52" i="32" s="1"/>
  <c r="H57" i="30"/>
  <c r="D52" i="33" s="1"/>
  <c r="I57" i="30"/>
  <c r="D52" i="34" s="1"/>
  <c r="J57" i="30"/>
  <c r="D52" i="35" s="1"/>
  <c r="K57" i="30"/>
  <c r="D52" i="36" s="1"/>
  <c r="L57" i="30"/>
  <c r="D52" i="37" s="1"/>
  <c r="M57" i="30"/>
  <c r="D52" i="38" s="1"/>
  <c r="N57" i="30"/>
  <c r="D52" i="39" s="1"/>
  <c r="G58" i="30"/>
  <c r="H58" i="30"/>
  <c r="D53" i="33" s="1"/>
  <c r="I58" i="30"/>
  <c r="D53" i="34" s="1"/>
  <c r="J58" i="30"/>
  <c r="D53" i="35" s="1"/>
  <c r="K58" i="30"/>
  <c r="D53" i="36" s="1"/>
  <c r="L58" i="30"/>
  <c r="D53" i="37" s="1"/>
  <c r="M58" i="30"/>
  <c r="D53" i="38" s="1"/>
  <c r="N58" i="30"/>
  <c r="D53" i="39" s="1"/>
  <c r="G59" i="30"/>
  <c r="D54" i="32" s="1"/>
  <c r="H59" i="30"/>
  <c r="D54" i="33" s="1"/>
  <c r="I59" i="30"/>
  <c r="D54" i="34" s="1"/>
  <c r="J59" i="30"/>
  <c r="D54" i="35" s="1"/>
  <c r="K59" i="30"/>
  <c r="D54" i="36" s="1"/>
  <c r="L59" i="30"/>
  <c r="D54" i="37" s="1"/>
  <c r="M59" i="30"/>
  <c r="D54" i="38" s="1"/>
  <c r="N59" i="30"/>
  <c r="D54" i="39" s="1"/>
  <c r="G60" i="30"/>
  <c r="D55" i="32" s="1"/>
  <c r="H60" i="30"/>
  <c r="D55" i="33" s="1"/>
  <c r="I60" i="30"/>
  <c r="D55" i="34" s="1"/>
  <c r="J60" i="30"/>
  <c r="D55" i="35" s="1"/>
  <c r="K60" i="30"/>
  <c r="D55" i="36" s="1"/>
  <c r="L60" i="30"/>
  <c r="D55" i="37" s="1"/>
  <c r="M60" i="30"/>
  <c r="D55" i="38" s="1"/>
  <c r="N60" i="30"/>
  <c r="D55" i="39" s="1"/>
  <c r="G61" i="30"/>
  <c r="D56" i="32" s="1"/>
  <c r="H61" i="30"/>
  <c r="D56" i="33" s="1"/>
  <c r="I61" i="30"/>
  <c r="D56" i="34" s="1"/>
  <c r="J61" i="30"/>
  <c r="D56" i="35" s="1"/>
  <c r="K61" i="30"/>
  <c r="D56" i="36" s="1"/>
  <c r="L61" i="30"/>
  <c r="D56" i="37" s="1"/>
  <c r="M61" i="30"/>
  <c r="D56" i="38" s="1"/>
  <c r="N61" i="30"/>
  <c r="D56" i="39" s="1"/>
  <c r="G62" i="30"/>
  <c r="D57" i="32" s="1"/>
  <c r="H62" i="30"/>
  <c r="D57" i="33" s="1"/>
  <c r="I62" i="30"/>
  <c r="D57" i="34" s="1"/>
  <c r="J62" i="30"/>
  <c r="D57" i="35" s="1"/>
  <c r="K62" i="30"/>
  <c r="D57" i="36" s="1"/>
  <c r="L62" i="30"/>
  <c r="D57" i="37" s="1"/>
  <c r="M62" i="30"/>
  <c r="D57" i="38" s="1"/>
  <c r="N62" i="30"/>
  <c r="D57" i="39" s="1"/>
  <c r="G63" i="30"/>
  <c r="D58" i="32" s="1"/>
  <c r="H63" i="30"/>
  <c r="D58" i="33" s="1"/>
  <c r="I63" i="30"/>
  <c r="D58" i="34" s="1"/>
  <c r="J63" i="30"/>
  <c r="D58" i="35" s="1"/>
  <c r="K63" i="30"/>
  <c r="D58" i="36" s="1"/>
  <c r="L63" i="30"/>
  <c r="D58" i="37" s="1"/>
  <c r="M63" i="30"/>
  <c r="D58" i="38" s="1"/>
  <c r="N63" i="30"/>
  <c r="D58" i="39" s="1"/>
  <c r="G64" i="30"/>
  <c r="D59" i="32" s="1"/>
  <c r="H64" i="30"/>
  <c r="D59" i="33" s="1"/>
  <c r="I64" i="30"/>
  <c r="D59" i="34" s="1"/>
  <c r="J64" i="30"/>
  <c r="D59" i="35" s="1"/>
  <c r="K64" i="30"/>
  <c r="D59" i="36" s="1"/>
  <c r="L64" i="30"/>
  <c r="D59" i="37" s="1"/>
  <c r="M64" i="30"/>
  <c r="D59" i="38" s="1"/>
  <c r="N64" i="30"/>
  <c r="D59" i="39" s="1"/>
  <c r="G65" i="30"/>
  <c r="D60" i="32" s="1"/>
  <c r="H65" i="30"/>
  <c r="D60" i="33" s="1"/>
  <c r="I65" i="30"/>
  <c r="D60" i="34" s="1"/>
  <c r="J65" i="30"/>
  <c r="D60" i="35" s="1"/>
  <c r="K65" i="30"/>
  <c r="D60" i="36" s="1"/>
  <c r="L65" i="30"/>
  <c r="D60" i="37" s="1"/>
  <c r="M65" i="30"/>
  <c r="D60" i="38" s="1"/>
  <c r="N65" i="30"/>
  <c r="D60" i="39" s="1"/>
  <c r="F66" i="30"/>
  <c r="D61" i="31" s="1"/>
  <c r="G66" i="30"/>
  <c r="D61" i="32" s="1"/>
  <c r="H66" i="30"/>
  <c r="D61" i="33" s="1"/>
  <c r="I66" i="30"/>
  <c r="D61" i="34" s="1"/>
  <c r="J66" i="30"/>
  <c r="D61" i="35" s="1"/>
  <c r="K66" i="30"/>
  <c r="D61" i="36" s="1"/>
  <c r="L66" i="30"/>
  <c r="D61" i="37" s="1"/>
  <c r="M66" i="30"/>
  <c r="N66" i="30"/>
  <c r="D61" i="39" s="1"/>
  <c r="F67" i="30"/>
  <c r="D62" i="31" s="1"/>
  <c r="G67" i="30"/>
  <c r="D62" i="32" s="1"/>
  <c r="H67" i="30"/>
  <c r="D62" i="33" s="1"/>
  <c r="I67" i="30"/>
  <c r="J67" i="30"/>
  <c r="D62" i="35" s="1"/>
  <c r="K67" i="30"/>
  <c r="D62" i="36" s="1"/>
  <c r="L67" i="30"/>
  <c r="D62" i="37" s="1"/>
  <c r="M67" i="30"/>
  <c r="D62" i="38" s="1"/>
  <c r="N67" i="30"/>
  <c r="D62" i="39" s="1"/>
  <c r="F68" i="30"/>
  <c r="G68" i="30"/>
  <c r="D63" i="32" s="1"/>
  <c r="H68" i="30"/>
  <c r="D63" i="33" s="1"/>
  <c r="I68" i="30"/>
  <c r="D63" i="34" s="1"/>
  <c r="J68" i="30"/>
  <c r="D63" i="35" s="1"/>
  <c r="K68" i="30"/>
  <c r="D63" i="36" s="1"/>
  <c r="L68" i="30"/>
  <c r="D63" i="37" s="1"/>
  <c r="M68" i="30"/>
  <c r="D63" i="38" s="1"/>
  <c r="N68" i="30"/>
  <c r="D63" i="39" s="1"/>
  <c r="F69" i="30"/>
  <c r="D64" i="31" s="1"/>
  <c r="G69" i="30"/>
  <c r="D64" i="32" s="1"/>
  <c r="H69" i="30"/>
  <c r="D64" i="33" s="1"/>
  <c r="I69" i="30"/>
  <c r="D64" i="34" s="1"/>
  <c r="J69" i="30"/>
  <c r="D64" i="35" s="1"/>
  <c r="K69" i="30"/>
  <c r="D64" i="36" s="1"/>
  <c r="L69" i="30"/>
  <c r="D64" i="37" s="1"/>
  <c r="M69" i="30"/>
  <c r="D64" i="38" s="1"/>
  <c r="N69" i="30"/>
  <c r="D64" i="39" s="1"/>
  <c r="F70" i="30"/>
  <c r="D65" i="31" s="1"/>
  <c r="G70" i="30"/>
  <c r="D65" i="32" s="1"/>
  <c r="H70" i="30"/>
  <c r="D65" i="33" s="1"/>
  <c r="I70" i="30"/>
  <c r="D65" i="34" s="1"/>
  <c r="J70" i="30"/>
  <c r="D65" i="35" s="1"/>
  <c r="K70" i="30"/>
  <c r="D65" i="36" s="1"/>
  <c r="L70" i="30"/>
  <c r="D65" i="37" s="1"/>
  <c r="M70" i="30"/>
  <c r="D65" i="38" s="1"/>
  <c r="N70" i="30"/>
  <c r="D65" i="39" s="1"/>
  <c r="F71" i="30"/>
  <c r="D66" i="31" s="1"/>
  <c r="G71" i="30"/>
  <c r="D66" i="32" s="1"/>
  <c r="H71" i="30"/>
  <c r="I71" i="30"/>
  <c r="D66" i="34" s="1"/>
  <c r="J71" i="30"/>
  <c r="D66" i="35" s="1"/>
  <c r="K71" i="30"/>
  <c r="D66" i="36" s="1"/>
  <c r="L71" i="30"/>
  <c r="D66" i="37" s="1"/>
  <c r="M71" i="30"/>
  <c r="D66" i="38" s="1"/>
  <c r="N71" i="30"/>
  <c r="D66" i="39" s="1"/>
  <c r="G72" i="30"/>
  <c r="D67" i="32" s="1"/>
  <c r="H72" i="30"/>
  <c r="D67" i="33" s="1"/>
  <c r="I72" i="30"/>
  <c r="D67" i="34" s="1"/>
  <c r="J72" i="30"/>
  <c r="D67" i="35" s="1"/>
  <c r="K72" i="30"/>
  <c r="D67" i="36" s="1"/>
  <c r="L72" i="30"/>
  <c r="D67" i="37" s="1"/>
  <c r="M72" i="30"/>
  <c r="D67" i="38" s="1"/>
  <c r="N72" i="30"/>
  <c r="D67" i="39" s="1"/>
  <c r="G73" i="30"/>
  <c r="D68" i="32" s="1"/>
  <c r="H73" i="30"/>
  <c r="D68" i="33" s="1"/>
  <c r="I73" i="30"/>
  <c r="D68" i="34" s="1"/>
  <c r="J73" i="30"/>
  <c r="D68" i="35" s="1"/>
  <c r="K73" i="30"/>
  <c r="D68" i="36" s="1"/>
  <c r="L73" i="30"/>
  <c r="D68" i="37" s="1"/>
  <c r="M73" i="30"/>
  <c r="D68" i="38" s="1"/>
  <c r="N73" i="30"/>
  <c r="D68" i="39" s="1"/>
  <c r="G74" i="30"/>
  <c r="D69" i="32" s="1"/>
  <c r="H74" i="30"/>
  <c r="D69" i="33" s="1"/>
  <c r="I74" i="30"/>
  <c r="D69" i="34" s="1"/>
  <c r="J74" i="30"/>
  <c r="D69" i="35" s="1"/>
  <c r="K74" i="30"/>
  <c r="D69" i="36" s="1"/>
  <c r="L74" i="30"/>
  <c r="D69" i="37" s="1"/>
  <c r="M74" i="30"/>
  <c r="D69" i="38" s="1"/>
  <c r="N74" i="30"/>
  <c r="D69" i="39" s="1"/>
  <c r="G75" i="30"/>
  <c r="D70" i="32" s="1"/>
  <c r="H75" i="30"/>
  <c r="D70" i="33" s="1"/>
  <c r="I75" i="30"/>
  <c r="D70" i="34" s="1"/>
  <c r="J75" i="30"/>
  <c r="D70" i="35" s="1"/>
  <c r="K75" i="30"/>
  <c r="D70" i="36" s="1"/>
  <c r="L75" i="30"/>
  <c r="D70" i="37" s="1"/>
  <c r="M75" i="30"/>
  <c r="D70" i="38" s="1"/>
  <c r="N75" i="30"/>
  <c r="D70" i="39" s="1"/>
  <c r="G76" i="30"/>
  <c r="D71" i="32" s="1"/>
  <c r="H76" i="30"/>
  <c r="D71" i="33" s="1"/>
  <c r="I76" i="30"/>
  <c r="D71" i="34" s="1"/>
  <c r="J76" i="30"/>
  <c r="D71" i="35" s="1"/>
  <c r="K76" i="30"/>
  <c r="D71" i="36" s="1"/>
  <c r="L76" i="30"/>
  <c r="D71" i="37" s="1"/>
  <c r="M76" i="30"/>
  <c r="D71" i="38" s="1"/>
  <c r="N76" i="30"/>
  <c r="D71" i="39" s="1"/>
  <c r="G77" i="30"/>
  <c r="D72" i="32" s="1"/>
  <c r="H77" i="30"/>
  <c r="D72" i="33" s="1"/>
  <c r="I77" i="30"/>
  <c r="D72" i="34" s="1"/>
  <c r="J77" i="30"/>
  <c r="D72" i="35" s="1"/>
  <c r="K77" i="30"/>
  <c r="D72" i="36" s="1"/>
  <c r="L77" i="30"/>
  <c r="D72" i="37" s="1"/>
  <c r="M77" i="30"/>
  <c r="D72" i="38" s="1"/>
  <c r="N77" i="30"/>
  <c r="D72" i="39" s="1"/>
  <c r="F78" i="30"/>
  <c r="H78" i="30"/>
  <c r="D73" i="33" s="1"/>
  <c r="I78" i="30"/>
  <c r="D73" i="34" s="1"/>
  <c r="J78" i="30"/>
  <c r="D73" i="35" s="1"/>
  <c r="K78" i="30"/>
  <c r="D73" i="36" s="1"/>
  <c r="L78" i="30"/>
  <c r="D73" i="37" s="1"/>
  <c r="M78" i="30"/>
  <c r="D73" i="38" s="1"/>
  <c r="N78" i="30"/>
  <c r="D73" i="39" s="1"/>
  <c r="F79" i="30"/>
  <c r="D74" i="31" s="1"/>
  <c r="G79" i="30"/>
  <c r="D74" i="32" s="1"/>
  <c r="H79" i="30"/>
  <c r="D74" i="33" s="1"/>
  <c r="I79" i="30"/>
  <c r="D74" i="34" s="1"/>
  <c r="J79" i="30"/>
  <c r="D74" i="35" s="1"/>
  <c r="K79" i="30"/>
  <c r="D74" i="36" s="1"/>
  <c r="L79" i="30"/>
  <c r="D74" i="37" s="1"/>
  <c r="M79" i="30"/>
  <c r="D74" i="38" s="1"/>
  <c r="N79" i="30"/>
  <c r="D74" i="39" s="1"/>
  <c r="F80" i="30"/>
  <c r="D75" i="31" s="1"/>
  <c r="G80" i="30"/>
  <c r="D75" i="32" s="1"/>
  <c r="H80" i="30"/>
  <c r="D75" i="33" s="1"/>
  <c r="K80" i="30"/>
  <c r="D75" i="36" s="1"/>
  <c r="L80" i="30"/>
  <c r="D75" i="37" s="1"/>
  <c r="M80" i="30"/>
  <c r="D75" i="38" s="1"/>
  <c r="N80" i="30"/>
  <c r="D75" i="39" s="1"/>
  <c r="F81" i="30"/>
  <c r="D76" i="31" s="1"/>
  <c r="G81" i="30"/>
  <c r="D76" i="32" s="1"/>
  <c r="H81" i="30"/>
  <c r="D76" i="33" s="1"/>
  <c r="K81" i="30"/>
  <c r="D76" i="36" s="1"/>
  <c r="L81" i="30"/>
  <c r="D76" i="37" s="1"/>
  <c r="M81" i="30"/>
  <c r="D76" i="38" s="1"/>
  <c r="N81" i="30"/>
  <c r="D76" i="39" s="1"/>
  <c r="F82" i="30"/>
  <c r="D77" i="31" s="1"/>
  <c r="G82" i="30"/>
  <c r="D77" i="32" s="1"/>
  <c r="K82" i="30"/>
  <c r="D77" i="36" s="1"/>
  <c r="L82" i="30"/>
  <c r="D77" i="37" s="1"/>
  <c r="M82" i="30"/>
  <c r="D77" i="38" s="1"/>
  <c r="N82" i="30"/>
  <c r="D77" i="39" s="1"/>
  <c r="F83" i="30"/>
  <c r="K83" i="30"/>
  <c r="D78" i="36" s="1"/>
  <c r="L83" i="30"/>
  <c r="D78" i="37" s="1"/>
  <c r="M83" i="30"/>
  <c r="D78" i="38" s="1"/>
  <c r="N83" i="30"/>
  <c r="D78" i="39" s="1"/>
  <c r="F84" i="30"/>
  <c r="I84" i="30" s="1"/>
  <c r="D79" i="34" s="1"/>
  <c r="M84" i="30"/>
  <c r="D79" i="38" s="1"/>
  <c r="N84" i="30"/>
  <c r="D79" i="39" s="1"/>
  <c r="F85" i="30"/>
  <c r="K85" i="30" s="1"/>
  <c r="D80" i="36" s="1"/>
  <c r="M85" i="30"/>
  <c r="D80" i="38" s="1"/>
  <c r="N85" i="30"/>
  <c r="D80" i="39" s="1"/>
  <c r="F86" i="30"/>
  <c r="D81" i="31" s="1"/>
  <c r="M86" i="30"/>
  <c r="D81" i="38" s="1"/>
  <c r="N86" i="30"/>
  <c r="D81" i="39" s="1"/>
  <c r="F87" i="30"/>
  <c r="D82" i="31" s="1"/>
  <c r="G87" i="30"/>
  <c r="D82" i="32" s="1"/>
  <c r="H87" i="30"/>
  <c r="D82" i="33" s="1"/>
  <c r="I87" i="30"/>
  <c r="D82" i="34" s="1"/>
  <c r="J87" i="30"/>
  <c r="D82" i="35" s="1"/>
  <c r="K87" i="30"/>
  <c r="D82" i="36" s="1"/>
  <c r="L87" i="30"/>
  <c r="D82" i="37" s="1"/>
  <c r="M87" i="30"/>
  <c r="D82" i="38" s="1"/>
  <c r="N87" i="30"/>
  <c r="D82" i="39" s="1"/>
  <c r="F88" i="30"/>
  <c r="D83" i="31" s="1"/>
  <c r="G88" i="30"/>
  <c r="D83" i="32" s="1"/>
  <c r="J88" i="30"/>
  <c r="D83" i="35" s="1"/>
  <c r="L88" i="30"/>
  <c r="D83" i="37" s="1"/>
  <c r="M88" i="30"/>
  <c r="D83" i="38" s="1"/>
  <c r="N88" i="30"/>
  <c r="D83" i="39" s="1"/>
  <c r="F89" i="30"/>
  <c r="D84" i="31" s="1"/>
  <c r="I89" i="30"/>
  <c r="D84" i="34" s="1"/>
  <c r="J89" i="30"/>
  <c r="D84" i="35" s="1"/>
  <c r="K89" i="30"/>
  <c r="D84" i="36" s="1"/>
  <c r="M89" i="30"/>
  <c r="D84" i="38" s="1"/>
  <c r="N89" i="30"/>
  <c r="D84" i="39" s="1"/>
  <c r="F90" i="30"/>
  <c r="D85" i="31" s="1"/>
  <c r="G90" i="30"/>
  <c r="D85" i="32" s="1"/>
  <c r="K90" i="30"/>
  <c r="D85" i="36" s="1"/>
  <c r="L90" i="30"/>
  <c r="D85" i="37" s="1"/>
  <c r="M90" i="30"/>
  <c r="D85" i="38" s="1"/>
  <c r="N90" i="30"/>
  <c r="D85" i="39" s="1"/>
  <c r="F91" i="30"/>
  <c r="D86" i="31" s="1"/>
  <c r="L91" i="30"/>
  <c r="D86" i="37" s="1"/>
  <c r="M91" i="30"/>
  <c r="D86" i="38" s="1"/>
  <c r="N91" i="30"/>
  <c r="D86" i="39" s="1"/>
  <c r="F92" i="30"/>
  <c r="I92" i="30" s="1"/>
  <c r="D87" i="34" s="1"/>
  <c r="L92" i="30"/>
  <c r="D87" i="37" s="1"/>
  <c r="M92" i="30"/>
  <c r="D87" i="38" s="1"/>
  <c r="N92" i="30"/>
  <c r="D87" i="39" s="1"/>
  <c r="F93" i="30"/>
  <c r="D88" i="31" s="1"/>
  <c r="G93" i="30"/>
  <c r="D88" i="32" s="1"/>
  <c r="L93" i="30"/>
  <c r="D88" i="37" s="1"/>
  <c r="M93" i="30"/>
  <c r="D88" i="38" s="1"/>
  <c r="N93" i="30"/>
  <c r="D88" i="39" s="1"/>
  <c r="F94" i="30"/>
  <c r="D89" i="31" s="1"/>
  <c r="L94" i="30"/>
  <c r="D89" i="37" s="1"/>
  <c r="M94" i="30"/>
  <c r="D89" i="38" s="1"/>
  <c r="N94" i="30"/>
  <c r="D89" i="39" s="1"/>
  <c r="F95" i="30"/>
  <c r="D90" i="31" s="1"/>
  <c r="G95" i="30"/>
  <c r="D90" i="32" s="1"/>
  <c r="L95" i="30"/>
  <c r="D90" i="37" s="1"/>
  <c r="M95" i="30"/>
  <c r="D90" i="38" s="1"/>
  <c r="N95" i="30"/>
  <c r="D90" i="39" s="1"/>
  <c r="F96" i="30"/>
  <c r="D91" i="31" s="1"/>
  <c r="G96" i="30"/>
  <c r="D91" i="32" s="1"/>
  <c r="N96" i="30"/>
  <c r="D91" i="39" s="1"/>
  <c r="F97" i="30"/>
  <c r="D92" i="31" s="1"/>
  <c r="I97" i="30"/>
  <c r="D92" i="34" s="1"/>
  <c r="J97" i="30"/>
  <c r="D92" i="35" s="1"/>
  <c r="K97" i="30"/>
  <c r="D92" i="36" s="1"/>
  <c r="N97" i="30"/>
  <c r="D92" i="39" s="1"/>
  <c r="F98" i="30"/>
  <c r="D93" i="31" s="1"/>
  <c r="G98" i="30"/>
  <c r="D93" i="32" s="1"/>
  <c r="H98" i="30"/>
  <c r="D93" i="33" s="1"/>
  <c r="J98" i="30"/>
  <c r="D93" i="35" s="1"/>
  <c r="K98" i="30"/>
  <c r="D93" i="36" s="1"/>
  <c r="L98" i="30"/>
  <c r="D93" i="37" s="1"/>
  <c r="N98" i="30"/>
  <c r="D93" i="39" s="1"/>
  <c r="F99" i="30"/>
  <c r="D94" i="31" s="1"/>
  <c r="G99" i="30"/>
  <c r="D94" i="32" s="1"/>
  <c r="K99" i="30"/>
  <c r="D94" i="36" s="1"/>
  <c r="L99" i="30"/>
  <c r="D94" i="37" s="1"/>
  <c r="N99" i="30"/>
  <c r="D94" i="39" s="1"/>
  <c r="F100" i="30"/>
  <c r="D95" i="31" s="1"/>
  <c r="G100" i="30"/>
  <c r="D95" i="32" s="1"/>
  <c r="H100" i="30"/>
  <c r="D95" i="33" s="1"/>
  <c r="N100" i="30"/>
  <c r="D95" i="39" s="1"/>
  <c r="F101" i="30"/>
  <c r="D96" i="31" s="1"/>
  <c r="G101" i="30"/>
  <c r="D96" i="32" s="1"/>
  <c r="N101" i="30"/>
  <c r="D96" i="39" s="1"/>
  <c r="G102" i="30"/>
  <c r="D97" i="32" s="1"/>
  <c r="H102" i="30"/>
  <c r="D97" i="33" s="1"/>
  <c r="I102" i="30"/>
  <c r="D97" i="34" s="1"/>
  <c r="J102" i="30"/>
  <c r="D97" i="35" s="1"/>
  <c r="K102" i="30"/>
  <c r="D97" i="36" s="1"/>
  <c r="L102" i="30"/>
  <c r="D97" i="37" s="1"/>
  <c r="M102" i="30"/>
  <c r="D97" i="38" s="1"/>
  <c r="N102" i="30"/>
  <c r="D97" i="39" s="1"/>
  <c r="G103" i="30"/>
  <c r="D98" i="32" s="1"/>
  <c r="H103" i="30"/>
  <c r="D98" i="33" s="1"/>
  <c r="I103" i="30"/>
  <c r="D98" i="34" s="1"/>
  <c r="J103" i="30"/>
  <c r="D98" i="35" s="1"/>
  <c r="K103" i="30"/>
  <c r="D98" i="36" s="1"/>
  <c r="L103" i="30"/>
  <c r="D98" i="37" s="1"/>
  <c r="M103" i="30"/>
  <c r="D98" i="38" s="1"/>
  <c r="N103" i="30"/>
  <c r="D98" i="39" s="1"/>
  <c r="G104" i="30"/>
  <c r="D99" i="32" s="1"/>
  <c r="H104" i="30"/>
  <c r="D99" i="33" s="1"/>
  <c r="I104" i="30"/>
  <c r="D99" i="34" s="1"/>
  <c r="J104" i="30"/>
  <c r="D99" i="35" s="1"/>
  <c r="K104" i="30"/>
  <c r="D99" i="36" s="1"/>
  <c r="L104" i="30"/>
  <c r="D99" i="37" s="1"/>
  <c r="M104" i="30"/>
  <c r="D99" i="38" s="1"/>
  <c r="N104" i="30"/>
  <c r="D99" i="39" s="1"/>
  <c r="G105" i="30"/>
  <c r="D100" i="32" s="1"/>
  <c r="H105" i="30"/>
  <c r="D100" i="33" s="1"/>
  <c r="I105" i="30"/>
  <c r="D100" i="34" s="1"/>
  <c r="J105" i="30"/>
  <c r="D100" i="35" s="1"/>
  <c r="K105" i="30"/>
  <c r="D100" i="36" s="1"/>
  <c r="L105" i="30"/>
  <c r="D100" i="37" s="1"/>
  <c r="M105" i="30"/>
  <c r="D100" i="38" s="1"/>
  <c r="N105" i="30"/>
  <c r="D100" i="39" s="1"/>
  <c r="G106" i="30"/>
  <c r="D101" i="32" s="1"/>
  <c r="H106" i="30"/>
  <c r="D101" i="33" s="1"/>
  <c r="I106" i="30"/>
  <c r="D101" i="34" s="1"/>
  <c r="J106" i="30"/>
  <c r="D101" i="35" s="1"/>
  <c r="K106" i="30"/>
  <c r="D101" i="36" s="1"/>
  <c r="L106" i="30"/>
  <c r="D101" i="37" s="1"/>
  <c r="M106" i="30"/>
  <c r="D101" i="38" s="1"/>
  <c r="N106" i="30"/>
  <c r="D101" i="39" s="1"/>
  <c r="G107" i="30"/>
  <c r="D102" i="32" s="1"/>
  <c r="H107" i="30"/>
  <c r="D102" i="33" s="1"/>
  <c r="I107" i="30"/>
  <c r="D102" i="34" s="1"/>
  <c r="J107" i="30"/>
  <c r="D102" i="35" s="1"/>
  <c r="K107" i="30"/>
  <c r="D102" i="36" s="1"/>
  <c r="L107" i="30"/>
  <c r="D102" i="37" s="1"/>
  <c r="M107" i="30"/>
  <c r="D102" i="38" s="1"/>
  <c r="N107" i="30"/>
  <c r="D102" i="39" s="1"/>
  <c r="G4" i="29"/>
  <c r="H4" i="29"/>
  <c r="I4" i="29"/>
  <c r="J4" i="29"/>
  <c r="K4" i="29"/>
  <c r="L4" i="29"/>
  <c r="M4" i="29"/>
  <c r="N4" i="29"/>
  <c r="O4" i="29"/>
  <c r="F8" i="29"/>
  <c r="G8" i="29"/>
  <c r="H8" i="29"/>
  <c r="J8" i="29"/>
  <c r="K8" i="29"/>
  <c r="L8" i="29"/>
  <c r="O8" i="29"/>
  <c r="F11" i="29"/>
  <c r="G11" i="29"/>
  <c r="H11" i="29"/>
  <c r="J11" i="29"/>
  <c r="K11" i="29"/>
  <c r="L11" i="29"/>
  <c r="O11" i="29"/>
  <c r="F14" i="29"/>
  <c r="K14" i="29"/>
  <c r="L14" i="29"/>
  <c r="O14" i="29"/>
  <c r="F17" i="29"/>
  <c r="H17" i="29"/>
  <c r="K17" i="29"/>
  <c r="L17" i="29"/>
  <c r="O17" i="29"/>
  <c r="F20" i="29"/>
  <c r="G20" i="29"/>
  <c r="I20" i="29"/>
  <c r="J20" i="29"/>
  <c r="K20" i="29"/>
  <c r="M20" i="29"/>
  <c r="N20" i="29"/>
  <c r="O20" i="29"/>
  <c r="H23" i="29"/>
  <c r="I23" i="29"/>
  <c r="L23" i="29"/>
  <c r="M23" i="29"/>
  <c r="O23" i="29"/>
  <c r="F26" i="29"/>
  <c r="G26" i="29"/>
  <c r="L26" i="29"/>
  <c r="M26" i="29"/>
  <c r="N26" i="29"/>
  <c r="O26" i="29"/>
  <c r="J29" i="29"/>
  <c r="L29" i="29"/>
  <c r="M29" i="29"/>
  <c r="N29" i="29"/>
  <c r="O29" i="29"/>
  <c r="F32" i="29"/>
  <c r="H32" i="29"/>
  <c r="I32" i="29"/>
  <c r="J32" i="29"/>
  <c r="L32" i="29"/>
  <c r="M32" i="29"/>
  <c r="N32" i="29"/>
  <c r="O32" i="29"/>
  <c r="F35" i="29"/>
  <c r="H35" i="29"/>
  <c r="I35" i="29"/>
  <c r="J35" i="29"/>
  <c r="L35" i="29"/>
  <c r="M35" i="29"/>
  <c r="N35" i="29"/>
  <c r="O35" i="29"/>
  <c r="F38" i="29"/>
  <c r="H38" i="29"/>
  <c r="I38" i="29"/>
  <c r="J38" i="29"/>
  <c r="L38" i="29"/>
  <c r="M38" i="29"/>
  <c r="N38" i="29"/>
  <c r="O38" i="29"/>
  <c r="F41" i="29"/>
  <c r="H41" i="29"/>
  <c r="I41" i="29"/>
  <c r="J41" i="29"/>
  <c r="L41" i="29"/>
  <c r="M41" i="29"/>
  <c r="N41" i="29"/>
  <c r="O41" i="29"/>
  <c r="F44" i="29"/>
  <c r="H44" i="29"/>
  <c r="I44" i="29"/>
  <c r="J44" i="29"/>
  <c r="L44" i="29"/>
  <c r="M44" i="29"/>
  <c r="N44" i="29"/>
  <c r="O44" i="29"/>
  <c r="F47" i="29"/>
  <c r="H47" i="29"/>
  <c r="I47" i="29"/>
  <c r="J47" i="29"/>
  <c r="L47" i="29"/>
  <c r="M47" i="29"/>
  <c r="N47" i="29"/>
  <c r="O47" i="29"/>
  <c r="H50" i="29"/>
  <c r="I50" i="29"/>
  <c r="L50" i="29"/>
  <c r="M50" i="29"/>
  <c r="N50" i="29"/>
  <c r="O50" i="29"/>
  <c r="F53" i="29"/>
  <c r="H53" i="29"/>
  <c r="N53" i="29"/>
  <c r="O53" i="29"/>
  <c r="F56" i="29"/>
  <c r="G56" i="29"/>
  <c r="H56" i="29"/>
  <c r="J56" i="29"/>
  <c r="K56" i="29"/>
  <c r="M56" i="29"/>
  <c r="N56" i="29"/>
  <c r="O56" i="29"/>
  <c r="F59" i="29"/>
  <c r="G59" i="29"/>
  <c r="J59" i="29"/>
  <c r="K59" i="29"/>
  <c r="L59" i="29"/>
  <c r="M59" i="29"/>
  <c r="N59" i="29"/>
  <c r="O59" i="29"/>
  <c r="F62" i="29"/>
  <c r="I62" i="29"/>
  <c r="J62" i="29"/>
  <c r="M62" i="29"/>
  <c r="N62" i="29"/>
  <c r="O62" i="29"/>
  <c r="F65" i="29"/>
  <c r="G65" i="29"/>
  <c r="H65" i="29"/>
  <c r="J65" i="29"/>
  <c r="K65" i="29"/>
  <c r="M65" i="29"/>
  <c r="N65" i="29"/>
  <c r="O65" i="29"/>
  <c r="J68" i="29"/>
  <c r="L68" i="29"/>
  <c r="O68" i="29"/>
  <c r="I71" i="29"/>
  <c r="O71" i="29"/>
  <c r="F74" i="29"/>
  <c r="G74" i="29"/>
  <c r="H74" i="29"/>
  <c r="I74" i="29"/>
  <c r="L74" i="29"/>
  <c r="M74" i="29"/>
  <c r="N74" i="29"/>
  <c r="O74" i="29"/>
  <c r="F77" i="29"/>
  <c r="G77" i="29"/>
  <c r="H77" i="29"/>
  <c r="L77" i="29"/>
  <c r="M77" i="29"/>
  <c r="O77" i="29"/>
  <c r="F80" i="29"/>
  <c r="H80" i="29"/>
  <c r="K80" i="29"/>
  <c r="N80" i="29"/>
  <c r="O80" i="29"/>
  <c r="M83" i="29"/>
  <c r="O83" i="29"/>
  <c r="O86" i="29"/>
  <c r="F89" i="29"/>
  <c r="O89" i="29"/>
  <c r="L92" i="29"/>
  <c r="M92" i="29"/>
  <c r="O92" i="29"/>
  <c r="O95" i="29"/>
  <c r="O98" i="29"/>
  <c r="F101" i="29"/>
  <c r="O101" i="29"/>
  <c r="F104" i="29"/>
  <c r="H104" i="29"/>
  <c r="K104" i="29"/>
  <c r="L104" i="29"/>
  <c r="O104" i="29"/>
  <c r="F107" i="29"/>
  <c r="H107" i="29"/>
  <c r="I107" i="29"/>
  <c r="J107" i="29"/>
  <c r="K107" i="29"/>
  <c r="L107" i="29"/>
  <c r="M107" i="29"/>
  <c r="N107" i="29"/>
  <c r="O107" i="29"/>
  <c r="N104" i="29" l="1"/>
  <c r="L95" i="29"/>
  <c r="M86" i="29"/>
  <c r="H71" i="29"/>
  <c r="G32" i="29"/>
  <c r="L96" i="30"/>
  <c r="D91" i="37" s="1"/>
  <c r="K95" i="30"/>
  <c r="D90" i="36" s="1"/>
  <c r="J90" i="30"/>
  <c r="D85" i="35" s="1"/>
  <c r="I27" i="30"/>
  <c r="D22" i="34" s="1"/>
  <c r="D48" i="37"/>
  <c r="K91" i="30"/>
  <c r="D86" i="36" s="1"/>
  <c r="L83" i="29"/>
  <c r="I68" i="29"/>
  <c r="L56" i="29"/>
  <c r="M53" i="29"/>
  <c r="G44" i="29"/>
  <c r="G38" i="29"/>
  <c r="M104" i="29"/>
  <c r="N98" i="29"/>
  <c r="J89" i="29"/>
  <c r="K83" i="29"/>
  <c r="K71" i="29"/>
  <c r="G71" i="29"/>
  <c r="L62" i="29"/>
  <c r="H62" i="29"/>
  <c r="F29" i="29"/>
  <c r="K23" i="29"/>
  <c r="L20" i="29"/>
  <c r="H20" i="29"/>
  <c r="N17" i="29"/>
  <c r="J17" i="29"/>
  <c r="J14" i="29"/>
  <c r="M11" i="29"/>
  <c r="I11" i="29"/>
  <c r="I99" i="30"/>
  <c r="D94" i="34" s="1"/>
  <c r="K96" i="30"/>
  <c r="D91" i="36" s="1"/>
  <c r="J95" i="30"/>
  <c r="D90" i="35" s="1"/>
  <c r="H92" i="30"/>
  <c r="D87" i="33" s="1"/>
  <c r="H91" i="30"/>
  <c r="D86" i="33" s="1"/>
  <c r="I90" i="30"/>
  <c r="D85" i="34" s="1"/>
  <c r="G51" i="30"/>
  <c r="G29" i="30"/>
  <c r="D24" i="32" s="1"/>
  <c r="G28" i="30"/>
  <c r="D23" i="32" s="1"/>
  <c r="H27" i="30"/>
  <c r="D22" i="33" s="1"/>
  <c r="I26" i="30"/>
  <c r="D21" i="34" s="1"/>
  <c r="D87" i="31"/>
  <c r="J104" i="29"/>
  <c r="N89" i="29"/>
  <c r="M80" i="29"/>
  <c r="N71" i="29"/>
  <c r="M68" i="29"/>
  <c r="L65" i="29"/>
  <c r="K44" i="29"/>
  <c r="K38" i="29"/>
  <c r="K32" i="29"/>
  <c r="I91" i="30"/>
  <c r="D86" i="34" s="1"/>
  <c r="I104" i="29"/>
  <c r="N101" i="29"/>
  <c r="L80" i="29"/>
  <c r="J77" i="29"/>
  <c r="G101" i="29"/>
  <c r="F98" i="29"/>
  <c r="N92" i="29"/>
  <c r="F92" i="29"/>
  <c r="N83" i="29"/>
  <c r="N77" i="29"/>
  <c r="I77" i="29"/>
  <c r="J74" i="29"/>
  <c r="J71" i="29"/>
  <c r="F71" i="29"/>
  <c r="K68" i="29"/>
  <c r="K62" i="29"/>
  <c r="G62" i="29"/>
  <c r="H59" i="29"/>
  <c r="K53" i="29"/>
  <c r="J50" i="29"/>
  <c r="K47" i="29"/>
  <c r="G47" i="29"/>
  <c r="K41" i="29"/>
  <c r="G41" i="29"/>
  <c r="K35" i="29"/>
  <c r="G35" i="29"/>
  <c r="K29" i="29"/>
  <c r="J26" i="29"/>
  <c r="N23" i="29"/>
  <c r="J23" i="29"/>
  <c r="M17" i="29"/>
  <c r="I17" i="29"/>
  <c r="N14" i="29"/>
  <c r="I14" i="29"/>
  <c r="M8" i="29"/>
  <c r="I8" i="29"/>
  <c r="H99" i="30"/>
  <c r="D94" i="33" s="1"/>
  <c r="M98" i="30"/>
  <c r="D93" i="38" s="1"/>
  <c r="I98" i="30"/>
  <c r="D93" i="34" s="1"/>
  <c r="J96" i="30"/>
  <c r="D91" i="35" s="1"/>
  <c r="H95" i="30"/>
  <c r="D90" i="33" s="1"/>
  <c r="G92" i="30"/>
  <c r="D87" i="32" s="1"/>
  <c r="G91" i="30"/>
  <c r="D86" i="32" s="1"/>
  <c r="H90" i="30"/>
  <c r="D85" i="33" s="1"/>
  <c r="K88" i="30"/>
  <c r="D83" i="36" s="1"/>
  <c r="I80" i="30"/>
  <c r="D75" i="34" s="1"/>
  <c r="F68" i="29"/>
  <c r="G49" i="30"/>
  <c r="D44" i="32" s="1"/>
  <c r="G27" i="30"/>
  <c r="G23" i="30"/>
  <c r="D18" i="32" s="1"/>
  <c r="D79" i="31"/>
  <c r="J83" i="30"/>
  <c r="D78" i="35" s="1"/>
  <c r="D78" i="31"/>
  <c r="D63" i="31"/>
  <c r="M89" i="29"/>
  <c r="I59" i="29"/>
  <c r="M101" i="30"/>
  <c r="D96" i="38" s="1"/>
  <c r="L86" i="30"/>
  <c r="D81" i="37" s="1"/>
  <c r="N86" i="29"/>
  <c r="F86" i="29"/>
  <c r="L101" i="30"/>
  <c r="D96" i="37" s="1"/>
  <c r="M100" i="30"/>
  <c r="D95" i="38" s="1"/>
  <c r="H97" i="30"/>
  <c r="D92" i="33" s="1"/>
  <c r="I96" i="30"/>
  <c r="K94" i="30"/>
  <c r="D89" i="36" s="1"/>
  <c r="H89" i="30"/>
  <c r="D84" i="33" s="1"/>
  <c r="I88" i="30"/>
  <c r="K86" i="30"/>
  <c r="D81" i="36" s="1"/>
  <c r="L85" i="30"/>
  <c r="D80" i="37" s="1"/>
  <c r="L84" i="30"/>
  <c r="G107" i="29"/>
  <c r="K89" i="29"/>
  <c r="I80" i="29"/>
  <c r="K77" i="29"/>
  <c r="I56" i="29"/>
  <c r="M14" i="29"/>
  <c r="K101" i="30"/>
  <c r="D96" i="36" s="1"/>
  <c r="L100" i="30"/>
  <c r="M99" i="30"/>
  <c r="G97" i="30"/>
  <c r="H96" i="30"/>
  <c r="I95" i="30"/>
  <c r="D90" i="34" s="1"/>
  <c r="J94" i="30"/>
  <c r="D89" i="35" s="1"/>
  <c r="K93" i="30"/>
  <c r="G89" i="30"/>
  <c r="H88" i="30"/>
  <c r="J86" i="30"/>
  <c r="D81" i="35" s="1"/>
  <c r="K84" i="30"/>
  <c r="D73" i="31"/>
  <c r="G78" i="30"/>
  <c r="D80" i="31"/>
  <c r="H85" i="30"/>
  <c r="D80" i="33" s="1"/>
  <c r="N95" i="29"/>
  <c r="F95" i="29"/>
  <c r="H92" i="29"/>
  <c r="F83" i="29"/>
  <c r="H68" i="29"/>
  <c r="J53" i="29"/>
  <c r="N11" i="29"/>
  <c r="J101" i="30"/>
  <c r="D96" i="35" s="1"/>
  <c r="K100" i="30"/>
  <c r="I94" i="30"/>
  <c r="D89" i="34" s="1"/>
  <c r="J93" i="30"/>
  <c r="K92" i="30"/>
  <c r="I86" i="30"/>
  <c r="D81" i="34" s="1"/>
  <c r="J85" i="30"/>
  <c r="D80" i="35" s="1"/>
  <c r="J84" i="30"/>
  <c r="I83" i="30"/>
  <c r="D78" i="34" s="1"/>
  <c r="J82" i="30"/>
  <c r="D77" i="35" s="1"/>
  <c r="G48" i="30"/>
  <c r="D43" i="31"/>
  <c r="G22" i="30"/>
  <c r="D17" i="31"/>
  <c r="G104" i="29"/>
  <c r="M95" i="29"/>
  <c r="K74" i="29"/>
  <c r="M71" i="29"/>
  <c r="G68" i="29"/>
  <c r="I65" i="29"/>
  <c r="I53" i="29"/>
  <c r="K50" i="29"/>
  <c r="K26" i="29"/>
  <c r="I101" i="30"/>
  <c r="D96" i="34" s="1"/>
  <c r="J100" i="30"/>
  <c r="D95" i="35" s="1"/>
  <c r="M97" i="30"/>
  <c r="D92" i="38" s="1"/>
  <c r="H94" i="30"/>
  <c r="D89" i="33" s="1"/>
  <c r="I93" i="30"/>
  <c r="J92" i="30"/>
  <c r="D87" i="35" s="1"/>
  <c r="H86" i="30"/>
  <c r="D81" i="33" s="1"/>
  <c r="I85" i="30"/>
  <c r="H84" i="30"/>
  <c r="H83" i="30"/>
  <c r="D78" i="33" s="1"/>
  <c r="I82" i="30"/>
  <c r="D77" i="34" s="1"/>
  <c r="J81" i="30"/>
  <c r="J98" i="29"/>
  <c r="L71" i="29"/>
  <c r="N68" i="29"/>
  <c r="N8" i="29"/>
  <c r="H101" i="30"/>
  <c r="D96" i="33" s="1"/>
  <c r="I100" i="30"/>
  <c r="D95" i="34" s="1"/>
  <c r="J99" i="30"/>
  <c r="L97" i="30"/>
  <c r="D92" i="37" s="1"/>
  <c r="M96" i="30"/>
  <c r="G94" i="30"/>
  <c r="D89" i="32" s="1"/>
  <c r="H93" i="30"/>
  <c r="J91" i="30"/>
  <c r="D86" i="35" s="1"/>
  <c r="L89" i="30"/>
  <c r="D84" i="37" s="1"/>
  <c r="G86" i="30"/>
  <c r="D81" i="32" s="1"/>
  <c r="G85" i="30"/>
  <c r="D80" i="32" s="1"/>
  <c r="G84" i="30"/>
  <c r="G83" i="30"/>
  <c r="D78" i="32" s="1"/>
  <c r="H82" i="30"/>
  <c r="D77" i="33" s="1"/>
  <c r="I81" i="30"/>
  <c r="J80" i="30"/>
  <c r="H26" i="30"/>
  <c r="D21" i="33" s="1"/>
  <c r="D45" i="31"/>
  <c r="D21" i="31"/>
  <c r="H25" i="30"/>
  <c r="I24" i="30"/>
  <c r="G15" i="30"/>
  <c r="H14" i="30"/>
  <c r="D9" i="33" s="1"/>
  <c r="G14" i="30"/>
  <c r="D9" i="32" s="1"/>
  <c r="H13" i="30"/>
  <c r="G13" i="30"/>
  <c r="I29" i="30"/>
  <c r="H29" i="30"/>
  <c r="G92" i="29" l="1"/>
  <c r="H101" i="29"/>
  <c r="K98" i="29"/>
  <c r="D22" i="32"/>
  <c r="G29" i="29"/>
  <c r="I101" i="29"/>
  <c r="I92" i="29"/>
  <c r="D46" i="32"/>
  <c r="G53" i="29"/>
  <c r="D91" i="38"/>
  <c r="M98" i="29"/>
  <c r="D79" i="37"/>
  <c r="L86" i="29"/>
  <c r="D88" i="36"/>
  <c r="K95" i="29"/>
  <c r="D19" i="34"/>
  <c r="I26" i="29"/>
  <c r="D20" i="33"/>
  <c r="H26" i="29"/>
  <c r="D79" i="32"/>
  <c r="G86" i="29"/>
  <c r="D88" i="34"/>
  <c r="I95" i="29"/>
  <c r="D73" i="32"/>
  <c r="G80" i="29"/>
  <c r="D10" i="32"/>
  <c r="G17" i="29"/>
  <c r="D24" i="33"/>
  <c r="H29" i="29"/>
  <c r="D24" i="34"/>
  <c r="I29" i="29"/>
  <c r="D94" i="35"/>
  <c r="J101" i="29"/>
  <c r="D76" i="35"/>
  <c r="J83" i="29"/>
  <c r="D17" i="32"/>
  <c r="G23" i="29"/>
  <c r="D87" i="36"/>
  <c r="K92" i="29"/>
  <c r="H98" i="29"/>
  <c r="D91" i="33"/>
  <c r="H83" i="29"/>
  <c r="D8" i="32"/>
  <c r="G14" i="29"/>
  <c r="D88" i="35"/>
  <c r="J95" i="29"/>
  <c r="D79" i="36"/>
  <c r="K86" i="29"/>
  <c r="D92" i="32"/>
  <c r="G98" i="29"/>
  <c r="G83" i="29"/>
  <c r="D83" i="34"/>
  <c r="I89" i="29"/>
  <c r="D79" i="35"/>
  <c r="J86" i="29"/>
  <c r="D43" i="32"/>
  <c r="G50" i="29"/>
  <c r="D94" i="38"/>
  <c r="M101" i="29"/>
  <c r="D8" i="33"/>
  <c r="H14" i="29"/>
  <c r="D75" i="35"/>
  <c r="J80" i="29"/>
  <c r="D79" i="33"/>
  <c r="H86" i="29"/>
  <c r="D95" i="36"/>
  <c r="K101" i="29"/>
  <c r="H89" i="29"/>
  <c r="D83" i="33"/>
  <c r="D95" i="37"/>
  <c r="L101" i="29"/>
  <c r="L89" i="29"/>
  <c r="D76" i="34"/>
  <c r="I83" i="29"/>
  <c r="D88" i="33"/>
  <c r="H95" i="29"/>
  <c r="D80" i="34"/>
  <c r="I86" i="29"/>
  <c r="L98" i="29"/>
  <c r="D84" i="32"/>
  <c r="G89" i="29"/>
  <c r="G95" i="29"/>
  <c r="D91" i="34"/>
  <c r="I98" i="29"/>
  <c r="J92" i="29"/>
  <c r="AA23" i="13"/>
  <c r="AA23" i="44" s="1"/>
  <c r="K23" i="13"/>
  <c r="K23" i="44" s="1"/>
  <c r="AH22" i="13"/>
  <c r="AH22" i="44" s="1"/>
  <c r="Z22" i="13"/>
  <c r="Z22" i="44" s="1"/>
  <c r="R22" i="13"/>
  <c r="R22" i="44" s="1"/>
  <c r="AC21" i="10"/>
  <c r="AK22" i="13" s="1"/>
  <c r="AK22" i="44" s="1"/>
  <c r="AB21" i="10"/>
  <c r="AJ22" i="13" s="1"/>
  <c r="AJ22" i="44" s="1"/>
  <c r="AA21" i="10"/>
  <c r="AI22" i="13" s="1"/>
  <c r="AI22" i="44" s="1"/>
  <c r="Z21" i="10"/>
  <c r="Y21" i="10"/>
  <c r="AG22" i="13" s="1"/>
  <c r="AG22" i="44" s="1"/>
  <c r="X21" i="10"/>
  <c r="AF22" i="13" s="1"/>
  <c r="AF22" i="44" s="1"/>
  <c r="W21" i="10"/>
  <c r="AE22" i="13" s="1"/>
  <c r="AE22" i="44" s="1"/>
  <c r="V21" i="10"/>
  <c r="AD22" i="13" s="1"/>
  <c r="AD22" i="44" s="1"/>
  <c r="U21" i="10"/>
  <c r="AC22" i="13" s="1"/>
  <c r="AC22" i="44" s="1"/>
  <c r="T21" i="10"/>
  <c r="AB22" i="13" s="1"/>
  <c r="AB22" i="44" s="1"/>
  <c r="S21" i="10"/>
  <c r="AA22" i="13" s="1"/>
  <c r="AA22" i="44" s="1"/>
  <c r="R21" i="10"/>
  <c r="Q21" i="10"/>
  <c r="Y22" i="13" s="1"/>
  <c r="Y22" i="44" s="1"/>
  <c r="P21" i="10"/>
  <c r="X22" i="13" s="1"/>
  <c r="X22" i="44" s="1"/>
  <c r="O21" i="10"/>
  <c r="W22" i="13" s="1"/>
  <c r="W22" i="44" s="1"/>
  <c r="N21" i="10"/>
  <c r="V22" i="13" s="1"/>
  <c r="V22" i="44" s="1"/>
  <c r="M21" i="10"/>
  <c r="U22" i="13" s="1"/>
  <c r="U22" i="44" s="1"/>
  <c r="L21" i="10"/>
  <c r="T22" i="13" s="1"/>
  <c r="T22" i="44" s="1"/>
  <c r="K21" i="10"/>
  <c r="S22" i="13" s="1"/>
  <c r="S22" i="44" s="1"/>
  <c r="J21" i="10"/>
  <c r="I21" i="10"/>
  <c r="Q22" i="13" s="1"/>
  <c r="Q22" i="44" s="1"/>
  <c r="H21" i="10"/>
  <c r="P22" i="13" s="1"/>
  <c r="P22" i="44" s="1"/>
  <c r="G21" i="10"/>
  <c r="O22" i="13" s="1"/>
  <c r="O22" i="44" s="1"/>
  <c r="F21" i="10"/>
  <c r="N22" i="13" s="1"/>
  <c r="N22" i="44" s="1"/>
  <c r="E21" i="10"/>
  <c r="M22" i="13" s="1"/>
  <c r="M22" i="44" s="1"/>
  <c r="D21" i="10"/>
  <c r="L22" i="13" s="1"/>
  <c r="L22" i="44" s="1"/>
  <c r="C21" i="10"/>
  <c r="K22" i="13" s="1"/>
  <c r="K22" i="44" s="1"/>
  <c r="B21" i="10"/>
  <c r="J22" i="13" s="1"/>
  <c r="J22" i="44" s="1"/>
  <c r="AC21" i="11"/>
  <c r="AK23" i="13" s="1"/>
  <c r="AK23" i="44" s="1"/>
  <c r="AB21" i="11"/>
  <c r="AJ23" i="13" s="1"/>
  <c r="AJ23" i="44" s="1"/>
  <c r="AA21" i="11"/>
  <c r="AI23" i="13" s="1"/>
  <c r="AI23" i="44" s="1"/>
  <c r="Z21" i="11"/>
  <c r="AH23" i="13" s="1"/>
  <c r="AH23" i="44" s="1"/>
  <c r="Y21" i="11"/>
  <c r="AG23" i="13" s="1"/>
  <c r="AG23" i="44" s="1"/>
  <c r="X21" i="11"/>
  <c r="AF23" i="13" s="1"/>
  <c r="AF23" i="44" s="1"/>
  <c r="W21" i="11"/>
  <c r="AE23" i="13" s="1"/>
  <c r="AE23" i="44" s="1"/>
  <c r="V21" i="11"/>
  <c r="AD23" i="13" s="1"/>
  <c r="AD23" i="44" s="1"/>
  <c r="U21" i="11"/>
  <c r="AC23" i="13" s="1"/>
  <c r="AC23" i="44" s="1"/>
  <c r="T21" i="11"/>
  <c r="AB23" i="13" s="1"/>
  <c r="AB23" i="44" s="1"/>
  <c r="S21" i="11"/>
  <c r="R21" i="11"/>
  <c r="Z23" i="13" s="1"/>
  <c r="Z23" i="44" s="1"/>
  <c r="Q21" i="11"/>
  <c r="Y23" i="13" s="1"/>
  <c r="Y23" i="44" s="1"/>
  <c r="P21" i="11"/>
  <c r="X23" i="13" s="1"/>
  <c r="X23" i="44" s="1"/>
  <c r="O21" i="11"/>
  <c r="W23" i="13" s="1"/>
  <c r="W23" i="44" s="1"/>
  <c r="N21" i="11"/>
  <c r="V23" i="13" s="1"/>
  <c r="V23" i="44" s="1"/>
  <c r="M21" i="11"/>
  <c r="U23" i="13" s="1"/>
  <c r="U23" i="44" s="1"/>
  <c r="L21" i="11"/>
  <c r="T23" i="13" s="1"/>
  <c r="T23" i="44" s="1"/>
  <c r="K21" i="11"/>
  <c r="S23" i="13" s="1"/>
  <c r="S23" i="44" s="1"/>
  <c r="J21" i="11"/>
  <c r="R23" i="13" s="1"/>
  <c r="R23" i="44" s="1"/>
  <c r="I21" i="11"/>
  <c r="Q23" i="13" s="1"/>
  <c r="Q23" i="44" s="1"/>
  <c r="H21" i="11"/>
  <c r="P23" i="13" s="1"/>
  <c r="P23" i="44" s="1"/>
  <c r="G21" i="11"/>
  <c r="O23" i="13" s="1"/>
  <c r="O23" i="44" s="1"/>
  <c r="F21" i="11"/>
  <c r="N23" i="13" s="1"/>
  <c r="N23" i="44" s="1"/>
  <c r="E21" i="11"/>
  <c r="M23" i="13" s="1"/>
  <c r="M23" i="44" s="1"/>
  <c r="D21" i="11"/>
  <c r="L23" i="13" s="1"/>
  <c r="L23" i="44" s="1"/>
  <c r="C21" i="11"/>
  <c r="B21" i="11"/>
  <c r="J23" i="13" s="1"/>
  <c r="J23" i="44" s="1"/>
  <c r="AC21" i="12"/>
  <c r="AK24" i="13" s="1"/>
  <c r="AK24" i="44" s="1"/>
  <c r="AB21" i="12"/>
  <c r="AJ24" i="13" s="1"/>
  <c r="AJ24" i="44" s="1"/>
  <c r="AA21" i="12"/>
  <c r="AI24" i="13" s="1"/>
  <c r="AI24" i="44" s="1"/>
  <c r="Z21" i="12"/>
  <c r="AH24" i="13" s="1"/>
  <c r="AH24" i="44" s="1"/>
  <c r="Y21" i="12"/>
  <c r="AG24" i="13" s="1"/>
  <c r="AG24" i="44" s="1"/>
  <c r="X21" i="12"/>
  <c r="AF24" i="13" s="1"/>
  <c r="AF24" i="44" s="1"/>
  <c r="W21" i="12"/>
  <c r="AE24" i="13" s="1"/>
  <c r="AE24" i="44" s="1"/>
  <c r="V21" i="12"/>
  <c r="AD24" i="13" s="1"/>
  <c r="AD24" i="44" s="1"/>
  <c r="U21" i="12"/>
  <c r="AC24" i="13" s="1"/>
  <c r="AC24" i="44" s="1"/>
  <c r="T21" i="12"/>
  <c r="AB24" i="13" s="1"/>
  <c r="AB24" i="44" s="1"/>
  <c r="S21" i="12"/>
  <c r="AA24" i="13" s="1"/>
  <c r="AA24" i="44" s="1"/>
  <c r="R21" i="12"/>
  <c r="Z24" i="13" s="1"/>
  <c r="Z24" i="44" s="1"/>
  <c r="Q21" i="12"/>
  <c r="Y24" i="13" s="1"/>
  <c r="Y24" i="44" s="1"/>
  <c r="P21" i="12"/>
  <c r="X24" i="13" s="1"/>
  <c r="X24" i="44" s="1"/>
  <c r="O21" i="12"/>
  <c r="W24" i="13" s="1"/>
  <c r="W24" i="44" s="1"/>
  <c r="N21" i="12"/>
  <c r="V24" i="13" s="1"/>
  <c r="V24" i="44" s="1"/>
  <c r="M21" i="12"/>
  <c r="U24" i="13" s="1"/>
  <c r="U24" i="44" s="1"/>
  <c r="L21" i="12"/>
  <c r="T24" i="13" s="1"/>
  <c r="T24" i="44" s="1"/>
  <c r="K21" i="12"/>
  <c r="S24" i="13" s="1"/>
  <c r="S24" i="44" s="1"/>
  <c r="J21" i="12"/>
  <c r="R24" i="13" s="1"/>
  <c r="R24" i="44" s="1"/>
  <c r="I21" i="12"/>
  <c r="Q24" i="13" s="1"/>
  <c r="Q24" i="44" s="1"/>
  <c r="H21" i="12"/>
  <c r="P24" i="13" s="1"/>
  <c r="P24" i="44" s="1"/>
  <c r="G21" i="12"/>
  <c r="O24" i="13" s="1"/>
  <c r="O24" i="44" s="1"/>
  <c r="F21" i="12"/>
  <c r="N24" i="13" s="1"/>
  <c r="N24" i="44" s="1"/>
  <c r="E21" i="12"/>
  <c r="M24" i="13" s="1"/>
  <c r="M24" i="44" s="1"/>
  <c r="D21" i="12"/>
  <c r="L24" i="13" s="1"/>
  <c r="L24" i="44" s="1"/>
  <c r="C21" i="12"/>
  <c r="K24" i="13" s="1"/>
  <c r="K24" i="44" s="1"/>
  <c r="B21" i="12"/>
  <c r="J24" i="13" s="1"/>
  <c r="J24" i="44" s="1"/>
  <c r="AD8" i="13"/>
  <c r="AD8" i="44" s="1"/>
  <c r="L17" i="13"/>
  <c r="L17" i="44" s="1"/>
  <c r="Z15" i="13"/>
  <c r="Z15" i="44" s="1"/>
  <c r="N15" i="13"/>
  <c r="N15" i="44" s="1"/>
  <c r="U14" i="13"/>
  <c r="U14" i="44" s="1"/>
  <c r="AH13" i="13"/>
  <c r="AH13" i="44" s="1"/>
  <c r="R13" i="13"/>
  <c r="R13" i="44" s="1"/>
  <c r="AG12" i="13"/>
  <c r="AG12" i="44" s="1"/>
  <c r="V9" i="13"/>
  <c r="V9" i="44" s="1"/>
  <c r="AC27" i="3"/>
  <c r="AB27" i="3"/>
  <c r="AA27" i="3"/>
  <c r="Z27" i="3"/>
  <c r="Y27" i="3"/>
  <c r="X27" i="3"/>
  <c r="W27" i="3"/>
  <c r="V27" i="3"/>
  <c r="U27" i="3"/>
  <c r="T27" i="3"/>
  <c r="S27" i="3"/>
  <c r="R27" i="3"/>
  <c r="Q27" i="3"/>
  <c r="P27" i="3"/>
  <c r="O27" i="3"/>
  <c r="N27" i="3"/>
  <c r="M27" i="3"/>
  <c r="L27" i="3"/>
  <c r="K27" i="3"/>
  <c r="J27" i="3"/>
  <c r="I27" i="3"/>
  <c r="H27" i="3"/>
  <c r="G27" i="3"/>
  <c r="F27" i="3"/>
  <c r="E27" i="3"/>
  <c r="D27" i="3"/>
  <c r="C27" i="3"/>
  <c r="B27" i="3"/>
  <c r="AC27" i="4"/>
  <c r="AK12" i="13" s="1"/>
  <c r="AK12" i="44" s="1"/>
  <c r="AB27" i="4"/>
  <c r="AJ12" i="13" s="1"/>
  <c r="AJ12" i="44" s="1"/>
  <c r="AA27" i="4"/>
  <c r="AI12" i="13" s="1"/>
  <c r="AI12" i="44" s="1"/>
  <c r="Z27" i="4"/>
  <c r="AH12" i="13" s="1"/>
  <c r="AH12" i="44" s="1"/>
  <c r="Y27" i="4"/>
  <c r="X27" i="4"/>
  <c r="AF12" i="13" s="1"/>
  <c r="AF12" i="44" s="1"/>
  <c r="W27" i="4"/>
  <c r="AE12" i="13" s="1"/>
  <c r="AE12" i="44" s="1"/>
  <c r="V27" i="4"/>
  <c r="AD12" i="13" s="1"/>
  <c r="AD12" i="44" s="1"/>
  <c r="U27" i="4"/>
  <c r="AC12" i="13" s="1"/>
  <c r="AC12" i="44" s="1"/>
  <c r="T27" i="4"/>
  <c r="AB12" i="13" s="1"/>
  <c r="AB12" i="44" s="1"/>
  <c r="S27" i="4"/>
  <c r="AA12" i="13" s="1"/>
  <c r="AA12" i="44" s="1"/>
  <c r="R27" i="4"/>
  <c r="Z12" i="13" s="1"/>
  <c r="Z12" i="44" s="1"/>
  <c r="Q27" i="4"/>
  <c r="Y12" i="13" s="1"/>
  <c r="Y12" i="44" s="1"/>
  <c r="P27" i="4"/>
  <c r="X12" i="13" s="1"/>
  <c r="X12" i="44" s="1"/>
  <c r="O27" i="4"/>
  <c r="W12" i="13" s="1"/>
  <c r="W12" i="44" s="1"/>
  <c r="N27" i="4"/>
  <c r="V12" i="13" s="1"/>
  <c r="V12" i="44" s="1"/>
  <c r="M27" i="4"/>
  <c r="U12" i="13" s="1"/>
  <c r="U12" i="44" s="1"/>
  <c r="L27" i="4"/>
  <c r="T12" i="13" s="1"/>
  <c r="T12" i="44" s="1"/>
  <c r="K27" i="4"/>
  <c r="S12" i="13" s="1"/>
  <c r="S12" i="44" s="1"/>
  <c r="J27" i="4"/>
  <c r="R12" i="13" s="1"/>
  <c r="R12" i="44" s="1"/>
  <c r="I27" i="4"/>
  <c r="Q12" i="13" s="1"/>
  <c r="Q12" i="44" s="1"/>
  <c r="H27" i="4"/>
  <c r="P12" i="13" s="1"/>
  <c r="P12" i="44" s="1"/>
  <c r="G27" i="4"/>
  <c r="O12" i="13" s="1"/>
  <c r="O12" i="44" s="1"/>
  <c r="F27" i="4"/>
  <c r="N12" i="13" s="1"/>
  <c r="N12" i="44" s="1"/>
  <c r="E27" i="4"/>
  <c r="M12" i="13" s="1"/>
  <c r="M12" i="44" s="1"/>
  <c r="D27" i="4"/>
  <c r="L12" i="13" s="1"/>
  <c r="L12" i="44" s="1"/>
  <c r="C27" i="4"/>
  <c r="K12" i="13" s="1"/>
  <c r="K12" i="44" s="1"/>
  <c r="B27" i="4"/>
  <c r="J12" i="13" s="1"/>
  <c r="J12" i="44" s="1"/>
  <c r="AC27" i="5"/>
  <c r="AK13" i="13" s="1"/>
  <c r="AK13" i="44" s="1"/>
  <c r="AB27" i="5"/>
  <c r="AJ13" i="13" s="1"/>
  <c r="AJ13" i="44" s="1"/>
  <c r="AA27" i="5"/>
  <c r="AI13" i="13" s="1"/>
  <c r="AI13" i="44" s="1"/>
  <c r="Z27" i="5"/>
  <c r="Y27" i="5"/>
  <c r="AG13" i="13" s="1"/>
  <c r="AG13" i="44" s="1"/>
  <c r="X27" i="5"/>
  <c r="AF13" i="13" s="1"/>
  <c r="AF13" i="44" s="1"/>
  <c r="W27" i="5"/>
  <c r="AE13" i="13" s="1"/>
  <c r="AE13" i="44" s="1"/>
  <c r="V27" i="5"/>
  <c r="AD13" i="13" s="1"/>
  <c r="AD13" i="44" s="1"/>
  <c r="U27" i="5"/>
  <c r="AC13" i="13" s="1"/>
  <c r="AC13" i="44" s="1"/>
  <c r="T27" i="5"/>
  <c r="AB13" i="13" s="1"/>
  <c r="AB13" i="44" s="1"/>
  <c r="S27" i="5"/>
  <c r="AA13" i="13" s="1"/>
  <c r="AA13" i="44" s="1"/>
  <c r="R27" i="5"/>
  <c r="Z13" i="13" s="1"/>
  <c r="Z13" i="44" s="1"/>
  <c r="Q27" i="5"/>
  <c r="Y13" i="13" s="1"/>
  <c r="Y13" i="44" s="1"/>
  <c r="P27" i="5"/>
  <c r="X13" i="13" s="1"/>
  <c r="X13" i="44" s="1"/>
  <c r="O27" i="5"/>
  <c r="W13" i="13" s="1"/>
  <c r="W13" i="44" s="1"/>
  <c r="N27" i="5"/>
  <c r="V13" i="13" s="1"/>
  <c r="V13" i="44" s="1"/>
  <c r="M27" i="5"/>
  <c r="U13" i="13" s="1"/>
  <c r="U13" i="44" s="1"/>
  <c r="L27" i="5"/>
  <c r="T13" i="13" s="1"/>
  <c r="T13" i="44" s="1"/>
  <c r="K27" i="5"/>
  <c r="S13" i="13" s="1"/>
  <c r="S13" i="44" s="1"/>
  <c r="J27" i="5"/>
  <c r="I27" i="5"/>
  <c r="Q13" i="13" s="1"/>
  <c r="Q13" i="44" s="1"/>
  <c r="H27" i="5"/>
  <c r="P13" i="13" s="1"/>
  <c r="P13" i="44" s="1"/>
  <c r="G27" i="5"/>
  <c r="O13" i="13" s="1"/>
  <c r="O13" i="44" s="1"/>
  <c r="F27" i="5"/>
  <c r="N13" i="13" s="1"/>
  <c r="N13" i="44" s="1"/>
  <c r="E27" i="5"/>
  <c r="M13" i="13" s="1"/>
  <c r="M13" i="44" s="1"/>
  <c r="D27" i="5"/>
  <c r="L13" i="13" s="1"/>
  <c r="L13" i="44" s="1"/>
  <c r="C27" i="5"/>
  <c r="K13" i="13" s="1"/>
  <c r="K13" i="44" s="1"/>
  <c r="B27" i="5"/>
  <c r="J13" i="13" s="1"/>
  <c r="J13" i="44" s="1"/>
  <c r="AC27" i="6"/>
  <c r="AK14" i="13" s="1"/>
  <c r="AK14" i="44" s="1"/>
  <c r="AB27" i="6"/>
  <c r="AJ14" i="13" s="1"/>
  <c r="AJ14" i="44" s="1"/>
  <c r="AA27" i="6"/>
  <c r="AI14" i="13" s="1"/>
  <c r="AI14" i="44" s="1"/>
  <c r="Z27" i="6"/>
  <c r="AH14" i="13" s="1"/>
  <c r="AH14" i="44" s="1"/>
  <c r="Y27" i="6"/>
  <c r="AG14" i="13" s="1"/>
  <c r="AG14" i="44" s="1"/>
  <c r="X27" i="6"/>
  <c r="AF14" i="13" s="1"/>
  <c r="AF14" i="44" s="1"/>
  <c r="W27" i="6"/>
  <c r="AE14" i="13" s="1"/>
  <c r="AE14" i="44" s="1"/>
  <c r="V27" i="6"/>
  <c r="AD14" i="13" s="1"/>
  <c r="AD14" i="44" s="1"/>
  <c r="U27" i="6"/>
  <c r="AC14" i="13" s="1"/>
  <c r="AC14" i="44" s="1"/>
  <c r="T27" i="6"/>
  <c r="AB14" i="13" s="1"/>
  <c r="AB14" i="44" s="1"/>
  <c r="S27" i="6"/>
  <c r="AA14" i="13" s="1"/>
  <c r="AA14" i="44" s="1"/>
  <c r="R27" i="6"/>
  <c r="Z14" i="13" s="1"/>
  <c r="Z14" i="44" s="1"/>
  <c r="Q27" i="6"/>
  <c r="Y14" i="13" s="1"/>
  <c r="Y14" i="44" s="1"/>
  <c r="P27" i="6"/>
  <c r="X14" i="13" s="1"/>
  <c r="X14" i="44" s="1"/>
  <c r="O27" i="6"/>
  <c r="W14" i="13" s="1"/>
  <c r="W14" i="44" s="1"/>
  <c r="N27" i="6"/>
  <c r="V14" i="13" s="1"/>
  <c r="V14" i="44" s="1"/>
  <c r="M27" i="6"/>
  <c r="L27" i="6"/>
  <c r="T14" i="13" s="1"/>
  <c r="T14" i="44" s="1"/>
  <c r="K27" i="6"/>
  <c r="S14" i="13" s="1"/>
  <c r="S14" i="44" s="1"/>
  <c r="J27" i="6"/>
  <c r="R14" i="13" s="1"/>
  <c r="R14" i="44" s="1"/>
  <c r="I27" i="6"/>
  <c r="Q14" i="13" s="1"/>
  <c r="Q14" i="44" s="1"/>
  <c r="H27" i="6"/>
  <c r="P14" i="13" s="1"/>
  <c r="P14" i="44" s="1"/>
  <c r="G27" i="6"/>
  <c r="O14" i="13" s="1"/>
  <c r="O14" i="44" s="1"/>
  <c r="F27" i="6"/>
  <c r="N14" i="13" s="1"/>
  <c r="N14" i="44" s="1"/>
  <c r="E27" i="6"/>
  <c r="M14" i="13" s="1"/>
  <c r="M14" i="44" s="1"/>
  <c r="D27" i="6"/>
  <c r="L14" i="13" s="1"/>
  <c r="L14" i="44" s="1"/>
  <c r="C27" i="6"/>
  <c r="K14" i="13" s="1"/>
  <c r="K14" i="44" s="1"/>
  <c r="B27" i="6"/>
  <c r="J14" i="13" s="1"/>
  <c r="J14" i="44" s="1"/>
  <c r="AC27" i="7"/>
  <c r="AK15" i="13" s="1"/>
  <c r="AK15" i="44" s="1"/>
  <c r="AB27" i="7"/>
  <c r="AJ15" i="13" s="1"/>
  <c r="AJ15" i="44" s="1"/>
  <c r="AA27" i="7"/>
  <c r="AI15" i="13" s="1"/>
  <c r="AI15" i="44" s="1"/>
  <c r="Z27" i="7"/>
  <c r="AH15" i="13" s="1"/>
  <c r="AH15" i="44" s="1"/>
  <c r="Y27" i="7"/>
  <c r="AG15" i="13" s="1"/>
  <c r="AG15" i="44" s="1"/>
  <c r="X27" i="7"/>
  <c r="AF15" i="13" s="1"/>
  <c r="AF15" i="44" s="1"/>
  <c r="W27" i="7"/>
  <c r="AE15" i="13" s="1"/>
  <c r="AE15" i="44" s="1"/>
  <c r="V27" i="7"/>
  <c r="AD15" i="13" s="1"/>
  <c r="AD15" i="44" s="1"/>
  <c r="U27" i="7"/>
  <c r="AC15" i="13" s="1"/>
  <c r="AC15" i="44" s="1"/>
  <c r="T27" i="7"/>
  <c r="AB15" i="13" s="1"/>
  <c r="AB15" i="44" s="1"/>
  <c r="S27" i="7"/>
  <c r="AA15" i="13" s="1"/>
  <c r="AA15" i="44" s="1"/>
  <c r="R27" i="7"/>
  <c r="Q27" i="7"/>
  <c r="Y15" i="13" s="1"/>
  <c r="Y15" i="44" s="1"/>
  <c r="P27" i="7"/>
  <c r="X15" i="13" s="1"/>
  <c r="X15" i="44" s="1"/>
  <c r="O27" i="7"/>
  <c r="W15" i="13" s="1"/>
  <c r="W15" i="44" s="1"/>
  <c r="N27" i="7"/>
  <c r="V15" i="13" s="1"/>
  <c r="V15" i="44" s="1"/>
  <c r="M27" i="7"/>
  <c r="U15" i="13" s="1"/>
  <c r="U15" i="44" s="1"/>
  <c r="L27" i="7"/>
  <c r="T15" i="13" s="1"/>
  <c r="T15" i="44" s="1"/>
  <c r="K27" i="7"/>
  <c r="S15" i="13" s="1"/>
  <c r="S15" i="44" s="1"/>
  <c r="J27" i="7"/>
  <c r="R15" i="13" s="1"/>
  <c r="R15" i="44" s="1"/>
  <c r="I27" i="7"/>
  <c r="Q15" i="13" s="1"/>
  <c r="Q15" i="44" s="1"/>
  <c r="H27" i="7"/>
  <c r="P15" i="13" s="1"/>
  <c r="P15" i="44" s="1"/>
  <c r="G27" i="7"/>
  <c r="O15" i="13" s="1"/>
  <c r="O15" i="44" s="1"/>
  <c r="F27" i="7"/>
  <c r="E27" i="7"/>
  <c r="M15" i="13" s="1"/>
  <c r="M15" i="44" s="1"/>
  <c r="D27" i="7"/>
  <c r="L15" i="13" s="1"/>
  <c r="L15" i="44" s="1"/>
  <c r="C27" i="7"/>
  <c r="K15" i="13" s="1"/>
  <c r="K15" i="44" s="1"/>
  <c r="B27" i="7"/>
  <c r="J15" i="13" s="1"/>
  <c r="J15" i="44" s="1"/>
  <c r="AC27" i="8"/>
  <c r="AK16" i="13" s="1"/>
  <c r="AK16" i="44" s="1"/>
  <c r="AB27" i="8"/>
  <c r="AJ16" i="13" s="1"/>
  <c r="AJ16" i="44" s="1"/>
  <c r="AA27" i="8"/>
  <c r="AI16" i="13" s="1"/>
  <c r="AI16" i="44" s="1"/>
  <c r="Z27" i="8"/>
  <c r="AH16" i="13" s="1"/>
  <c r="AH16" i="44" s="1"/>
  <c r="Y27" i="8"/>
  <c r="AG16" i="13" s="1"/>
  <c r="AG16" i="44" s="1"/>
  <c r="X27" i="8"/>
  <c r="AF16" i="13" s="1"/>
  <c r="AF16" i="44" s="1"/>
  <c r="W27" i="8"/>
  <c r="AE16" i="13" s="1"/>
  <c r="AE16" i="44" s="1"/>
  <c r="V27" i="8"/>
  <c r="AD16" i="13" s="1"/>
  <c r="AD16" i="44" s="1"/>
  <c r="U27" i="8"/>
  <c r="AC16" i="13" s="1"/>
  <c r="AC16" i="44" s="1"/>
  <c r="T27" i="8"/>
  <c r="AB16" i="13" s="1"/>
  <c r="AB16" i="44" s="1"/>
  <c r="S27" i="8"/>
  <c r="AA16" i="13" s="1"/>
  <c r="AA16" i="44" s="1"/>
  <c r="R27" i="8"/>
  <c r="Z16" i="13" s="1"/>
  <c r="Z16" i="44" s="1"/>
  <c r="Q27" i="8"/>
  <c r="Y16" i="13" s="1"/>
  <c r="Y16" i="44" s="1"/>
  <c r="P27" i="8"/>
  <c r="X16" i="13" s="1"/>
  <c r="X16" i="44" s="1"/>
  <c r="O27" i="8"/>
  <c r="W16" i="13" s="1"/>
  <c r="W16" i="44" s="1"/>
  <c r="N27" i="8"/>
  <c r="V16" i="13" s="1"/>
  <c r="V16" i="44" s="1"/>
  <c r="M27" i="8"/>
  <c r="U16" i="13" s="1"/>
  <c r="U16" i="44" s="1"/>
  <c r="L27" i="8"/>
  <c r="T16" i="13" s="1"/>
  <c r="T16" i="44" s="1"/>
  <c r="K27" i="8"/>
  <c r="S16" i="13" s="1"/>
  <c r="S16" i="44" s="1"/>
  <c r="J27" i="8"/>
  <c r="R16" i="13" s="1"/>
  <c r="R16" i="44" s="1"/>
  <c r="I27" i="8"/>
  <c r="Q16" i="13" s="1"/>
  <c r="Q16" i="44" s="1"/>
  <c r="H27" i="8"/>
  <c r="P16" i="13" s="1"/>
  <c r="P16" i="44" s="1"/>
  <c r="G27" i="8"/>
  <c r="O16" i="13" s="1"/>
  <c r="O16" i="44" s="1"/>
  <c r="F27" i="8"/>
  <c r="N16" i="13" s="1"/>
  <c r="N16" i="44" s="1"/>
  <c r="E27" i="8"/>
  <c r="M16" i="13" s="1"/>
  <c r="M16" i="44" s="1"/>
  <c r="D27" i="8"/>
  <c r="L16" i="13" s="1"/>
  <c r="L16" i="44" s="1"/>
  <c r="C27" i="8"/>
  <c r="K16" i="13" s="1"/>
  <c r="K16" i="44" s="1"/>
  <c r="B27" i="8"/>
  <c r="J16" i="13" s="1"/>
  <c r="J16" i="44" s="1"/>
  <c r="AC27" i="9"/>
  <c r="AK17" i="13" s="1"/>
  <c r="AK17" i="44" s="1"/>
  <c r="AB27" i="9"/>
  <c r="AJ17" i="13" s="1"/>
  <c r="AJ17" i="44" s="1"/>
  <c r="AA27" i="9"/>
  <c r="AI17" i="13" s="1"/>
  <c r="AI17" i="44" s="1"/>
  <c r="Z27" i="9"/>
  <c r="AH17" i="13" s="1"/>
  <c r="AH17" i="44" s="1"/>
  <c r="Y27" i="9"/>
  <c r="AG17" i="13" s="1"/>
  <c r="AG17" i="44" s="1"/>
  <c r="X27" i="9"/>
  <c r="AF17" i="13" s="1"/>
  <c r="AF17" i="44" s="1"/>
  <c r="W27" i="9"/>
  <c r="AE17" i="13" s="1"/>
  <c r="AE17" i="44" s="1"/>
  <c r="V27" i="9"/>
  <c r="AD17" i="13" s="1"/>
  <c r="AD17" i="44" s="1"/>
  <c r="U27" i="9"/>
  <c r="AC17" i="13" s="1"/>
  <c r="AC17" i="44" s="1"/>
  <c r="T27" i="9"/>
  <c r="AB17" i="13" s="1"/>
  <c r="AB17" i="44" s="1"/>
  <c r="S27" i="9"/>
  <c r="AA17" i="13" s="1"/>
  <c r="AA17" i="44" s="1"/>
  <c r="R27" i="9"/>
  <c r="Z17" i="13" s="1"/>
  <c r="Z17" i="44" s="1"/>
  <c r="Q27" i="9"/>
  <c r="Y17" i="13" s="1"/>
  <c r="Y17" i="44" s="1"/>
  <c r="P27" i="9"/>
  <c r="X17" i="13" s="1"/>
  <c r="X17" i="44" s="1"/>
  <c r="O27" i="9"/>
  <c r="W17" i="13" s="1"/>
  <c r="W17" i="44" s="1"/>
  <c r="N27" i="9"/>
  <c r="V17" i="13" s="1"/>
  <c r="V17" i="44" s="1"/>
  <c r="M27" i="9"/>
  <c r="U17" i="13" s="1"/>
  <c r="U17" i="44" s="1"/>
  <c r="L27" i="9"/>
  <c r="T17" i="13" s="1"/>
  <c r="T17" i="44" s="1"/>
  <c r="K27" i="9"/>
  <c r="S17" i="13" s="1"/>
  <c r="S17" i="44" s="1"/>
  <c r="J27" i="9"/>
  <c r="R17" i="13" s="1"/>
  <c r="R17" i="44" s="1"/>
  <c r="I27" i="9"/>
  <c r="Q17" i="13" s="1"/>
  <c r="Q17" i="44" s="1"/>
  <c r="H27" i="9"/>
  <c r="P17" i="13" s="1"/>
  <c r="P17" i="44" s="1"/>
  <c r="G27" i="9"/>
  <c r="O17" i="13" s="1"/>
  <c r="O17" i="44" s="1"/>
  <c r="F27" i="9"/>
  <c r="N17" i="13" s="1"/>
  <c r="N17" i="44" s="1"/>
  <c r="E27" i="9"/>
  <c r="M17" i="13" s="1"/>
  <c r="M17" i="44" s="1"/>
  <c r="D27" i="9"/>
  <c r="C27" i="9"/>
  <c r="K17" i="13" s="1"/>
  <c r="K17" i="44" s="1"/>
  <c r="B27" i="9"/>
  <c r="J17" i="13" s="1"/>
  <c r="J17" i="44" s="1"/>
  <c r="AC27" i="2"/>
  <c r="AK9" i="13" s="1"/>
  <c r="AK9" i="44" s="1"/>
  <c r="AB27" i="2"/>
  <c r="AJ9" i="13" s="1"/>
  <c r="AJ9" i="44" s="1"/>
  <c r="AA27" i="2"/>
  <c r="AI9" i="13" s="1"/>
  <c r="AI9" i="44" s="1"/>
  <c r="Z27" i="2"/>
  <c r="AH9" i="13" s="1"/>
  <c r="AH9" i="44" s="1"/>
  <c r="Y27" i="2"/>
  <c r="AG9" i="13" s="1"/>
  <c r="AG9" i="44" s="1"/>
  <c r="X27" i="2"/>
  <c r="AF9" i="13" s="1"/>
  <c r="AF9" i="44" s="1"/>
  <c r="W27" i="2"/>
  <c r="AE9" i="13" s="1"/>
  <c r="AE9" i="44" s="1"/>
  <c r="V27" i="2"/>
  <c r="AD9" i="13" s="1"/>
  <c r="AD9" i="44" s="1"/>
  <c r="U27" i="2"/>
  <c r="AC9" i="13" s="1"/>
  <c r="AC9" i="44" s="1"/>
  <c r="T27" i="2"/>
  <c r="AB9" i="13" s="1"/>
  <c r="AB9" i="44" s="1"/>
  <c r="S27" i="2"/>
  <c r="AA9" i="13" s="1"/>
  <c r="AA9" i="44" s="1"/>
  <c r="R27" i="2"/>
  <c r="Z9" i="13" s="1"/>
  <c r="Z9" i="44" s="1"/>
  <c r="Q27" i="2"/>
  <c r="Y9" i="13" s="1"/>
  <c r="Y9" i="44" s="1"/>
  <c r="P27" i="2"/>
  <c r="X9" i="13" s="1"/>
  <c r="X9" i="44" s="1"/>
  <c r="O27" i="2"/>
  <c r="W9" i="13" s="1"/>
  <c r="W9" i="44" s="1"/>
  <c r="N27" i="2"/>
  <c r="M27" i="2"/>
  <c r="U9" i="13" s="1"/>
  <c r="U9" i="44" s="1"/>
  <c r="L27" i="2"/>
  <c r="T9" i="13" s="1"/>
  <c r="T9" i="44" s="1"/>
  <c r="K27" i="2"/>
  <c r="S9" i="13" s="1"/>
  <c r="S9" i="44" s="1"/>
  <c r="J27" i="2"/>
  <c r="R9" i="13" s="1"/>
  <c r="R9" i="44" s="1"/>
  <c r="I27" i="2"/>
  <c r="Q9" i="13" s="1"/>
  <c r="Q9" i="44" s="1"/>
  <c r="H27" i="2"/>
  <c r="P9" i="13" s="1"/>
  <c r="P9" i="44" s="1"/>
  <c r="G27" i="2"/>
  <c r="O9" i="13" s="1"/>
  <c r="O9" i="44" s="1"/>
  <c r="F27" i="2"/>
  <c r="N9" i="13" s="1"/>
  <c r="N9" i="44" s="1"/>
  <c r="E27" i="2"/>
  <c r="M9" i="13" s="1"/>
  <c r="M9" i="44" s="1"/>
  <c r="D27" i="2"/>
  <c r="L9" i="13" s="1"/>
  <c r="L9" i="44" s="1"/>
  <c r="C27" i="2"/>
  <c r="K9" i="13" s="1"/>
  <c r="K9" i="44" s="1"/>
  <c r="B27" i="2"/>
  <c r="J9" i="13" s="1"/>
  <c r="J9" i="44" s="1"/>
  <c r="AC27" i="1"/>
  <c r="AK8" i="13" s="1"/>
  <c r="AK8" i="44" s="1"/>
  <c r="AB27" i="1"/>
  <c r="AJ8" i="13" s="1"/>
  <c r="AJ8" i="44" s="1"/>
  <c r="AA27" i="1"/>
  <c r="AI8" i="13" s="1"/>
  <c r="AI8" i="44" s="1"/>
  <c r="Z27" i="1"/>
  <c r="AH8" i="13" s="1"/>
  <c r="AH8" i="44" s="1"/>
  <c r="Y27" i="1"/>
  <c r="AG8" i="13" s="1"/>
  <c r="AG8" i="44" s="1"/>
  <c r="X27" i="1"/>
  <c r="AF8" i="13" s="1"/>
  <c r="AF8" i="44" s="1"/>
  <c r="W27" i="1"/>
  <c r="AE8" i="13" s="1"/>
  <c r="AE8" i="44" s="1"/>
  <c r="V27" i="1"/>
  <c r="U27" i="1"/>
  <c r="AC8" i="13" s="1"/>
  <c r="AC8" i="44" s="1"/>
  <c r="T27" i="1"/>
  <c r="AB8" i="13" s="1"/>
  <c r="AB8" i="44" s="1"/>
  <c r="S27" i="1"/>
  <c r="AA8" i="13" s="1"/>
  <c r="AA8" i="44" s="1"/>
  <c r="R27" i="1"/>
  <c r="Z8" i="13" s="1"/>
  <c r="Z8" i="44" s="1"/>
  <c r="Q27" i="1"/>
  <c r="Y8" i="13" s="1"/>
  <c r="Y8" i="44" s="1"/>
  <c r="P27" i="1"/>
  <c r="X8" i="13" s="1"/>
  <c r="X8" i="44" s="1"/>
  <c r="O27" i="1"/>
  <c r="W8" i="13" s="1"/>
  <c r="W8" i="44" s="1"/>
  <c r="N27" i="1"/>
  <c r="V8" i="13" s="1"/>
  <c r="V8" i="44" s="1"/>
  <c r="M27" i="1"/>
  <c r="U8" i="13" s="1"/>
  <c r="U8" i="44" s="1"/>
  <c r="L27" i="1"/>
  <c r="T8" i="13" s="1"/>
  <c r="T8" i="44" s="1"/>
  <c r="K27" i="1"/>
  <c r="S8" i="13" s="1"/>
  <c r="S8" i="44" s="1"/>
  <c r="J27" i="1"/>
  <c r="R8" i="13" s="1"/>
  <c r="R8" i="44" s="1"/>
  <c r="I27" i="1"/>
  <c r="Q8" i="13" s="1"/>
  <c r="Q8" i="44" s="1"/>
  <c r="H27" i="1"/>
  <c r="P8" i="13" s="1"/>
  <c r="P8" i="44" s="1"/>
  <c r="G27" i="1"/>
  <c r="O8" i="13" s="1"/>
  <c r="O8" i="44" s="1"/>
  <c r="F27" i="1"/>
  <c r="N8" i="13" s="1"/>
  <c r="N8" i="44" s="1"/>
  <c r="E27" i="1"/>
  <c r="M8" i="13" s="1"/>
  <c r="M8" i="44" s="1"/>
  <c r="D27" i="1"/>
  <c r="L8" i="13" s="1"/>
  <c r="L8" i="44" s="1"/>
  <c r="C27" i="1"/>
  <c r="K8" i="13" s="1"/>
  <c r="K8" i="44" s="1"/>
  <c r="B27" i="1"/>
  <c r="J8" i="13" s="1"/>
  <c r="J8" i="44" s="1"/>
  <c r="S11" i="13" l="1"/>
  <c r="S11" i="44" s="1"/>
  <c r="S10" i="13"/>
  <c r="S10" i="44" s="1"/>
  <c r="AE10" i="13"/>
  <c r="AE10" i="44" s="1"/>
  <c r="AE11" i="13"/>
  <c r="AE11" i="44" s="1"/>
  <c r="L10" i="13"/>
  <c r="L10" i="44" s="1"/>
  <c r="L11" i="13"/>
  <c r="L11" i="44" s="1"/>
  <c r="P10" i="13"/>
  <c r="P10" i="44" s="1"/>
  <c r="P11" i="13"/>
  <c r="P11" i="44" s="1"/>
  <c r="T10" i="44"/>
  <c r="T10" i="13"/>
  <c r="T11" i="13"/>
  <c r="T11" i="44" s="1"/>
  <c r="X10" i="13"/>
  <c r="X10" i="44" s="1"/>
  <c r="X11" i="13"/>
  <c r="X11" i="44" s="1"/>
  <c r="AB10" i="13"/>
  <c r="AB10" i="44" s="1"/>
  <c r="AB11" i="13"/>
  <c r="AB11" i="44" s="1"/>
  <c r="AF10" i="13"/>
  <c r="AF10" i="44" s="1"/>
  <c r="AF11" i="13"/>
  <c r="AF11" i="44" s="1"/>
  <c r="AJ10" i="44"/>
  <c r="AJ10" i="13"/>
  <c r="AJ11" i="13"/>
  <c r="AJ11" i="44" s="1"/>
  <c r="O10" i="13"/>
  <c r="O10" i="44" s="1"/>
  <c r="O11" i="13"/>
  <c r="O11" i="44" s="1"/>
  <c r="AA11" i="13"/>
  <c r="AA11" i="44" s="1"/>
  <c r="AA10" i="13"/>
  <c r="AA10" i="44" s="1"/>
  <c r="M10" i="44"/>
  <c r="M10" i="13"/>
  <c r="M11" i="13"/>
  <c r="M11" i="44" s="1"/>
  <c r="Q10" i="13"/>
  <c r="D10" i="13" s="1"/>
  <c r="Q11" i="13"/>
  <c r="Q11" i="44" s="1"/>
  <c r="U10" i="13"/>
  <c r="U10" i="44" s="1"/>
  <c r="U11" i="13"/>
  <c r="U11" i="44" s="1"/>
  <c r="Y10" i="13"/>
  <c r="Y10" i="44" s="1"/>
  <c r="Y11" i="13"/>
  <c r="Y11" i="44" s="1"/>
  <c r="AC10" i="44"/>
  <c r="AC10" i="13"/>
  <c r="AC11" i="13"/>
  <c r="AC11" i="44" s="1"/>
  <c r="AG10" i="13"/>
  <c r="AG10" i="44" s="1"/>
  <c r="AG11" i="13"/>
  <c r="AG11" i="44" s="1"/>
  <c r="AK10" i="13"/>
  <c r="AK10" i="44" s="1"/>
  <c r="AK11" i="13"/>
  <c r="AK11" i="44" s="1"/>
  <c r="K11" i="13"/>
  <c r="K11" i="44" s="1"/>
  <c r="K10" i="13"/>
  <c r="K10" i="44" s="1"/>
  <c r="W10" i="13"/>
  <c r="W10" i="44" s="1"/>
  <c r="W11" i="13"/>
  <c r="W11" i="44" s="1"/>
  <c r="AI10" i="13"/>
  <c r="AI10" i="44" s="1"/>
  <c r="AI11" i="13"/>
  <c r="AI11" i="44" s="1"/>
  <c r="F9" i="44"/>
  <c r="G9" i="44"/>
  <c r="E17" i="44"/>
  <c r="F16" i="44"/>
  <c r="G16" i="44"/>
  <c r="F14" i="44"/>
  <c r="G14" i="44"/>
  <c r="E13" i="44"/>
  <c r="J10" i="13"/>
  <c r="J10" i="44" s="1"/>
  <c r="J11" i="13"/>
  <c r="N10" i="44"/>
  <c r="N10" i="13"/>
  <c r="N11" i="13"/>
  <c r="N11" i="44" s="1"/>
  <c r="R10" i="13"/>
  <c r="R10" i="44" s="1"/>
  <c r="R11" i="13"/>
  <c r="R11" i="44" s="1"/>
  <c r="V11" i="13"/>
  <c r="V10" i="13"/>
  <c r="V10" i="44" s="1"/>
  <c r="Z10" i="13"/>
  <c r="Z10" i="44" s="1"/>
  <c r="Z11" i="13"/>
  <c r="AD10" i="44"/>
  <c r="AD11" i="13"/>
  <c r="AD11" i="44" s="1"/>
  <c r="AD10" i="13"/>
  <c r="AH10" i="13"/>
  <c r="G10" i="13" s="1"/>
  <c r="AH11" i="13"/>
  <c r="D9" i="44"/>
  <c r="H9" i="44"/>
  <c r="D16" i="44"/>
  <c r="H16" i="44"/>
  <c r="H14" i="44"/>
  <c r="D14" i="44"/>
  <c r="H24" i="44"/>
  <c r="D24" i="44"/>
  <c r="F24" i="44"/>
  <c r="G24" i="44"/>
  <c r="E23" i="44"/>
  <c r="G15" i="44"/>
  <c r="E9" i="44"/>
  <c r="F13" i="44"/>
  <c r="F17" i="44"/>
  <c r="E15" i="44"/>
  <c r="H17" i="44"/>
  <c r="D17" i="44"/>
  <c r="G17" i="44"/>
  <c r="H15" i="44"/>
  <c r="D15" i="44"/>
  <c r="D13" i="44"/>
  <c r="H13" i="44"/>
  <c r="G13" i="44"/>
  <c r="F15" i="44"/>
  <c r="E16" i="44"/>
  <c r="E24" i="44"/>
  <c r="D23" i="44"/>
  <c r="H23" i="44"/>
  <c r="F23" i="44"/>
  <c r="G23" i="44"/>
  <c r="E14" i="44"/>
  <c r="E8" i="13"/>
  <c r="G13" i="13"/>
  <c r="D23" i="13"/>
  <c r="G17" i="13"/>
  <c r="G8" i="13"/>
  <c r="G15" i="13"/>
  <c r="D8" i="13"/>
  <c r="F8" i="13"/>
  <c r="H23" i="13"/>
  <c r="F23" i="13"/>
  <c r="G23" i="13"/>
  <c r="E23" i="13"/>
  <c r="F22" i="13"/>
  <c r="G22" i="13"/>
  <c r="G24" i="13"/>
  <c r="H24" i="13"/>
  <c r="E24" i="13"/>
  <c r="F24" i="13"/>
  <c r="D24" i="13"/>
  <c r="E22" i="13"/>
  <c r="H22" i="13"/>
  <c r="D22" i="13"/>
  <c r="H8" i="13"/>
  <c r="G16" i="13"/>
  <c r="H12" i="13"/>
  <c r="E12" i="13"/>
  <c r="F13" i="13"/>
  <c r="H14" i="13"/>
  <c r="E14" i="13"/>
  <c r="F15" i="13"/>
  <c r="E16" i="13"/>
  <c r="F16" i="13"/>
  <c r="F17" i="13"/>
  <c r="D14" i="13"/>
  <c r="H10" i="13"/>
  <c r="D15" i="13"/>
  <c r="D13" i="13"/>
  <c r="H15" i="13"/>
  <c r="D16" i="13"/>
  <c r="H17" i="13"/>
  <c r="F12" i="13"/>
  <c r="G12" i="13"/>
  <c r="F14" i="13"/>
  <c r="G14" i="13"/>
  <c r="E15" i="13"/>
  <c r="E17" i="13"/>
  <c r="E13" i="13"/>
  <c r="D12" i="13"/>
  <c r="H16" i="13"/>
  <c r="H13" i="13"/>
  <c r="D17" i="13"/>
  <c r="F9" i="13"/>
  <c r="D9" i="13"/>
  <c r="E9" i="13"/>
  <c r="G9" i="13"/>
  <c r="H9" i="13"/>
  <c r="AC41" i="12"/>
  <c r="AB41" i="12"/>
  <c r="AA41" i="12"/>
  <c r="Z41" i="12"/>
  <c r="Y41" i="12"/>
  <c r="X41" i="12"/>
  <c r="W41" i="12"/>
  <c r="V41" i="12"/>
  <c r="U41" i="12"/>
  <c r="T41" i="12"/>
  <c r="S41" i="12"/>
  <c r="R41" i="12"/>
  <c r="Q41" i="12"/>
  <c r="P41" i="12"/>
  <c r="O41" i="12"/>
  <c r="N41" i="12"/>
  <c r="M41" i="12"/>
  <c r="L41" i="12"/>
  <c r="K41" i="12"/>
  <c r="J41" i="12"/>
  <c r="I41" i="12"/>
  <c r="H41" i="12"/>
  <c r="G41" i="12"/>
  <c r="F41" i="12"/>
  <c r="E41" i="12"/>
  <c r="D41" i="12"/>
  <c r="C41" i="12"/>
  <c r="B41" i="12"/>
  <c r="AC40" i="12"/>
  <c r="AB40" i="12"/>
  <c r="AA40" i="12"/>
  <c r="Z40" i="12"/>
  <c r="Y40" i="12"/>
  <c r="X40" i="12"/>
  <c r="W40" i="12"/>
  <c r="V40" i="12"/>
  <c r="U40" i="12"/>
  <c r="T40" i="12"/>
  <c r="S40" i="12"/>
  <c r="R40" i="12"/>
  <c r="Q40" i="12"/>
  <c r="P40" i="12"/>
  <c r="O40" i="12"/>
  <c r="N40" i="12"/>
  <c r="M40" i="12"/>
  <c r="L40" i="12"/>
  <c r="K40" i="12"/>
  <c r="J40" i="12"/>
  <c r="I40" i="12"/>
  <c r="H40" i="12"/>
  <c r="G40" i="12"/>
  <c r="F40" i="12"/>
  <c r="E40" i="12"/>
  <c r="D40" i="12"/>
  <c r="C40" i="12"/>
  <c r="B40" i="12"/>
  <c r="AC39" i="12"/>
  <c r="AB39" i="12"/>
  <c r="AA39" i="12"/>
  <c r="Z39" i="12"/>
  <c r="Y39" i="12"/>
  <c r="X39" i="12"/>
  <c r="W39" i="12"/>
  <c r="V39" i="12"/>
  <c r="U39" i="12"/>
  <c r="T39" i="12"/>
  <c r="S39" i="12"/>
  <c r="R39" i="12"/>
  <c r="Q39" i="12"/>
  <c r="P39" i="12"/>
  <c r="O39" i="12"/>
  <c r="N39" i="12"/>
  <c r="M39" i="12"/>
  <c r="L39" i="12"/>
  <c r="K39" i="12"/>
  <c r="J39" i="12"/>
  <c r="I39" i="12"/>
  <c r="H39" i="12"/>
  <c r="G39" i="12"/>
  <c r="F39" i="12"/>
  <c r="E39" i="12"/>
  <c r="D39" i="12"/>
  <c r="C39" i="12"/>
  <c r="B39" i="12"/>
  <c r="AC38" i="12"/>
  <c r="AB38" i="12"/>
  <c r="AA38" i="12"/>
  <c r="Z38" i="12"/>
  <c r="Y38" i="12"/>
  <c r="X38" i="12"/>
  <c r="W38" i="12"/>
  <c r="V38" i="12"/>
  <c r="U38" i="12"/>
  <c r="T38" i="12"/>
  <c r="S38" i="12"/>
  <c r="R38" i="12"/>
  <c r="Q38" i="12"/>
  <c r="P38" i="12"/>
  <c r="O38" i="12"/>
  <c r="N38" i="12"/>
  <c r="M38" i="12"/>
  <c r="L38" i="12"/>
  <c r="K38" i="12"/>
  <c r="J38" i="12"/>
  <c r="I38" i="12"/>
  <c r="H38" i="12"/>
  <c r="G38" i="12"/>
  <c r="F38" i="12"/>
  <c r="E38" i="12"/>
  <c r="D38" i="12"/>
  <c r="C38" i="12"/>
  <c r="B38" i="12"/>
  <c r="AC37" i="12"/>
  <c r="AB37" i="12"/>
  <c r="AA37" i="12"/>
  <c r="Z37" i="12"/>
  <c r="Y37" i="12"/>
  <c r="X37" i="12"/>
  <c r="W37" i="12"/>
  <c r="V37" i="12"/>
  <c r="U37" i="12"/>
  <c r="T37" i="12"/>
  <c r="S37" i="12"/>
  <c r="R37" i="12"/>
  <c r="Q37" i="12"/>
  <c r="P37" i="12"/>
  <c r="O37" i="12"/>
  <c r="N37" i="12"/>
  <c r="M37" i="12"/>
  <c r="L37" i="12"/>
  <c r="K37" i="12"/>
  <c r="J37" i="12"/>
  <c r="I37" i="12"/>
  <c r="H37" i="12"/>
  <c r="G37" i="12"/>
  <c r="F37" i="12"/>
  <c r="E37" i="12"/>
  <c r="D37" i="12"/>
  <c r="C37" i="12"/>
  <c r="B37" i="12"/>
  <c r="AC36" i="12"/>
  <c r="AB36" i="12"/>
  <c r="AA36" i="12"/>
  <c r="Z36" i="12"/>
  <c r="Y36" i="12"/>
  <c r="X36" i="12"/>
  <c r="W36" i="12"/>
  <c r="V36" i="12"/>
  <c r="U36" i="12"/>
  <c r="T36" i="12"/>
  <c r="S36" i="12"/>
  <c r="R36" i="12"/>
  <c r="Q36" i="12"/>
  <c r="P36" i="12"/>
  <c r="O36" i="12"/>
  <c r="N36" i="12"/>
  <c r="M36" i="12"/>
  <c r="L36" i="12"/>
  <c r="K36" i="12"/>
  <c r="J36" i="12"/>
  <c r="I36" i="12"/>
  <c r="H36" i="12"/>
  <c r="G36" i="12"/>
  <c r="F36" i="12"/>
  <c r="E36" i="12"/>
  <c r="D36" i="12"/>
  <c r="C36" i="12"/>
  <c r="B36" i="12"/>
  <c r="AC35" i="12"/>
  <c r="AB35" i="12"/>
  <c r="AA35" i="12"/>
  <c r="Z35" i="12"/>
  <c r="Y35" i="12"/>
  <c r="X35" i="12"/>
  <c r="W35" i="12"/>
  <c r="V35" i="12"/>
  <c r="U35" i="12"/>
  <c r="T35" i="12"/>
  <c r="S35" i="12"/>
  <c r="R35" i="12"/>
  <c r="Q35" i="12"/>
  <c r="P35" i="12"/>
  <c r="O35" i="12"/>
  <c r="N35" i="12"/>
  <c r="M35" i="12"/>
  <c r="L35" i="12"/>
  <c r="K35" i="12"/>
  <c r="J35" i="12"/>
  <c r="I35" i="12"/>
  <c r="H35" i="12"/>
  <c r="G35" i="12"/>
  <c r="F35" i="12"/>
  <c r="E35" i="12"/>
  <c r="D35" i="12"/>
  <c r="C35" i="12"/>
  <c r="B35" i="12"/>
  <c r="AC34" i="12"/>
  <c r="AB34" i="12"/>
  <c r="AA34" i="12"/>
  <c r="Z34" i="12"/>
  <c r="Y34" i="12"/>
  <c r="X34" i="12"/>
  <c r="W34" i="12"/>
  <c r="V34" i="12"/>
  <c r="U34" i="12"/>
  <c r="T34" i="12"/>
  <c r="S34" i="12"/>
  <c r="R34" i="12"/>
  <c r="Q34" i="12"/>
  <c r="P34" i="12"/>
  <c r="O34" i="12"/>
  <c r="N34" i="12"/>
  <c r="M34" i="12"/>
  <c r="L34" i="12"/>
  <c r="K34" i="12"/>
  <c r="J34" i="12"/>
  <c r="I34" i="12"/>
  <c r="H34" i="12"/>
  <c r="G34" i="12"/>
  <c r="F34" i="12"/>
  <c r="E34" i="12"/>
  <c r="D34" i="12"/>
  <c r="C34" i="12"/>
  <c r="B34" i="12"/>
  <c r="AC33" i="12"/>
  <c r="AB33" i="12"/>
  <c r="AA33" i="12"/>
  <c r="Z33" i="12"/>
  <c r="Y33" i="12"/>
  <c r="X33" i="12"/>
  <c r="W33" i="12"/>
  <c r="V33" i="12"/>
  <c r="U33" i="12"/>
  <c r="T33" i="12"/>
  <c r="S33" i="12"/>
  <c r="R33" i="12"/>
  <c r="Q33" i="12"/>
  <c r="P33" i="12"/>
  <c r="O33" i="12"/>
  <c r="N33" i="12"/>
  <c r="M33" i="12"/>
  <c r="L33" i="12"/>
  <c r="K33" i="12"/>
  <c r="J33" i="12"/>
  <c r="I33" i="12"/>
  <c r="H33" i="12"/>
  <c r="G33" i="12"/>
  <c r="F33" i="12"/>
  <c r="E33" i="12"/>
  <c r="D33" i="12"/>
  <c r="C33" i="12"/>
  <c r="B33" i="12"/>
  <c r="AC32" i="12"/>
  <c r="AB32" i="12"/>
  <c r="AA32" i="12"/>
  <c r="Z32" i="12"/>
  <c r="Y32" i="12"/>
  <c r="X32" i="12"/>
  <c r="W32" i="12"/>
  <c r="V32" i="12"/>
  <c r="U32" i="12"/>
  <c r="T32" i="12"/>
  <c r="S32" i="12"/>
  <c r="R32" i="12"/>
  <c r="Q32" i="12"/>
  <c r="P32" i="12"/>
  <c r="O32" i="12"/>
  <c r="N32" i="12"/>
  <c r="M32" i="12"/>
  <c r="L32" i="12"/>
  <c r="K32" i="12"/>
  <c r="J32" i="12"/>
  <c r="I32" i="12"/>
  <c r="H32" i="12"/>
  <c r="G32" i="12"/>
  <c r="F32" i="12"/>
  <c r="E32" i="12"/>
  <c r="D32" i="12"/>
  <c r="C32" i="12"/>
  <c r="B32" i="12"/>
  <c r="AC31" i="12"/>
  <c r="AB31" i="12"/>
  <c r="AA31" i="12"/>
  <c r="Z31" i="12"/>
  <c r="Y31" i="12"/>
  <c r="X31" i="12"/>
  <c r="W31" i="12"/>
  <c r="V31" i="12"/>
  <c r="U31" i="12"/>
  <c r="T31" i="12"/>
  <c r="S31" i="12"/>
  <c r="R31" i="12"/>
  <c r="Q31" i="12"/>
  <c r="P31" i="12"/>
  <c r="O31" i="12"/>
  <c r="N31" i="12"/>
  <c r="M31" i="12"/>
  <c r="L31" i="12"/>
  <c r="K31" i="12"/>
  <c r="J31" i="12"/>
  <c r="I31" i="12"/>
  <c r="H31" i="12"/>
  <c r="G31" i="12"/>
  <c r="F31" i="12"/>
  <c r="E31" i="12"/>
  <c r="D31" i="12"/>
  <c r="C31" i="12"/>
  <c r="B31" i="12"/>
  <c r="AC30" i="12"/>
  <c r="AB30" i="12"/>
  <c r="AA30" i="12"/>
  <c r="Z30" i="12"/>
  <c r="Y30" i="12"/>
  <c r="X30" i="12"/>
  <c r="W30" i="12"/>
  <c r="V30" i="12"/>
  <c r="U30" i="12"/>
  <c r="T30" i="12"/>
  <c r="S30" i="12"/>
  <c r="R30" i="12"/>
  <c r="Q30" i="12"/>
  <c r="P30" i="12"/>
  <c r="O30" i="12"/>
  <c r="N30" i="12"/>
  <c r="M30" i="12"/>
  <c r="L30" i="12"/>
  <c r="K30" i="12"/>
  <c r="J30" i="12"/>
  <c r="I30" i="12"/>
  <c r="H30" i="12"/>
  <c r="G30" i="12"/>
  <c r="F30" i="12"/>
  <c r="E30" i="12"/>
  <c r="D30" i="12"/>
  <c r="C30" i="12"/>
  <c r="B30" i="12"/>
  <c r="AC29" i="12"/>
  <c r="AB29" i="12"/>
  <c r="AA29" i="12"/>
  <c r="Z29" i="12"/>
  <c r="Y29" i="12"/>
  <c r="X29" i="12"/>
  <c r="W29" i="12"/>
  <c r="V29" i="12"/>
  <c r="U29" i="12"/>
  <c r="T29" i="12"/>
  <c r="S29" i="12"/>
  <c r="R29" i="12"/>
  <c r="Q29" i="12"/>
  <c r="P29" i="12"/>
  <c r="O29" i="12"/>
  <c r="N29" i="12"/>
  <c r="M29" i="12"/>
  <c r="L29" i="12"/>
  <c r="K29" i="12"/>
  <c r="J29" i="12"/>
  <c r="I29" i="12"/>
  <c r="H29" i="12"/>
  <c r="G29" i="12"/>
  <c r="F29" i="12"/>
  <c r="E29" i="12"/>
  <c r="D29" i="12"/>
  <c r="C29" i="12"/>
  <c r="B29" i="12"/>
  <c r="AC28" i="12"/>
  <c r="AB28" i="12"/>
  <c r="AA28" i="12"/>
  <c r="Z28" i="12"/>
  <c r="Y28" i="12"/>
  <c r="X28" i="12"/>
  <c r="W28" i="12"/>
  <c r="V28" i="12"/>
  <c r="U28" i="12"/>
  <c r="T28" i="12"/>
  <c r="S28" i="12"/>
  <c r="R28" i="12"/>
  <c r="Q28" i="12"/>
  <c r="P28" i="12"/>
  <c r="O28" i="12"/>
  <c r="N28" i="12"/>
  <c r="M28" i="12"/>
  <c r="L28" i="12"/>
  <c r="K28" i="12"/>
  <c r="J28" i="12"/>
  <c r="I28" i="12"/>
  <c r="H28" i="12"/>
  <c r="G28" i="12"/>
  <c r="F28" i="12"/>
  <c r="E28" i="12"/>
  <c r="D28" i="12"/>
  <c r="C28" i="12"/>
  <c r="B28" i="12"/>
  <c r="AC27" i="12"/>
  <c r="AB27" i="12"/>
  <c r="AA27" i="12"/>
  <c r="Z27" i="12"/>
  <c r="Y27" i="12"/>
  <c r="X27" i="12"/>
  <c r="W27" i="12"/>
  <c r="V27" i="12"/>
  <c r="U27" i="12"/>
  <c r="T27" i="12"/>
  <c r="S27" i="12"/>
  <c r="R27" i="12"/>
  <c r="Q27" i="12"/>
  <c r="P27" i="12"/>
  <c r="O27" i="12"/>
  <c r="N27" i="12"/>
  <c r="M27" i="12"/>
  <c r="L27" i="12"/>
  <c r="K27" i="12"/>
  <c r="J27" i="12"/>
  <c r="I27" i="12"/>
  <c r="H27" i="12"/>
  <c r="G27" i="12"/>
  <c r="F27" i="12"/>
  <c r="E27" i="12"/>
  <c r="D27" i="12"/>
  <c r="C27" i="12"/>
  <c r="B27" i="12"/>
  <c r="AC26" i="12"/>
  <c r="AB26" i="12"/>
  <c r="AA26" i="12"/>
  <c r="Z26" i="12"/>
  <c r="Y26" i="12"/>
  <c r="X26" i="12"/>
  <c r="W26" i="12"/>
  <c r="V26" i="12"/>
  <c r="U26" i="12"/>
  <c r="T26" i="12"/>
  <c r="S26" i="12"/>
  <c r="R26" i="12"/>
  <c r="Q26" i="12"/>
  <c r="P26" i="12"/>
  <c r="O26" i="12"/>
  <c r="N26" i="12"/>
  <c r="M26" i="12"/>
  <c r="L26" i="12"/>
  <c r="K26" i="12"/>
  <c r="J26" i="12"/>
  <c r="I26" i="12"/>
  <c r="H26" i="12"/>
  <c r="G26" i="12"/>
  <c r="F26" i="12"/>
  <c r="E26" i="12"/>
  <c r="D26" i="12"/>
  <c r="C26" i="12"/>
  <c r="B26" i="12"/>
  <c r="AC25" i="12"/>
  <c r="AB25" i="12"/>
  <c r="AA25" i="12"/>
  <c r="Z25" i="12"/>
  <c r="Y25" i="12"/>
  <c r="X25" i="12"/>
  <c r="W25" i="12"/>
  <c r="V25" i="12"/>
  <c r="U25" i="12"/>
  <c r="T25" i="12"/>
  <c r="S25" i="12"/>
  <c r="R25" i="12"/>
  <c r="Q25" i="12"/>
  <c r="P25" i="12"/>
  <c r="O25" i="12"/>
  <c r="N25" i="12"/>
  <c r="M25" i="12"/>
  <c r="L25" i="12"/>
  <c r="K25" i="12"/>
  <c r="J25" i="12"/>
  <c r="I25" i="12"/>
  <c r="H25" i="12"/>
  <c r="G25" i="12"/>
  <c r="F25" i="12"/>
  <c r="E25" i="12"/>
  <c r="D25" i="12"/>
  <c r="C25" i="12"/>
  <c r="B25" i="12"/>
  <c r="AC24" i="12"/>
  <c r="AB24" i="12"/>
  <c r="AA24" i="12"/>
  <c r="Z24" i="12"/>
  <c r="Y24" i="12"/>
  <c r="X24" i="12"/>
  <c r="W24" i="12"/>
  <c r="V24" i="12"/>
  <c r="U24" i="12"/>
  <c r="T24" i="12"/>
  <c r="S24" i="12"/>
  <c r="R24" i="12"/>
  <c r="Q24" i="12"/>
  <c r="P24" i="12"/>
  <c r="O24" i="12"/>
  <c r="N24" i="12"/>
  <c r="M24" i="12"/>
  <c r="L24" i="12"/>
  <c r="K24" i="12"/>
  <c r="J24" i="12"/>
  <c r="I24" i="12"/>
  <c r="H24" i="12"/>
  <c r="G24" i="12"/>
  <c r="F24" i="12"/>
  <c r="E24" i="12"/>
  <c r="D24" i="12"/>
  <c r="C24" i="12"/>
  <c r="B24" i="12"/>
  <c r="AC41" i="11"/>
  <c r="AB41" i="11"/>
  <c r="AA41" i="11"/>
  <c r="Z41" i="11"/>
  <c r="Y41" i="11"/>
  <c r="X41" i="11"/>
  <c r="W41" i="11"/>
  <c r="V41" i="11"/>
  <c r="U41" i="11"/>
  <c r="T41" i="11"/>
  <c r="S41" i="11"/>
  <c r="R41" i="11"/>
  <c r="Q41" i="11"/>
  <c r="P41" i="11"/>
  <c r="O41" i="11"/>
  <c r="N41" i="11"/>
  <c r="M41" i="11"/>
  <c r="L41" i="11"/>
  <c r="K41" i="11"/>
  <c r="J41" i="11"/>
  <c r="I41" i="11"/>
  <c r="H41" i="11"/>
  <c r="G41" i="11"/>
  <c r="F41" i="11"/>
  <c r="E41" i="11"/>
  <c r="D41" i="11"/>
  <c r="C41" i="11"/>
  <c r="B41" i="11"/>
  <c r="AC40" i="11"/>
  <c r="AB40" i="11"/>
  <c r="AA40" i="11"/>
  <c r="Z40" i="11"/>
  <c r="Y40" i="11"/>
  <c r="X40" i="11"/>
  <c r="W40" i="11"/>
  <c r="V40" i="11"/>
  <c r="U40" i="11"/>
  <c r="T40" i="11"/>
  <c r="S40" i="11"/>
  <c r="R40" i="11"/>
  <c r="Q40" i="11"/>
  <c r="P40" i="11"/>
  <c r="O40" i="11"/>
  <c r="N40" i="11"/>
  <c r="M40" i="11"/>
  <c r="L40" i="11"/>
  <c r="K40" i="11"/>
  <c r="J40" i="11"/>
  <c r="I40" i="11"/>
  <c r="H40" i="11"/>
  <c r="G40" i="11"/>
  <c r="F40" i="11"/>
  <c r="E40" i="11"/>
  <c r="D40" i="11"/>
  <c r="C40" i="11"/>
  <c r="B40" i="11"/>
  <c r="AC39" i="11"/>
  <c r="AB39" i="11"/>
  <c r="AA39" i="11"/>
  <c r="Z39" i="11"/>
  <c r="Y39" i="11"/>
  <c r="X39" i="11"/>
  <c r="W39" i="11"/>
  <c r="V39" i="11"/>
  <c r="U39" i="11"/>
  <c r="T39" i="11"/>
  <c r="S39" i="11"/>
  <c r="R39" i="11"/>
  <c r="Q39" i="11"/>
  <c r="P39" i="11"/>
  <c r="O39" i="11"/>
  <c r="N39" i="11"/>
  <c r="M39" i="11"/>
  <c r="L39" i="11"/>
  <c r="K39" i="11"/>
  <c r="J39" i="11"/>
  <c r="I39" i="11"/>
  <c r="H39" i="11"/>
  <c r="G39" i="11"/>
  <c r="F39" i="11"/>
  <c r="E39" i="11"/>
  <c r="D39" i="11"/>
  <c r="C39" i="11"/>
  <c r="B39" i="11"/>
  <c r="AC38" i="11"/>
  <c r="AB38" i="11"/>
  <c r="AA38" i="11"/>
  <c r="Z38" i="11"/>
  <c r="Y38" i="11"/>
  <c r="X38" i="11"/>
  <c r="W38" i="11"/>
  <c r="V38" i="11"/>
  <c r="U38" i="11"/>
  <c r="T38" i="11"/>
  <c r="S38" i="11"/>
  <c r="R38" i="11"/>
  <c r="Q38" i="11"/>
  <c r="P38" i="11"/>
  <c r="O38" i="11"/>
  <c r="N38" i="11"/>
  <c r="M38" i="11"/>
  <c r="L38" i="11"/>
  <c r="K38" i="11"/>
  <c r="J38" i="11"/>
  <c r="I38" i="11"/>
  <c r="H38" i="11"/>
  <c r="G38" i="11"/>
  <c r="F38" i="11"/>
  <c r="E38" i="11"/>
  <c r="D38" i="11"/>
  <c r="C38" i="11"/>
  <c r="B38" i="11"/>
  <c r="AC37" i="11"/>
  <c r="AB37" i="11"/>
  <c r="AA37" i="11"/>
  <c r="Z37" i="11"/>
  <c r="Y37" i="11"/>
  <c r="X37" i="11"/>
  <c r="W37" i="11"/>
  <c r="V37" i="11"/>
  <c r="U37" i="11"/>
  <c r="T37" i="11"/>
  <c r="S37" i="11"/>
  <c r="R37" i="11"/>
  <c r="Q37" i="11"/>
  <c r="P37" i="11"/>
  <c r="O37" i="11"/>
  <c r="N37" i="11"/>
  <c r="M37" i="11"/>
  <c r="L37" i="11"/>
  <c r="K37" i="11"/>
  <c r="J37" i="11"/>
  <c r="I37" i="11"/>
  <c r="H37" i="11"/>
  <c r="G37" i="11"/>
  <c r="F37" i="11"/>
  <c r="E37" i="11"/>
  <c r="D37" i="11"/>
  <c r="C37" i="11"/>
  <c r="B37" i="11"/>
  <c r="AC36" i="11"/>
  <c r="AB36" i="11"/>
  <c r="AA36" i="11"/>
  <c r="Z36" i="11"/>
  <c r="Y36" i="11"/>
  <c r="X36" i="11"/>
  <c r="W36" i="11"/>
  <c r="V36" i="11"/>
  <c r="U36" i="11"/>
  <c r="T36" i="11"/>
  <c r="S36" i="11"/>
  <c r="R36" i="11"/>
  <c r="Q36" i="11"/>
  <c r="P36" i="11"/>
  <c r="O36" i="11"/>
  <c r="N36" i="11"/>
  <c r="M36" i="11"/>
  <c r="L36" i="11"/>
  <c r="K36" i="11"/>
  <c r="J36" i="11"/>
  <c r="I36" i="11"/>
  <c r="H36" i="11"/>
  <c r="G36" i="11"/>
  <c r="F36" i="11"/>
  <c r="E36" i="11"/>
  <c r="D36" i="11"/>
  <c r="C36" i="11"/>
  <c r="B36" i="11"/>
  <c r="AC35" i="11"/>
  <c r="AB35" i="11"/>
  <c r="AA35" i="11"/>
  <c r="Z35" i="11"/>
  <c r="Y35" i="11"/>
  <c r="X35" i="11"/>
  <c r="W35" i="11"/>
  <c r="V35" i="11"/>
  <c r="U35" i="11"/>
  <c r="T35" i="11"/>
  <c r="S35" i="11"/>
  <c r="R35" i="11"/>
  <c r="Q35" i="11"/>
  <c r="P35" i="11"/>
  <c r="O35" i="11"/>
  <c r="N35" i="11"/>
  <c r="M35" i="11"/>
  <c r="L35" i="11"/>
  <c r="K35" i="11"/>
  <c r="J35" i="11"/>
  <c r="I35" i="11"/>
  <c r="H35" i="11"/>
  <c r="G35" i="11"/>
  <c r="F35" i="11"/>
  <c r="E35" i="11"/>
  <c r="D35" i="11"/>
  <c r="C35" i="11"/>
  <c r="B35" i="11"/>
  <c r="AC34" i="11"/>
  <c r="AB34" i="11"/>
  <c r="AA34" i="11"/>
  <c r="Z34" i="11"/>
  <c r="Y34" i="11"/>
  <c r="X34" i="11"/>
  <c r="W34" i="11"/>
  <c r="V34" i="11"/>
  <c r="U34" i="11"/>
  <c r="T34" i="11"/>
  <c r="S34" i="11"/>
  <c r="R34" i="11"/>
  <c r="Q34" i="11"/>
  <c r="P34" i="11"/>
  <c r="O34" i="11"/>
  <c r="N34" i="11"/>
  <c r="M34" i="11"/>
  <c r="L34" i="11"/>
  <c r="K34" i="11"/>
  <c r="J34" i="11"/>
  <c r="I34" i="11"/>
  <c r="H34" i="11"/>
  <c r="G34" i="11"/>
  <c r="F34" i="11"/>
  <c r="E34" i="11"/>
  <c r="D34" i="11"/>
  <c r="C34" i="11"/>
  <c r="B34" i="11"/>
  <c r="AC33" i="11"/>
  <c r="AB33" i="11"/>
  <c r="AA33" i="11"/>
  <c r="Z33" i="11"/>
  <c r="Y33" i="11"/>
  <c r="X33" i="11"/>
  <c r="W33" i="11"/>
  <c r="V33" i="11"/>
  <c r="U33" i="11"/>
  <c r="T33" i="11"/>
  <c r="S33" i="11"/>
  <c r="R33" i="11"/>
  <c r="Q33" i="11"/>
  <c r="P33" i="11"/>
  <c r="O33" i="11"/>
  <c r="N33" i="11"/>
  <c r="M33" i="11"/>
  <c r="L33" i="11"/>
  <c r="K33" i="11"/>
  <c r="J33" i="11"/>
  <c r="I33" i="11"/>
  <c r="H33" i="11"/>
  <c r="G33" i="11"/>
  <c r="F33" i="11"/>
  <c r="E33" i="11"/>
  <c r="D33" i="11"/>
  <c r="C33" i="11"/>
  <c r="B33" i="11"/>
  <c r="AC32" i="11"/>
  <c r="AB32" i="11"/>
  <c r="AA32" i="11"/>
  <c r="Z32" i="11"/>
  <c r="Y32" i="11"/>
  <c r="X32" i="11"/>
  <c r="W32" i="11"/>
  <c r="V32" i="11"/>
  <c r="U32" i="11"/>
  <c r="T32" i="11"/>
  <c r="S32" i="11"/>
  <c r="R32" i="11"/>
  <c r="Q32" i="11"/>
  <c r="P32" i="11"/>
  <c r="O32" i="11"/>
  <c r="N32" i="11"/>
  <c r="M32" i="11"/>
  <c r="L32" i="11"/>
  <c r="K32" i="11"/>
  <c r="J32" i="11"/>
  <c r="I32" i="11"/>
  <c r="H32" i="11"/>
  <c r="G32" i="11"/>
  <c r="F32" i="11"/>
  <c r="E32" i="11"/>
  <c r="D32" i="11"/>
  <c r="C32" i="11"/>
  <c r="B32" i="11"/>
  <c r="AC31" i="11"/>
  <c r="AB31" i="11"/>
  <c r="AA31" i="11"/>
  <c r="Z31" i="11"/>
  <c r="Y31" i="11"/>
  <c r="X31" i="11"/>
  <c r="W31" i="11"/>
  <c r="V31" i="11"/>
  <c r="U31" i="11"/>
  <c r="T31" i="11"/>
  <c r="S31" i="11"/>
  <c r="R31" i="11"/>
  <c r="Q31" i="11"/>
  <c r="P31" i="11"/>
  <c r="O31" i="11"/>
  <c r="N31" i="11"/>
  <c r="M31" i="11"/>
  <c r="L31" i="11"/>
  <c r="K31" i="11"/>
  <c r="J31" i="11"/>
  <c r="I31" i="11"/>
  <c r="H31" i="11"/>
  <c r="G31" i="11"/>
  <c r="F31" i="11"/>
  <c r="E31" i="11"/>
  <c r="D31" i="11"/>
  <c r="C31" i="11"/>
  <c r="B31" i="11"/>
  <c r="AC30" i="11"/>
  <c r="AB30" i="11"/>
  <c r="AA30" i="11"/>
  <c r="Z30" i="11"/>
  <c r="Y30" i="11"/>
  <c r="X30" i="11"/>
  <c r="W30" i="11"/>
  <c r="V30" i="11"/>
  <c r="U30" i="11"/>
  <c r="T30" i="11"/>
  <c r="S30" i="11"/>
  <c r="R30" i="11"/>
  <c r="Q30" i="11"/>
  <c r="P30" i="11"/>
  <c r="O30" i="11"/>
  <c r="N30" i="11"/>
  <c r="M30" i="11"/>
  <c r="L30" i="11"/>
  <c r="K30" i="11"/>
  <c r="J30" i="11"/>
  <c r="I30" i="11"/>
  <c r="H30" i="11"/>
  <c r="G30" i="11"/>
  <c r="F30" i="11"/>
  <c r="E30" i="11"/>
  <c r="D30" i="11"/>
  <c r="C30" i="11"/>
  <c r="B30" i="11"/>
  <c r="AC29" i="11"/>
  <c r="AB29" i="11"/>
  <c r="AA29" i="11"/>
  <c r="Z29" i="11"/>
  <c r="Y29" i="11"/>
  <c r="X29" i="11"/>
  <c r="W29" i="11"/>
  <c r="V29" i="11"/>
  <c r="U29" i="11"/>
  <c r="T29" i="11"/>
  <c r="S29" i="11"/>
  <c r="R29" i="11"/>
  <c r="Q29" i="11"/>
  <c r="P29" i="11"/>
  <c r="O29" i="11"/>
  <c r="N29" i="11"/>
  <c r="M29" i="11"/>
  <c r="L29" i="11"/>
  <c r="K29" i="11"/>
  <c r="J29" i="11"/>
  <c r="I29" i="11"/>
  <c r="H29" i="11"/>
  <c r="G29" i="11"/>
  <c r="F29" i="11"/>
  <c r="E29" i="11"/>
  <c r="D29" i="11"/>
  <c r="C29" i="11"/>
  <c r="B29" i="11"/>
  <c r="AC28" i="11"/>
  <c r="AB28" i="11"/>
  <c r="AA28" i="11"/>
  <c r="Z28" i="11"/>
  <c r="Y28" i="11"/>
  <c r="X28" i="11"/>
  <c r="W28" i="11"/>
  <c r="V28" i="11"/>
  <c r="U28" i="11"/>
  <c r="T28" i="11"/>
  <c r="S28" i="11"/>
  <c r="R28" i="11"/>
  <c r="Q28" i="11"/>
  <c r="P28" i="11"/>
  <c r="O28" i="11"/>
  <c r="N28" i="11"/>
  <c r="M28" i="11"/>
  <c r="L28" i="11"/>
  <c r="K28" i="11"/>
  <c r="J28" i="11"/>
  <c r="I28" i="11"/>
  <c r="H28" i="11"/>
  <c r="G28" i="11"/>
  <c r="F28" i="11"/>
  <c r="E28" i="11"/>
  <c r="D28" i="11"/>
  <c r="C28" i="11"/>
  <c r="B28" i="11"/>
  <c r="AC27" i="11"/>
  <c r="AB27" i="11"/>
  <c r="AA27" i="11"/>
  <c r="Z27" i="11"/>
  <c r="Y27" i="11"/>
  <c r="X27" i="11"/>
  <c r="W27" i="11"/>
  <c r="V27" i="11"/>
  <c r="U27" i="11"/>
  <c r="T27" i="11"/>
  <c r="S27" i="11"/>
  <c r="R27" i="11"/>
  <c r="Q27" i="11"/>
  <c r="P27" i="11"/>
  <c r="O27" i="11"/>
  <c r="N27" i="11"/>
  <c r="M27" i="11"/>
  <c r="L27" i="11"/>
  <c r="K27" i="11"/>
  <c r="J27" i="11"/>
  <c r="I27" i="11"/>
  <c r="H27" i="11"/>
  <c r="G27" i="11"/>
  <c r="F27" i="11"/>
  <c r="E27" i="11"/>
  <c r="D27" i="11"/>
  <c r="C27" i="11"/>
  <c r="B27" i="11"/>
  <c r="AC26" i="11"/>
  <c r="AB26" i="11"/>
  <c r="AA26" i="11"/>
  <c r="Z26" i="11"/>
  <c r="Y26" i="11"/>
  <c r="X26" i="11"/>
  <c r="W26" i="11"/>
  <c r="V26" i="11"/>
  <c r="U26" i="11"/>
  <c r="T26" i="11"/>
  <c r="S26" i="11"/>
  <c r="R26" i="11"/>
  <c r="Q26" i="11"/>
  <c r="P26" i="11"/>
  <c r="O26" i="11"/>
  <c r="N26" i="11"/>
  <c r="M26" i="11"/>
  <c r="L26" i="11"/>
  <c r="K26" i="11"/>
  <c r="J26" i="11"/>
  <c r="I26" i="11"/>
  <c r="H26" i="11"/>
  <c r="G26" i="11"/>
  <c r="F26" i="11"/>
  <c r="E26" i="11"/>
  <c r="D26" i="11"/>
  <c r="C26" i="11"/>
  <c r="B26" i="11"/>
  <c r="AC25" i="11"/>
  <c r="AB25" i="11"/>
  <c r="AA25" i="11"/>
  <c r="Z25" i="11"/>
  <c r="Y25" i="11"/>
  <c r="X25" i="11"/>
  <c r="W25" i="11"/>
  <c r="V25" i="11"/>
  <c r="U25" i="11"/>
  <c r="T25" i="11"/>
  <c r="S25" i="11"/>
  <c r="R25" i="11"/>
  <c r="Q25" i="11"/>
  <c r="P25" i="11"/>
  <c r="O25" i="11"/>
  <c r="N25" i="11"/>
  <c r="M25" i="11"/>
  <c r="L25" i="11"/>
  <c r="K25" i="11"/>
  <c r="J25" i="11"/>
  <c r="I25" i="11"/>
  <c r="H25" i="11"/>
  <c r="G25" i="11"/>
  <c r="F25" i="11"/>
  <c r="E25" i="11"/>
  <c r="D25" i="11"/>
  <c r="C25" i="11"/>
  <c r="B25" i="11"/>
  <c r="AC24" i="11"/>
  <c r="AB24" i="11"/>
  <c r="AA24" i="11"/>
  <c r="Z24" i="11"/>
  <c r="Y24" i="11"/>
  <c r="X24" i="11"/>
  <c r="W24" i="11"/>
  <c r="V24" i="11"/>
  <c r="U24" i="11"/>
  <c r="T24" i="11"/>
  <c r="S24" i="11"/>
  <c r="R24" i="11"/>
  <c r="Q24" i="11"/>
  <c r="P24" i="11"/>
  <c r="O24" i="11"/>
  <c r="N24" i="11"/>
  <c r="M24" i="11"/>
  <c r="L24" i="11"/>
  <c r="K24" i="11"/>
  <c r="J24" i="11"/>
  <c r="I24" i="11"/>
  <c r="H24" i="11"/>
  <c r="G24" i="11"/>
  <c r="F24" i="11"/>
  <c r="E24" i="11"/>
  <c r="D24" i="11"/>
  <c r="C24" i="11"/>
  <c r="B24" i="11"/>
  <c r="E12" i="44" l="1"/>
  <c r="E10" i="44"/>
  <c r="D10" i="44"/>
  <c r="AH10" i="44"/>
  <c r="F11" i="13"/>
  <c r="Z11" i="44"/>
  <c r="E11" i="13"/>
  <c r="V11" i="44"/>
  <c r="E11" i="44" s="1"/>
  <c r="J11" i="44"/>
  <c r="D11" i="44" s="1"/>
  <c r="D11" i="13"/>
  <c r="H11" i="13"/>
  <c r="Q10" i="44"/>
  <c r="H10" i="44" s="1"/>
  <c r="E10" i="13"/>
  <c r="F10" i="13"/>
  <c r="G11" i="13"/>
  <c r="AH11" i="44"/>
  <c r="G11" i="44" s="1"/>
  <c r="AD40" i="12"/>
  <c r="AD30" i="12"/>
  <c r="AD38" i="12"/>
  <c r="AD32" i="12"/>
  <c r="AD37" i="12"/>
  <c r="AD41" i="12"/>
  <c r="AD26" i="11"/>
  <c r="AD34" i="11"/>
  <c r="AD28" i="11"/>
  <c r="AD36" i="11"/>
  <c r="AD31" i="11"/>
  <c r="AD39" i="11"/>
  <c r="AD29" i="11"/>
  <c r="AD37" i="11"/>
  <c r="AD25" i="11"/>
  <c r="AD33" i="11"/>
  <c r="AD41" i="11"/>
  <c r="AD27" i="11"/>
  <c r="AD30" i="11"/>
  <c r="AD32" i="11"/>
  <c r="AD35" i="11"/>
  <c r="AD38" i="11"/>
  <c r="AD40" i="11"/>
  <c r="AD28" i="12"/>
  <c r="AD36" i="12"/>
  <c r="AD25" i="12"/>
  <c r="AD26" i="12"/>
  <c r="AD27" i="12"/>
  <c r="AD29" i="12"/>
  <c r="AD31" i="12"/>
  <c r="AD33" i="12"/>
  <c r="AD34" i="12"/>
  <c r="AD35" i="12"/>
  <c r="AD39" i="12"/>
  <c r="AD24" i="12"/>
  <c r="AD24" i="11"/>
  <c r="AD20" i="12"/>
  <c r="AD19" i="12"/>
  <c r="AD18" i="12"/>
  <c r="AD17" i="12"/>
  <c r="AD16" i="12"/>
  <c r="AD15" i="12"/>
  <c r="AD14" i="12"/>
  <c r="AD13" i="12"/>
  <c r="AD12" i="12"/>
  <c r="AD11" i="12"/>
  <c r="AD10" i="12"/>
  <c r="AD9" i="12"/>
  <c r="AD8" i="12"/>
  <c r="AD7" i="12"/>
  <c r="AD6" i="12"/>
  <c r="AD5" i="12"/>
  <c r="AD4" i="12"/>
  <c r="AD3" i="12"/>
  <c r="AD20" i="10"/>
  <c r="AD19" i="10"/>
  <c r="AD18" i="10"/>
  <c r="AD17" i="10"/>
  <c r="AD16" i="10"/>
  <c r="AD15" i="10"/>
  <c r="AD14" i="10"/>
  <c r="AD13" i="10"/>
  <c r="AD12" i="10"/>
  <c r="AD11" i="10"/>
  <c r="AD10" i="10"/>
  <c r="AD9" i="10"/>
  <c r="AD8" i="10"/>
  <c r="AD7" i="10"/>
  <c r="AD6" i="10"/>
  <c r="AD5" i="10"/>
  <c r="AD4" i="10"/>
  <c r="AD3" i="10"/>
  <c r="AD20" i="11"/>
  <c r="AD19" i="11"/>
  <c r="AD18" i="11"/>
  <c r="AD17" i="11"/>
  <c r="AD16" i="11"/>
  <c r="AD15" i="11"/>
  <c r="AD14" i="11"/>
  <c r="AD13" i="11"/>
  <c r="AD12" i="11"/>
  <c r="AD11" i="11"/>
  <c r="AD10" i="11"/>
  <c r="AD9" i="11"/>
  <c r="AD8" i="11"/>
  <c r="AD7" i="11"/>
  <c r="AD6" i="11"/>
  <c r="AD5" i="11"/>
  <c r="AD4" i="11"/>
  <c r="AD3" i="11"/>
  <c r="AD21" i="10" l="1"/>
  <c r="G10" i="44"/>
  <c r="G12" i="44"/>
  <c r="D12" i="44"/>
  <c r="H11" i="44"/>
  <c r="H12" i="44"/>
  <c r="F12" i="44"/>
  <c r="AD21" i="11"/>
  <c r="AD42" i="12"/>
  <c r="F11" i="44"/>
  <c r="F10" i="44"/>
  <c r="AD42" i="11"/>
  <c r="AD21" i="12"/>
  <c r="AD26" i="9"/>
  <c r="AD25" i="9"/>
  <c r="AD24" i="9"/>
  <c r="AD23" i="9"/>
  <c r="AD22" i="9"/>
  <c r="AD21" i="9"/>
  <c r="AD20" i="9"/>
  <c r="AD19" i="9"/>
  <c r="AD18" i="9"/>
  <c r="AD17" i="9"/>
  <c r="AD16" i="9"/>
  <c r="AD15" i="9"/>
  <c r="AD14" i="9"/>
  <c r="AD13" i="9"/>
  <c r="AD12" i="9"/>
  <c r="AD11" i="9"/>
  <c r="AD10" i="9"/>
  <c r="AD9" i="9"/>
  <c r="AD8" i="9"/>
  <c r="AD7" i="9"/>
  <c r="AD6" i="9"/>
  <c r="AD5" i="9"/>
  <c r="AD4" i="9"/>
  <c r="AD3" i="9"/>
  <c r="AD26" i="8"/>
  <c r="AD25" i="8"/>
  <c r="AD24" i="8"/>
  <c r="AD23" i="8"/>
  <c r="AD22" i="8"/>
  <c r="AD21" i="8"/>
  <c r="AD20" i="8"/>
  <c r="AD19" i="8"/>
  <c r="AD18" i="8"/>
  <c r="AD17" i="8"/>
  <c r="AD16" i="8"/>
  <c r="AD15" i="8"/>
  <c r="AD14" i="8"/>
  <c r="AD13" i="8"/>
  <c r="AD12" i="8"/>
  <c r="AD11" i="8"/>
  <c r="AD10" i="8"/>
  <c r="AD9" i="8"/>
  <c r="AD8" i="8"/>
  <c r="AD7" i="8"/>
  <c r="AD6" i="8"/>
  <c r="AD5" i="8"/>
  <c r="AD4" i="8"/>
  <c r="AD3" i="8"/>
  <c r="AD26" i="7"/>
  <c r="AD25" i="7"/>
  <c r="AD24" i="7"/>
  <c r="AD23" i="7"/>
  <c r="AD22" i="7"/>
  <c r="AD21" i="7"/>
  <c r="AD20" i="7"/>
  <c r="AD19" i="7"/>
  <c r="AD18" i="7"/>
  <c r="AD17" i="7"/>
  <c r="AD16" i="7"/>
  <c r="AD15" i="7"/>
  <c r="AD14" i="7"/>
  <c r="AD13" i="7"/>
  <c r="AD12" i="7"/>
  <c r="AD11" i="7"/>
  <c r="AD10" i="7"/>
  <c r="AD9" i="7"/>
  <c r="AD8" i="7"/>
  <c r="AD7" i="7"/>
  <c r="AD6" i="7"/>
  <c r="AD5" i="7"/>
  <c r="AD4" i="7"/>
  <c r="AD3" i="7"/>
  <c r="AD26" i="6"/>
  <c r="AD25" i="6"/>
  <c r="AD24" i="6"/>
  <c r="AD23" i="6"/>
  <c r="AD22" i="6"/>
  <c r="AD21" i="6"/>
  <c r="AD20" i="6"/>
  <c r="AD19" i="6"/>
  <c r="AD18" i="6"/>
  <c r="AD17" i="6"/>
  <c r="AD16" i="6"/>
  <c r="AD15" i="6"/>
  <c r="AD14" i="6"/>
  <c r="AD13" i="6"/>
  <c r="AD12" i="6"/>
  <c r="AD11" i="6"/>
  <c r="AD10" i="6"/>
  <c r="AD9" i="6"/>
  <c r="AD8" i="6"/>
  <c r="AD7" i="6"/>
  <c r="AD6" i="6"/>
  <c r="AD5" i="6"/>
  <c r="AD4" i="6"/>
  <c r="AD3" i="6"/>
  <c r="AD26" i="5"/>
  <c r="AD25" i="5"/>
  <c r="AD24" i="5"/>
  <c r="AD23" i="5"/>
  <c r="AD22" i="5"/>
  <c r="AD21" i="5"/>
  <c r="AD20" i="5"/>
  <c r="AD19" i="5"/>
  <c r="AD18" i="5"/>
  <c r="AD17" i="5"/>
  <c r="AD16" i="5"/>
  <c r="AD15" i="5"/>
  <c r="AD14" i="5"/>
  <c r="AD13" i="5"/>
  <c r="AD12" i="5"/>
  <c r="AD11" i="5"/>
  <c r="AD10" i="5"/>
  <c r="AD9" i="5"/>
  <c r="AD8" i="5"/>
  <c r="AD7" i="5"/>
  <c r="AD6" i="5"/>
  <c r="AD5" i="5"/>
  <c r="AD4" i="5"/>
  <c r="AD3" i="5"/>
  <c r="AD26" i="4"/>
  <c r="AD25" i="4"/>
  <c r="AD24" i="4"/>
  <c r="AD23" i="4"/>
  <c r="AD22" i="4"/>
  <c r="AD21" i="4"/>
  <c r="AD20" i="4"/>
  <c r="AD19" i="4"/>
  <c r="AD18" i="4"/>
  <c r="AD17" i="4"/>
  <c r="AD16" i="4"/>
  <c r="AD15" i="4"/>
  <c r="AD14" i="4"/>
  <c r="AD13" i="4"/>
  <c r="AD12" i="4"/>
  <c r="AD11" i="4"/>
  <c r="AD10" i="4"/>
  <c r="AD9" i="4"/>
  <c r="AD8" i="4"/>
  <c r="AD7" i="4"/>
  <c r="AD6" i="4"/>
  <c r="AD5" i="4"/>
  <c r="AD4" i="4"/>
  <c r="AD3" i="4"/>
  <c r="AD26" i="3"/>
  <c r="AD25" i="3"/>
  <c r="AD24" i="3"/>
  <c r="AD23" i="3"/>
  <c r="AD22" i="3"/>
  <c r="AD21" i="3"/>
  <c r="AD20" i="3"/>
  <c r="AD19" i="3"/>
  <c r="AD18" i="3"/>
  <c r="AD17" i="3"/>
  <c r="AD16" i="3"/>
  <c r="AD15" i="3"/>
  <c r="AD14" i="3"/>
  <c r="AD13" i="3"/>
  <c r="AD12" i="3"/>
  <c r="AD11" i="3"/>
  <c r="AD10" i="3"/>
  <c r="AD9" i="3"/>
  <c r="AD8" i="3"/>
  <c r="AD7" i="3"/>
  <c r="AD6" i="3"/>
  <c r="AD5" i="3"/>
  <c r="AD4" i="3"/>
  <c r="AD3" i="3"/>
  <c r="AD26" i="2"/>
  <c r="AD25" i="2"/>
  <c r="AD24" i="2"/>
  <c r="AD23" i="2"/>
  <c r="AD22" i="2"/>
  <c r="AD21" i="2"/>
  <c r="AD20" i="2"/>
  <c r="AD19" i="2"/>
  <c r="AD18" i="2"/>
  <c r="AD17" i="2"/>
  <c r="AD16" i="2"/>
  <c r="AD15" i="2"/>
  <c r="AD14" i="2"/>
  <c r="AD13" i="2"/>
  <c r="AD12" i="2"/>
  <c r="AD11" i="2"/>
  <c r="AD10" i="2"/>
  <c r="AD9" i="2"/>
  <c r="AD8" i="2"/>
  <c r="AD7" i="2"/>
  <c r="AD6" i="2"/>
  <c r="AD5" i="2"/>
  <c r="AD4" i="2"/>
  <c r="AD3" i="2"/>
  <c r="AD26" i="1"/>
  <c r="AD25" i="1"/>
  <c r="AD24" i="1"/>
  <c r="AD23" i="1"/>
  <c r="AD22" i="1"/>
  <c r="AD21" i="1"/>
  <c r="AD20" i="1"/>
  <c r="AD19" i="1"/>
  <c r="AD18" i="1"/>
  <c r="AD17" i="1"/>
  <c r="AD16" i="1"/>
  <c r="AD15" i="1"/>
  <c r="AD14" i="1"/>
  <c r="AD13" i="1"/>
  <c r="AD12" i="1"/>
  <c r="AD11" i="1"/>
  <c r="AD10" i="1"/>
  <c r="AD9" i="1"/>
  <c r="AD8" i="1"/>
  <c r="AD7" i="1"/>
  <c r="AD6" i="1"/>
  <c r="AD5" i="1"/>
  <c r="AD4" i="1"/>
  <c r="AD3" i="1"/>
  <c r="AC53" i="9"/>
  <c r="AB53" i="9"/>
  <c r="AA53" i="9"/>
  <c r="Z53" i="9"/>
  <c r="Y53" i="9"/>
  <c r="X53" i="9"/>
  <c r="W53" i="9"/>
  <c r="V53" i="9"/>
  <c r="U53" i="9"/>
  <c r="T53" i="9"/>
  <c r="S53" i="9"/>
  <c r="R53" i="9"/>
  <c r="Q53" i="9"/>
  <c r="P53" i="9"/>
  <c r="O53" i="9"/>
  <c r="N53" i="9"/>
  <c r="M53" i="9"/>
  <c r="L53" i="9"/>
  <c r="K53" i="9"/>
  <c r="J53" i="9"/>
  <c r="I53" i="9"/>
  <c r="H53" i="9"/>
  <c r="G53" i="9"/>
  <c r="F53" i="9"/>
  <c r="E53" i="9"/>
  <c r="D53" i="9"/>
  <c r="C53" i="9"/>
  <c r="B53" i="9"/>
  <c r="AC52" i="9"/>
  <c r="AB52" i="9"/>
  <c r="AA52" i="9"/>
  <c r="Z52" i="9"/>
  <c r="Y52" i="9"/>
  <c r="X52" i="9"/>
  <c r="W52" i="9"/>
  <c r="V52" i="9"/>
  <c r="U52" i="9"/>
  <c r="T52" i="9"/>
  <c r="S52" i="9"/>
  <c r="R52" i="9"/>
  <c r="Q52" i="9"/>
  <c r="P52" i="9"/>
  <c r="O52" i="9"/>
  <c r="N52" i="9"/>
  <c r="M52" i="9"/>
  <c r="L52" i="9"/>
  <c r="K52" i="9"/>
  <c r="J52" i="9"/>
  <c r="I52" i="9"/>
  <c r="H52" i="9"/>
  <c r="G52" i="9"/>
  <c r="F52" i="9"/>
  <c r="E52" i="9"/>
  <c r="D52" i="9"/>
  <c r="C52" i="9"/>
  <c r="B52" i="9"/>
  <c r="AC51" i="9"/>
  <c r="AB51" i="9"/>
  <c r="AA51" i="9"/>
  <c r="Z51" i="9"/>
  <c r="Y51" i="9"/>
  <c r="X51" i="9"/>
  <c r="W51" i="9"/>
  <c r="V51" i="9"/>
  <c r="U51" i="9"/>
  <c r="T51" i="9"/>
  <c r="S51" i="9"/>
  <c r="R51" i="9"/>
  <c r="Q51" i="9"/>
  <c r="P51" i="9"/>
  <c r="O51" i="9"/>
  <c r="N51" i="9"/>
  <c r="M51" i="9"/>
  <c r="L51" i="9"/>
  <c r="K51" i="9"/>
  <c r="J51" i="9"/>
  <c r="I51" i="9"/>
  <c r="H51" i="9"/>
  <c r="G51" i="9"/>
  <c r="F51" i="9"/>
  <c r="E51" i="9"/>
  <c r="D51" i="9"/>
  <c r="C51" i="9"/>
  <c r="B51" i="9"/>
  <c r="AC50" i="9"/>
  <c r="AB50" i="9"/>
  <c r="AA50" i="9"/>
  <c r="Z50" i="9"/>
  <c r="Y50" i="9"/>
  <c r="X50" i="9"/>
  <c r="W50" i="9"/>
  <c r="V50" i="9"/>
  <c r="U50" i="9"/>
  <c r="T50" i="9"/>
  <c r="S50" i="9"/>
  <c r="R50" i="9"/>
  <c r="Q50" i="9"/>
  <c r="P50" i="9"/>
  <c r="O50" i="9"/>
  <c r="N50" i="9"/>
  <c r="M50" i="9"/>
  <c r="L50" i="9"/>
  <c r="K50" i="9"/>
  <c r="J50" i="9"/>
  <c r="I50" i="9"/>
  <c r="H50" i="9"/>
  <c r="G50" i="9"/>
  <c r="F50" i="9"/>
  <c r="E50" i="9"/>
  <c r="D50" i="9"/>
  <c r="C50" i="9"/>
  <c r="B50" i="9"/>
  <c r="AC49" i="9"/>
  <c r="AB49" i="9"/>
  <c r="AA49" i="9"/>
  <c r="Z49" i="9"/>
  <c r="Y49" i="9"/>
  <c r="X49" i="9"/>
  <c r="W49" i="9"/>
  <c r="V49" i="9"/>
  <c r="U49" i="9"/>
  <c r="T49" i="9"/>
  <c r="S49" i="9"/>
  <c r="R49" i="9"/>
  <c r="Q49" i="9"/>
  <c r="P49" i="9"/>
  <c r="O49" i="9"/>
  <c r="N49" i="9"/>
  <c r="M49" i="9"/>
  <c r="L49" i="9"/>
  <c r="K49" i="9"/>
  <c r="J49" i="9"/>
  <c r="I49" i="9"/>
  <c r="H49" i="9"/>
  <c r="G49" i="9"/>
  <c r="F49" i="9"/>
  <c r="E49" i="9"/>
  <c r="D49" i="9"/>
  <c r="C49" i="9"/>
  <c r="B49" i="9"/>
  <c r="AC48" i="9"/>
  <c r="AB48" i="9"/>
  <c r="AA48" i="9"/>
  <c r="Z48" i="9"/>
  <c r="Y48" i="9"/>
  <c r="X48" i="9"/>
  <c r="W48" i="9"/>
  <c r="V48" i="9"/>
  <c r="U48" i="9"/>
  <c r="T48" i="9"/>
  <c r="S48" i="9"/>
  <c r="R48" i="9"/>
  <c r="Q48" i="9"/>
  <c r="P48" i="9"/>
  <c r="O48" i="9"/>
  <c r="N48" i="9"/>
  <c r="M48" i="9"/>
  <c r="L48" i="9"/>
  <c r="K48" i="9"/>
  <c r="J48" i="9"/>
  <c r="I48" i="9"/>
  <c r="H48" i="9"/>
  <c r="G48" i="9"/>
  <c r="F48" i="9"/>
  <c r="E48" i="9"/>
  <c r="D48" i="9"/>
  <c r="C48" i="9"/>
  <c r="B48" i="9"/>
  <c r="AC47" i="9"/>
  <c r="AB47" i="9"/>
  <c r="AA47" i="9"/>
  <c r="Z47" i="9"/>
  <c r="Y47" i="9"/>
  <c r="X47" i="9"/>
  <c r="W47" i="9"/>
  <c r="V47" i="9"/>
  <c r="U47" i="9"/>
  <c r="T47" i="9"/>
  <c r="S47" i="9"/>
  <c r="R47" i="9"/>
  <c r="Q47" i="9"/>
  <c r="P47" i="9"/>
  <c r="O47" i="9"/>
  <c r="N47" i="9"/>
  <c r="M47" i="9"/>
  <c r="L47" i="9"/>
  <c r="K47" i="9"/>
  <c r="J47" i="9"/>
  <c r="I47" i="9"/>
  <c r="H47" i="9"/>
  <c r="G47" i="9"/>
  <c r="F47" i="9"/>
  <c r="E47" i="9"/>
  <c r="D47" i="9"/>
  <c r="C47" i="9"/>
  <c r="B47" i="9"/>
  <c r="AC46" i="9"/>
  <c r="AB46" i="9"/>
  <c r="AA46" i="9"/>
  <c r="Z46" i="9"/>
  <c r="Y46" i="9"/>
  <c r="X46" i="9"/>
  <c r="W46" i="9"/>
  <c r="V46" i="9"/>
  <c r="U46" i="9"/>
  <c r="T46" i="9"/>
  <c r="S46" i="9"/>
  <c r="R46" i="9"/>
  <c r="Q46" i="9"/>
  <c r="P46" i="9"/>
  <c r="O46" i="9"/>
  <c r="N46" i="9"/>
  <c r="M46" i="9"/>
  <c r="L46" i="9"/>
  <c r="K46" i="9"/>
  <c r="J46" i="9"/>
  <c r="I46" i="9"/>
  <c r="H46" i="9"/>
  <c r="G46" i="9"/>
  <c r="F46" i="9"/>
  <c r="E46" i="9"/>
  <c r="D46" i="9"/>
  <c r="C46" i="9"/>
  <c r="B46" i="9"/>
  <c r="AC45" i="9"/>
  <c r="AB45" i="9"/>
  <c r="AA45" i="9"/>
  <c r="Z45" i="9"/>
  <c r="Y45" i="9"/>
  <c r="X45" i="9"/>
  <c r="W45" i="9"/>
  <c r="V45" i="9"/>
  <c r="U45" i="9"/>
  <c r="T45" i="9"/>
  <c r="S45" i="9"/>
  <c r="R45" i="9"/>
  <c r="Q45" i="9"/>
  <c r="P45" i="9"/>
  <c r="O45" i="9"/>
  <c r="N45" i="9"/>
  <c r="M45" i="9"/>
  <c r="L45" i="9"/>
  <c r="K45" i="9"/>
  <c r="J45" i="9"/>
  <c r="I45" i="9"/>
  <c r="H45" i="9"/>
  <c r="G45" i="9"/>
  <c r="F45" i="9"/>
  <c r="E45" i="9"/>
  <c r="D45" i="9"/>
  <c r="C45" i="9"/>
  <c r="B45" i="9"/>
  <c r="AC44" i="9"/>
  <c r="AB44" i="9"/>
  <c r="AA44" i="9"/>
  <c r="Z44" i="9"/>
  <c r="Y44" i="9"/>
  <c r="X44" i="9"/>
  <c r="W44" i="9"/>
  <c r="V44" i="9"/>
  <c r="U44" i="9"/>
  <c r="T44" i="9"/>
  <c r="S44" i="9"/>
  <c r="R44" i="9"/>
  <c r="Q44" i="9"/>
  <c r="P44" i="9"/>
  <c r="O44" i="9"/>
  <c r="N44" i="9"/>
  <c r="M44" i="9"/>
  <c r="L44" i="9"/>
  <c r="K44" i="9"/>
  <c r="J44" i="9"/>
  <c r="I44" i="9"/>
  <c r="H44" i="9"/>
  <c r="G44" i="9"/>
  <c r="F44" i="9"/>
  <c r="E44" i="9"/>
  <c r="D44" i="9"/>
  <c r="C44" i="9"/>
  <c r="B44" i="9"/>
  <c r="AC43" i="9"/>
  <c r="AB43" i="9"/>
  <c r="AA43" i="9"/>
  <c r="Z43" i="9"/>
  <c r="Y43" i="9"/>
  <c r="X43" i="9"/>
  <c r="W43" i="9"/>
  <c r="V43" i="9"/>
  <c r="U43" i="9"/>
  <c r="T43" i="9"/>
  <c r="S43" i="9"/>
  <c r="R43" i="9"/>
  <c r="Q43" i="9"/>
  <c r="P43" i="9"/>
  <c r="O43" i="9"/>
  <c r="N43" i="9"/>
  <c r="M43" i="9"/>
  <c r="L43" i="9"/>
  <c r="K43" i="9"/>
  <c r="J43" i="9"/>
  <c r="I43" i="9"/>
  <c r="H43" i="9"/>
  <c r="G43" i="9"/>
  <c r="F43" i="9"/>
  <c r="E43" i="9"/>
  <c r="D43" i="9"/>
  <c r="C43" i="9"/>
  <c r="B43" i="9"/>
  <c r="AC42" i="9"/>
  <c r="AB42" i="9"/>
  <c r="AA42" i="9"/>
  <c r="Z42" i="9"/>
  <c r="Y42" i="9"/>
  <c r="X42" i="9"/>
  <c r="W42" i="9"/>
  <c r="V42" i="9"/>
  <c r="U42" i="9"/>
  <c r="T42" i="9"/>
  <c r="S42" i="9"/>
  <c r="R42" i="9"/>
  <c r="Q42" i="9"/>
  <c r="P42" i="9"/>
  <c r="O42" i="9"/>
  <c r="N42" i="9"/>
  <c r="M42" i="9"/>
  <c r="L42" i="9"/>
  <c r="K42" i="9"/>
  <c r="J42" i="9"/>
  <c r="I42" i="9"/>
  <c r="H42" i="9"/>
  <c r="G42" i="9"/>
  <c r="F42" i="9"/>
  <c r="E42" i="9"/>
  <c r="D42" i="9"/>
  <c r="C42" i="9"/>
  <c r="B42" i="9"/>
  <c r="AC41" i="9"/>
  <c r="AB41" i="9"/>
  <c r="AA41" i="9"/>
  <c r="Z41" i="9"/>
  <c r="Y41" i="9"/>
  <c r="X41" i="9"/>
  <c r="W41" i="9"/>
  <c r="V41" i="9"/>
  <c r="U41" i="9"/>
  <c r="T41" i="9"/>
  <c r="S41" i="9"/>
  <c r="R41" i="9"/>
  <c r="Q41" i="9"/>
  <c r="P41" i="9"/>
  <c r="O41" i="9"/>
  <c r="N41" i="9"/>
  <c r="M41" i="9"/>
  <c r="L41" i="9"/>
  <c r="K41" i="9"/>
  <c r="J41" i="9"/>
  <c r="I41" i="9"/>
  <c r="H41" i="9"/>
  <c r="G41" i="9"/>
  <c r="F41" i="9"/>
  <c r="E41" i="9"/>
  <c r="D41" i="9"/>
  <c r="C41" i="9"/>
  <c r="B41" i="9"/>
  <c r="AC40" i="9"/>
  <c r="AB40" i="9"/>
  <c r="AA40" i="9"/>
  <c r="Z40" i="9"/>
  <c r="Y40" i="9"/>
  <c r="X40" i="9"/>
  <c r="W40" i="9"/>
  <c r="V40" i="9"/>
  <c r="U40" i="9"/>
  <c r="T40" i="9"/>
  <c r="S40" i="9"/>
  <c r="R40" i="9"/>
  <c r="Q40" i="9"/>
  <c r="P40" i="9"/>
  <c r="O40" i="9"/>
  <c r="N40" i="9"/>
  <c r="M40" i="9"/>
  <c r="L40" i="9"/>
  <c r="K40" i="9"/>
  <c r="J40" i="9"/>
  <c r="I40" i="9"/>
  <c r="H40" i="9"/>
  <c r="G40" i="9"/>
  <c r="F40" i="9"/>
  <c r="E40" i="9"/>
  <c r="D40" i="9"/>
  <c r="C40" i="9"/>
  <c r="B40" i="9"/>
  <c r="AC39" i="9"/>
  <c r="AB39" i="9"/>
  <c r="AA39" i="9"/>
  <c r="Z39" i="9"/>
  <c r="Y39" i="9"/>
  <c r="X39" i="9"/>
  <c r="W39" i="9"/>
  <c r="V39" i="9"/>
  <c r="U39" i="9"/>
  <c r="T39" i="9"/>
  <c r="S39" i="9"/>
  <c r="R39" i="9"/>
  <c r="Q39" i="9"/>
  <c r="P39" i="9"/>
  <c r="O39" i="9"/>
  <c r="N39" i="9"/>
  <c r="M39" i="9"/>
  <c r="L39" i="9"/>
  <c r="K39" i="9"/>
  <c r="J39" i="9"/>
  <c r="I39" i="9"/>
  <c r="H39" i="9"/>
  <c r="G39" i="9"/>
  <c r="F39" i="9"/>
  <c r="E39" i="9"/>
  <c r="D39" i="9"/>
  <c r="C39" i="9"/>
  <c r="B39" i="9"/>
  <c r="AC38" i="9"/>
  <c r="AB38" i="9"/>
  <c r="AA38" i="9"/>
  <c r="Z38" i="9"/>
  <c r="Y38" i="9"/>
  <c r="X38" i="9"/>
  <c r="W38" i="9"/>
  <c r="V38" i="9"/>
  <c r="U38" i="9"/>
  <c r="T38" i="9"/>
  <c r="S38" i="9"/>
  <c r="R38" i="9"/>
  <c r="Q38" i="9"/>
  <c r="P38" i="9"/>
  <c r="O38" i="9"/>
  <c r="N38" i="9"/>
  <c r="M38" i="9"/>
  <c r="L38" i="9"/>
  <c r="K38" i="9"/>
  <c r="J38" i="9"/>
  <c r="I38" i="9"/>
  <c r="H38" i="9"/>
  <c r="G38" i="9"/>
  <c r="F38" i="9"/>
  <c r="E38" i="9"/>
  <c r="D38" i="9"/>
  <c r="C38" i="9"/>
  <c r="B38" i="9"/>
  <c r="AC37" i="9"/>
  <c r="AB37" i="9"/>
  <c r="AA37" i="9"/>
  <c r="Z37" i="9"/>
  <c r="Y37" i="9"/>
  <c r="X37" i="9"/>
  <c r="W37" i="9"/>
  <c r="V37" i="9"/>
  <c r="U37" i="9"/>
  <c r="T37" i="9"/>
  <c r="S37" i="9"/>
  <c r="R37" i="9"/>
  <c r="Q37" i="9"/>
  <c r="P37" i="9"/>
  <c r="O37" i="9"/>
  <c r="N37" i="9"/>
  <c r="M37" i="9"/>
  <c r="L37" i="9"/>
  <c r="K37" i="9"/>
  <c r="J37" i="9"/>
  <c r="I37" i="9"/>
  <c r="H37" i="9"/>
  <c r="G37" i="9"/>
  <c r="F37" i="9"/>
  <c r="E37" i="9"/>
  <c r="D37" i="9"/>
  <c r="C37" i="9"/>
  <c r="B37" i="9"/>
  <c r="AC36" i="9"/>
  <c r="AB36" i="9"/>
  <c r="AA36" i="9"/>
  <c r="Z36" i="9"/>
  <c r="Y36" i="9"/>
  <c r="X36" i="9"/>
  <c r="W36" i="9"/>
  <c r="V36" i="9"/>
  <c r="U36" i="9"/>
  <c r="T36" i="9"/>
  <c r="S36" i="9"/>
  <c r="R36" i="9"/>
  <c r="Q36" i="9"/>
  <c r="P36" i="9"/>
  <c r="O36" i="9"/>
  <c r="N36" i="9"/>
  <c r="M36" i="9"/>
  <c r="L36" i="9"/>
  <c r="K36" i="9"/>
  <c r="J36" i="9"/>
  <c r="I36" i="9"/>
  <c r="H36" i="9"/>
  <c r="G36" i="9"/>
  <c r="F36" i="9"/>
  <c r="E36" i="9"/>
  <c r="D36" i="9"/>
  <c r="C36" i="9"/>
  <c r="B36" i="9"/>
  <c r="AC35" i="9"/>
  <c r="AB35" i="9"/>
  <c r="AA35" i="9"/>
  <c r="Z35" i="9"/>
  <c r="Y35" i="9"/>
  <c r="X35" i="9"/>
  <c r="W35" i="9"/>
  <c r="V35" i="9"/>
  <c r="U35" i="9"/>
  <c r="T35" i="9"/>
  <c r="S35" i="9"/>
  <c r="R35" i="9"/>
  <c r="Q35" i="9"/>
  <c r="P35" i="9"/>
  <c r="O35" i="9"/>
  <c r="N35" i="9"/>
  <c r="M35" i="9"/>
  <c r="L35" i="9"/>
  <c r="K35" i="9"/>
  <c r="J35" i="9"/>
  <c r="I35" i="9"/>
  <c r="H35" i="9"/>
  <c r="G35" i="9"/>
  <c r="F35" i="9"/>
  <c r="E35" i="9"/>
  <c r="D35" i="9"/>
  <c r="C35" i="9"/>
  <c r="B35" i="9"/>
  <c r="AC34" i="9"/>
  <c r="AB34" i="9"/>
  <c r="AA34" i="9"/>
  <c r="Z34" i="9"/>
  <c r="Y34" i="9"/>
  <c r="X34" i="9"/>
  <c r="W34" i="9"/>
  <c r="V34" i="9"/>
  <c r="U34" i="9"/>
  <c r="T34" i="9"/>
  <c r="S34" i="9"/>
  <c r="R34" i="9"/>
  <c r="Q34" i="9"/>
  <c r="P34" i="9"/>
  <c r="O34" i="9"/>
  <c r="N34" i="9"/>
  <c r="M34" i="9"/>
  <c r="L34" i="9"/>
  <c r="K34" i="9"/>
  <c r="J34" i="9"/>
  <c r="I34" i="9"/>
  <c r="H34" i="9"/>
  <c r="G34" i="9"/>
  <c r="F34" i="9"/>
  <c r="E34" i="9"/>
  <c r="D34" i="9"/>
  <c r="C34" i="9"/>
  <c r="B34" i="9"/>
  <c r="AC33" i="9"/>
  <c r="AB33" i="9"/>
  <c r="AA33" i="9"/>
  <c r="Z33" i="9"/>
  <c r="Y33" i="9"/>
  <c r="X33" i="9"/>
  <c r="W33" i="9"/>
  <c r="V33" i="9"/>
  <c r="U33" i="9"/>
  <c r="T33" i="9"/>
  <c r="S33" i="9"/>
  <c r="R33" i="9"/>
  <c r="Q33" i="9"/>
  <c r="P33" i="9"/>
  <c r="O33" i="9"/>
  <c r="N33" i="9"/>
  <c r="M33" i="9"/>
  <c r="L33" i="9"/>
  <c r="K33" i="9"/>
  <c r="J33" i="9"/>
  <c r="I33" i="9"/>
  <c r="H33" i="9"/>
  <c r="G33" i="9"/>
  <c r="F33" i="9"/>
  <c r="E33" i="9"/>
  <c r="D33" i="9"/>
  <c r="C33" i="9"/>
  <c r="B33" i="9"/>
  <c r="AC32" i="9"/>
  <c r="AB32" i="9"/>
  <c r="AA32" i="9"/>
  <c r="Z32" i="9"/>
  <c r="Y32" i="9"/>
  <c r="X32" i="9"/>
  <c r="W32" i="9"/>
  <c r="V32" i="9"/>
  <c r="U32" i="9"/>
  <c r="T32" i="9"/>
  <c r="S32" i="9"/>
  <c r="R32" i="9"/>
  <c r="Q32" i="9"/>
  <c r="P32" i="9"/>
  <c r="O32" i="9"/>
  <c r="N32" i="9"/>
  <c r="M32" i="9"/>
  <c r="L32" i="9"/>
  <c r="K32" i="9"/>
  <c r="J32" i="9"/>
  <c r="I32" i="9"/>
  <c r="H32" i="9"/>
  <c r="G32" i="9"/>
  <c r="F32" i="9"/>
  <c r="E32" i="9"/>
  <c r="D32" i="9"/>
  <c r="C32" i="9"/>
  <c r="B32" i="9"/>
  <c r="AC31" i="9"/>
  <c r="AB31" i="9"/>
  <c r="AA31" i="9"/>
  <c r="Z31" i="9"/>
  <c r="Y31" i="9"/>
  <c r="X31" i="9"/>
  <c r="W31" i="9"/>
  <c r="V31" i="9"/>
  <c r="U31" i="9"/>
  <c r="T31" i="9"/>
  <c r="S31" i="9"/>
  <c r="R31" i="9"/>
  <c r="Q31" i="9"/>
  <c r="P31" i="9"/>
  <c r="O31" i="9"/>
  <c r="N31" i="9"/>
  <c r="M31" i="9"/>
  <c r="L31" i="9"/>
  <c r="K31" i="9"/>
  <c r="J31" i="9"/>
  <c r="I31" i="9"/>
  <c r="H31" i="9"/>
  <c r="G31" i="9"/>
  <c r="F31" i="9"/>
  <c r="E31" i="9"/>
  <c r="D31" i="9"/>
  <c r="C31" i="9"/>
  <c r="B31" i="9"/>
  <c r="AC30" i="9"/>
  <c r="AB30" i="9"/>
  <c r="AA30" i="9"/>
  <c r="Z30" i="9"/>
  <c r="Y30" i="9"/>
  <c r="X30" i="9"/>
  <c r="W30" i="9"/>
  <c r="V30" i="9"/>
  <c r="U30" i="9"/>
  <c r="T30" i="9"/>
  <c r="S30" i="9"/>
  <c r="R30" i="9"/>
  <c r="Q30" i="9"/>
  <c r="P30" i="9"/>
  <c r="O30" i="9"/>
  <c r="N30" i="9"/>
  <c r="M30" i="9"/>
  <c r="L30" i="9"/>
  <c r="K30" i="9"/>
  <c r="J30" i="9"/>
  <c r="I30" i="9"/>
  <c r="H30" i="9"/>
  <c r="G30" i="9"/>
  <c r="F30" i="9"/>
  <c r="E30" i="9"/>
  <c r="D30" i="9"/>
  <c r="C30" i="9"/>
  <c r="AC53" i="8"/>
  <c r="AB53" i="8"/>
  <c r="AA53" i="8"/>
  <c r="Z53" i="8"/>
  <c r="Y53" i="8"/>
  <c r="X53" i="8"/>
  <c r="W53" i="8"/>
  <c r="V53" i="8"/>
  <c r="U53" i="8"/>
  <c r="T53" i="8"/>
  <c r="S53" i="8"/>
  <c r="R53" i="8"/>
  <c r="Q53" i="8"/>
  <c r="P53" i="8"/>
  <c r="O53" i="8"/>
  <c r="N53" i="8"/>
  <c r="M53" i="8"/>
  <c r="L53" i="8"/>
  <c r="K53" i="8"/>
  <c r="J53" i="8"/>
  <c r="I53" i="8"/>
  <c r="H53" i="8"/>
  <c r="G53" i="8"/>
  <c r="F53" i="8"/>
  <c r="E53" i="8"/>
  <c r="D53" i="8"/>
  <c r="C53" i="8"/>
  <c r="B53" i="8"/>
  <c r="AD53" i="8" s="1"/>
  <c r="AC52" i="8"/>
  <c r="AB52" i="8"/>
  <c r="AA52" i="8"/>
  <c r="Z52" i="8"/>
  <c r="Y52" i="8"/>
  <c r="X52" i="8"/>
  <c r="W52" i="8"/>
  <c r="V52" i="8"/>
  <c r="U52" i="8"/>
  <c r="T52" i="8"/>
  <c r="S52" i="8"/>
  <c r="R52" i="8"/>
  <c r="Q52" i="8"/>
  <c r="P52" i="8"/>
  <c r="O52" i="8"/>
  <c r="N52" i="8"/>
  <c r="M52" i="8"/>
  <c r="L52" i="8"/>
  <c r="K52" i="8"/>
  <c r="J52" i="8"/>
  <c r="I52" i="8"/>
  <c r="H52" i="8"/>
  <c r="G52" i="8"/>
  <c r="F52" i="8"/>
  <c r="E52" i="8"/>
  <c r="D52" i="8"/>
  <c r="C52" i="8"/>
  <c r="B52" i="8"/>
  <c r="AC51" i="8"/>
  <c r="AB51" i="8"/>
  <c r="AA51" i="8"/>
  <c r="Z51" i="8"/>
  <c r="Y51" i="8"/>
  <c r="X51" i="8"/>
  <c r="W51" i="8"/>
  <c r="V51" i="8"/>
  <c r="U51" i="8"/>
  <c r="T51" i="8"/>
  <c r="S51" i="8"/>
  <c r="R51" i="8"/>
  <c r="Q51" i="8"/>
  <c r="P51" i="8"/>
  <c r="O51" i="8"/>
  <c r="N51" i="8"/>
  <c r="M51" i="8"/>
  <c r="L51" i="8"/>
  <c r="K51" i="8"/>
  <c r="J51" i="8"/>
  <c r="I51" i="8"/>
  <c r="H51" i="8"/>
  <c r="G51" i="8"/>
  <c r="F51" i="8"/>
  <c r="E51" i="8"/>
  <c r="D51" i="8"/>
  <c r="C51" i="8"/>
  <c r="B51" i="8"/>
  <c r="AC50" i="8"/>
  <c r="AB50" i="8"/>
  <c r="AA50" i="8"/>
  <c r="Z50" i="8"/>
  <c r="Y50" i="8"/>
  <c r="X50" i="8"/>
  <c r="W50" i="8"/>
  <c r="V50" i="8"/>
  <c r="U50" i="8"/>
  <c r="T50" i="8"/>
  <c r="S50" i="8"/>
  <c r="R50" i="8"/>
  <c r="Q50" i="8"/>
  <c r="P50" i="8"/>
  <c r="O50" i="8"/>
  <c r="N50" i="8"/>
  <c r="M50" i="8"/>
  <c r="L50" i="8"/>
  <c r="K50" i="8"/>
  <c r="J50" i="8"/>
  <c r="I50" i="8"/>
  <c r="H50" i="8"/>
  <c r="G50" i="8"/>
  <c r="F50" i="8"/>
  <c r="E50" i="8"/>
  <c r="D50" i="8"/>
  <c r="C50" i="8"/>
  <c r="B50" i="8"/>
  <c r="AC49" i="8"/>
  <c r="AB49" i="8"/>
  <c r="AA49" i="8"/>
  <c r="Z49" i="8"/>
  <c r="Y49" i="8"/>
  <c r="X49" i="8"/>
  <c r="W49" i="8"/>
  <c r="V49" i="8"/>
  <c r="U49" i="8"/>
  <c r="T49" i="8"/>
  <c r="S49" i="8"/>
  <c r="R49" i="8"/>
  <c r="Q49" i="8"/>
  <c r="P49" i="8"/>
  <c r="O49" i="8"/>
  <c r="N49" i="8"/>
  <c r="M49" i="8"/>
  <c r="L49" i="8"/>
  <c r="K49" i="8"/>
  <c r="J49" i="8"/>
  <c r="I49" i="8"/>
  <c r="H49" i="8"/>
  <c r="G49" i="8"/>
  <c r="F49" i="8"/>
  <c r="E49" i="8"/>
  <c r="D49" i="8"/>
  <c r="C49" i="8"/>
  <c r="B49" i="8"/>
  <c r="AC48" i="8"/>
  <c r="AB48" i="8"/>
  <c r="AA48" i="8"/>
  <c r="Z48" i="8"/>
  <c r="Y48" i="8"/>
  <c r="X48" i="8"/>
  <c r="W48" i="8"/>
  <c r="V48" i="8"/>
  <c r="U48" i="8"/>
  <c r="T48" i="8"/>
  <c r="S48" i="8"/>
  <c r="R48" i="8"/>
  <c r="Q48" i="8"/>
  <c r="P48" i="8"/>
  <c r="O48" i="8"/>
  <c r="N48" i="8"/>
  <c r="M48" i="8"/>
  <c r="L48" i="8"/>
  <c r="K48" i="8"/>
  <c r="J48" i="8"/>
  <c r="I48" i="8"/>
  <c r="H48" i="8"/>
  <c r="G48" i="8"/>
  <c r="F48" i="8"/>
  <c r="E48" i="8"/>
  <c r="D48" i="8"/>
  <c r="C48" i="8"/>
  <c r="B48" i="8"/>
  <c r="AC47" i="8"/>
  <c r="AB47" i="8"/>
  <c r="AA47" i="8"/>
  <c r="Z47" i="8"/>
  <c r="Y47" i="8"/>
  <c r="X47" i="8"/>
  <c r="W47" i="8"/>
  <c r="V47" i="8"/>
  <c r="U47" i="8"/>
  <c r="T47" i="8"/>
  <c r="S47" i="8"/>
  <c r="R47" i="8"/>
  <c r="Q47" i="8"/>
  <c r="P47" i="8"/>
  <c r="O47" i="8"/>
  <c r="N47" i="8"/>
  <c r="M47" i="8"/>
  <c r="L47" i="8"/>
  <c r="K47" i="8"/>
  <c r="J47" i="8"/>
  <c r="I47" i="8"/>
  <c r="H47" i="8"/>
  <c r="G47" i="8"/>
  <c r="F47" i="8"/>
  <c r="E47" i="8"/>
  <c r="D47" i="8"/>
  <c r="C47" i="8"/>
  <c r="B47" i="8"/>
  <c r="AC46" i="8"/>
  <c r="AB46" i="8"/>
  <c r="AA46" i="8"/>
  <c r="Z46" i="8"/>
  <c r="Y46" i="8"/>
  <c r="X46" i="8"/>
  <c r="W46" i="8"/>
  <c r="V46" i="8"/>
  <c r="U46" i="8"/>
  <c r="T46" i="8"/>
  <c r="S46" i="8"/>
  <c r="R46" i="8"/>
  <c r="Q46" i="8"/>
  <c r="P46" i="8"/>
  <c r="O46" i="8"/>
  <c r="N46" i="8"/>
  <c r="M46" i="8"/>
  <c r="L46" i="8"/>
  <c r="K46" i="8"/>
  <c r="J46" i="8"/>
  <c r="I46" i="8"/>
  <c r="H46" i="8"/>
  <c r="G46" i="8"/>
  <c r="F46" i="8"/>
  <c r="E46" i="8"/>
  <c r="D46" i="8"/>
  <c r="C46" i="8"/>
  <c r="B46" i="8"/>
  <c r="AC45" i="8"/>
  <c r="AB45" i="8"/>
  <c r="AA45" i="8"/>
  <c r="Z45" i="8"/>
  <c r="Y45" i="8"/>
  <c r="X45" i="8"/>
  <c r="W45" i="8"/>
  <c r="V45" i="8"/>
  <c r="U45" i="8"/>
  <c r="T45" i="8"/>
  <c r="S45" i="8"/>
  <c r="R45" i="8"/>
  <c r="Q45" i="8"/>
  <c r="P45" i="8"/>
  <c r="O45" i="8"/>
  <c r="N45" i="8"/>
  <c r="M45" i="8"/>
  <c r="L45" i="8"/>
  <c r="K45" i="8"/>
  <c r="J45" i="8"/>
  <c r="I45" i="8"/>
  <c r="H45" i="8"/>
  <c r="G45" i="8"/>
  <c r="F45" i="8"/>
  <c r="E45" i="8"/>
  <c r="D45" i="8"/>
  <c r="C45" i="8"/>
  <c r="B45" i="8"/>
  <c r="AC44" i="8"/>
  <c r="AB44" i="8"/>
  <c r="AA44" i="8"/>
  <c r="Z44" i="8"/>
  <c r="Y44" i="8"/>
  <c r="X44" i="8"/>
  <c r="W44" i="8"/>
  <c r="V44" i="8"/>
  <c r="U44" i="8"/>
  <c r="T44" i="8"/>
  <c r="S44" i="8"/>
  <c r="R44" i="8"/>
  <c r="Q44" i="8"/>
  <c r="P44" i="8"/>
  <c r="O44" i="8"/>
  <c r="N44" i="8"/>
  <c r="M44" i="8"/>
  <c r="L44" i="8"/>
  <c r="K44" i="8"/>
  <c r="J44" i="8"/>
  <c r="I44" i="8"/>
  <c r="H44" i="8"/>
  <c r="G44" i="8"/>
  <c r="F44" i="8"/>
  <c r="E44" i="8"/>
  <c r="D44" i="8"/>
  <c r="C44" i="8"/>
  <c r="B44" i="8"/>
  <c r="AC43" i="8"/>
  <c r="AB43" i="8"/>
  <c r="AA43" i="8"/>
  <c r="Z43" i="8"/>
  <c r="Y43" i="8"/>
  <c r="X43" i="8"/>
  <c r="W43" i="8"/>
  <c r="V43" i="8"/>
  <c r="U43" i="8"/>
  <c r="T43" i="8"/>
  <c r="S43" i="8"/>
  <c r="R43" i="8"/>
  <c r="Q43" i="8"/>
  <c r="P43" i="8"/>
  <c r="O43" i="8"/>
  <c r="N43" i="8"/>
  <c r="M43" i="8"/>
  <c r="L43" i="8"/>
  <c r="K43" i="8"/>
  <c r="J43" i="8"/>
  <c r="I43" i="8"/>
  <c r="H43" i="8"/>
  <c r="G43" i="8"/>
  <c r="F43" i="8"/>
  <c r="E43" i="8"/>
  <c r="D43" i="8"/>
  <c r="C43" i="8"/>
  <c r="B43" i="8"/>
  <c r="AC42" i="8"/>
  <c r="AB42" i="8"/>
  <c r="AA42" i="8"/>
  <c r="Z42" i="8"/>
  <c r="Y42" i="8"/>
  <c r="X42" i="8"/>
  <c r="W42" i="8"/>
  <c r="V42" i="8"/>
  <c r="U42" i="8"/>
  <c r="T42" i="8"/>
  <c r="S42" i="8"/>
  <c r="R42" i="8"/>
  <c r="Q42" i="8"/>
  <c r="P42" i="8"/>
  <c r="O42" i="8"/>
  <c r="N42" i="8"/>
  <c r="M42" i="8"/>
  <c r="L42" i="8"/>
  <c r="K42" i="8"/>
  <c r="J42" i="8"/>
  <c r="I42" i="8"/>
  <c r="H42" i="8"/>
  <c r="G42" i="8"/>
  <c r="F42" i="8"/>
  <c r="E42" i="8"/>
  <c r="D42" i="8"/>
  <c r="C42" i="8"/>
  <c r="B42" i="8"/>
  <c r="AC41" i="8"/>
  <c r="AB41" i="8"/>
  <c r="AA41" i="8"/>
  <c r="Z41" i="8"/>
  <c r="Y41" i="8"/>
  <c r="X41" i="8"/>
  <c r="W41" i="8"/>
  <c r="V41" i="8"/>
  <c r="U41" i="8"/>
  <c r="T41" i="8"/>
  <c r="S41" i="8"/>
  <c r="R41" i="8"/>
  <c r="Q41" i="8"/>
  <c r="P41" i="8"/>
  <c r="O41" i="8"/>
  <c r="N41" i="8"/>
  <c r="M41" i="8"/>
  <c r="L41" i="8"/>
  <c r="K41" i="8"/>
  <c r="J41" i="8"/>
  <c r="I41" i="8"/>
  <c r="H41" i="8"/>
  <c r="G41" i="8"/>
  <c r="F41" i="8"/>
  <c r="E41" i="8"/>
  <c r="D41" i="8"/>
  <c r="C41" i="8"/>
  <c r="B41" i="8"/>
  <c r="AC40" i="8"/>
  <c r="AB40" i="8"/>
  <c r="AA40" i="8"/>
  <c r="Z40" i="8"/>
  <c r="Y40" i="8"/>
  <c r="X40" i="8"/>
  <c r="W40" i="8"/>
  <c r="V40" i="8"/>
  <c r="U40" i="8"/>
  <c r="T40" i="8"/>
  <c r="S40" i="8"/>
  <c r="R40" i="8"/>
  <c r="Q40" i="8"/>
  <c r="P40" i="8"/>
  <c r="O40" i="8"/>
  <c r="N40" i="8"/>
  <c r="M40" i="8"/>
  <c r="L40" i="8"/>
  <c r="K40" i="8"/>
  <c r="J40" i="8"/>
  <c r="I40" i="8"/>
  <c r="H40" i="8"/>
  <c r="G40" i="8"/>
  <c r="F40" i="8"/>
  <c r="E40" i="8"/>
  <c r="D40" i="8"/>
  <c r="C40" i="8"/>
  <c r="B40" i="8"/>
  <c r="AC39" i="8"/>
  <c r="AB39" i="8"/>
  <c r="AA39" i="8"/>
  <c r="Z39" i="8"/>
  <c r="Y39" i="8"/>
  <c r="X39" i="8"/>
  <c r="W39" i="8"/>
  <c r="V39" i="8"/>
  <c r="U39" i="8"/>
  <c r="T39" i="8"/>
  <c r="S39" i="8"/>
  <c r="R39" i="8"/>
  <c r="Q39" i="8"/>
  <c r="P39" i="8"/>
  <c r="O39" i="8"/>
  <c r="N39" i="8"/>
  <c r="M39" i="8"/>
  <c r="L39" i="8"/>
  <c r="K39" i="8"/>
  <c r="J39" i="8"/>
  <c r="I39" i="8"/>
  <c r="H39" i="8"/>
  <c r="G39" i="8"/>
  <c r="F39" i="8"/>
  <c r="E39" i="8"/>
  <c r="D39" i="8"/>
  <c r="C39" i="8"/>
  <c r="B39" i="8"/>
  <c r="AC38" i="8"/>
  <c r="AB38" i="8"/>
  <c r="AA38" i="8"/>
  <c r="Z38" i="8"/>
  <c r="Y38" i="8"/>
  <c r="X38" i="8"/>
  <c r="W38" i="8"/>
  <c r="V38" i="8"/>
  <c r="U38" i="8"/>
  <c r="T38" i="8"/>
  <c r="S38" i="8"/>
  <c r="R38" i="8"/>
  <c r="Q38" i="8"/>
  <c r="P38" i="8"/>
  <c r="O38" i="8"/>
  <c r="N38" i="8"/>
  <c r="M38" i="8"/>
  <c r="L38" i="8"/>
  <c r="K38" i="8"/>
  <c r="J38" i="8"/>
  <c r="I38" i="8"/>
  <c r="H38" i="8"/>
  <c r="G38" i="8"/>
  <c r="F38" i="8"/>
  <c r="E38" i="8"/>
  <c r="D38" i="8"/>
  <c r="C38" i="8"/>
  <c r="B38" i="8"/>
  <c r="AC37" i="8"/>
  <c r="AB37" i="8"/>
  <c r="AA37" i="8"/>
  <c r="Z37" i="8"/>
  <c r="Y37" i="8"/>
  <c r="X37" i="8"/>
  <c r="W37" i="8"/>
  <c r="V37" i="8"/>
  <c r="U37" i="8"/>
  <c r="T37" i="8"/>
  <c r="S37" i="8"/>
  <c r="R37" i="8"/>
  <c r="Q37" i="8"/>
  <c r="P37" i="8"/>
  <c r="O37" i="8"/>
  <c r="N37" i="8"/>
  <c r="M37" i="8"/>
  <c r="L37" i="8"/>
  <c r="K37" i="8"/>
  <c r="J37" i="8"/>
  <c r="I37" i="8"/>
  <c r="H37" i="8"/>
  <c r="G37" i="8"/>
  <c r="F37" i="8"/>
  <c r="E37" i="8"/>
  <c r="D37" i="8"/>
  <c r="C37" i="8"/>
  <c r="B37" i="8"/>
  <c r="AC36" i="8"/>
  <c r="AB36" i="8"/>
  <c r="AA36" i="8"/>
  <c r="Z36" i="8"/>
  <c r="Y36" i="8"/>
  <c r="X36" i="8"/>
  <c r="W36" i="8"/>
  <c r="V36" i="8"/>
  <c r="U36" i="8"/>
  <c r="T36" i="8"/>
  <c r="S36" i="8"/>
  <c r="R36" i="8"/>
  <c r="Q36" i="8"/>
  <c r="P36" i="8"/>
  <c r="O36" i="8"/>
  <c r="N36" i="8"/>
  <c r="M36" i="8"/>
  <c r="L36" i="8"/>
  <c r="K36" i="8"/>
  <c r="J36" i="8"/>
  <c r="I36" i="8"/>
  <c r="H36" i="8"/>
  <c r="G36" i="8"/>
  <c r="F36" i="8"/>
  <c r="E36" i="8"/>
  <c r="D36" i="8"/>
  <c r="C36" i="8"/>
  <c r="B36" i="8"/>
  <c r="AC35" i="8"/>
  <c r="AB35" i="8"/>
  <c r="AA35" i="8"/>
  <c r="Z35" i="8"/>
  <c r="Y35" i="8"/>
  <c r="X35" i="8"/>
  <c r="W35" i="8"/>
  <c r="V35" i="8"/>
  <c r="U35" i="8"/>
  <c r="T35" i="8"/>
  <c r="S35" i="8"/>
  <c r="R35" i="8"/>
  <c r="Q35" i="8"/>
  <c r="P35" i="8"/>
  <c r="O35" i="8"/>
  <c r="N35" i="8"/>
  <c r="M35" i="8"/>
  <c r="L35" i="8"/>
  <c r="K35" i="8"/>
  <c r="J35" i="8"/>
  <c r="I35" i="8"/>
  <c r="H35" i="8"/>
  <c r="G35" i="8"/>
  <c r="F35" i="8"/>
  <c r="E35" i="8"/>
  <c r="D35" i="8"/>
  <c r="C35" i="8"/>
  <c r="B35" i="8"/>
  <c r="AC34" i="8"/>
  <c r="AB34" i="8"/>
  <c r="AA34" i="8"/>
  <c r="Z34" i="8"/>
  <c r="Y34" i="8"/>
  <c r="X34" i="8"/>
  <c r="W34" i="8"/>
  <c r="V34" i="8"/>
  <c r="U34" i="8"/>
  <c r="T34" i="8"/>
  <c r="S34" i="8"/>
  <c r="R34" i="8"/>
  <c r="Q34" i="8"/>
  <c r="P34" i="8"/>
  <c r="O34" i="8"/>
  <c r="N34" i="8"/>
  <c r="M34" i="8"/>
  <c r="L34" i="8"/>
  <c r="K34" i="8"/>
  <c r="J34" i="8"/>
  <c r="I34" i="8"/>
  <c r="H34" i="8"/>
  <c r="G34" i="8"/>
  <c r="F34" i="8"/>
  <c r="E34" i="8"/>
  <c r="D34" i="8"/>
  <c r="C34" i="8"/>
  <c r="B34" i="8"/>
  <c r="AC33" i="8"/>
  <c r="AB33" i="8"/>
  <c r="AA33" i="8"/>
  <c r="Z33" i="8"/>
  <c r="Y33" i="8"/>
  <c r="X33" i="8"/>
  <c r="W33" i="8"/>
  <c r="V33" i="8"/>
  <c r="U33" i="8"/>
  <c r="T33" i="8"/>
  <c r="S33" i="8"/>
  <c r="R33" i="8"/>
  <c r="Q33" i="8"/>
  <c r="P33" i="8"/>
  <c r="O33" i="8"/>
  <c r="N33" i="8"/>
  <c r="M33" i="8"/>
  <c r="L33" i="8"/>
  <c r="K33" i="8"/>
  <c r="J33" i="8"/>
  <c r="I33" i="8"/>
  <c r="H33" i="8"/>
  <c r="G33" i="8"/>
  <c r="F33" i="8"/>
  <c r="E33" i="8"/>
  <c r="D33" i="8"/>
  <c r="C33" i="8"/>
  <c r="B33" i="8"/>
  <c r="AC32" i="8"/>
  <c r="AB32" i="8"/>
  <c r="AA32" i="8"/>
  <c r="Z32" i="8"/>
  <c r="Y32" i="8"/>
  <c r="X32" i="8"/>
  <c r="W32" i="8"/>
  <c r="V32" i="8"/>
  <c r="U32" i="8"/>
  <c r="T32" i="8"/>
  <c r="S32" i="8"/>
  <c r="R32" i="8"/>
  <c r="Q32" i="8"/>
  <c r="P32" i="8"/>
  <c r="O32" i="8"/>
  <c r="N32" i="8"/>
  <c r="M32" i="8"/>
  <c r="L32" i="8"/>
  <c r="K32" i="8"/>
  <c r="J32" i="8"/>
  <c r="I32" i="8"/>
  <c r="H32" i="8"/>
  <c r="G32" i="8"/>
  <c r="F32" i="8"/>
  <c r="E32" i="8"/>
  <c r="D32" i="8"/>
  <c r="C32" i="8"/>
  <c r="B32" i="8"/>
  <c r="AC31" i="8"/>
  <c r="AB31" i="8"/>
  <c r="AA31" i="8"/>
  <c r="Z31" i="8"/>
  <c r="Y31" i="8"/>
  <c r="X31" i="8"/>
  <c r="W31" i="8"/>
  <c r="V31" i="8"/>
  <c r="U31" i="8"/>
  <c r="T31" i="8"/>
  <c r="S31" i="8"/>
  <c r="R31" i="8"/>
  <c r="Q31" i="8"/>
  <c r="P31" i="8"/>
  <c r="O31" i="8"/>
  <c r="N31" i="8"/>
  <c r="M31" i="8"/>
  <c r="L31" i="8"/>
  <c r="K31" i="8"/>
  <c r="J31" i="8"/>
  <c r="I31" i="8"/>
  <c r="H31" i="8"/>
  <c r="G31" i="8"/>
  <c r="F31" i="8"/>
  <c r="E31" i="8"/>
  <c r="D31" i="8"/>
  <c r="C31" i="8"/>
  <c r="B31" i="8"/>
  <c r="AC30" i="8"/>
  <c r="AB30" i="8"/>
  <c r="AA30" i="8"/>
  <c r="Z30" i="8"/>
  <c r="Y30" i="8"/>
  <c r="X30" i="8"/>
  <c r="W30" i="8"/>
  <c r="V30" i="8"/>
  <c r="U30" i="8"/>
  <c r="T30" i="8"/>
  <c r="S30" i="8"/>
  <c r="R30" i="8"/>
  <c r="Q30" i="8"/>
  <c r="P30" i="8"/>
  <c r="O30" i="8"/>
  <c r="N30" i="8"/>
  <c r="M30" i="8"/>
  <c r="L30" i="8"/>
  <c r="K30" i="8"/>
  <c r="J30" i="8"/>
  <c r="I30" i="8"/>
  <c r="H30" i="8"/>
  <c r="G30" i="8"/>
  <c r="F30" i="8"/>
  <c r="E30" i="8"/>
  <c r="D30" i="8"/>
  <c r="C30" i="8"/>
  <c r="AC53" i="7"/>
  <c r="AB53" i="7"/>
  <c r="AA53" i="7"/>
  <c r="Z53" i="7"/>
  <c r="Y53" i="7"/>
  <c r="X53" i="7"/>
  <c r="W53" i="7"/>
  <c r="V53" i="7"/>
  <c r="U53" i="7"/>
  <c r="T53" i="7"/>
  <c r="S53" i="7"/>
  <c r="R53" i="7"/>
  <c r="Q53" i="7"/>
  <c r="P53" i="7"/>
  <c r="O53" i="7"/>
  <c r="N53" i="7"/>
  <c r="M53" i="7"/>
  <c r="L53" i="7"/>
  <c r="K53" i="7"/>
  <c r="J53" i="7"/>
  <c r="I53" i="7"/>
  <c r="H53" i="7"/>
  <c r="G53" i="7"/>
  <c r="F53" i="7"/>
  <c r="E53" i="7"/>
  <c r="D53" i="7"/>
  <c r="C53" i="7"/>
  <c r="B53" i="7"/>
  <c r="AC52" i="7"/>
  <c r="AB52" i="7"/>
  <c r="AA52" i="7"/>
  <c r="Z52" i="7"/>
  <c r="Y52" i="7"/>
  <c r="X52" i="7"/>
  <c r="W52" i="7"/>
  <c r="V52" i="7"/>
  <c r="U52" i="7"/>
  <c r="T52" i="7"/>
  <c r="S52" i="7"/>
  <c r="R52" i="7"/>
  <c r="Q52" i="7"/>
  <c r="P52" i="7"/>
  <c r="O52" i="7"/>
  <c r="N52" i="7"/>
  <c r="M52" i="7"/>
  <c r="L52" i="7"/>
  <c r="K52" i="7"/>
  <c r="J52" i="7"/>
  <c r="I52" i="7"/>
  <c r="H52" i="7"/>
  <c r="G52" i="7"/>
  <c r="F52" i="7"/>
  <c r="E52" i="7"/>
  <c r="D52" i="7"/>
  <c r="C52" i="7"/>
  <c r="B52" i="7"/>
  <c r="AC51" i="7"/>
  <c r="AB51" i="7"/>
  <c r="AA51" i="7"/>
  <c r="Z51" i="7"/>
  <c r="Y51" i="7"/>
  <c r="X51" i="7"/>
  <c r="W51" i="7"/>
  <c r="V51" i="7"/>
  <c r="U51" i="7"/>
  <c r="T51" i="7"/>
  <c r="S51" i="7"/>
  <c r="R51" i="7"/>
  <c r="Q51" i="7"/>
  <c r="P51" i="7"/>
  <c r="O51" i="7"/>
  <c r="N51" i="7"/>
  <c r="M51" i="7"/>
  <c r="L51" i="7"/>
  <c r="K51" i="7"/>
  <c r="J51" i="7"/>
  <c r="I51" i="7"/>
  <c r="H51" i="7"/>
  <c r="G51" i="7"/>
  <c r="F51" i="7"/>
  <c r="E51" i="7"/>
  <c r="D51" i="7"/>
  <c r="C51" i="7"/>
  <c r="B51" i="7"/>
  <c r="AC50" i="7"/>
  <c r="AB50" i="7"/>
  <c r="AA50" i="7"/>
  <c r="Z50" i="7"/>
  <c r="Y50" i="7"/>
  <c r="X50" i="7"/>
  <c r="W50" i="7"/>
  <c r="V50" i="7"/>
  <c r="U50" i="7"/>
  <c r="T50" i="7"/>
  <c r="S50" i="7"/>
  <c r="R50" i="7"/>
  <c r="Q50" i="7"/>
  <c r="P50" i="7"/>
  <c r="O50" i="7"/>
  <c r="N50" i="7"/>
  <c r="M50" i="7"/>
  <c r="L50" i="7"/>
  <c r="K50" i="7"/>
  <c r="J50" i="7"/>
  <c r="I50" i="7"/>
  <c r="H50" i="7"/>
  <c r="G50" i="7"/>
  <c r="F50" i="7"/>
  <c r="E50" i="7"/>
  <c r="D50" i="7"/>
  <c r="C50" i="7"/>
  <c r="B50" i="7"/>
  <c r="AC49" i="7"/>
  <c r="AB49" i="7"/>
  <c r="AA49" i="7"/>
  <c r="Z49" i="7"/>
  <c r="Y49" i="7"/>
  <c r="X49" i="7"/>
  <c r="W49" i="7"/>
  <c r="V49" i="7"/>
  <c r="U49" i="7"/>
  <c r="T49" i="7"/>
  <c r="S49" i="7"/>
  <c r="R49" i="7"/>
  <c r="Q49" i="7"/>
  <c r="P49" i="7"/>
  <c r="O49" i="7"/>
  <c r="N49" i="7"/>
  <c r="M49" i="7"/>
  <c r="L49" i="7"/>
  <c r="K49" i="7"/>
  <c r="J49" i="7"/>
  <c r="I49" i="7"/>
  <c r="H49" i="7"/>
  <c r="G49" i="7"/>
  <c r="F49" i="7"/>
  <c r="E49" i="7"/>
  <c r="D49" i="7"/>
  <c r="C49" i="7"/>
  <c r="B49" i="7"/>
  <c r="AC48" i="7"/>
  <c r="AB48" i="7"/>
  <c r="AA48" i="7"/>
  <c r="Z48" i="7"/>
  <c r="Y48" i="7"/>
  <c r="X48" i="7"/>
  <c r="W48" i="7"/>
  <c r="V48" i="7"/>
  <c r="U48" i="7"/>
  <c r="T48" i="7"/>
  <c r="S48" i="7"/>
  <c r="R48" i="7"/>
  <c r="Q48" i="7"/>
  <c r="P48" i="7"/>
  <c r="O48" i="7"/>
  <c r="N48" i="7"/>
  <c r="M48" i="7"/>
  <c r="L48" i="7"/>
  <c r="K48" i="7"/>
  <c r="J48" i="7"/>
  <c r="I48" i="7"/>
  <c r="H48" i="7"/>
  <c r="G48" i="7"/>
  <c r="F48" i="7"/>
  <c r="E48" i="7"/>
  <c r="D48" i="7"/>
  <c r="C48" i="7"/>
  <c r="B48" i="7"/>
  <c r="AC47" i="7"/>
  <c r="AB47" i="7"/>
  <c r="AA47" i="7"/>
  <c r="Z47" i="7"/>
  <c r="Y47" i="7"/>
  <c r="X47" i="7"/>
  <c r="W47" i="7"/>
  <c r="V47" i="7"/>
  <c r="U47" i="7"/>
  <c r="T47" i="7"/>
  <c r="S47" i="7"/>
  <c r="R47" i="7"/>
  <c r="Q47" i="7"/>
  <c r="P47" i="7"/>
  <c r="O47" i="7"/>
  <c r="N47" i="7"/>
  <c r="M47" i="7"/>
  <c r="L47" i="7"/>
  <c r="K47" i="7"/>
  <c r="J47" i="7"/>
  <c r="I47" i="7"/>
  <c r="H47" i="7"/>
  <c r="G47" i="7"/>
  <c r="F47" i="7"/>
  <c r="E47" i="7"/>
  <c r="D47" i="7"/>
  <c r="C47" i="7"/>
  <c r="B47" i="7"/>
  <c r="AC46" i="7"/>
  <c r="AB46" i="7"/>
  <c r="AA46" i="7"/>
  <c r="Z46" i="7"/>
  <c r="Y46" i="7"/>
  <c r="X46" i="7"/>
  <c r="W46" i="7"/>
  <c r="V46" i="7"/>
  <c r="U46" i="7"/>
  <c r="T46" i="7"/>
  <c r="S46" i="7"/>
  <c r="R46" i="7"/>
  <c r="Q46" i="7"/>
  <c r="P46" i="7"/>
  <c r="O46" i="7"/>
  <c r="N46" i="7"/>
  <c r="M46" i="7"/>
  <c r="L46" i="7"/>
  <c r="K46" i="7"/>
  <c r="J46" i="7"/>
  <c r="I46" i="7"/>
  <c r="H46" i="7"/>
  <c r="G46" i="7"/>
  <c r="F46" i="7"/>
  <c r="E46" i="7"/>
  <c r="D46" i="7"/>
  <c r="C46" i="7"/>
  <c r="B46" i="7"/>
  <c r="AC45" i="7"/>
  <c r="AB45" i="7"/>
  <c r="AA45" i="7"/>
  <c r="Z45" i="7"/>
  <c r="Y45" i="7"/>
  <c r="X45" i="7"/>
  <c r="W45" i="7"/>
  <c r="V45" i="7"/>
  <c r="U45" i="7"/>
  <c r="T45" i="7"/>
  <c r="S45" i="7"/>
  <c r="R45" i="7"/>
  <c r="Q45" i="7"/>
  <c r="P45" i="7"/>
  <c r="O45" i="7"/>
  <c r="N45" i="7"/>
  <c r="M45" i="7"/>
  <c r="L45" i="7"/>
  <c r="K45" i="7"/>
  <c r="J45" i="7"/>
  <c r="I45" i="7"/>
  <c r="H45" i="7"/>
  <c r="G45" i="7"/>
  <c r="F45" i="7"/>
  <c r="E45" i="7"/>
  <c r="D45" i="7"/>
  <c r="C45" i="7"/>
  <c r="B45" i="7"/>
  <c r="AC44" i="7"/>
  <c r="AB44" i="7"/>
  <c r="AA44" i="7"/>
  <c r="Z44" i="7"/>
  <c r="Y44" i="7"/>
  <c r="X44" i="7"/>
  <c r="W44" i="7"/>
  <c r="V44" i="7"/>
  <c r="U44" i="7"/>
  <c r="T44" i="7"/>
  <c r="S44" i="7"/>
  <c r="R44" i="7"/>
  <c r="Q44" i="7"/>
  <c r="P44" i="7"/>
  <c r="O44" i="7"/>
  <c r="N44" i="7"/>
  <c r="M44" i="7"/>
  <c r="L44" i="7"/>
  <c r="K44" i="7"/>
  <c r="J44" i="7"/>
  <c r="I44" i="7"/>
  <c r="H44" i="7"/>
  <c r="G44" i="7"/>
  <c r="F44" i="7"/>
  <c r="E44" i="7"/>
  <c r="D44" i="7"/>
  <c r="C44" i="7"/>
  <c r="B44" i="7"/>
  <c r="AC43" i="7"/>
  <c r="AB43" i="7"/>
  <c r="AA43" i="7"/>
  <c r="Z43" i="7"/>
  <c r="Y43" i="7"/>
  <c r="X43" i="7"/>
  <c r="W43" i="7"/>
  <c r="V43" i="7"/>
  <c r="U43" i="7"/>
  <c r="T43" i="7"/>
  <c r="S43" i="7"/>
  <c r="R43" i="7"/>
  <c r="Q43" i="7"/>
  <c r="P43" i="7"/>
  <c r="O43" i="7"/>
  <c r="N43" i="7"/>
  <c r="M43" i="7"/>
  <c r="L43" i="7"/>
  <c r="K43" i="7"/>
  <c r="J43" i="7"/>
  <c r="I43" i="7"/>
  <c r="H43" i="7"/>
  <c r="G43" i="7"/>
  <c r="F43" i="7"/>
  <c r="E43" i="7"/>
  <c r="D43" i="7"/>
  <c r="C43" i="7"/>
  <c r="B43" i="7"/>
  <c r="AC42" i="7"/>
  <c r="AB42" i="7"/>
  <c r="AA42" i="7"/>
  <c r="Z42" i="7"/>
  <c r="Y42" i="7"/>
  <c r="X42" i="7"/>
  <c r="W42" i="7"/>
  <c r="V42" i="7"/>
  <c r="U42" i="7"/>
  <c r="T42" i="7"/>
  <c r="S42" i="7"/>
  <c r="R42" i="7"/>
  <c r="Q42" i="7"/>
  <c r="P42" i="7"/>
  <c r="O42" i="7"/>
  <c r="N42" i="7"/>
  <c r="M42" i="7"/>
  <c r="L42" i="7"/>
  <c r="K42" i="7"/>
  <c r="J42" i="7"/>
  <c r="I42" i="7"/>
  <c r="H42" i="7"/>
  <c r="G42" i="7"/>
  <c r="F42" i="7"/>
  <c r="E42" i="7"/>
  <c r="D42" i="7"/>
  <c r="C42" i="7"/>
  <c r="B42" i="7"/>
  <c r="AC41" i="7"/>
  <c r="AB41" i="7"/>
  <c r="AA41" i="7"/>
  <c r="Z41" i="7"/>
  <c r="Y41" i="7"/>
  <c r="X41" i="7"/>
  <c r="W41" i="7"/>
  <c r="V41" i="7"/>
  <c r="U41" i="7"/>
  <c r="T41" i="7"/>
  <c r="S41" i="7"/>
  <c r="R41" i="7"/>
  <c r="Q41" i="7"/>
  <c r="P41" i="7"/>
  <c r="O41" i="7"/>
  <c r="N41" i="7"/>
  <c r="M41" i="7"/>
  <c r="L41" i="7"/>
  <c r="K41" i="7"/>
  <c r="J41" i="7"/>
  <c r="I41" i="7"/>
  <c r="H41" i="7"/>
  <c r="G41" i="7"/>
  <c r="F41" i="7"/>
  <c r="E41" i="7"/>
  <c r="D41" i="7"/>
  <c r="C41" i="7"/>
  <c r="B41" i="7"/>
  <c r="AC40" i="7"/>
  <c r="AB40" i="7"/>
  <c r="AA40" i="7"/>
  <c r="Z40" i="7"/>
  <c r="Y40" i="7"/>
  <c r="X40" i="7"/>
  <c r="W40" i="7"/>
  <c r="V40" i="7"/>
  <c r="U40" i="7"/>
  <c r="T40" i="7"/>
  <c r="S40" i="7"/>
  <c r="R40" i="7"/>
  <c r="Q40" i="7"/>
  <c r="P40" i="7"/>
  <c r="O40" i="7"/>
  <c r="N40" i="7"/>
  <c r="M40" i="7"/>
  <c r="L40" i="7"/>
  <c r="K40" i="7"/>
  <c r="J40" i="7"/>
  <c r="I40" i="7"/>
  <c r="H40" i="7"/>
  <c r="G40" i="7"/>
  <c r="F40" i="7"/>
  <c r="E40" i="7"/>
  <c r="D40" i="7"/>
  <c r="C40" i="7"/>
  <c r="B40" i="7"/>
  <c r="AC39" i="7"/>
  <c r="AB39" i="7"/>
  <c r="AA39" i="7"/>
  <c r="Z39" i="7"/>
  <c r="Y39" i="7"/>
  <c r="X39" i="7"/>
  <c r="W39" i="7"/>
  <c r="V39" i="7"/>
  <c r="U39" i="7"/>
  <c r="T39" i="7"/>
  <c r="S39" i="7"/>
  <c r="R39" i="7"/>
  <c r="Q39" i="7"/>
  <c r="P39" i="7"/>
  <c r="O39" i="7"/>
  <c r="N39" i="7"/>
  <c r="M39" i="7"/>
  <c r="L39" i="7"/>
  <c r="K39" i="7"/>
  <c r="J39" i="7"/>
  <c r="I39" i="7"/>
  <c r="H39" i="7"/>
  <c r="G39" i="7"/>
  <c r="F39" i="7"/>
  <c r="E39" i="7"/>
  <c r="D39" i="7"/>
  <c r="C39" i="7"/>
  <c r="B39" i="7"/>
  <c r="AC38" i="7"/>
  <c r="AB38" i="7"/>
  <c r="AA38" i="7"/>
  <c r="Z38" i="7"/>
  <c r="Y38" i="7"/>
  <c r="X38" i="7"/>
  <c r="W38" i="7"/>
  <c r="V38" i="7"/>
  <c r="U38" i="7"/>
  <c r="T38" i="7"/>
  <c r="S38" i="7"/>
  <c r="R38" i="7"/>
  <c r="Q38" i="7"/>
  <c r="P38" i="7"/>
  <c r="O38" i="7"/>
  <c r="N38" i="7"/>
  <c r="M38" i="7"/>
  <c r="L38" i="7"/>
  <c r="K38" i="7"/>
  <c r="J38" i="7"/>
  <c r="I38" i="7"/>
  <c r="H38" i="7"/>
  <c r="G38" i="7"/>
  <c r="F38" i="7"/>
  <c r="E38" i="7"/>
  <c r="D38" i="7"/>
  <c r="C38" i="7"/>
  <c r="B38" i="7"/>
  <c r="AC37" i="7"/>
  <c r="AB37" i="7"/>
  <c r="AA37" i="7"/>
  <c r="Z37" i="7"/>
  <c r="Y37" i="7"/>
  <c r="X37" i="7"/>
  <c r="W37" i="7"/>
  <c r="V37" i="7"/>
  <c r="U37" i="7"/>
  <c r="T37" i="7"/>
  <c r="S37" i="7"/>
  <c r="R37" i="7"/>
  <c r="Q37" i="7"/>
  <c r="P37" i="7"/>
  <c r="O37" i="7"/>
  <c r="N37" i="7"/>
  <c r="M37" i="7"/>
  <c r="L37" i="7"/>
  <c r="K37" i="7"/>
  <c r="J37" i="7"/>
  <c r="I37" i="7"/>
  <c r="H37" i="7"/>
  <c r="G37" i="7"/>
  <c r="F37" i="7"/>
  <c r="E37" i="7"/>
  <c r="D37" i="7"/>
  <c r="C37" i="7"/>
  <c r="B37" i="7"/>
  <c r="AC36" i="7"/>
  <c r="AB36" i="7"/>
  <c r="AA36" i="7"/>
  <c r="Z36" i="7"/>
  <c r="Y36" i="7"/>
  <c r="X36" i="7"/>
  <c r="W36" i="7"/>
  <c r="V36" i="7"/>
  <c r="U36" i="7"/>
  <c r="T36" i="7"/>
  <c r="S36" i="7"/>
  <c r="R36" i="7"/>
  <c r="Q36" i="7"/>
  <c r="P36" i="7"/>
  <c r="O36" i="7"/>
  <c r="N36" i="7"/>
  <c r="M36" i="7"/>
  <c r="L36" i="7"/>
  <c r="K36" i="7"/>
  <c r="J36" i="7"/>
  <c r="I36" i="7"/>
  <c r="H36" i="7"/>
  <c r="G36" i="7"/>
  <c r="F36" i="7"/>
  <c r="E36" i="7"/>
  <c r="D36" i="7"/>
  <c r="C36" i="7"/>
  <c r="B36" i="7"/>
  <c r="AC35" i="7"/>
  <c r="AB35" i="7"/>
  <c r="AA35" i="7"/>
  <c r="Z35" i="7"/>
  <c r="Y35" i="7"/>
  <c r="X35" i="7"/>
  <c r="W35" i="7"/>
  <c r="V35" i="7"/>
  <c r="U35" i="7"/>
  <c r="T35" i="7"/>
  <c r="S35" i="7"/>
  <c r="R35" i="7"/>
  <c r="Q35" i="7"/>
  <c r="P35" i="7"/>
  <c r="O35" i="7"/>
  <c r="N35" i="7"/>
  <c r="M35" i="7"/>
  <c r="L35" i="7"/>
  <c r="K35" i="7"/>
  <c r="J35" i="7"/>
  <c r="I35" i="7"/>
  <c r="H35" i="7"/>
  <c r="G35" i="7"/>
  <c r="F35" i="7"/>
  <c r="E35" i="7"/>
  <c r="D35" i="7"/>
  <c r="C35" i="7"/>
  <c r="B35" i="7"/>
  <c r="AC34" i="7"/>
  <c r="AB34" i="7"/>
  <c r="AA34" i="7"/>
  <c r="Z34" i="7"/>
  <c r="Y34" i="7"/>
  <c r="X34" i="7"/>
  <c r="W34" i="7"/>
  <c r="V34" i="7"/>
  <c r="U34" i="7"/>
  <c r="T34" i="7"/>
  <c r="S34" i="7"/>
  <c r="R34" i="7"/>
  <c r="Q34" i="7"/>
  <c r="P34" i="7"/>
  <c r="O34" i="7"/>
  <c r="N34" i="7"/>
  <c r="M34" i="7"/>
  <c r="L34" i="7"/>
  <c r="K34" i="7"/>
  <c r="J34" i="7"/>
  <c r="I34" i="7"/>
  <c r="H34" i="7"/>
  <c r="G34" i="7"/>
  <c r="F34" i="7"/>
  <c r="E34" i="7"/>
  <c r="D34" i="7"/>
  <c r="C34" i="7"/>
  <c r="B34" i="7"/>
  <c r="AC33" i="7"/>
  <c r="AB33" i="7"/>
  <c r="AA33" i="7"/>
  <c r="Z33" i="7"/>
  <c r="Y33" i="7"/>
  <c r="X33" i="7"/>
  <c r="W33" i="7"/>
  <c r="V33" i="7"/>
  <c r="U33" i="7"/>
  <c r="T33" i="7"/>
  <c r="S33" i="7"/>
  <c r="R33" i="7"/>
  <c r="Q33" i="7"/>
  <c r="P33" i="7"/>
  <c r="O33" i="7"/>
  <c r="N33" i="7"/>
  <c r="M33" i="7"/>
  <c r="L33" i="7"/>
  <c r="K33" i="7"/>
  <c r="J33" i="7"/>
  <c r="I33" i="7"/>
  <c r="H33" i="7"/>
  <c r="G33" i="7"/>
  <c r="F33" i="7"/>
  <c r="E33" i="7"/>
  <c r="D33" i="7"/>
  <c r="C33" i="7"/>
  <c r="B33" i="7"/>
  <c r="AC32" i="7"/>
  <c r="AB32" i="7"/>
  <c r="AA32" i="7"/>
  <c r="Z32" i="7"/>
  <c r="Y32" i="7"/>
  <c r="X32" i="7"/>
  <c r="W32" i="7"/>
  <c r="V32" i="7"/>
  <c r="U32" i="7"/>
  <c r="T32" i="7"/>
  <c r="S32" i="7"/>
  <c r="R32" i="7"/>
  <c r="Q32" i="7"/>
  <c r="P32" i="7"/>
  <c r="O32" i="7"/>
  <c r="N32" i="7"/>
  <c r="M32" i="7"/>
  <c r="L32" i="7"/>
  <c r="K32" i="7"/>
  <c r="J32" i="7"/>
  <c r="I32" i="7"/>
  <c r="H32" i="7"/>
  <c r="G32" i="7"/>
  <c r="F32" i="7"/>
  <c r="E32" i="7"/>
  <c r="D32" i="7"/>
  <c r="C32" i="7"/>
  <c r="B32" i="7"/>
  <c r="AC31" i="7"/>
  <c r="AB31" i="7"/>
  <c r="AA31" i="7"/>
  <c r="Z31" i="7"/>
  <c r="Y31" i="7"/>
  <c r="X31" i="7"/>
  <c r="W31" i="7"/>
  <c r="V31" i="7"/>
  <c r="U31" i="7"/>
  <c r="T31" i="7"/>
  <c r="S31" i="7"/>
  <c r="R31" i="7"/>
  <c r="Q31" i="7"/>
  <c r="P31" i="7"/>
  <c r="O31" i="7"/>
  <c r="N31" i="7"/>
  <c r="M31" i="7"/>
  <c r="L31" i="7"/>
  <c r="K31" i="7"/>
  <c r="J31" i="7"/>
  <c r="I31" i="7"/>
  <c r="H31" i="7"/>
  <c r="G31" i="7"/>
  <c r="F31" i="7"/>
  <c r="E31" i="7"/>
  <c r="D31" i="7"/>
  <c r="C31" i="7"/>
  <c r="B31" i="7"/>
  <c r="AC30" i="7"/>
  <c r="AB30" i="7"/>
  <c r="AA30" i="7"/>
  <c r="Z30" i="7"/>
  <c r="Y30" i="7"/>
  <c r="X30" i="7"/>
  <c r="W30" i="7"/>
  <c r="V30" i="7"/>
  <c r="U30" i="7"/>
  <c r="T30" i="7"/>
  <c r="S30" i="7"/>
  <c r="R30" i="7"/>
  <c r="Q30" i="7"/>
  <c r="P30" i="7"/>
  <c r="O30" i="7"/>
  <c r="N30" i="7"/>
  <c r="M30" i="7"/>
  <c r="L30" i="7"/>
  <c r="K30" i="7"/>
  <c r="J30" i="7"/>
  <c r="I30" i="7"/>
  <c r="H30" i="7"/>
  <c r="G30" i="7"/>
  <c r="F30" i="7"/>
  <c r="E30" i="7"/>
  <c r="D30" i="7"/>
  <c r="C30" i="7"/>
  <c r="AC53" i="6"/>
  <c r="AB53" i="6"/>
  <c r="AA53" i="6"/>
  <c r="Z53" i="6"/>
  <c r="Y53" i="6"/>
  <c r="X53" i="6"/>
  <c r="W53" i="6"/>
  <c r="V53" i="6"/>
  <c r="U53" i="6"/>
  <c r="T53" i="6"/>
  <c r="S53" i="6"/>
  <c r="R53" i="6"/>
  <c r="Q53" i="6"/>
  <c r="P53" i="6"/>
  <c r="O53" i="6"/>
  <c r="N53" i="6"/>
  <c r="M53" i="6"/>
  <c r="L53" i="6"/>
  <c r="K53" i="6"/>
  <c r="J53" i="6"/>
  <c r="I53" i="6"/>
  <c r="H53" i="6"/>
  <c r="G53" i="6"/>
  <c r="F53" i="6"/>
  <c r="E53" i="6"/>
  <c r="D53" i="6"/>
  <c r="C53" i="6"/>
  <c r="B53" i="6"/>
  <c r="AC52" i="6"/>
  <c r="AB52" i="6"/>
  <c r="AA52" i="6"/>
  <c r="Z52" i="6"/>
  <c r="Y52" i="6"/>
  <c r="X52" i="6"/>
  <c r="W52" i="6"/>
  <c r="V52" i="6"/>
  <c r="U52" i="6"/>
  <c r="T52" i="6"/>
  <c r="S52" i="6"/>
  <c r="R52" i="6"/>
  <c r="Q52" i="6"/>
  <c r="P52" i="6"/>
  <c r="O52" i="6"/>
  <c r="N52" i="6"/>
  <c r="M52" i="6"/>
  <c r="L52" i="6"/>
  <c r="K52" i="6"/>
  <c r="J52" i="6"/>
  <c r="I52" i="6"/>
  <c r="H52" i="6"/>
  <c r="G52" i="6"/>
  <c r="F52" i="6"/>
  <c r="E52" i="6"/>
  <c r="D52" i="6"/>
  <c r="C52" i="6"/>
  <c r="B52" i="6"/>
  <c r="AC51" i="6"/>
  <c r="AB51" i="6"/>
  <c r="AA51" i="6"/>
  <c r="Z51" i="6"/>
  <c r="Y51" i="6"/>
  <c r="X51" i="6"/>
  <c r="W51" i="6"/>
  <c r="V51" i="6"/>
  <c r="U51" i="6"/>
  <c r="T51" i="6"/>
  <c r="S51" i="6"/>
  <c r="R51" i="6"/>
  <c r="Q51" i="6"/>
  <c r="P51" i="6"/>
  <c r="O51" i="6"/>
  <c r="N51" i="6"/>
  <c r="M51" i="6"/>
  <c r="L51" i="6"/>
  <c r="K51" i="6"/>
  <c r="J51" i="6"/>
  <c r="I51" i="6"/>
  <c r="H51" i="6"/>
  <c r="G51" i="6"/>
  <c r="F51" i="6"/>
  <c r="E51" i="6"/>
  <c r="D51" i="6"/>
  <c r="C51" i="6"/>
  <c r="B51" i="6"/>
  <c r="AC50" i="6"/>
  <c r="AB50" i="6"/>
  <c r="AA50" i="6"/>
  <c r="Z50" i="6"/>
  <c r="Y50" i="6"/>
  <c r="X50" i="6"/>
  <c r="W50" i="6"/>
  <c r="V50" i="6"/>
  <c r="U50" i="6"/>
  <c r="T50" i="6"/>
  <c r="S50" i="6"/>
  <c r="R50" i="6"/>
  <c r="Q50" i="6"/>
  <c r="P50" i="6"/>
  <c r="O50" i="6"/>
  <c r="N50" i="6"/>
  <c r="M50" i="6"/>
  <c r="L50" i="6"/>
  <c r="K50" i="6"/>
  <c r="J50" i="6"/>
  <c r="I50" i="6"/>
  <c r="H50" i="6"/>
  <c r="G50" i="6"/>
  <c r="F50" i="6"/>
  <c r="E50" i="6"/>
  <c r="D50" i="6"/>
  <c r="C50" i="6"/>
  <c r="B50" i="6"/>
  <c r="AC49" i="6"/>
  <c r="AB49" i="6"/>
  <c r="AA49" i="6"/>
  <c r="Z49" i="6"/>
  <c r="Y49" i="6"/>
  <c r="X49" i="6"/>
  <c r="W49" i="6"/>
  <c r="V49" i="6"/>
  <c r="U49" i="6"/>
  <c r="T49" i="6"/>
  <c r="S49" i="6"/>
  <c r="R49" i="6"/>
  <c r="Q49" i="6"/>
  <c r="P49" i="6"/>
  <c r="O49" i="6"/>
  <c r="N49" i="6"/>
  <c r="M49" i="6"/>
  <c r="L49" i="6"/>
  <c r="K49" i="6"/>
  <c r="J49" i="6"/>
  <c r="I49" i="6"/>
  <c r="H49" i="6"/>
  <c r="G49" i="6"/>
  <c r="F49" i="6"/>
  <c r="E49" i="6"/>
  <c r="D49" i="6"/>
  <c r="C49" i="6"/>
  <c r="B49" i="6"/>
  <c r="AC48" i="6"/>
  <c r="AB48" i="6"/>
  <c r="AA48" i="6"/>
  <c r="Z48" i="6"/>
  <c r="Y48" i="6"/>
  <c r="X48" i="6"/>
  <c r="W48" i="6"/>
  <c r="V48" i="6"/>
  <c r="U48" i="6"/>
  <c r="T48" i="6"/>
  <c r="S48" i="6"/>
  <c r="R48" i="6"/>
  <c r="Q48" i="6"/>
  <c r="P48" i="6"/>
  <c r="O48" i="6"/>
  <c r="N48" i="6"/>
  <c r="M48" i="6"/>
  <c r="L48" i="6"/>
  <c r="K48" i="6"/>
  <c r="J48" i="6"/>
  <c r="I48" i="6"/>
  <c r="H48" i="6"/>
  <c r="G48" i="6"/>
  <c r="F48" i="6"/>
  <c r="E48" i="6"/>
  <c r="D48" i="6"/>
  <c r="C48" i="6"/>
  <c r="B48" i="6"/>
  <c r="AC47" i="6"/>
  <c r="AB47" i="6"/>
  <c r="AA47" i="6"/>
  <c r="Z47" i="6"/>
  <c r="Y47" i="6"/>
  <c r="X47" i="6"/>
  <c r="W47" i="6"/>
  <c r="V47" i="6"/>
  <c r="U47" i="6"/>
  <c r="T47" i="6"/>
  <c r="S47" i="6"/>
  <c r="R47" i="6"/>
  <c r="Q47" i="6"/>
  <c r="P47" i="6"/>
  <c r="O47" i="6"/>
  <c r="N47" i="6"/>
  <c r="M47" i="6"/>
  <c r="L47" i="6"/>
  <c r="K47" i="6"/>
  <c r="J47" i="6"/>
  <c r="I47" i="6"/>
  <c r="H47" i="6"/>
  <c r="G47" i="6"/>
  <c r="F47" i="6"/>
  <c r="E47" i="6"/>
  <c r="D47" i="6"/>
  <c r="C47" i="6"/>
  <c r="B47" i="6"/>
  <c r="AC46" i="6"/>
  <c r="AB46" i="6"/>
  <c r="AA46" i="6"/>
  <c r="Z46" i="6"/>
  <c r="Y46" i="6"/>
  <c r="X46" i="6"/>
  <c r="W46" i="6"/>
  <c r="V46" i="6"/>
  <c r="U46" i="6"/>
  <c r="T46" i="6"/>
  <c r="S46" i="6"/>
  <c r="R46" i="6"/>
  <c r="Q46" i="6"/>
  <c r="P46" i="6"/>
  <c r="O46" i="6"/>
  <c r="N46" i="6"/>
  <c r="M46" i="6"/>
  <c r="L46" i="6"/>
  <c r="K46" i="6"/>
  <c r="J46" i="6"/>
  <c r="I46" i="6"/>
  <c r="H46" i="6"/>
  <c r="G46" i="6"/>
  <c r="F46" i="6"/>
  <c r="E46" i="6"/>
  <c r="D46" i="6"/>
  <c r="C46" i="6"/>
  <c r="B46" i="6"/>
  <c r="AC45" i="6"/>
  <c r="AB45" i="6"/>
  <c r="AA45" i="6"/>
  <c r="Z45" i="6"/>
  <c r="Y45" i="6"/>
  <c r="X45" i="6"/>
  <c r="W45" i="6"/>
  <c r="V45" i="6"/>
  <c r="U45" i="6"/>
  <c r="T45" i="6"/>
  <c r="S45" i="6"/>
  <c r="R45" i="6"/>
  <c r="Q45" i="6"/>
  <c r="P45" i="6"/>
  <c r="O45" i="6"/>
  <c r="N45" i="6"/>
  <c r="M45" i="6"/>
  <c r="L45" i="6"/>
  <c r="K45" i="6"/>
  <c r="J45" i="6"/>
  <c r="I45" i="6"/>
  <c r="H45" i="6"/>
  <c r="G45" i="6"/>
  <c r="F45" i="6"/>
  <c r="E45" i="6"/>
  <c r="D45" i="6"/>
  <c r="C45" i="6"/>
  <c r="B45" i="6"/>
  <c r="AC44" i="6"/>
  <c r="AB44" i="6"/>
  <c r="AA44" i="6"/>
  <c r="Z44" i="6"/>
  <c r="Y44" i="6"/>
  <c r="X44" i="6"/>
  <c r="W44" i="6"/>
  <c r="V44" i="6"/>
  <c r="U44" i="6"/>
  <c r="T44" i="6"/>
  <c r="S44" i="6"/>
  <c r="R44" i="6"/>
  <c r="Q44" i="6"/>
  <c r="P44" i="6"/>
  <c r="O44" i="6"/>
  <c r="N44" i="6"/>
  <c r="M44" i="6"/>
  <c r="L44" i="6"/>
  <c r="K44" i="6"/>
  <c r="J44" i="6"/>
  <c r="I44" i="6"/>
  <c r="H44" i="6"/>
  <c r="G44" i="6"/>
  <c r="F44" i="6"/>
  <c r="E44" i="6"/>
  <c r="D44" i="6"/>
  <c r="C44" i="6"/>
  <c r="B44" i="6"/>
  <c r="AC43" i="6"/>
  <c r="AB43" i="6"/>
  <c r="AA43" i="6"/>
  <c r="Z43" i="6"/>
  <c r="Y43" i="6"/>
  <c r="X43" i="6"/>
  <c r="W43" i="6"/>
  <c r="V43" i="6"/>
  <c r="U43" i="6"/>
  <c r="T43" i="6"/>
  <c r="S43" i="6"/>
  <c r="R43" i="6"/>
  <c r="Q43" i="6"/>
  <c r="P43" i="6"/>
  <c r="O43" i="6"/>
  <c r="N43" i="6"/>
  <c r="M43" i="6"/>
  <c r="L43" i="6"/>
  <c r="K43" i="6"/>
  <c r="J43" i="6"/>
  <c r="I43" i="6"/>
  <c r="H43" i="6"/>
  <c r="G43" i="6"/>
  <c r="F43" i="6"/>
  <c r="E43" i="6"/>
  <c r="D43" i="6"/>
  <c r="C43" i="6"/>
  <c r="B43" i="6"/>
  <c r="AC42" i="6"/>
  <c r="AB42" i="6"/>
  <c r="AA42" i="6"/>
  <c r="Z42" i="6"/>
  <c r="Y42" i="6"/>
  <c r="X42" i="6"/>
  <c r="W42" i="6"/>
  <c r="V42" i="6"/>
  <c r="U42" i="6"/>
  <c r="T42" i="6"/>
  <c r="S42" i="6"/>
  <c r="R42" i="6"/>
  <c r="Q42" i="6"/>
  <c r="P42" i="6"/>
  <c r="O42" i="6"/>
  <c r="N42" i="6"/>
  <c r="M42" i="6"/>
  <c r="L42" i="6"/>
  <c r="K42" i="6"/>
  <c r="J42" i="6"/>
  <c r="I42" i="6"/>
  <c r="H42" i="6"/>
  <c r="G42" i="6"/>
  <c r="F42" i="6"/>
  <c r="E42" i="6"/>
  <c r="D42" i="6"/>
  <c r="C42" i="6"/>
  <c r="B42" i="6"/>
  <c r="AC41" i="6"/>
  <c r="AB41" i="6"/>
  <c r="AA41" i="6"/>
  <c r="Z41" i="6"/>
  <c r="Y41" i="6"/>
  <c r="X41" i="6"/>
  <c r="W41" i="6"/>
  <c r="V41" i="6"/>
  <c r="U41" i="6"/>
  <c r="T41" i="6"/>
  <c r="S41" i="6"/>
  <c r="R41" i="6"/>
  <c r="Q41" i="6"/>
  <c r="P41" i="6"/>
  <c r="O41" i="6"/>
  <c r="N41" i="6"/>
  <c r="M41" i="6"/>
  <c r="L41" i="6"/>
  <c r="K41" i="6"/>
  <c r="J41" i="6"/>
  <c r="I41" i="6"/>
  <c r="H41" i="6"/>
  <c r="G41" i="6"/>
  <c r="F41" i="6"/>
  <c r="E41" i="6"/>
  <c r="D41" i="6"/>
  <c r="C41" i="6"/>
  <c r="B41" i="6"/>
  <c r="AC40" i="6"/>
  <c r="AB40" i="6"/>
  <c r="AA40" i="6"/>
  <c r="Z40" i="6"/>
  <c r="Y40" i="6"/>
  <c r="X40" i="6"/>
  <c r="W40" i="6"/>
  <c r="V40" i="6"/>
  <c r="U40" i="6"/>
  <c r="T40" i="6"/>
  <c r="S40" i="6"/>
  <c r="R40" i="6"/>
  <c r="Q40" i="6"/>
  <c r="P40" i="6"/>
  <c r="O40" i="6"/>
  <c r="N40" i="6"/>
  <c r="M40" i="6"/>
  <c r="L40" i="6"/>
  <c r="K40" i="6"/>
  <c r="J40" i="6"/>
  <c r="I40" i="6"/>
  <c r="H40" i="6"/>
  <c r="G40" i="6"/>
  <c r="F40" i="6"/>
  <c r="E40" i="6"/>
  <c r="D40" i="6"/>
  <c r="C40" i="6"/>
  <c r="B40" i="6"/>
  <c r="AC39" i="6"/>
  <c r="AB39" i="6"/>
  <c r="AA39" i="6"/>
  <c r="Z39" i="6"/>
  <c r="Y39" i="6"/>
  <c r="X39" i="6"/>
  <c r="W39" i="6"/>
  <c r="V39" i="6"/>
  <c r="U39" i="6"/>
  <c r="T39" i="6"/>
  <c r="S39" i="6"/>
  <c r="R39" i="6"/>
  <c r="Q39" i="6"/>
  <c r="P39" i="6"/>
  <c r="O39" i="6"/>
  <c r="N39" i="6"/>
  <c r="M39" i="6"/>
  <c r="L39" i="6"/>
  <c r="K39" i="6"/>
  <c r="J39" i="6"/>
  <c r="I39" i="6"/>
  <c r="H39" i="6"/>
  <c r="G39" i="6"/>
  <c r="F39" i="6"/>
  <c r="E39" i="6"/>
  <c r="D39" i="6"/>
  <c r="C39" i="6"/>
  <c r="B39" i="6"/>
  <c r="AC38" i="6"/>
  <c r="AB38" i="6"/>
  <c r="AA38" i="6"/>
  <c r="Z38" i="6"/>
  <c r="Y38" i="6"/>
  <c r="X38" i="6"/>
  <c r="W38" i="6"/>
  <c r="V38" i="6"/>
  <c r="U38" i="6"/>
  <c r="T38" i="6"/>
  <c r="S38" i="6"/>
  <c r="R38" i="6"/>
  <c r="Q38" i="6"/>
  <c r="P38" i="6"/>
  <c r="O38" i="6"/>
  <c r="N38" i="6"/>
  <c r="M38" i="6"/>
  <c r="L38" i="6"/>
  <c r="K38" i="6"/>
  <c r="J38" i="6"/>
  <c r="I38" i="6"/>
  <c r="H38" i="6"/>
  <c r="G38" i="6"/>
  <c r="F38" i="6"/>
  <c r="E38" i="6"/>
  <c r="D38" i="6"/>
  <c r="C38" i="6"/>
  <c r="B38" i="6"/>
  <c r="AC37" i="6"/>
  <c r="AB37" i="6"/>
  <c r="AA37" i="6"/>
  <c r="Z37" i="6"/>
  <c r="Y37" i="6"/>
  <c r="X37" i="6"/>
  <c r="W37" i="6"/>
  <c r="V37" i="6"/>
  <c r="U37" i="6"/>
  <c r="T37" i="6"/>
  <c r="S37" i="6"/>
  <c r="R37" i="6"/>
  <c r="Q37" i="6"/>
  <c r="P37" i="6"/>
  <c r="O37" i="6"/>
  <c r="N37" i="6"/>
  <c r="M37" i="6"/>
  <c r="L37" i="6"/>
  <c r="K37" i="6"/>
  <c r="J37" i="6"/>
  <c r="I37" i="6"/>
  <c r="H37" i="6"/>
  <c r="G37" i="6"/>
  <c r="F37" i="6"/>
  <c r="E37" i="6"/>
  <c r="D37" i="6"/>
  <c r="C37" i="6"/>
  <c r="B37" i="6"/>
  <c r="AC36" i="6"/>
  <c r="AB36" i="6"/>
  <c r="AA36" i="6"/>
  <c r="Z36" i="6"/>
  <c r="Y36" i="6"/>
  <c r="X36" i="6"/>
  <c r="W36" i="6"/>
  <c r="V36" i="6"/>
  <c r="U36" i="6"/>
  <c r="T36" i="6"/>
  <c r="S36" i="6"/>
  <c r="R36" i="6"/>
  <c r="Q36" i="6"/>
  <c r="P36" i="6"/>
  <c r="O36" i="6"/>
  <c r="N36" i="6"/>
  <c r="M36" i="6"/>
  <c r="L36" i="6"/>
  <c r="K36" i="6"/>
  <c r="J36" i="6"/>
  <c r="I36" i="6"/>
  <c r="H36" i="6"/>
  <c r="G36" i="6"/>
  <c r="F36" i="6"/>
  <c r="E36" i="6"/>
  <c r="D36" i="6"/>
  <c r="C36" i="6"/>
  <c r="B36" i="6"/>
  <c r="AC35" i="6"/>
  <c r="AB35" i="6"/>
  <c r="AA35" i="6"/>
  <c r="Z35" i="6"/>
  <c r="Y35" i="6"/>
  <c r="X35" i="6"/>
  <c r="W35" i="6"/>
  <c r="V35" i="6"/>
  <c r="U35" i="6"/>
  <c r="T35" i="6"/>
  <c r="S35" i="6"/>
  <c r="R35" i="6"/>
  <c r="Q35" i="6"/>
  <c r="P35" i="6"/>
  <c r="O35" i="6"/>
  <c r="N35" i="6"/>
  <c r="M35" i="6"/>
  <c r="L35" i="6"/>
  <c r="K35" i="6"/>
  <c r="J35" i="6"/>
  <c r="I35" i="6"/>
  <c r="H35" i="6"/>
  <c r="G35" i="6"/>
  <c r="F35" i="6"/>
  <c r="E35" i="6"/>
  <c r="D35" i="6"/>
  <c r="C35" i="6"/>
  <c r="B35" i="6"/>
  <c r="AC34" i="6"/>
  <c r="AB34" i="6"/>
  <c r="AA34" i="6"/>
  <c r="Z34" i="6"/>
  <c r="Y34" i="6"/>
  <c r="X34" i="6"/>
  <c r="W34" i="6"/>
  <c r="V34" i="6"/>
  <c r="U34" i="6"/>
  <c r="T34" i="6"/>
  <c r="S34" i="6"/>
  <c r="R34" i="6"/>
  <c r="Q34" i="6"/>
  <c r="P34" i="6"/>
  <c r="O34" i="6"/>
  <c r="N34" i="6"/>
  <c r="M34" i="6"/>
  <c r="L34" i="6"/>
  <c r="K34" i="6"/>
  <c r="J34" i="6"/>
  <c r="I34" i="6"/>
  <c r="H34" i="6"/>
  <c r="G34" i="6"/>
  <c r="F34" i="6"/>
  <c r="E34" i="6"/>
  <c r="D34" i="6"/>
  <c r="C34" i="6"/>
  <c r="B34" i="6"/>
  <c r="AC33" i="6"/>
  <c r="AB33" i="6"/>
  <c r="AA33" i="6"/>
  <c r="Z33" i="6"/>
  <c r="Y33" i="6"/>
  <c r="X33" i="6"/>
  <c r="W33" i="6"/>
  <c r="V33" i="6"/>
  <c r="U33" i="6"/>
  <c r="T33" i="6"/>
  <c r="S33" i="6"/>
  <c r="R33" i="6"/>
  <c r="Q33" i="6"/>
  <c r="P33" i="6"/>
  <c r="O33" i="6"/>
  <c r="N33" i="6"/>
  <c r="M33" i="6"/>
  <c r="L33" i="6"/>
  <c r="K33" i="6"/>
  <c r="J33" i="6"/>
  <c r="I33" i="6"/>
  <c r="H33" i="6"/>
  <c r="G33" i="6"/>
  <c r="F33" i="6"/>
  <c r="E33" i="6"/>
  <c r="D33" i="6"/>
  <c r="C33" i="6"/>
  <c r="B33" i="6"/>
  <c r="AC32" i="6"/>
  <c r="AB32" i="6"/>
  <c r="AA32" i="6"/>
  <c r="Z32" i="6"/>
  <c r="Y32" i="6"/>
  <c r="X32" i="6"/>
  <c r="W32" i="6"/>
  <c r="V32" i="6"/>
  <c r="U32" i="6"/>
  <c r="T32" i="6"/>
  <c r="S32" i="6"/>
  <c r="R32" i="6"/>
  <c r="Q32" i="6"/>
  <c r="P32" i="6"/>
  <c r="O32" i="6"/>
  <c r="N32" i="6"/>
  <c r="M32" i="6"/>
  <c r="L32" i="6"/>
  <c r="K32" i="6"/>
  <c r="J32" i="6"/>
  <c r="I32" i="6"/>
  <c r="H32" i="6"/>
  <c r="G32" i="6"/>
  <c r="F32" i="6"/>
  <c r="E32" i="6"/>
  <c r="D32" i="6"/>
  <c r="C32" i="6"/>
  <c r="B32" i="6"/>
  <c r="AC31" i="6"/>
  <c r="AB31" i="6"/>
  <c r="AA31" i="6"/>
  <c r="Z31" i="6"/>
  <c r="Y31" i="6"/>
  <c r="X31" i="6"/>
  <c r="W31" i="6"/>
  <c r="V31" i="6"/>
  <c r="U31" i="6"/>
  <c r="T31" i="6"/>
  <c r="S31" i="6"/>
  <c r="R31" i="6"/>
  <c r="Q31" i="6"/>
  <c r="P31" i="6"/>
  <c r="O31" i="6"/>
  <c r="N31" i="6"/>
  <c r="M31" i="6"/>
  <c r="L31" i="6"/>
  <c r="K31" i="6"/>
  <c r="J31" i="6"/>
  <c r="I31" i="6"/>
  <c r="H31" i="6"/>
  <c r="G31" i="6"/>
  <c r="F31" i="6"/>
  <c r="E31" i="6"/>
  <c r="D31" i="6"/>
  <c r="C31" i="6"/>
  <c r="B31" i="6"/>
  <c r="AC30" i="6"/>
  <c r="AB30" i="6"/>
  <c r="AA30" i="6"/>
  <c r="Z30" i="6"/>
  <c r="Y30" i="6"/>
  <c r="X30" i="6"/>
  <c r="W30" i="6"/>
  <c r="V30" i="6"/>
  <c r="U30" i="6"/>
  <c r="T30" i="6"/>
  <c r="S30" i="6"/>
  <c r="R30" i="6"/>
  <c r="Q30" i="6"/>
  <c r="P30" i="6"/>
  <c r="O30" i="6"/>
  <c r="N30" i="6"/>
  <c r="M30" i="6"/>
  <c r="L30" i="6"/>
  <c r="K30" i="6"/>
  <c r="J30" i="6"/>
  <c r="I30" i="6"/>
  <c r="H30" i="6"/>
  <c r="G30" i="6"/>
  <c r="F30" i="6"/>
  <c r="E30" i="6"/>
  <c r="D30" i="6"/>
  <c r="C30" i="6"/>
  <c r="AC53" i="5"/>
  <c r="AB53" i="5"/>
  <c r="AA53" i="5"/>
  <c r="Z53" i="5"/>
  <c r="Y53" i="5"/>
  <c r="X53" i="5"/>
  <c r="W53" i="5"/>
  <c r="V53" i="5"/>
  <c r="U53" i="5"/>
  <c r="T53" i="5"/>
  <c r="S53" i="5"/>
  <c r="R53" i="5"/>
  <c r="Q53" i="5"/>
  <c r="P53" i="5"/>
  <c r="O53" i="5"/>
  <c r="N53" i="5"/>
  <c r="M53" i="5"/>
  <c r="L53" i="5"/>
  <c r="K53" i="5"/>
  <c r="J53" i="5"/>
  <c r="I53" i="5"/>
  <c r="H53" i="5"/>
  <c r="G53" i="5"/>
  <c r="F53" i="5"/>
  <c r="E53" i="5"/>
  <c r="D53" i="5"/>
  <c r="C53" i="5"/>
  <c r="B53" i="5"/>
  <c r="AC52" i="5"/>
  <c r="AB52" i="5"/>
  <c r="AA52" i="5"/>
  <c r="Z52" i="5"/>
  <c r="Y52" i="5"/>
  <c r="X52" i="5"/>
  <c r="W52" i="5"/>
  <c r="V52" i="5"/>
  <c r="U52" i="5"/>
  <c r="T52" i="5"/>
  <c r="S52" i="5"/>
  <c r="R52" i="5"/>
  <c r="Q52" i="5"/>
  <c r="P52" i="5"/>
  <c r="O52" i="5"/>
  <c r="N52" i="5"/>
  <c r="M52" i="5"/>
  <c r="L52" i="5"/>
  <c r="K52" i="5"/>
  <c r="J52" i="5"/>
  <c r="I52" i="5"/>
  <c r="H52" i="5"/>
  <c r="G52" i="5"/>
  <c r="F52" i="5"/>
  <c r="E52" i="5"/>
  <c r="D52" i="5"/>
  <c r="C52" i="5"/>
  <c r="B52" i="5"/>
  <c r="AC51" i="5"/>
  <c r="AB51" i="5"/>
  <c r="AA51" i="5"/>
  <c r="Z51" i="5"/>
  <c r="Y51" i="5"/>
  <c r="X51" i="5"/>
  <c r="W51" i="5"/>
  <c r="V51" i="5"/>
  <c r="U51" i="5"/>
  <c r="T51" i="5"/>
  <c r="S51" i="5"/>
  <c r="R51" i="5"/>
  <c r="Q51" i="5"/>
  <c r="P51" i="5"/>
  <c r="O51" i="5"/>
  <c r="N51" i="5"/>
  <c r="M51" i="5"/>
  <c r="L51" i="5"/>
  <c r="K51" i="5"/>
  <c r="J51" i="5"/>
  <c r="I51" i="5"/>
  <c r="H51" i="5"/>
  <c r="G51" i="5"/>
  <c r="F51" i="5"/>
  <c r="E51" i="5"/>
  <c r="D51" i="5"/>
  <c r="C51" i="5"/>
  <c r="B51" i="5"/>
  <c r="AC50" i="5"/>
  <c r="AB50" i="5"/>
  <c r="AA50" i="5"/>
  <c r="Z50" i="5"/>
  <c r="Y50" i="5"/>
  <c r="X50" i="5"/>
  <c r="W50" i="5"/>
  <c r="V50" i="5"/>
  <c r="U50" i="5"/>
  <c r="T50" i="5"/>
  <c r="S50" i="5"/>
  <c r="R50" i="5"/>
  <c r="Q50" i="5"/>
  <c r="P50" i="5"/>
  <c r="O50" i="5"/>
  <c r="N50" i="5"/>
  <c r="M50" i="5"/>
  <c r="L50" i="5"/>
  <c r="K50" i="5"/>
  <c r="J50" i="5"/>
  <c r="I50" i="5"/>
  <c r="H50" i="5"/>
  <c r="G50" i="5"/>
  <c r="F50" i="5"/>
  <c r="E50" i="5"/>
  <c r="D50" i="5"/>
  <c r="C50" i="5"/>
  <c r="B50" i="5"/>
  <c r="AC49" i="5"/>
  <c r="AB49" i="5"/>
  <c r="AA49" i="5"/>
  <c r="Z49" i="5"/>
  <c r="Y49" i="5"/>
  <c r="X49" i="5"/>
  <c r="W49" i="5"/>
  <c r="V49" i="5"/>
  <c r="U49" i="5"/>
  <c r="T49" i="5"/>
  <c r="S49" i="5"/>
  <c r="R49" i="5"/>
  <c r="Q49" i="5"/>
  <c r="P49" i="5"/>
  <c r="O49" i="5"/>
  <c r="N49" i="5"/>
  <c r="M49" i="5"/>
  <c r="L49" i="5"/>
  <c r="K49" i="5"/>
  <c r="J49" i="5"/>
  <c r="I49" i="5"/>
  <c r="H49" i="5"/>
  <c r="G49" i="5"/>
  <c r="F49" i="5"/>
  <c r="E49" i="5"/>
  <c r="D49" i="5"/>
  <c r="C49" i="5"/>
  <c r="B49" i="5"/>
  <c r="AC48" i="5"/>
  <c r="AB48" i="5"/>
  <c r="AA48" i="5"/>
  <c r="Z48" i="5"/>
  <c r="Y48" i="5"/>
  <c r="X48" i="5"/>
  <c r="W48" i="5"/>
  <c r="V48" i="5"/>
  <c r="U48" i="5"/>
  <c r="T48" i="5"/>
  <c r="S48" i="5"/>
  <c r="R48" i="5"/>
  <c r="Q48" i="5"/>
  <c r="P48" i="5"/>
  <c r="O48" i="5"/>
  <c r="N48" i="5"/>
  <c r="M48" i="5"/>
  <c r="L48" i="5"/>
  <c r="K48" i="5"/>
  <c r="J48" i="5"/>
  <c r="I48" i="5"/>
  <c r="H48" i="5"/>
  <c r="G48" i="5"/>
  <c r="F48" i="5"/>
  <c r="E48" i="5"/>
  <c r="D48" i="5"/>
  <c r="C48" i="5"/>
  <c r="B48" i="5"/>
  <c r="AC47" i="5"/>
  <c r="AB47" i="5"/>
  <c r="AA47" i="5"/>
  <c r="Z47" i="5"/>
  <c r="Y47" i="5"/>
  <c r="X47" i="5"/>
  <c r="W47" i="5"/>
  <c r="V47" i="5"/>
  <c r="U47" i="5"/>
  <c r="T47" i="5"/>
  <c r="S47" i="5"/>
  <c r="R47" i="5"/>
  <c r="Q47" i="5"/>
  <c r="P47" i="5"/>
  <c r="O47" i="5"/>
  <c r="N47" i="5"/>
  <c r="M47" i="5"/>
  <c r="L47" i="5"/>
  <c r="K47" i="5"/>
  <c r="J47" i="5"/>
  <c r="I47" i="5"/>
  <c r="H47" i="5"/>
  <c r="G47" i="5"/>
  <c r="F47" i="5"/>
  <c r="E47" i="5"/>
  <c r="D47" i="5"/>
  <c r="C47" i="5"/>
  <c r="B47" i="5"/>
  <c r="AC46" i="5"/>
  <c r="AB46" i="5"/>
  <c r="AA46" i="5"/>
  <c r="Z46" i="5"/>
  <c r="Y46" i="5"/>
  <c r="X46" i="5"/>
  <c r="W46" i="5"/>
  <c r="V46" i="5"/>
  <c r="U46" i="5"/>
  <c r="T46" i="5"/>
  <c r="S46" i="5"/>
  <c r="R46" i="5"/>
  <c r="Q46" i="5"/>
  <c r="P46" i="5"/>
  <c r="O46" i="5"/>
  <c r="N46" i="5"/>
  <c r="M46" i="5"/>
  <c r="L46" i="5"/>
  <c r="K46" i="5"/>
  <c r="J46" i="5"/>
  <c r="I46" i="5"/>
  <c r="H46" i="5"/>
  <c r="G46" i="5"/>
  <c r="F46" i="5"/>
  <c r="E46" i="5"/>
  <c r="D46" i="5"/>
  <c r="C46" i="5"/>
  <c r="B46" i="5"/>
  <c r="AC45" i="5"/>
  <c r="AB45" i="5"/>
  <c r="AA45" i="5"/>
  <c r="Z45" i="5"/>
  <c r="Y45" i="5"/>
  <c r="X45" i="5"/>
  <c r="W45" i="5"/>
  <c r="V45" i="5"/>
  <c r="U45" i="5"/>
  <c r="T45" i="5"/>
  <c r="S45" i="5"/>
  <c r="R45" i="5"/>
  <c r="Q45" i="5"/>
  <c r="P45" i="5"/>
  <c r="O45" i="5"/>
  <c r="N45" i="5"/>
  <c r="M45" i="5"/>
  <c r="L45" i="5"/>
  <c r="K45" i="5"/>
  <c r="J45" i="5"/>
  <c r="I45" i="5"/>
  <c r="H45" i="5"/>
  <c r="G45" i="5"/>
  <c r="F45" i="5"/>
  <c r="E45" i="5"/>
  <c r="D45" i="5"/>
  <c r="C45" i="5"/>
  <c r="B45" i="5"/>
  <c r="AC44" i="5"/>
  <c r="AB44" i="5"/>
  <c r="AA44" i="5"/>
  <c r="Z44" i="5"/>
  <c r="Y44" i="5"/>
  <c r="X44" i="5"/>
  <c r="W44" i="5"/>
  <c r="V44" i="5"/>
  <c r="U44" i="5"/>
  <c r="T44" i="5"/>
  <c r="S44" i="5"/>
  <c r="R44" i="5"/>
  <c r="Q44" i="5"/>
  <c r="P44" i="5"/>
  <c r="O44" i="5"/>
  <c r="N44" i="5"/>
  <c r="M44" i="5"/>
  <c r="L44" i="5"/>
  <c r="K44" i="5"/>
  <c r="J44" i="5"/>
  <c r="I44" i="5"/>
  <c r="H44" i="5"/>
  <c r="G44" i="5"/>
  <c r="F44" i="5"/>
  <c r="E44" i="5"/>
  <c r="D44" i="5"/>
  <c r="C44" i="5"/>
  <c r="B44" i="5"/>
  <c r="AC43" i="5"/>
  <c r="AB43" i="5"/>
  <c r="AA43" i="5"/>
  <c r="Z43" i="5"/>
  <c r="Y43" i="5"/>
  <c r="X43" i="5"/>
  <c r="W43" i="5"/>
  <c r="V43" i="5"/>
  <c r="U43" i="5"/>
  <c r="T43" i="5"/>
  <c r="S43" i="5"/>
  <c r="R43" i="5"/>
  <c r="Q43" i="5"/>
  <c r="P43" i="5"/>
  <c r="O43" i="5"/>
  <c r="N43" i="5"/>
  <c r="M43" i="5"/>
  <c r="L43" i="5"/>
  <c r="K43" i="5"/>
  <c r="J43" i="5"/>
  <c r="I43" i="5"/>
  <c r="H43" i="5"/>
  <c r="G43" i="5"/>
  <c r="F43" i="5"/>
  <c r="E43" i="5"/>
  <c r="D43" i="5"/>
  <c r="C43" i="5"/>
  <c r="B43" i="5"/>
  <c r="AC42" i="5"/>
  <c r="AB42" i="5"/>
  <c r="AA42" i="5"/>
  <c r="Z42" i="5"/>
  <c r="Y42" i="5"/>
  <c r="X42" i="5"/>
  <c r="W42" i="5"/>
  <c r="V42" i="5"/>
  <c r="U42" i="5"/>
  <c r="T42" i="5"/>
  <c r="S42" i="5"/>
  <c r="R42" i="5"/>
  <c r="Q42" i="5"/>
  <c r="P42" i="5"/>
  <c r="O42" i="5"/>
  <c r="N42" i="5"/>
  <c r="M42" i="5"/>
  <c r="L42" i="5"/>
  <c r="K42" i="5"/>
  <c r="J42" i="5"/>
  <c r="I42" i="5"/>
  <c r="H42" i="5"/>
  <c r="G42" i="5"/>
  <c r="F42" i="5"/>
  <c r="E42" i="5"/>
  <c r="D42" i="5"/>
  <c r="C42" i="5"/>
  <c r="B42" i="5"/>
  <c r="AC41" i="5"/>
  <c r="AB41" i="5"/>
  <c r="AA41" i="5"/>
  <c r="Z41" i="5"/>
  <c r="Y41" i="5"/>
  <c r="X41" i="5"/>
  <c r="W41" i="5"/>
  <c r="V41" i="5"/>
  <c r="U41" i="5"/>
  <c r="T41" i="5"/>
  <c r="S41" i="5"/>
  <c r="R41" i="5"/>
  <c r="Q41" i="5"/>
  <c r="P41" i="5"/>
  <c r="O41" i="5"/>
  <c r="N41" i="5"/>
  <c r="M41" i="5"/>
  <c r="L41" i="5"/>
  <c r="K41" i="5"/>
  <c r="J41" i="5"/>
  <c r="I41" i="5"/>
  <c r="H41" i="5"/>
  <c r="G41" i="5"/>
  <c r="F41" i="5"/>
  <c r="E41" i="5"/>
  <c r="D41" i="5"/>
  <c r="C41" i="5"/>
  <c r="B41" i="5"/>
  <c r="AC40" i="5"/>
  <c r="AB40" i="5"/>
  <c r="AA40" i="5"/>
  <c r="Z40" i="5"/>
  <c r="Y40" i="5"/>
  <c r="X40" i="5"/>
  <c r="W40" i="5"/>
  <c r="V40" i="5"/>
  <c r="U40" i="5"/>
  <c r="T40" i="5"/>
  <c r="S40" i="5"/>
  <c r="R40" i="5"/>
  <c r="Q40" i="5"/>
  <c r="P40" i="5"/>
  <c r="O40" i="5"/>
  <c r="N40" i="5"/>
  <c r="M40" i="5"/>
  <c r="L40" i="5"/>
  <c r="K40" i="5"/>
  <c r="J40" i="5"/>
  <c r="I40" i="5"/>
  <c r="H40" i="5"/>
  <c r="G40" i="5"/>
  <c r="F40" i="5"/>
  <c r="E40" i="5"/>
  <c r="D40" i="5"/>
  <c r="C40" i="5"/>
  <c r="B40" i="5"/>
  <c r="AC39" i="5"/>
  <c r="AB39" i="5"/>
  <c r="AA39" i="5"/>
  <c r="Z39" i="5"/>
  <c r="Y39" i="5"/>
  <c r="X39" i="5"/>
  <c r="W39" i="5"/>
  <c r="V39" i="5"/>
  <c r="U39" i="5"/>
  <c r="T39" i="5"/>
  <c r="S39" i="5"/>
  <c r="R39" i="5"/>
  <c r="Q39" i="5"/>
  <c r="P39" i="5"/>
  <c r="O39" i="5"/>
  <c r="N39" i="5"/>
  <c r="M39" i="5"/>
  <c r="L39" i="5"/>
  <c r="K39" i="5"/>
  <c r="J39" i="5"/>
  <c r="I39" i="5"/>
  <c r="H39" i="5"/>
  <c r="G39" i="5"/>
  <c r="F39" i="5"/>
  <c r="E39" i="5"/>
  <c r="D39" i="5"/>
  <c r="C39" i="5"/>
  <c r="B39" i="5"/>
  <c r="AC38" i="5"/>
  <c r="AB38" i="5"/>
  <c r="AA38" i="5"/>
  <c r="Z38" i="5"/>
  <c r="Y38" i="5"/>
  <c r="X38" i="5"/>
  <c r="W38" i="5"/>
  <c r="V38" i="5"/>
  <c r="U38" i="5"/>
  <c r="T38" i="5"/>
  <c r="S38" i="5"/>
  <c r="R38" i="5"/>
  <c r="Q38" i="5"/>
  <c r="P38" i="5"/>
  <c r="O38" i="5"/>
  <c r="N38" i="5"/>
  <c r="M38" i="5"/>
  <c r="L38" i="5"/>
  <c r="K38" i="5"/>
  <c r="J38" i="5"/>
  <c r="I38" i="5"/>
  <c r="H38" i="5"/>
  <c r="G38" i="5"/>
  <c r="F38" i="5"/>
  <c r="E38" i="5"/>
  <c r="D38" i="5"/>
  <c r="C38" i="5"/>
  <c r="B38" i="5"/>
  <c r="AC37" i="5"/>
  <c r="AB37" i="5"/>
  <c r="AA37" i="5"/>
  <c r="Z37" i="5"/>
  <c r="Y37" i="5"/>
  <c r="X37" i="5"/>
  <c r="W37" i="5"/>
  <c r="V37" i="5"/>
  <c r="U37" i="5"/>
  <c r="T37" i="5"/>
  <c r="S37" i="5"/>
  <c r="R37" i="5"/>
  <c r="Q37" i="5"/>
  <c r="P37" i="5"/>
  <c r="O37" i="5"/>
  <c r="N37" i="5"/>
  <c r="M37" i="5"/>
  <c r="L37" i="5"/>
  <c r="K37" i="5"/>
  <c r="J37" i="5"/>
  <c r="I37" i="5"/>
  <c r="H37" i="5"/>
  <c r="G37" i="5"/>
  <c r="F37" i="5"/>
  <c r="E37" i="5"/>
  <c r="D37" i="5"/>
  <c r="C37" i="5"/>
  <c r="B37" i="5"/>
  <c r="AC36" i="5"/>
  <c r="AB36" i="5"/>
  <c r="AA36" i="5"/>
  <c r="Z36" i="5"/>
  <c r="Y36" i="5"/>
  <c r="X36" i="5"/>
  <c r="W36" i="5"/>
  <c r="V36" i="5"/>
  <c r="U36" i="5"/>
  <c r="T36" i="5"/>
  <c r="S36" i="5"/>
  <c r="R36" i="5"/>
  <c r="Q36" i="5"/>
  <c r="P36" i="5"/>
  <c r="O36" i="5"/>
  <c r="N36" i="5"/>
  <c r="M36" i="5"/>
  <c r="L36" i="5"/>
  <c r="K36" i="5"/>
  <c r="J36" i="5"/>
  <c r="I36" i="5"/>
  <c r="H36" i="5"/>
  <c r="G36" i="5"/>
  <c r="F36" i="5"/>
  <c r="E36" i="5"/>
  <c r="D36" i="5"/>
  <c r="C36" i="5"/>
  <c r="B36" i="5"/>
  <c r="AC35" i="5"/>
  <c r="AB35" i="5"/>
  <c r="AA35" i="5"/>
  <c r="Z35" i="5"/>
  <c r="Y35" i="5"/>
  <c r="X35" i="5"/>
  <c r="W35" i="5"/>
  <c r="V35" i="5"/>
  <c r="U35" i="5"/>
  <c r="T35" i="5"/>
  <c r="S35" i="5"/>
  <c r="R35" i="5"/>
  <c r="Q35" i="5"/>
  <c r="P35" i="5"/>
  <c r="O35" i="5"/>
  <c r="N35" i="5"/>
  <c r="M35" i="5"/>
  <c r="L35" i="5"/>
  <c r="K35" i="5"/>
  <c r="J35" i="5"/>
  <c r="I35" i="5"/>
  <c r="H35" i="5"/>
  <c r="G35" i="5"/>
  <c r="F35" i="5"/>
  <c r="E35" i="5"/>
  <c r="D35" i="5"/>
  <c r="C35" i="5"/>
  <c r="B35" i="5"/>
  <c r="AC34" i="5"/>
  <c r="AB34" i="5"/>
  <c r="AA34" i="5"/>
  <c r="Z34" i="5"/>
  <c r="Y34" i="5"/>
  <c r="X34" i="5"/>
  <c r="W34" i="5"/>
  <c r="V34" i="5"/>
  <c r="U34" i="5"/>
  <c r="T34" i="5"/>
  <c r="S34" i="5"/>
  <c r="R34" i="5"/>
  <c r="Q34" i="5"/>
  <c r="P34" i="5"/>
  <c r="O34" i="5"/>
  <c r="N34" i="5"/>
  <c r="M34" i="5"/>
  <c r="L34" i="5"/>
  <c r="K34" i="5"/>
  <c r="J34" i="5"/>
  <c r="I34" i="5"/>
  <c r="H34" i="5"/>
  <c r="G34" i="5"/>
  <c r="F34" i="5"/>
  <c r="E34" i="5"/>
  <c r="D34" i="5"/>
  <c r="C34" i="5"/>
  <c r="B34" i="5"/>
  <c r="AC33" i="5"/>
  <c r="AB33" i="5"/>
  <c r="AA33" i="5"/>
  <c r="Z33" i="5"/>
  <c r="Y33" i="5"/>
  <c r="X33" i="5"/>
  <c r="W33" i="5"/>
  <c r="V33" i="5"/>
  <c r="U33" i="5"/>
  <c r="T33" i="5"/>
  <c r="S33" i="5"/>
  <c r="R33" i="5"/>
  <c r="Q33" i="5"/>
  <c r="P33" i="5"/>
  <c r="O33" i="5"/>
  <c r="N33" i="5"/>
  <c r="M33" i="5"/>
  <c r="L33" i="5"/>
  <c r="K33" i="5"/>
  <c r="J33" i="5"/>
  <c r="I33" i="5"/>
  <c r="H33" i="5"/>
  <c r="G33" i="5"/>
  <c r="F33" i="5"/>
  <c r="E33" i="5"/>
  <c r="D33" i="5"/>
  <c r="C33" i="5"/>
  <c r="B33" i="5"/>
  <c r="AC32" i="5"/>
  <c r="AB32" i="5"/>
  <c r="AA32" i="5"/>
  <c r="Z32" i="5"/>
  <c r="Y32" i="5"/>
  <c r="X32" i="5"/>
  <c r="W32" i="5"/>
  <c r="V32" i="5"/>
  <c r="U32" i="5"/>
  <c r="T32" i="5"/>
  <c r="S32" i="5"/>
  <c r="R32" i="5"/>
  <c r="Q32" i="5"/>
  <c r="P32" i="5"/>
  <c r="O32" i="5"/>
  <c r="N32" i="5"/>
  <c r="M32" i="5"/>
  <c r="L32" i="5"/>
  <c r="K32" i="5"/>
  <c r="J32" i="5"/>
  <c r="I32" i="5"/>
  <c r="H32" i="5"/>
  <c r="G32" i="5"/>
  <c r="F32" i="5"/>
  <c r="E32" i="5"/>
  <c r="D32" i="5"/>
  <c r="C32" i="5"/>
  <c r="B32" i="5"/>
  <c r="AC31" i="5"/>
  <c r="AB31" i="5"/>
  <c r="AA31" i="5"/>
  <c r="Z31" i="5"/>
  <c r="Y31" i="5"/>
  <c r="X31" i="5"/>
  <c r="W31" i="5"/>
  <c r="V31" i="5"/>
  <c r="U31" i="5"/>
  <c r="T31" i="5"/>
  <c r="S31" i="5"/>
  <c r="R31" i="5"/>
  <c r="Q31" i="5"/>
  <c r="P31" i="5"/>
  <c r="O31" i="5"/>
  <c r="N31" i="5"/>
  <c r="M31" i="5"/>
  <c r="L31" i="5"/>
  <c r="K31" i="5"/>
  <c r="J31" i="5"/>
  <c r="I31" i="5"/>
  <c r="H31" i="5"/>
  <c r="G31" i="5"/>
  <c r="F31" i="5"/>
  <c r="E31" i="5"/>
  <c r="D31" i="5"/>
  <c r="C31" i="5"/>
  <c r="B31" i="5"/>
  <c r="AC30" i="5"/>
  <c r="AB30" i="5"/>
  <c r="AA30" i="5"/>
  <c r="Z30" i="5"/>
  <c r="Y30" i="5"/>
  <c r="X30" i="5"/>
  <c r="W30" i="5"/>
  <c r="V30" i="5"/>
  <c r="U30" i="5"/>
  <c r="T30" i="5"/>
  <c r="S30" i="5"/>
  <c r="R30" i="5"/>
  <c r="Q30" i="5"/>
  <c r="P30" i="5"/>
  <c r="O30" i="5"/>
  <c r="N30" i="5"/>
  <c r="M30" i="5"/>
  <c r="L30" i="5"/>
  <c r="K30" i="5"/>
  <c r="J30" i="5"/>
  <c r="I30" i="5"/>
  <c r="H30" i="5"/>
  <c r="G30" i="5"/>
  <c r="F30" i="5"/>
  <c r="E30" i="5"/>
  <c r="D30" i="5"/>
  <c r="C30" i="5"/>
  <c r="AC53" i="4"/>
  <c r="AB53" i="4"/>
  <c r="AA53" i="4"/>
  <c r="Z53" i="4"/>
  <c r="Y53" i="4"/>
  <c r="X53" i="4"/>
  <c r="W53" i="4"/>
  <c r="V53" i="4"/>
  <c r="U53" i="4"/>
  <c r="T53" i="4"/>
  <c r="S53" i="4"/>
  <c r="R53" i="4"/>
  <c r="Q53" i="4"/>
  <c r="P53" i="4"/>
  <c r="O53" i="4"/>
  <c r="N53" i="4"/>
  <c r="M53" i="4"/>
  <c r="L53" i="4"/>
  <c r="K53" i="4"/>
  <c r="J53" i="4"/>
  <c r="I53" i="4"/>
  <c r="H53" i="4"/>
  <c r="G53" i="4"/>
  <c r="F53" i="4"/>
  <c r="E53" i="4"/>
  <c r="D53" i="4"/>
  <c r="C53" i="4"/>
  <c r="B53" i="4"/>
  <c r="AC52" i="4"/>
  <c r="AB52" i="4"/>
  <c r="AA52" i="4"/>
  <c r="Z52" i="4"/>
  <c r="Y52" i="4"/>
  <c r="X52" i="4"/>
  <c r="W52" i="4"/>
  <c r="V52" i="4"/>
  <c r="U52" i="4"/>
  <c r="T52" i="4"/>
  <c r="S52" i="4"/>
  <c r="R52" i="4"/>
  <c r="Q52" i="4"/>
  <c r="P52" i="4"/>
  <c r="O52" i="4"/>
  <c r="N52" i="4"/>
  <c r="M52" i="4"/>
  <c r="L52" i="4"/>
  <c r="K52" i="4"/>
  <c r="J52" i="4"/>
  <c r="I52" i="4"/>
  <c r="H52" i="4"/>
  <c r="G52" i="4"/>
  <c r="F52" i="4"/>
  <c r="E52" i="4"/>
  <c r="D52" i="4"/>
  <c r="C52" i="4"/>
  <c r="B52" i="4"/>
  <c r="AC51" i="4"/>
  <c r="AB51" i="4"/>
  <c r="AA51" i="4"/>
  <c r="Z51" i="4"/>
  <c r="Y51" i="4"/>
  <c r="X51" i="4"/>
  <c r="W51" i="4"/>
  <c r="V51" i="4"/>
  <c r="U51" i="4"/>
  <c r="T51" i="4"/>
  <c r="S51" i="4"/>
  <c r="R51" i="4"/>
  <c r="Q51" i="4"/>
  <c r="P51" i="4"/>
  <c r="O51" i="4"/>
  <c r="N51" i="4"/>
  <c r="M51" i="4"/>
  <c r="L51" i="4"/>
  <c r="K51" i="4"/>
  <c r="J51" i="4"/>
  <c r="I51" i="4"/>
  <c r="H51" i="4"/>
  <c r="G51" i="4"/>
  <c r="F51" i="4"/>
  <c r="E51" i="4"/>
  <c r="D51" i="4"/>
  <c r="C51" i="4"/>
  <c r="B51" i="4"/>
  <c r="AC50" i="4"/>
  <c r="AB50" i="4"/>
  <c r="AA50" i="4"/>
  <c r="Z50" i="4"/>
  <c r="Y50" i="4"/>
  <c r="X50" i="4"/>
  <c r="W50" i="4"/>
  <c r="V50" i="4"/>
  <c r="U50" i="4"/>
  <c r="T50" i="4"/>
  <c r="S50" i="4"/>
  <c r="R50" i="4"/>
  <c r="Q50" i="4"/>
  <c r="P50" i="4"/>
  <c r="O50" i="4"/>
  <c r="N50" i="4"/>
  <c r="M50" i="4"/>
  <c r="L50" i="4"/>
  <c r="K50" i="4"/>
  <c r="J50" i="4"/>
  <c r="I50" i="4"/>
  <c r="H50" i="4"/>
  <c r="G50" i="4"/>
  <c r="F50" i="4"/>
  <c r="E50" i="4"/>
  <c r="D50" i="4"/>
  <c r="C50" i="4"/>
  <c r="B50" i="4"/>
  <c r="AC49" i="4"/>
  <c r="AB49" i="4"/>
  <c r="AA49" i="4"/>
  <c r="Z49" i="4"/>
  <c r="Y49" i="4"/>
  <c r="X49" i="4"/>
  <c r="W49" i="4"/>
  <c r="V49" i="4"/>
  <c r="U49" i="4"/>
  <c r="T49" i="4"/>
  <c r="S49" i="4"/>
  <c r="R49" i="4"/>
  <c r="Q49" i="4"/>
  <c r="P49" i="4"/>
  <c r="O49" i="4"/>
  <c r="N49" i="4"/>
  <c r="M49" i="4"/>
  <c r="L49" i="4"/>
  <c r="K49" i="4"/>
  <c r="J49" i="4"/>
  <c r="I49" i="4"/>
  <c r="H49" i="4"/>
  <c r="G49" i="4"/>
  <c r="F49" i="4"/>
  <c r="E49" i="4"/>
  <c r="D49" i="4"/>
  <c r="C49" i="4"/>
  <c r="B49" i="4"/>
  <c r="AC48" i="4"/>
  <c r="AB48" i="4"/>
  <c r="AA48" i="4"/>
  <c r="Z48" i="4"/>
  <c r="Y48" i="4"/>
  <c r="X48" i="4"/>
  <c r="W48" i="4"/>
  <c r="V48" i="4"/>
  <c r="U48" i="4"/>
  <c r="T48" i="4"/>
  <c r="S48" i="4"/>
  <c r="R48" i="4"/>
  <c r="Q48" i="4"/>
  <c r="P48" i="4"/>
  <c r="O48" i="4"/>
  <c r="N48" i="4"/>
  <c r="M48" i="4"/>
  <c r="L48" i="4"/>
  <c r="K48" i="4"/>
  <c r="J48" i="4"/>
  <c r="I48" i="4"/>
  <c r="H48" i="4"/>
  <c r="G48" i="4"/>
  <c r="F48" i="4"/>
  <c r="E48" i="4"/>
  <c r="D48" i="4"/>
  <c r="C48" i="4"/>
  <c r="B48" i="4"/>
  <c r="AC47" i="4"/>
  <c r="AB47" i="4"/>
  <c r="AA47" i="4"/>
  <c r="Z47" i="4"/>
  <c r="Y47" i="4"/>
  <c r="X47" i="4"/>
  <c r="W47" i="4"/>
  <c r="V47" i="4"/>
  <c r="U47" i="4"/>
  <c r="T47" i="4"/>
  <c r="S47" i="4"/>
  <c r="R47" i="4"/>
  <c r="Q47" i="4"/>
  <c r="P47" i="4"/>
  <c r="O47" i="4"/>
  <c r="N47" i="4"/>
  <c r="M47" i="4"/>
  <c r="L47" i="4"/>
  <c r="K47" i="4"/>
  <c r="J47" i="4"/>
  <c r="I47" i="4"/>
  <c r="H47" i="4"/>
  <c r="G47" i="4"/>
  <c r="F47" i="4"/>
  <c r="E47" i="4"/>
  <c r="D47" i="4"/>
  <c r="C47" i="4"/>
  <c r="B47" i="4"/>
  <c r="AC46" i="4"/>
  <c r="AB46" i="4"/>
  <c r="AA46" i="4"/>
  <c r="Z46" i="4"/>
  <c r="Y46" i="4"/>
  <c r="X46" i="4"/>
  <c r="W46" i="4"/>
  <c r="V46" i="4"/>
  <c r="U46" i="4"/>
  <c r="T46" i="4"/>
  <c r="S46" i="4"/>
  <c r="R46" i="4"/>
  <c r="Q46" i="4"/>
  <c r="P46" i="4"/>
  <c r="O46" i="4"/>
  <c r="N46" i="4"/>
  <c r="M46" i="4"/>
  <c r="L46" i="4"/>
  <c r="K46" i="4"/>
  <c r="J46" i="4"/>
  <c r="I46" i="4"/>
  <c r="H46" i="4"/>
  <c r="G46" i="4"/>
  <c r="F46" i="4"/>
  <c r="E46" i="4"/>
  <c r="D46" i="4"/>
  <c r="C46" i="4"/>
  <c r="B46" i="4"/>
  <c r="AC45" i="4"/>
  <c r="AB45" i="4"/>
  <c r="AA45" i="4"/>
  <c r="Z45" i="4"/>
  <c r="Y45" i="4"/>
  <c r="X45" i="4"/>
  <c r="W45" i="4"/>
  <c r="V45" i="4"/>
  <c r="U45" i="4"/>
  <c r="T45" i="4"/>
  <c r="S45" i="4"/>
  <c r="R45" i="4"/>
  <c r="Q45" i="4"/>
  <c r="P45" i="4"/>
  <c r="O45" i="4"/>
  <c r="N45" i="4"/>
  <c r="M45" i="4"/>
  <c r="L45" i="4"/>
  <c r="K45" i="4"/>
  <c r="J45" i="4"/>
  <c r="I45" i="4"/>
  <c r="H45" i="4"/>
  <c r="G45" i="4"/>
  <c r="F45" i="4"/>
  <c r="E45" i="4"/>
  <c r="D45" i="4"/>
  <c r="C45" i="4"/>
  <c r="B45" i="4"/>
  <c r="AC44" i="4"/>
  <c r="AB44" i="4"/>
  <c r="AA44" i="4"/>
  <c r="Z44" i="4"/>
  <c r="Y44" i="4"/>
  <c r="X44" i="4"/>
  <c r="W44" i="4"/>
  <c r="V44" i="4"/>
  <c r="U44" i="4"/>
  <c r="T44" i="4"/>
  <c r="S44" i="4"/>
  <c r="R44" i="4"/>
  <c r="Q44" i="4"/>
  <c r="P44" i="4"/>
  <c r="O44" i="4"/>
  <c r="N44" i="4"/>
  <c r="M44" i="4"/>
  <c r="L44" i="4"/>
  <c r="K44" i="4"/>
  <c r="J44" i="4"/>
  <c r="I44" i="4"/>
  <c r="H44" i="4"/>
  <c r="G44" i="4"/>
  <c r="F44" i="4"/>
  <c r="E44" i="4"/>
  <c r="D44" i="4"/>
  <c r="C44" i="4"/>
  <c r="B44" i="4"/>
  <c r="AC43" i="4"/>
  <c r="AB43" i="4"/>
  <c r="AA43" i="4"/>
  <c r="Z43" i="4"/>
  <c r="Y43" i="4"/>
  <c r="X43" i="4"/>
  <c r="W43" i="4"/>
  <c r="V43" i="4"/>
  <c r="U43" i="4"/>
  <c r="T43" i="4"/>
  <c r="S43" i="4"/>
  <c r="R43" i="4"/>
  <c r="Q43" i="4"/>
  <c r="P43" i="4"/>
  <c r="O43" i="4"/>
  <c r="N43" i="4"/>
  <c r="M43" i="4"/>
  <c r="L43" i="4"/>
  <c r="K43" i="4"/>
  <c r="J43" i="4"/>
  <c r="I43" i="4"/>
  <c r="H43" i="4"/>
  <c r="G43" i="4"/>
  <c r="F43" i="4"/>
  <c r="E43" i="4"/>
  <c r="D43" i="4"/>
  <c r="C43" i="4"/>
  <c r="B43" i="4"/>
  <c r="AC42" i="4"/>
  <c r="AB42" i="4"/>
  <c r="AA42" i="4"/>
  <c r="Z42" i="4"/>
  <c r="Y42" i="4"/>
  <c r="X42" i="4"/>
  <c r="W42" i="4"/>
  <c r="V42" i="4"/>
  <c r="U42" i="4"/>
  <c r="T42" i="4"/>
  <c r="S42" i="4"/>
  <c r="R42" i="4"/>
  <c r="Q42" i="4"/>
  <c r="P42" i="4"/>
  <c r="O42" i="4"/>
  <c r="N42" i="4"/>
  <c r="M42" i="4"/>
  <c r="L42" i="4"/>
  <c r="K42" i="4"/>
  <c r="J42" i="4"/>
  <c r="I42" i="4"/>
  <c r="H42" i="4"/>
  <c r="G42" i="4"/>
  <c r="F42" i="4"/>
  <c r="E42" i="4"/>
  <c r="D42" i="4"/>
  <c r="C42" i="4"/>
  <c r="B42" i="4"/>
  <c r="AC41" i="4"/>
  <c r="AB41" i="4"/>
  <c r="AA41" i="4"/>
  <c r="Z41" i="4"/>
  <c r="Y41" i="4"/>
  <c r="X41" i="4"/>
  <c r="W41" i="4"/>
  <c r="V41" i="4"/>
  <c r="U41" i="4"/>
  <c r="T41" i="4"/>
  <c r="S41" i="4"/>
  <c r="R41" i="4"/>
  <c r="Q41" i="4"/>
  <c r="P41" i="4"/>
  <c r="O41" i="4"/>
  <c r="N41" i="4"/>
  <c r="M41" i="4"/>
  <c r="L41" i="4"/>
  <c r="K41" i="4"/>
  <c r="J41" i="4"/>
  <c r="I41" i="4"/>
  <c r="H41" i="4"/>
  <c r="G41" i="4"/>
  <c r="F41" i="4"/>
  <c r="E41" i="4"/>
  <c r="D41" i="4"/>
  <c r="C41" i="4"/>
  <c r="B41" i="4"/>
  <c r="AC40" i="4"/>
  <c r="AB40" i="4"/>
  <c r="AA40" i="4"/>
  <c r="Z40" i="4"/>
  <c r="Y40" i="4"/>
  <c r="X40" i="4"/>
  <c r="W40" i="4"/>
  <c r="V40" i="4"/>
  <c r="U40" i="4"/>
  <c r="T40" i="4"/>
  <c r="S40" i="4"/>
  <c r="R40" i="4"/>
  <c r="Q40" i="4"/>
  <c r="P40" i="4"/>
  <c r="O40" i="4"/>
  <c r="N40" i="4"/>
  <c r="M40" i="4"/>
  <c r="L40" i="4"/>
  <c r="K40" i="4"/>
  <c r="J40" i="4"/>
  <c r="I40" i="4"/>
  <c r="H40" i="4"/>
  <c r="G40" i="4"/>
  <c r="F40" i="4"/>
  <c r="E40" i="4"/>
  <c r="D40" i="4"/>
  <c r="C40" i="4"/>
  <c r="B40" i="4"/>
  <c r="AC39" i="4"/>
  <c r="AB39" i="4"/>
  <c r="AA39" i="4"/>
  <c r="Z39" i="4"/>
  <c r="Y39" i="4"/>
  <c r="X39" i="4"/>
  <c r="W39" i="4"/>
  <c r="V39" i="4"/>
  <c r="U39" i="4"/>
  <c r="T39" i="4"/>
  <c r="S39" i="4"/>
  <c r="R39" i="4"/>
  <c r="Q39" i="4"/>
  <c r="P39" i="4"/>
  <c r="O39" i="4"/>
  <c r="N39" i="4"/>
  <c r="M39" i="4"/>
  <c r="L39" i="4"/>
  <c r="K39" i="4"/>
  <c r="J39" i="4"/>
  <c r="I39" i="4"/>
  <c r="H39" i="4"/>
  <c r="G39" i="4"/>
  <c r="F39" i="4"/>
  <c r="E39" i="4"/>
  <c r="D39" i="4"/>
  <c r="C39" i="4"/>
  <c r="B39" i="4"/>
  <c r="AC38" i="4"/>
  <c r="AB38" i="4"/>
  <c r="AA38" i="4"/>
  <c r="Z38" i="4"/>
  <c r="Y38" i="4"/>
  <c r="X38" i="4"/>
  <c r="W38" i="4"/>
  <c r="V38" i="4"/>
  <c r="U38" i="4"/>
  <c r="T38" i="4"/>
  <c r="S38" i="4"/>
  <c r="R38" i="4"/>
  <c r="Q38" i="4"/>
  <c r="P38" i="4"/>
  <c r="O38" i="4"/>
  <c r="N38" i="4"/>
  <c r="M38" i="4"/>
  <c r="L38" i="4"/>
  <c r="K38" i="4"/>
  <c r="J38" i="4"/>
  <c r="I38" i="4"/>
  <c r="H38" i="4"/>
  <c r="G38" i="4"/>
  <c r="F38" i="4"/>
  <c r="E38" i="4"/>
  <c r="D38" i="4"/>
  <c r="C38" i="4"/>
  <c r="B38" i="4"/>
  <c r="AC37" i="4"/>
  <c r="AB37" i="4"/>
  <c r="AA37" i="4"/>
  <c r="Z37" i="4"/>
  <c r="Y37" i="4"/>
  <c r="X37" i="4"/>
  <c r="W37" i="4"/>
  <c r="V37" i="4"/>
  <c r="U37" i="4"/>
  <c r="T37" i="4"/>
  <c r="S37" i="4"/>
  <c r="R37" i="4"/>
  <c r="Q37" i="4"/>
  <c r="P37" i="4"/>
  <c r="O37" i="4"/>
  <c r="N37" i="4"/>
  <c r="M37" i="4"/>
  <c r="L37" i="4"/>
  <c r="K37" i="4"/>
  <c r="J37" i="4"/>
  <c r="I37" i="4"/>
  <c r="H37" i="4"/>
  <c r="G37" i="4"/>
  <c r="F37" i="4"/>
  <c r="E37" i="4"/>
  <c r="D37" i="4"/>
  <c r="C37" i="4"/>
  <c r="B37" i="4"/>
  <c r="AC36" i="4"/>
  <c r="AB36" i="4"/>
  <c r="AA36" i="4"/>
  <c r="Z36" i="4"/>
  <c r="Y36" i="4"/>
  <c r="X36" i="4"/>
  <c r="W36" i="4"/>
  <c r="V36" i="4"/>
  <c r="U36" i="4"/>
  <c r="T36" i="4"/>
  <c r="S36" i="4"/>
  <c r="R36" i="4"/>
  <c r="Q36" i="4"/>
  <c r="P36" i="4"/>
  <c r="O36" i="4"/>
  <c r="N36" i="4"/>
  <c r="M36" i="4"/>
  <c r="L36" i="4"/>
  <c r="K36" i="4"/>
  <c r="J36" i="4"/>
  <c r="I36" i="4"/>
  <c r="H36" i="4"/>
  <c r="G36" i="4"/>
  <c r="F36" i="4"/>
  <c r="E36" i="4"/>
  <c r="D36" i="4"/>
  <c r="C36" i="4"/>
  <c r="B36" i="4"/>
  <c r="AC35" i="4"/>
  <c r="AB35" i="4"/>
  <c r="AA35" i="4"/>
  <c r="Z35" i="4"/>
  <c r="Y35" i="4"/>
  <c r="X35" i="4"/>
  <c r="W35" i="4"/>
  <c r="V35" i="4"/>
  <c r="U35" i="4"/>
  <c r="T35" i="4"/>
  <c r="S35" i="4"/>
  <c r="R35" i="4"/>
  <c r="Q35" i="4"/>
  <c r="P35" i="4"/>
  <c r="O35" i="4"/>
  <c r="N35" i="4"/>
  <c r="M35" i="4"/>
  <c r="L35" i="4"/>
  <c r="K35" i="4"/>
  <c r="J35" i="4"/>
  <c r="I35" i="4"/>
  <c r="H35" i="4"/>
  <c r="G35" i="4"/>
  <c r="F35" i="4"/>
  <c r="E35" i="4"/>
  <c r="D35" i="4"/>
  <c r="C35" i="4"/>
  <c r="B35" i="4"/>
  <c r="AC34" i="4"/>
  <c r="AB34" i="4"/>
  <c r="AA34" i="4"/>
  <c r="Z34" i="4"/>
  <c r="Y34" i="4"/>
  <c r="X34" i="4"/>
  <c r="W34" i="4"/>
  <c r="V34" i="4"/>
  <c r="U34" i="4"/>
  <c r="T34" i="4"/>
  <c r="S34" i="4"/>
  <c r="R34" i="4"/>
  <c r="Q34" i="4"/>
  <c r="P34" i="4"/>
  <c r="O34" i="4"/>
  <c r="N34" i="4"/>
  <c r="M34" i="4"/>
  <c r="L34" i="4"/>
  <c r="K34" i="4"/>
  <c r="J34" i="4"/>
  <c r="I34" i="4"/>
  <c r="H34" i="4"/>
  <c r="G34" i="4"/>
  <c r="F34" i="4"/>
  <c r="E34" i="4"/>
  <c r="D34" i="4"/>
  <c r="C34" i="4"/>
  <c r="B34" i="4"/>
  <c r="AC33" i="4"/>
  <c r="AB33" i="4"/>
  <c r="AA33" i="4"/>
  <c r="Z33" i="4"/>
  <c r="Y33" i="4"/>
  <c r="X33" i="4"/>
  <c r="W33" i="4"/>
  <c r="V33" i="4"/>
  <c r="U33" i="4"/>
  <c r="T33" i="4"/>
  <c r="S33" i="4"/>
  <c r="R33" i="4"/>
  <c r="Q33" i="4"/>
  <c r="P33" i="4"/>
  <c r="O33" i="4"/>
  <c r="N33" i="4"/>
  <c r="M33" i="4"/>
  <c r="L33" i="4"/>
  <c r="K33" i="4"/>
  <c r="J33" i="4"/>
  <c r="I33" i="4"/>
  <c r="H33" i="4"/>
  <c r="G33" i="4"/>
  <c r="F33" i="4"/>
  <c r="E33" i="4"/>
  <c r="D33" i="4"/>
  <c r="C33" i="4"/>
  <c r="B33" i="4"/>
  <c r="AC32" i="4"/>
  <c r="AB32" i="4"/>
  <c r="AA32" i="4"/>
  <c r="Z32" i="4"/>
  <c r="Y32" i="4"/>
  <c r="X32" i="4"/>
  <c r="W32" i="4"/>
  <c r="V32" i="4"/>
  <c r="U32" i="4"/>
  <c r="T32" i="4"/>
  <c r="S32" i="4"/>
  <c r="R32" i="4"/>
  <c r="Q32" i="4"/>
  <c r="P32" i="4"/>
  <c r="O32" i="4"/>
  <c r="N32" i="4"/>
  <c r="M32" i="4"/>
  <c r="L32" i="4"/>
  <c r="K32" i="4"/>
  <c r="J32" i="4"/>
  <c r="I32" i="4"/>
  <c r="H32" i="4"/>
  <c r="G32" i="4"/>
  <c r="F32" i="4"/>
  <c r="E32" i="4"/>
  <c r="D32" i="4"/>
  <c r="C32" i="4"/>
  <c r="B32" i="4"/>
  <c r="AC31" i="4"/>
  <c r="AB31" i="4"/>
  <c r="AA31" i="4"/>
  <c r="Z31" i="4"/>
  <c r="Y31" i="4"/>
  <c r="X31" i="4"/>
  <c r="W31" i="4"/>
  <c r="V31" i="4"/>
  <c r="U31" i="4"/>
  <c r="T31" i="4"/>
  <c r="S31" i="4"/>
  <c r="R31" i="4"/>
  <c r="Q31" i="4"/>
  <c r="P31" i="4"/>
  <c r="O31" i="4"/>
  <c r="N31" i="4"/>
  <c r="M31" i="4"/>
  <c r="L31" i="4"/>
  <c r="K31" i="4"/>
  <c r="J31" i="4"/>
  <c r="I31" i="4"/>
  <c r="H31" i="4"/>
  <c r="G31" i="4"/>
  <c r="F31" i="4"/>
  <c r="E31" i="4"/>
  <c r="D31" i="4"/>
  <c r="C31" i="4"/>
  <c r="B31" i="4"/>
  <c r="AC30" i="4"/>
  <c r="AB30" i="4"/>
  <c r="AA30" i="4"/>
  <c r="Z30" i="4"/>
  <c r="Y30" i="4"/>
  <c r="X30" i="4"/>
  <c r="W30" i="4"/>
  <c r="V30" i="4"/>
  <c r="U30" i="4"/>
  <c r="T30" i="4"/>
  <c r="S30" i="4"/>
  <c r="R30" i="4"/>
  <c r="Q30" i="4"/>
  <c r="P30" i="4"/>
  <c r="O30" i="4"/>
  <c r="N30" i="4"/>
  <c r="M30" i="4"/>
  <c r="L30" i="4"/>
  <c r="K30" i="4"/>
  <c r="J30" i="4"/>
  <c r="I30" i="4"/>
  <c r="H30" i="4"/>
  <c r="G30" i="4"/>
  <c r="F30" i="4"/>
  <c r="E30" i="4"/>
  <c r="D30" i="4"/>
  <c r="C30" i="4"/>
  <c r="AC53" i="3"/>
  <c r="AB53" i="3"/>
  <c r="AA53" i="3"/>
  <c r="Z53" i="3"/>
  <c r="Y53" i="3"/>
  <c r="X53" i="3"/>
  <c r="W53" i="3"/>
  <c r="V53" i="3"/>
  <c r="U53" i="3"/>
  <c r="T53" i="3"/>
  <c r="S53" i="3"/>
  <c r="R53" i="3"/>
  <c r="Q53" i="3"/>
  <c r="P53" i="3"/>
  <c r="O53" i="3"/>
  <c r="N53" i="3"/>
  <c r="M53" i="3"/>
  <c r="L53" i="3"/>
  <c r="K53" i="3"/>
  <c r="J53" i="3"/>
  <c r="I53" i="3"/>
  <c r="H53" i="3"/>
  <c r="G53" i="3"/>
  <c r="F53" i="3"/>
  <c r="E53" i="3"/>
  <c r="D53" i="3"/>
  <c r="C53" i="3"/>
  <c r="AC52" i="3"/>
  <c r="AB52" i="3"/>
  <c r="AA52" i="3"/>
  <c r="Z52" i="3"/>
  <c r="Y52" i="3"/>
  <c r="X52" i="3"/>
  <c r="W52" i="3"/>
  <c r="V52" i="3"/>
  <c r="U52" i="3"/>
  <c r="T52" i="3"/>
  <c r="S52" i="3"/>
  <c r="R52" i="3"/>
  <c r="Q52" i="3"/>
  <c r="P52" i="3"/>
  <c r="O52" i="3"/>
  <c r="N52" i="3"/>
  <c r="M52" i="3"/>
  <c r="L52" i="3"/>
  <c r="K52" i="3"/>
  <c r="J52" i="3"/>
  <c r="I52" i="3"/>
  <c r="H52" i="3"/>
  <c r="G52" i="3"/>
  <c r="F52" i="3"/>
  <c r="E52" i="3"/>
  <c r="D52" i="3"/>
  <c r="C52" i="3"/>
  <c r="AC51" i="3"/>
  <c r="AB51" i="3"/>
  <c r="AA51" i="3"/>
  <c r="Z51" i="3"/>
  <c r="Y51" i="3"/>
  <c r="X51" i="3"/>
  <c r="W51" i="3"/>
  <c r="V51" i="3"/>
  <c r="U51" i="3"/>
  <c r="T51" i="3"/>
  <c r="S51" i="3"/>
  <c r="R51" i="3"/>
  <c r="Q51" i="3"/>
  <c r="P51" i="3"/>
  <c r="O51" i="3"/>
  <c r="N51" i="3"/>
  <c r="M51" i="3"/>
  <c r="L51" i="3"/>
  <c r="K51" i="3"/>
  <c r="J51" i="3"/>
  <c r="I51" i="3"/>
  <c r="H51" i="3"/>
  <c r="G51" i="3"/>
  <c r="F51" i="3"/>
  <c r="E51" i="3"/>
  <c r="D51" i="3"/>
  <c r="C51" i="3"/>
  <c r="AC50" i="3"/>
  <c r="AB50" i="3"/>
  <c r="AA50" i="3"/>
  <c r="Z50" i="3"/>
  <c r="Y50" i="3"/>
  <c r="X50" i="3"/>
  <c r="W50" i="3"/>
  <c r="V50" i="3"/>
  <c r="U50" i="3"/>
  <c r="T50" i="3"/>
  <c r="S50" i="3"/>
  <c r="R50" i="3"/>
  <c r="Q50" i="3"/>
  <c r="P50" i="3"/>
  <c r="O50" i="3"/>
  <c r="N50" i="3"/>
  <c r="M50" i="3"/>
  <c r="L50" i="3"/>
  <c r="K50" i="3"/>
  <c r="J50" i="3"/>
  <c r="I50" i="3"/>
  <c r="H50" i="3"/>
  <c r="G50" i="3"/>
  <c r="F50" i="3"/>
  <c r="E50" i="3"/>
  <c r="D50" i="3"/>
  <c r="C50" i="3"/>
  <c r="AC49" i="3"/>
  <c r="AB49" i="3"/>
  <c r="AA49" i="3"/>
  <c r="Z49" i="3"/>
  <c r="Y49" i="3"/>
  <c r="X49" i="3"/>
  <c r="W49" i="3"/>
  <c r="V49" i="3"/>
  <c r="U49" i="3"/>
  <c r="T49" i="3"/>
  <c r="S49" i="3"/>
  <c r="R49" i="3"/>
  <c r="Q49" i="3"/>
  <c r="P49" i="3"/>
  <c r="O49" i="3"/>
  <c r="N49" i="3"/>
  <c r="M49" i="3"/>
  <c r="L49" i="3"/>
  <c r="K49" i="3"/>
  <c r="J49" i="3"/>
  <c r="I49" i="3"/>
  <c r="H49" i="3"/>
  <c r="G49" i="3"/>
  <c r="F49" i="3"/>
  <c r="E49" i="3"/>
  <c r="D49" i="3"/>
  <c r="C49" i="3"/>
  <c r="AC48" i="3"/>
  <c r="AB48" i="3"/>
  <c r="AA48" i="3"/>
  <c r="Z48" i="3"/>
  <c r="Y48" i="3"/>
  <c r="X48" i="3"/>
  <c r="W48" i="3"/>
  <c r="V48" i="3"/>
  <c r="U48" i="3"/>
  <c r="T48" i="3"/>
  <c r="S48" i="3"/>
  <c r="R48" i="3"/>
  <c r="Q48" i="3"/>
  <c r="P48" i="3"/>
  <c r="O48" i="3"/>
  <c r="N48" i="3"/>
  <c r="M48" i="3"/>
  <c r="L48" i="3"/>
  <c r="K48" i="3"/>
  <c r="J48" i="3"/>
  <c r="I48" i="3"/>
  <c r="H48" i="3"/>
  <c r="G48" i="3"/>
  <c r="F48" i="3"/>
  <c r="E48" i="3"/>
  <c r="D48" i="3"/>
  <c r="C48" i="3"/>
  <c r="AC47" i="3"/>
  <c r="AB47" i="3"/>
  <c r="AA47" i="3"/>
  <c r="Z47" i="3"/>
  <c r="Y47" i="3"/>
  <c r="X47" i="3"/>
  <c r="W47" i="3"/>
  <c r="V47" i="3"/>
  <c r="U47" i="3"/>
  <c r="T47" i="3"/>
  <c r="S47" i="3"/>
  <c r="R47" i="3"/>
  <c r="Q47" i="3"/>
  <c r="P47" i="3"/>
  <c r="O47" i="3"/>
  <c r="N47" i="3"/>
  <c r="M47" i="3"/>
  <c r="L47" i="3"/>
  <c r="K47" i="3"/>
  <c r="J47" i="3"/>
  <c r="I47" i="3"/>
  <c r="H47" i="3"/>
  <c r="G47" i="3"/>
  <c r="F47" i="3"/>
  <c r="E47" i="3"/>
  <c r="D47" i="3"/>
  <c r="C47" i="3"/>
  <c r="AC46" i="3"/>
  <c r="AB46" i="3"/>
  <c r="AA46" i="3"/>
  <c r="Z46" i="3"/>
  <c r="Y46" i="3"/>
  <c r="X46" i="3"/>
  <c r="W46" i="3"/>
  <c r="V46" i="3"/>
  <c r="U46" i="3"/>
  <c r="T46" i="3"/>
  <c r="S46" i="3"/>
  <c r="R46" i="3"/>
  <c r="Q46" i="3"/>
  <c r="P46" i="3"/>
  <c r="O46" i="3"/>
  <c r="N46" i="3"/>
  <c r="M46" i="3"/>
  <c r="L46" i="3"/>
  <c r="K46" i="3"/>
  <c r="J46" i="3"/>
  <c r="I46" i="3"/>
  <c r="H46" i="3"/>
  <c r="G46" i="3"/>
  <c r="F46" i="3"/>
  <c r="E46" i="3"/>
  <c r="D46" i="3"/>
  <c r="C46" i="3"/>
  <c r="AC45" i="3"/>
  <c r="AB45" i="3"/>
  <c r="AA45" i="3"/>
  <c r="Z45" i="3"/>
  <c r="Y45" i="3"/>
  <c r="X45" i="3"/>
  <c r="W45" i="3"/>
  <c r="V45" i="3"/>
  <c r="U45" i="3"/>
  <c r="T45" i="3"/>
  <c r="S45" i="3"/>
  <c r="R45" i="3"/>
  <c r="Q45" i="3"/>
  <c r="P45" i="3"/>
  <c r="O45" i="3"/>
  <c r="N45" i="3"/>
  <c r="M45" i="3"/>
  <c r="L45" i="3"/>
  <c r="K45" i="3"/>
  <c r="J45" i="3"/>
  <c r="I45" i="3"/>
  <c r="H45" i="3"/>
  <c r="G45" i="3"/>
  <c r="F45" i="3"/>
  <c r="E45" i="3"/>
  <c r="D45" i="3"/>
  <c r="C45" i="3"/>
  <c r="AC44" i="3"/>
  <c r="AB44" i="3"/>
  <c r="AA44" i="3"/>
  <c r="Z44" i="3"/>
  <c r="Y44" i="3"/>
  <c r="X44" i="3"/>
  <c r="W44" i="3"/>
  <c r="V44" i="3"/>
  <c r="U44" i="3"/>
  <c r="T44" i="3"/>
  <c r="S44" i="3"/>
  <c r="R44" i="3"/>
  <c r="Q44" i="3"/>
  <c r="P44" i="3"/>
  <c r="O44" i="3"/>
  <c r="N44" i="3"/>
  <c r="M44" i="3"/>
  <c r="L44" i="3"/>
  <c r="K44" i="3"/>
  <c r="J44" i="3"/>
  <c r="I44" i="3"/>
  <c r="H44" i="3"/>
  <c r="G44" i="3"/>
  <c r="F44" i="3"/>
  <c r="E44" i="3"/>
  <c r="D44" i="3"/>
  <c r="C44" i="3"/>
  <c r="AC43" i="3"/>
  <c r="AB43" i="3"/>
  <c r="AA43" i="3"/>
  <c r="Z43" i="3"/>
  <c r="Y43" i="3"/>
  <c r="X43" i="3"/>
  <c r="W43" i="3"/>
  <c r="V43" i="3"/>
  <c r="U43" i="3"/>
  <c r="T43" i="3"/>
  <c r="S43" i="3"/>
  <c r="R43" i="3"/>
  <c r="Q43" i="3"/>
  <c r="P43" i="3"/>
  <c r="O43" i="3"/>
  <c r="N43" i="3"/>
  <c r="M43" i="3"/>
  <c r="L43" i="3"/>
  <c r="K43" i="3"/>
  <c r="J43" i="3"/>
  <c r="I43" i="3"/>
  <c r="H43" i="3"/>
  <c r="G43" i="3"/>
  <c r="F43" i="3"/>
  <c r="E43" i="3"/>
  <c r="D43" i="3"/>
  <c r="C43" i="3"/>
  <c r="AC42" i="3"/>
  <c r="AB42" i="3"/>
  <c r="AA42" i="3"/>
  <c r="Z42" i="3"/>
  <c r="Y42" i="3"/>
  <c r="X42" i="3"/>
  <c r="W42" i="3"/>
  <c r="V42" i="3"/>
  <c r="U42" i="3"/>
  <c r="T42" i="3"/>
  <c r="S42" i="3"/>
  <c r="R42" i="3"/>
  <c r="Q42" i="3"/>
  <c r="P42" i="3"/>
  <c r="O42" i="3"/>
  <c r="N42" i="3"/>
  <c r="M42" i="3"/>
  <c r="L42" i="3"/>
  <c r="K42" i="3"/>
  <c r="J42" i="3"/>
  <c r="I42" i="3"/>
  <c r="H42" i="3"/>
  <c r="G42" i="3"/>
  <c r="F42" i="3"/>
  <c r="E42" i="3"/>
  <c r="D42" i="3"/>
  <c r="C42" i="3"/>
  <c r="AC41" i="3"/>
  <c r="AB41" i="3"/>
  <c r="AA41" i="3"/>
  <c r="Z41" i="3"/>
  <c r="Y41" i="3"/>
  <c r="X41" i="3"/>
  <c r="W41" i="3"/>
  <c r="V41" i="3"/>
  <c r="U41" i="3"/>
  <c r="T41" i="3"/>
  <c r="S41" i="3"/>
  <c r="R41" i="3"/>
  <c r="Q41" i="3"/>
  <c r="P41" i="3"/>
  <c r="O41" i="3"/>
  <c r="N41" i="3"/>
  <c r="M41" i="3"/>
  <c r="L41" i="3"/>
  <c r="K41" i="3"/>
  <c r="J41" i="3"/>
  <c r="I41" i="3"/>
  <c r="H41" i="3"/>
  <c r="G41" i="3"/>
  <c r="F41" i="3"/>
  <c r="E41" i="3"/>
  <c r="D41" i="3"/>
  <c r="C41" i="3"/>
  <c r="AC40" i="3"/>
  <c r="AB40" i="3"/>
  <c r="AA40" i="3"/>
  <c r="Z40" i="3"/>
  <c r="Y40" i="3"/>
  <c r="X40" i="3"/>
  <c r="W40" i="3"/>
  <c r="V40" i="3"/>
  <c r="U40" i="3"/>
  <c r="T40" i="3"/>
  <c r="S40" i="3"/>
  <c r="R40" i="3"/>
  <c r="Q40" i="3"/>
  <c r="P40" i="3"/>
  <c r="O40" i="3"/>
  <c r="N40" i="3"/>
  <c r="M40" i="3"/>
  <c r="L40" i="3"/>
  <c r="K40" i="3"/>
  <c r="J40" i="3"/>
  <c r="I40" i="3"/>
  <c r="H40" i="3"/>
  <c r="G40" i="3"/>
  <c r="F40" i="3"/>
  <c r="E40" i="3"/>
  <c r="D40" i="3"/>
  <c r="C40" i="3"/>
  <c r="AC39" i="3"/>
  <c r="AB39" i="3"/>
  <c r="AA39" i="3"/>
  <c r="Z39" i="3"/>
  <c r="Y39" i="3"/>
  <c r="X39" i="3"/>
  <c r="W39" i="3"/>
  <c r="V39" i="3"/>
  <c r="U39" i="3"/>
  <c r="T39" i="3"/>
  <c r="S39" i="3"/>
  <c r="R39" i="3"/>
  <c r="Q39" i="3"/>
  <c r="P39" i="3"/>
  <c r="O39" i="3"/>
  <c r="N39" i="3"/>
  <c r="M39" i="3"/>
  <c r="L39" i="3"/>
  <c r="K39" i="3"/>
  <c r="J39" i="3"/>
  <c r="I39" i="3"/>
  <c r="H39" i="3"/>
  <c r="G39" i="3"/>
  <c r="F39" i="3"/>
  <c r="E39" i="3"/>
  <c r="D39" i="3"/>
  <c r="C39" i="3"/>
  <c r="AC38" i="3"/>
  <c r="AB38" i="3"/>
  <c r="AA38" i="3"/>
  <c r="Z38" i="3"/>
  <c r="Y38" i="3"/>
  <c r="X38" i="3"/>
  <c r="W38" i="3"/>
  <c r="V38" i="3"/>
  <c r="U38" i="3"/>
  <c r="T38" i="3"/>
  <c r="S38" i="3"/>
  <c r="R38" i="3"/>
  <c r="Q38" i="3"/>
  <c r="P38" i="3"/>
  <c r="O38" i="3"/>
  <c r="N38" i="3"/>
  <c r="M38" i="3"/>
  <c r="L38" i="3"/>
  <c r="K38" i="3"/>
  <c r="J38" i="3"/>
  <c r="I38" i="3"/>
  <c r="H38" i="3"/>
  <c r="G38" i="3"/>
  <c r="F38" i="3"/>
  <c r="E38" i="3"/>
  <c r="D38" i="3"/>
  <c r="C38" i="3"/>
  <c r="AC37" i="3"/>
  <c r="AB37" i="3"/>
  <c r="AA37" i="3"/>
  <c r="Z37" i="3"/>
  <c r="Y37" i="3"/>
  <c r="X37" i="3"/>
  <c r="W37" i="3"/>
  <c r="V37" i="3"/>
  <c r="U37" i="3"/>
  <c r="T37" i="3"/>
  <c r="S37" i="3"/>
  <c r="R37" i="3"/>
  <c r="Q37" i="3"/>
  <c r="P37" i="3"/>
  <c r="O37" i="3"/>
  <c r="N37" i="3"/>
  <c r="M37" i="3"/>
  <c r="L37" i="3"/>
  <c r="K37" i="3"/>
  <c r="J37" i="3"/>
  <c r="I37" i="3"/>
  <c r="H37" i="3"/>
  <c r="G37" i="3"/>
  <c r="F37" i="3"/>
  <c r="E37" i="3"/>
  <c r="D37" i="3"/>
  <c r="C37" i="3"/>
  <c r="AC36" i="3"/>
  <c r="AB36" i="3"/>
  <c r="AA36" i="3"/>
  <c r="Z36" i="3"/>
  <c r="Y36" i="3"/>
  <c r="X36" i="3"/>
  <c r="W36" i="3"/>
  <c r="V36" i="3"/>
  <c r="U36" i="3"/>
  <c r="T36" i="3"/>
  <c r="S36" i="3"/>
  <c r="R36" i="3"/>
  <c r="Q36" i="3"/>
  <c r="P36" i="3"/>
  <c r="O36" i="3"/>
  <c r="N36" i="3"/>
  <c r="M36" i="3"/>
  <c r="L36" i="3"/>
  <c r="K36" i="3"/>
  <c r="J36" i="3"/>
  <c r="I36" i="3"/>
  <c r="H36" i="3"/>
  <c r="G36" i="3"/>
  <c r="F36" i="3"/>
  <c r="E36" i="3"/>
  <c r="D36" i="3"/>
  <c r="C36" i="3"/>
  <c r="AC35" i="3"/>
  <c r="AB35" i="3"/>
  <c r="AA35" i="3"/>
  <c r="Z35" i="3"/>
  <c r="Y35" i="3"/>
  <c r="X35" i="3"/>
  <c r="W35" i="3"/>
  <c r="V35" i="3"/>
  <c r="U35" i="3"/>
  <c r="T35" i="3"/>
  <c r="S35" i="3"/>
  <c r="R35" i="3"/>
  <c r="Q35" i="3"/>
  <c r="P35" i="3"/>
  <c r="O35" i="3"/>
  <c r="N35" i="3"/>
  <c r="M35" i="3"/>
  <c r="L35" i="3"/>
  <c r="K35" i="3"/>
  <c r="J35" i="3"/>
  <c r="I35" i="3"/>
  <c r="H35" i="3"/>
  <c r="G35" i="3"/>
  <c r="F35" i="3"/>
  <c r="E35" i="3"/>
  <c r="D35" i="3"/>
  <c r="C35" i="3"/>
  <c r="AC34" i="3"/>
  <c r="AB34" i="3"/>
  <c r="AA34" i="3"/>
  <c r="Z34" i="3"/>
  <c r="Y34" i="3"/>
  <c r="X34" i="3"/>
  <c r="W34" i="3"/>
  <c r="V34" i="3"/>
  <c r="U34" i="3"/>
  <c r="T34" i="3"/>
  <c r="S34" i="3"/>
  <c r="R34" i="3"/>
  <c r="Q34" i="3"/>
  <c r="P34" i="3"/>
  <c r="O34" i="3"/>
  <c r="N34" i="3"/>
  <c r="M34" i="3"/>
  <c r="L34" i="3"/>
  <c r="K34" i="3"/>
  <c r="J34" i="3"/>
  <c r="I34" i="3"/>
  <c r="H34" i="3"/>
  <c r="G34" i="3"/>
  <c r="F34" i="3"/>
  <c r="E34" i="3"/>
  <c r="D34" i="3"/>
  <c r="C34" i="3"/>
  <c r="AC33" i="3"/>
  <c r="AB33" i="3"/>
  <c r="AA33" i="3"/>
  <c r="Z33" i="3"/>
  <c r="Y33" i="3"/>
  <c r="X33" i="3"/>
  <c r="W33" i="3"/>
  <c r="V33" i="3"/>
  <c r="U33" i="3"/>
  <c r="T33" i="3"/>
  <c r="S33" i="3"/>
  <c r="R33" i="3"/>
  <c r="Q33" i="3"/>
  <c r="P33" i="3"/>
  <c r="O33" i="3"/>
  <c r="N33" i="3"/>
  <c r="M33" i="3"/>
  <c r="L33" i="3"/>
  <c r="K33" i="3"/>
  <c r="J33" i="3"/>
  <c r="I33" i="3"/>
  <c r="H33" i="3"/>
  <c r="G33" i="3"/>
  <c r="F33" i="3"/>
  <c r="E33" i="3"/>
  <c r="D33" i="3"/>
  <c r="C33" i="3"/>
  <c r="AC32" i="3"/>
  <c r="AB32" i="3"/>
  <c r="AA32" i="3"/>
  <c r="Z32" i="3"/>
  <c r="Y32" i="3"/>
  <c r="X32" i="3"/>
  <c r="W32" i="3"/>
  <c r="V32" i="3"/>
  <c r="U32" i="3"/>
  <c r="T32" i="3"/>
  <c r="S32" i="3"/>
  <c r="R32" i="3"/>
  <c r="Q32" i="3"/>
  <c r="P32" i="3"/>
  <c r="O32" i="3"/>
  <c r="N32" i="3"/>
  <c r="M32" i="3"/>
  <c r="L32" i="3"/>
  <c r="K32" i="3"/>
  <c r="J32" i="3"/>
  <c r="I32" i="3"/>
  <c r="H32" i="3"/>
  <c r="G32" i="3"/>
  <c r="F32" i="3"/>
  <c r="E32" i="3"/>
  <c r="D32" i="3"/>
  <c r="C32" i="3"/>
  <c r="AC31" i="3"/>
  <c r="AB31" i="3"/>
  <c r="AA31" i="3"/>
  <c r="Z31" i="3"/>
  <c r="Y31" i="3"/>
  <c r="X31" i="3"/>
  <c r="W31" i="3"/>
  <c r="V31" i="3"/>
  <c r="U31" i="3"/>
  <c r="T31" i="3"/>
  <c r="S31" i="3"/>
  <c r="R31" i="3"/>
  <c r="Q31" i="3"/>
  <c r="P31" i="3"/>
  <c r="O31" i="3"/>
  <c r="N31" i="3"/>
  <c r="M31" i="3"/>
  <c r="L31" i="3"/>
  <c r="K31" i="3"/>
  <c r="J31" i="3"/>
  <c r="I31" i="3"/>
  <c r="H31" i="3"/>
  <c r="G31" i="3"/>
  <c r="F31" i="3"/>
  <c r="E31" i="3"/>
  <c r="D31" i="3"/>
  <c r="C31" i="3"/>
  <c r="AC30" i="3"/>
  <c r="AB30" i="3"/>
  <c r="AA30" i="3"/>
  <c r="Z30" i="3"/>
  <c r="Y30" i="3"/>
  <c r="X30" i="3"/>
  <c r="W30" i="3"/>
  <c r="V30" i="3"/>
  <c r="U30" i="3"/>
  <c r="T30" i="3"/>
  <c r="S30" i="3"/>
  <c r="R30" i="3"/>
  <c r="Q30" i="3"/>
  <c r="P30" i="3"/>
  <c r="O30" i="3"/>
  <c r="N30" i="3"/>
  <c r="M30" i="3"/>
  <c r="L30" i="3"/>
  <c r="K30" i="3"/>
  <c r="J30" i="3"/>
  <c r="I30" i="3"/>
  <c r="H30" i="3"/>
  <c r="G30" i="3"/>
  <c r="F30" i="3"/>
  <c r="E30" i="3"/>
  <c r="D30" i="3"/>
  <c r="C30" i="3"/>
  <c r="B53" i="3"/>
  <c r="B52" i="3"/>
  <c r="B51" i="3"/>
  <c r="B50" i="3"/>
  <c r="B49" i="3"/>
  <c r="B48" i="3"/>
  <c r="B47" i="3"/>
  <c r="B46" i="3"/>
  <c r="B45" i="3"/>
  <c r="B44" i="3"/>
  <c r="B43" i="3"/>
  <c r="B42" i="3"/>
  <c r="B41" i="3"/>
  <c r="B40" i="3"/>
  <c r="B39" i="3"/>
  <c r="B38" i="3"/>
  <c r="B37" i="3"/>
  <c r="B36" i="3"/>
  <c r="B35" i="3"/>
  <c r="B34" i="3"/>
  <c r="B33" i="3"/>
  <c r="B32" i="3"/>
  <c r="B31" i="3"/>
  <c r="AC53" i="2"/>
  <c r="AB53" i="2"/>
  <c r="AA53" i="2"/>
  <c r="Z53" i="2"/>
  <c r="Y53" i="2"/>
  <c r="X53" i="2"/>
  <c r="W53" i="2"/>
  <c r="V53" i="2"/>
  <c r="U53" i="2"/>
  <c r="T53" i="2"/>
  <c r="S53" i="2"/>
  <c r="R53" i="2"/>
  <c r="Q53" i="2"/>
  <c r="P53" i="2"/>
  <c r="O53" i="2"/>
  <c r="N53" i="2"/>
  <c r="M53" i="2"/>
  <c r="L53" i="2"/>
  <c r="K53" i="2"/>
  <c r="J53" i="2"/>
  <c r="I53" i="2"/>
  <c r="H53" i="2"/>
  <c r="G53" i="2"/>
  <c r="F53" i="2"/>
  <c r="E53" i="2"/>
  <c r="D53" i="2"/>
  <c r="C53" i="2"/>
  <c r="B53" i="2"/>
  <c r="AC52" i="2"/>
  <c r="AB52" i="2"/>
  <c r="AA52" i="2"/>
  <c r="Z52" i="2"/>
  <c r="Y52" i="2"/>
  <c r="X52" i="2"/>
  <c r="W52" i="2"/>
  <c r="V52" i="2"/>
  <c r="U52" i="2"/>
  <c r="T52" i="2"/>
  <c r="S52" i="2"/>
  <c r="R52" i="2"/>
  <c r="Q52" i="2"/>
  <c r="P52" i="2"/>
  <c r="O52" i="2"/>
  <c r="N52" i="2"/>
  <c r="M52" i="2"/>
  <c r="L52" i="2"/>
  <c r="K52" i="2"/>
  <c r="J52" i="2"/>
  <c r="I52" i="2"/>
  <c r="H52" i="2"/>
  <c r="G52" i="2"/>
  <c r="F52" i="2"/>
  <c r="E52" i="2"/>
  <c r="D52" i="2"/>
  <c r="C52" i="2"/>
  <c r="B52" i="2"/>
  <c r="AC51" i="2"/>
  <c r="AB51" i="2"/>
  <c r="AA51" i="2"/>
  <c r="Z51" i="2"/>
  <c r="Y51" i="2"/>
  <c r="X51" i="2"/>
  <c r="W51" i="2"/>
  <c r="V51" i="2"/>
  <c r="U51" i="2"/>
  <c r="T51" i="2"/>
  <c r="S51" i="2"/>
  <c r="R51" i="2"/>
  <c r="Q51" i="2"/>
  <c r="P51" i="2"/>
  <c r="O51" i="2"/>
  <c r="N51" i="2"/>
  <c r="M51" i="2"/>
  <c r="L51" i="2"/>
  <c r="K51" i="2"/>
  <c r="J51" i="2"/>
  <c r="I51" i="2"/>
  <c r="H51" i="2"/>
  <c r="G51" i="2"/>
  <c r="F51" i="2"/>
  <c r="E51" i="2"/>
  <c r="D51" i="2"/>
  <c r="C51" i="2"/>
  <c r="B51" i="2"/>
  <c r="AC50" i="2"/>
  <c r="AB50" i="2"/>
  <c r="AA50" i="2"/>
  <c r="Z50" i="2"/>
  <c r="Y50" i="2"/>
  <c r="X50" i="2"/>
  <c r="W50" i="2"/>
  <c r="V50" i="2"/>
  <c r="U50" i="2"/>
  <c r="T50" i="2"/>
  <c r="S50" i="2"/>
  <c r="R50" i="2"/>
  <c r="Q50" i="2"/>
  <c r="P50" i="2"/>
  <c r="O50" i="2"/>
  <c r="N50" i="2"/>
  <c r="M50" i="2"/>
  <c r="L50" i="2"/>
  <c r="K50" i="2"/>
  <c r="J50" i="2"/>
  <c r="I50" i="2"/>
  <c r="H50" i="2"/>
  <c r="G50" i="2"/>
  <c r="F50" i="2"/>
  <c r="E50" i="2"/>
  <c r="D50" i="2"/>
  <c r="C50" i="2"/>
  <c r="B50" i="2"/>
  <c r="AC49" i="2"/>
  <c r="AB49" i="2"/>
  <c r="AA49" i="2"/>
  <c r="Z49" i="2"/>
  <c r="Y49" i="2"/>
  <c r="X49" i="2"/>
  <c r="W49" i="2"/>
  <c r="V49" i="2"/>
  <c r="U49" i="2"/>
  <c r="T49" i="2"/>
  <c r="S49" i="2"/>
  <c r="R49" i="2"/>
  <c r="Q49" i="2"/>
  <c r="P49" i="2"/>
  <c r="O49" i="2"/>
  <c r="N49" i="2"/>
  <c r="M49" i="2"/>
  <c r="L49" i="2"/>
  <c r="K49" i="2"/>
  <c r="J49" i="2"/>
  <c r="I49" i="2"/>
  <c r="H49" i="2"/>
  <c r="G49" i="2"/>
  <c r="F49" i="2"/>
  <c r="E49" i="2"/>
  <c r="D49" i="2"/>
  <c r="C49" i="2"/>
  <c r="B49" i="2"/>
  <c r="AC48" i="2"/>
  <c r="AB48" i="2"/>
  <c r="AA48" i="2"/>
  <c r="Z48" i="2"/>
  <c r="Y48" i="2"/>
  <c r="X48" i="2"/>
  <c r="W48" i="2"/>
  <c r="V48" i="2"/>
  <c r="U48" i="2"/>
  <c r="T48" i="2"/>
  <c r="S48" i="2"/>
  <c r="R48" i="2"/>
  <c r="Q48" i="2"/>
  <c r="P48" i="2"/>
  <c r="O48" i="2"/>
  <c r="N48" i="2"/>
  <c r="M48" i="2"/>
  <c r="L48" i="2"/>
  <c r="K48" i="2"/>
  <c r="J48" i="2"/>
  <c r="I48" i="2"/>
  <c r="H48" i="2"/>
  <c r="G48" i="2"/>
  <c r="F48" i="2"/>
  <c r="E48" i="2"/>
  <c r="D48" i="2"/>
  <c r="C48" i="2"/>
  <c r="B48" i="2"/>
  <c r="AC47" i="2"/>
  <c r="AB47" i="2"/>
  <c r="AA47" i="2"/>
  <c r="Z47" i="2"/>
  <c r="Y47" i="2"/>
  <c r="X47" i="2"/>
  <c r="W47" i="2"/>
  <c r="V47" i="2"/>
  <c r="U47" i="2"/>
  <c r="T47" i="2"/>
  <c r="S47" i="2"/>
  <c r="R47" i="2"/>
  <c r="Q47" i="2"/>
  <c r="P47" i="2"/>
  <c r="O47" i="2"/>
  <c r="N47" i="2"/>
  <c r="M47" i="2"/>
  <c r="L47" i="2"/>
  <c r="K47" i="2"/>
  <c r="J47" i="2"/>
  <c r="I47" i="2"/>
  <c r="H47" i="2"/>
  <c r="G47" i="2"/>
  <c r="F47" i="2"/>
  <c r="E47" i="2"/>
  <c r="D47" i="2"/>
  <c r="C47" i="2"/>
  <c r="B47" i="2"/>
  <c r="AC46" i="2"/>
  <c r="AB46" i="2"/>
  <c r="AA46" i="2"/>
  <c r="Z46" i="2"/>
  <c r="Y46" i="2"/>
  <c r="X46" i="2"/>
  <c r="W46" i="2"/>
  <c r="V46" i="2"/>
  <c r="U46" i="2"/>
  <c r="T46" i="2"/>
  <c r="S46" i="2"/>
  <c r="R46" i="2"/>
  <c r="Q46" i="2"/>
  <c r="P46" i="2"/>
  <c r="O46" i="2"/>
  <c r="N46" i="2"/>
  <c r="M46" i="2"/>
  <c r="L46" i="2"/>
  <c r="K46" i="2"/>
  <c r="J46" i="2"/>
  <c r="I46" i="2"/>
  <c r="H46" i="2"/>
  <c r="G46" i="2"/>
  <c r="F46" i="2"/>
  <c r="E46" i="2"/>
  <c r="D46" i="2"/>
  <c r="C46" i="2"/>
  <c r="B46" i="2"/>
  <c r="AC45" i="2"/>
  <c r="AB45" i="2"/>
  <c r="AA45" i="2"/>
  <c r="Z45" i="2"/>
  <c r="Y45" i="2"/>
  <c r="X45" i="2"/>
  <c r="W45" i="2"/>
  <c r="V45" i="2"/>
  <c r="U45" i="2"/>
  <c r="T45" i="2"/>
  <c r="S45" i="2"/>
  <c r="R45" i="2"/>
  <c r="Q45" i="2"/>
  <c r="P45" i="2"/>
  <c r="O45" i="2"/>
  <c r="N45" i="2"/>
  <c r="M45" i="2"/>
  <c r="L45" i="2"/>
  <c r="K45" i="2"/>
  <c r="J45" i="2"/>
  <c r="I45" i="2"/>
  <c r="H45" i="2"/>
  <c r="G45" i="2"/>
  <c r="F45" i="2"/>
  <c r="E45" i="2"/>
  <c r="D45" i="2"/>
  <c r="C45" i="2"/>
  <c r="B45" i="2"/>
  <c r="AC44" i="2"/>
  <c r="AB44" i="2"/>
  <c r="AA44" i="2"/>
  <c r="Z44" i="2"/>
  <c r="Y44" i="2"/>
  <c r="X44" i="2"/>
  <c r="W44" i="2"/>
  <c r="V44" i="2"/>
  <c r="U44" i="2"/>
  <c r="T44" i="2"/>
  <c r="S44" i="2"/>
  <c r="R44" i="2"/>
  <c r="Q44" i="2"/>
  <c r="P44" i="2"/>
  <c r="O44" i="2"/>
  <c r="N44" i="2"/>
  <c r="M44" i="2"/>
  <c r="L44" i="2"/>
  <c r="K44" i="2"/>
  <c r="J44" i="2"/>
  <c r="I44" i="2"/>
  <c r="H44" i="2"/>
  <c r="G44" i="2"/>
  <c r="F44" i="2"/>
  <c r="E44" i="2"/>
  <c r="D44" i="2"/>
  <c r="C44" i="2"/>
  <c r="B44" i="2"/>
  <c r="AC43" i="2"/>
  <c r="AB43" i="2"/>
  <c r="AA43" i="2"/>
  <c r="Z43" i="2"/>
  <c r="Y43" i="2"/>
  <c r="X43" i="2"/>
  <c r="W43" i="2"/>
  <c r="V43" i="2"/>
  <c r="U43" i="2"/>
  <c r="T43" i="2"/>
  <c r="S43" i="2"/>
  <c r="R43" i="2"/>
  <c r="Q43" i="2"/>
  <c r="P43" i="2"/>
  <c r="O43" i="2"/>
  <c r="N43" i="2"/>
  <c r="M43" i="2"/>
  <c r="L43" i="2"/>
  <c r="K43" i="2"/>
  <c r="J43" i="2"/>
  <c r="I43" i="2"/>
  <c r="H43" i="2"/>
  <c r="G43" i="2"/>
  <c r="F43" i="2"/>
  <c r="E43" i="2"/>
  <c r="D43" i="2"/>
  <c r="C43" i="2"/>
  <c r="B43" i="2"/>
  <c r="AC42" i="2"/>
  <c r="AB42" i="2"/>
  <c r="AA42" i="2"/>
  <c r="Z42" i="2"/>
  <c r="Y42" i="2"/>
  <c r="X42" i="2"/>
  <c r="W42" i="2"/>
  <c r="V42" i="2"/>
  <c r="U42" i="2"/>
  <c r="T42" i="2"/>
  <c r="S42" i="2"/>
  <c r="R42" i="2"/>
  <c r="Q42" i="2"/>
  <c r="P42" i="2"/>
  <c r="O42" i="2"/>
  <c r="N42" i="2"/>
  <c r="M42" i="2"/>
  <c r="L42" i="2"/>
  <c r="K42" i="2"/>
  <c r="J42" i="2"/>
  <c r="I42" i="2"/>
  <c r="H42" i="2"/>
  <c r="G42" i="2"/>
  <c r="F42" i="2"/>
  <c r="E42" i="2"/>
  <c r="D42" i="2"/>
  <c r="C42" i="2"/>
  <c r="B42" i="2"/>
  <c r="AC41" i="2"/>
  <c r="AB41" i="2"/>
  <c r="AA41" i="2"/>
  <c r="Z41" i="2"/>
  <c r="Y41" i="2"/>
  <c r="X41" i="2"/>
  <c r="W41" i="2"/>
  <c r="V41" i="2"/>
  <c r="U41" i="2"/>
  <c r="T41" i="2"/>
  <c r="S41" i="2"/>
  <c r="R41" i="2"/>
  <c r="Q41" i="2"/>
  <c r="P41" i="2"/>
  <c r="O41" i="2"/>
  <c r="N41" i="2"/>
  <c r="M41" i="2"/>
  <c r="L41" i="2"/>
  <c r="K41" i="2"/>
  <c r="J41" i="2"/>
  <c r="I41" i="2"/>
  <c r="H41" i="2"/>
  <c r="G41" i="2"/>
  <c r="F41" i="2"/>
  <c r="E41" i="2"/>
  <c r="D41" i="2"/>
  <c r="C41" i="2"/>
  <c r="B41" i="2"/>
  <c r="AC40" i="2"/>
  <c r="AB40" i="2"/>
  <c r="AA40" i="2"/>
  <c r="Z40" i="2"/>
  <c r="Y40" i="2"/>
  <c r="X40" i="2"/>
  <c r="W40" i="2"/>
  <c r="V40" i="2"/>
  <c r="U40" i="2"/>
  <c r="T40" i="2"/>
  <c r="S40" i="2"/>
  <c r="R40" i="2"/>
  <c r="Q40" i="2"/>
  <c r="P40" i="2"/>
  <c r="O40" i="2"/>
  <c r="N40" i="2"/>
  <c r="M40" i="2"/>
  <c r="L40" i="2"/>
  <c r="K40" i="2"/>
  <c r="J40" i="2"/>
  <c r="I40" i="2"/>
  <c r="H40" i="2"/>
  <c r="G40" i="2"/>
  <c r="F40" i="2"/>
  <c r="E40" i="2"/>
  <c r="D40" i="2"/>
  <c r="C40" i="2"/>
  <c r="B40" i="2"/>
  <c r="AC39" i="2"/>
  <c r="AB39" i="2"/>
  <c r="AA39" i="2"/>
  <c r="Z39" i="2"/>
  <c r="Y39" i="2"/>
  <c r="X39" i="2"/>
  <c r="W39" i="2"/>
  <c r="V39" i="2"/>
  <c r="U39" i="2"/>
  <c r="T39" i="2"/>
  <c r="S39" i="2"/>
  <c r="R39" i="2"/>
  <c r="Q39" i="2"/>
  <c r="P39" i="2"/>
  <c r="O39" i="2"/>
  <c r="N39" i="2"/>
  <c r="M39" i="2"/>
  <c r="L39" i="2"/>
  <c r="K39" i="2"/>
  <c r="J39" i="2"/>
  <c r="I39" i="2"/>
  <c r="H39" i="2"/>
  <c r="G39" i="2"/>
  <c r="F39" i="2"/>
  <c r="E39" i="2"/>
  <c r="D39" i="2"/>
  <c r="C39" i="2"/>
  <c r="B39" i="2"/>
  <c r="AC38" i="2"/>
  <c r="AB38" i="2"/>
  <c r="AA38" i="2"/>
  <c r="Z38" i="2"/>
  <c r="Y38" i="2"/>
  <c r="X38" i="2"/>
  <c r="W38" i="2"/>
  <c r="V38" i="2"/>
  <c r="U38" i="2"/>
  <c r="T38" i="2"/>
  <c r="S38" i="2"/>
  <c r="R38" i="2"/>
  <c r="Q38" i="2"/>
  <c r="P38" i="2"/>
  <c r="O38" i="2"/>
  <c r="N38" i="2"/>
  <c r="M38" i="2"/>
  <c r="L38" i="2"/>
  <c r="K38" i="2"/>
  <c r="J38" i="2"/>
  <c r="I38" i="2"/>
  <c r="H38" i="2"/>
  <c r="G38" i="2"/>
  <c r="F38" i="2"/>
  <c r="E38" i="2"/>
  <c r="D38" i="2"/>
  <c r="C38" i="2"/>
  <c r="B38" i="2"/>
  <c r="AC37" i="2"/>
  <c r="AB37" i="2"/>
  <c r="AA37" i="2"/>
  <c r="Z37" i="2"/>
  <c r="Y37" i="2"/>
  <c r="X37" i="2"/>
  <c r="W37" i="2"/>
  <c r="V37" i="2"/>
  <c r="U37" i="2"/>
  <c r="T37" i="2"/>
  <c r="S37" i="2"/>
  <c r="R37" i="2"/>
  <c r="Q37" i="2"/>
  <c r="P37" i="2"/>
  <c r="O37" i="2"/>
  <c r="N37" i="2"/>
  <c r="M37" i="2"/>
  <c r="L37" i="2"/>
  <c r="K37" i="2"/>
  <c r="J37" i="2"/>
  <c r="I37" i="2"/>
  <c r="H37" i="2"/>
  <c r="G37" i="2"/>
  <c r="F37" i="2"/>
  <c r="E37" i="2"/>
  <c r="D37" i="2"/>
  <c r="C37" i="2"/>
  <c r="B37" i="2"/>
  <c r="AC36" i="2"/>
  <c r="AB36" i="2"/>
  <c r="AA36" i="2"/>
  <c r="Z36" i="2"/>
  <c r="Y36" i="2"/>
  <c r="X36" i="2"/>
  <c r="W36" i="2"/>
  <c r="V36" i="2"/>
  <c r="U36" i="2"/>
  <c r="T36" i="2"/>
  <c r="S36" i="2"/>
  <c r="R36" i="2"/>
  <c r="Q36" i="2"/>
  <c r="P36" i="2"/>
  <c r="O36" i="2"/>
  <c r="N36" i="2"/>
  <c r="M36" i="2"/>
  <c r="L36" i="2"/>
  <c r="K36" i="2"/>
  <c r="J36" i="2"/>
  <c r="I36" i="2"/>
  <c r="H36" i="2"/>
  <c r="G36" i="2"/>
  <c r="F36" i="2"/>
  <c r="E36" i="2"/>
  <c r="D36" i="2"/>
  <c r="C36" i="2"/>
  <c r="B36" i="2"/>
  <c r="AC35" i="2"/>
  <c r="AB35" i="2"/>
  <c r="AA35" i="2"/>
  <c r="Z35" i="2"/>
  <c r="Y35" i="2"/>
  <c r="X35" i="2"/>
  <c r="W35" i="2"/>
  <c r="V35" i="2"/>
  <c r="U35" i="2"/>
  <c r="T35" i="2"/>
  <c r="S35" i="2"/>
  <c r="R35" i="2"/>
  <c r="Q35" i="2"/>
  <c r="P35" i="2"/>
  <c r="O35" i="2"/>
  <c r="N35" i="2"/>
  <c r="M35" i="2"/>
  <c r="L35" i="2"/>
  <c r="K35" i="2"/>
  <c r="J35" i="2"/>
  <c r="I35" i="2"/>
  <c r="H35" i="2"/>
  <c r="G35" i="2"/>
  <c r="F35" i="2"/>
  <c r="E35" i="2"/>
  <c r="D35" i="2"/>
  <c r="C35" i="2"/>
  <c r="B35" i="2"/>
  <c r="AC34" i="2"/>
  <c r="AB34" i="2"/>
  <c r="AA34" i="2"/>
  <c r="Z34" i="2"/>
  <c r="Y34" i="2"/>
  <c r="X34" i="2"/>
  <c r="W34" i="2"/>
  <c r="V34" i="2"/>
  <c r="U34" i="2"/>
  <c r="T34" i="2"/>
  <c r="S34" i="2"/>
  <c r="R34" i="2"/>
  <c r="Q34" i="2"/>
  <c r="P34" i="2"/>
  <c r="O34" i="2"/>
  <c r="N34" i="2"/>
  <c r="M34" i="2"/>
  <c r="L34" i="2"/>
  <c r="K34" i="2"/>
  <c r="J34" i="2"/>
  <c r="I34" i="2"/>
  <c r="H34" i="2"/>
  <c r="G34" i="2"/>
  <c r="F34" i="2"/>
  <c r="E34" i="2"/>
  <c r="D34" i="2"/>
  <c r="C34" i="2"/>
  <c r="B34" i="2"/>
  <c r="AC33" i="2"/>
  <c r="AB33" i="2"/>
  <c r="AA33" i="2"/>
  <c r="Z33" i="2"/>
  <c r="Y33" i="2"/>
  <c r="X33" i="2"/>
  <c r="W33" i="2"/>
  <c r="V33" i="2"/>
  <c r="U33" i="2"/>
  <c r="T33" i="2"/>
  <c r="S33" i="2"/>
  <c r="R33" i="2"/>
  <c r="Q33" i="2"/>
  <c r="P33" i="2"/>
  <c r="O33" i="2"/>
  <c r="N33" i="2"/>
  <c r="M33" i="2"/>
  <c r="L33" i="2"/>
  <c r="K33" i="2"/>
  <c r="J33" i="2"/>
  <c r="I33" i="2"/>
  <c r="H33" i="2"/>
  <c r="G33" i="2"/>
  <c r="F33" i="2"/>
  <c r="E33" i="2"/>
  <c r="D33" i="2"/>
  <c r="C33" i="2"/>
  <c r="B33" i="2"/>
  <c r="AC32" i="2"/>
  <c r="AB32" i="2"/>
  <c r="AA32" i="2"/>
  <c r="Z32" i="2"/>
  <c r="Y32" i="2"/>
  <c r="X32" i="2"/>
  <c r="W32" i="2"/>
  <c r="V32" i="2"/>
  <c r="U32" i="2"/>
  <c r="T32" i="2"/>
  <c r="S32" i="2"/>
  <c r="R32" i="2"/>
  <c r="Q32" i="2"/>
  <c r="P32" i="2"/>
  <c r="O32" i="2"/>
  <c r="N32" i="2"/>
  <c r="M32" i="2"/>
  <c r="L32" i="2"/>
  <c r="K32" i="2"/>
  <c r="J32" i="2"/>
  <c r="I32" i="2"/>
  <c r="H32" i="2"/>
  <c r="G32" i="2"/>
  <c r="F32" i="2"/>
  <c r="E32" i="2"/>
  <c r="D32" i="2"/>
  <c r="C32" i="2"/>
  <c r="B32" i="2"/>
  <c r="AC31" i="2"/>
  <c r="AB31" i="2"/>
  <c r="AA31" i="2"/>
  <c r="Z31" i="2"/>
  <c r="Y31" i="2"/>
  <c r="X31" i="2"/>
  <c r="W31" i="2"/>
  <c r="V31" i="2"/>
  <c r="U31" i="2"/>
  <c r="T31" i="2"/>
  <c r="S31" i="2"/>
  <c r="R31" i="2"/>
  <c r="Q31" i="2"/>
  <c r="P31" i="2"/>
  <c r="O31" i="2"/>
  <c r="N31" i="2"/>
  <c r="M31" i="2"/>
  <c r="L31" i="2"/>
  <c r="K31" i="2"/>
  <c r="J31" i="2"/>
  <c r="I31" i="2"/>
  <c r="H31" i="2"/>
  <c r="G31" i="2"/>
  <c r="F31" i="2"/>
  <c r="E31" i="2"/>
  <c r="D31" i="2"/>
  <c r="C31" i="2"/>
  <c r="B31" i="2"/>
  <c r="AC30" i="2"/>
  <c r="AB30" i="2"/>
  <c r="AA30" i="2"/>
  <c r="Z30" i="2"/>
  <c r="Y30" i="2"/>
  <c r="X30" i="2"/>
  <c r="W30" i="2"/>
  <c r="V30" i="2"/>
  <c r="U30" i="2"/>
  <c r="T30" i="2"/>
  <c r="S30" i="2"/>
  <c r="R30" i="2"/>
  <c r="Q30" i="2"/>
  <c r="P30" i="2"/>
  <c r="O30" i="2"/>
  <c r="N30" i="2"/>
  <c r="M30" i="2"/>
  <c r="L30" i="2"/>
  <c r="K30" i="2"/>
  <c r="J30" i="2"/>
  <c r="I30" i="2"/>
  <c r="H30" i="2"/>
  <c r="G30" i="2"/>
  <c r="F30" i="2"/>
  <c r="E30" i="2"/>
  <c r="D30" i="2"/>
  <c r="C30" i="2"/>
  <c r="B30" i="2"/>
  <c r="I54" i="2" l="1"/>
  <c r="Q54" i="2"/>
  <c r="Y54" i="2"/>
  <c r="AD27" i="5"/>
  <c r="AD53" i="9"/>
  <c r="AD27" i="9"/>
  <c r="AD27" i="8"/>
  <c r="AD53" i="7"/>
  <c r="AD27" i="7"/>
  <c r="AD31" i="6"/>
  <c r="AD32" i="6"/>
  <c r="AD33" i="6"/>
  <c r="AD34" i="6"/>
  <c r="AD35" i="6"/>
  <c r="AD36" i="6"/>
  <c r="AD37" i="6"/>
  <c r="AD38" i="6"/>
  <c r="AD39" i="6"/>
  <c r="AD40" i="6"/>
  <c r="AD41" i="6"/>
  <c r="AD42" i="6"/>
  <c r="AD43" i="6"/>
  <c r="AD44" i="6"/>
  <c r="AD45" i="6"/>
  <c r="AD46" i="6"/>
  <c r="AD47" i="6"/>
  <c r="AD48" i="6"/>
  <c r="AD49" i="6"/>
  <c r="AD51" i="6"/>
  <c r="AD52" i="6"/>
  <c r="AD27" i="6"/>
  <c r="AD53" i="6"/>
  <c r="AD53" i="5"/>
  <c r="AD50" i="6"/>
  <c r="AD53" i="4"/>
  <c r="AD27" i="4"/>
  <c r="AD34" i="3"/>
  <c r="AD42" i="3"/>
  <c r="AD50" i="3"/>
  <c r="AD27" i="3"/>
  <c r="AD33" i="3"/>
  <c r="AD41" i="3"/>
  <c r="AD49" i="3"/>
  <c r="AD35" i="3"/>
  <c r="AD43" i="3"/>
  <c r="AD51" i="3"/>
  <c r="AD36" i="3"/>
  <c r="AD44" i="3"/>
  <c r="AD52" i="3"/>
  <c r="AD37" i="3"/>
  <c r="AD45" i="3"/>
  <c r="AD53" i="3"/>
  <c r="AD38" i="3"/>
  <c r="AD46" i="3"/>
  <c r="AD31" i="3"/>
  <c r="AD39" i="3"/>
  <c r="AD47" i="3"/>
  <c r="AD32" i="3"/>
  <c r="AD40" i="3"/>
  <c r="AD48" i="3"/>
  <c r="AD27" i="1"/>
  <c r="AD31" i="2"/>
  <c r="AD33" i="2"/>
  <c r="AD37" i="2"/>
  <c r="AD39" i="2"/>
  <c r="AD45" i="2"/>
  <c r="AD47" i="2"/>
  <c r="AD41" i="2"/>
  <c r="AD43" i="2"/>
  <c r="AD49" i="2"/>
  <c r="AD51" i="2"/>
  <c r="C54" i="2"/>
  <c r="K54" i="2"/>
  <c r="S54" i="2"/>
  <c r="AA54" i="2"/>
  <c r="AD27" i="2"/>
  <c r="AD30" i="2"/>
  <c r="AD32" i="2"/>
  <c r="AD34" i="2"/>
  <c r="AD36" i="2"/>
  <c r="AD38" i="2"/>
  <c r="AD40" i="2"/>
  <c r="AD42" i="2"/>
  <c r="AD44" i="2"/>
  <c r="AD46" i="2"/>
  <c r="AD48" i="2"/>
  <c r="AD50" i="2"/>
  <c r="AD52" i="2"/>
  <c r="AD35" i="2"/>
  <c r="B54" i="2"/>
  <c r="J54" i="2"/>
  <c r="R54" i="2"/>
  <c r="Z54" i="2"/>
  <c r="AD53" i="2"/>
  <c r="D54" i="2"/>
  <c r="L54" i="2"/>
  <c r="T54" i="2"/>
  <c r="AB54" i="2"/>
  <c r="E54" i="2"/>
  <c r="M54" i="2"/>
  <c r="U54" i="2"/>
  <c r="AC54" i="2"/>
  <c r="F54" i="2"/>
  <c r="N54" i="2"/>
  <c r="V54" i="2"/>
  <c r="G54" i="2"/>
  <c r="O54" i="2"/>
  <c r="W54" i="2"/>
  <c r="H54" i="2"/>
  <c r="P54" i="2"/>
  <c r="X54" i="2"/>
  <c r="AD47" i="9"/>
  <c r="AD45" i="9"/>
  <c r="AD43" i="9"/>
  <c r="AD37" i="9"/>
  <c r="AD33" i="9"/>
  <c r="AD31" i="9"/>
  <c r="B30" i="9"/>
  <c r="B30" i="8"/>
  <c r="B30" i="7"/>
  <c r="B30" i="6"/>
  <c r="AD30" i="6" s="1"/>
  <c r="B30" i="5"/>
  <c r="B30" i="4"/>
  <c r="B30" i="3"/>
  <c r="AD54" i="6" l="1"/>
  <c r="AD54" i="3"/>
  <c r="AD54" i="2"/>
  <c r="AD39" i="9"/>
  <c r="AD41" i="9"/>
  <c r="AD49" i="9"/>
  <c r="AD35" i="9"/>
  <c r="AD30" i="8"/>
  <c r="AD34" i="8"/>
  <c r="AD36" i="8"/>
  <c r="AD38" i="8"/>
  <c r="AD40" i="8"/>
  <c r="AD42" i="8"/>
  <c r="AD44" i="8"/>
  <c r="AD46" i="8"/>
  <c r="AD48" i="8"/>
  <c r="AD54" i="8" s="1"/>
  <c r="AD50" i="8"/>
  <c r="AD52" i="8"/>
  <c r="AD31" i="7"/>
  <c r="AD33" i="7"/>
  <c r="AD35" i="7"/>
  <c r="AD37" i="7"/>
  <c r="AD41" i="7"/>
  <c r="AD43" i="7"/>
  <c r="AD45" i="7"/>
  <c r="AD47" i="7"/>
  <c r="AD49" i="7"/>
  <c r="AD51" i="7"/>
  <c r="AD31" i="5"/>
  <c r="AD33" i="5"/>
  <c r="AD35" i="5"/>
  <c r="AD37" i="5"/>
  <c r="AD41" i="5"/>
  <c r="AD43" i="5"/>
  <c r="AD45" i="5"/>
  <c r="AD49" i="5"/>
  <c r="AD47" i="5"/>
  <c r="AD39" i="5"/>
  <c r="AD30" i="4"/>
  <c r="AD32" i="4"/>
  <c r="AD34" i="4"/>
  <c r="AD36" i="4"/>
  <c r="AD38" i="4"/>
  <c r="AD40" i="4"/>
  <c r="AD42" i="4"/>
  <c r="AD44" i="4"/>
  <c r="AD46" i="4"/>
  <c r="AD48" i="4"/>
  <c r="AD50" i="4"/>
  <c r="AD52" i="4"/>
  <c r="AD51" i="9"/>
  <c r="AD39" i="7"/>
  <c r="AD32" i="8"/>
  <c r="AD52" i="9"/>
  <c r="AD51" i="5"/>
  <c r="AD33" i="4"/>
  <c r="AD37" i="4"/>
  <c r="AD39" i="4"/>
  <c r="AD47" i="4"/>
  <c r="AD40" i="5"/>
  <c r="AD42" i="5"/>
  <c r="AD46" i="5"/>
  <c r="AD48" i="5"/>
  <c r="AD50" i="5"/>
  <c r="AD52" i="5"/>
  <c r="AD32" i="7"/>
  <c r="AD34" i="7"/>
  <c r="AD36" i="7"/>
  <c r="AD38" i="7"/>
  <c r="AD40" i="7"/>
  <c r="AD42" i="7"/>
  <c r="AD44" i="7"/>
  <c r="AD46" i="7"/>
  <c r="AD52" i="7"/>
  <c r="AD31" i="8"/>
  <c r="AD37" i="8"/>
  <c r="AD43" i="8"/>
  <c r="AD45" i="8"/>
  <c r="AD47" i="8"/>
  <c r="AD51" i="8"/>
  <c r="AD30" i="9"/>
  <c r="AD32" i="9"/>
  <c r="AD34" i="9"/>
  <c r="AD38" i="9"/>
  <c r="AD40" i="9"/>
  <c r="AD42" i="9"/>
  <c r="AD44" i="9"/>
  <c r="AD48" i="9"/>
  <c r="AD30" i="3"/>
  <c r="AD31" i="4"/>
  <c r="AD41" i="4"/>
  <c r="AD43" i="4"/>
  <c r="AD49" i="4"/>
  <c r="AD51" i="4"/>
  <c r="AD32" i="5"/>
  <c r="AD34" i="5"/>
  <c r="AD38" i="5"/>
  <c r="AD30" i="7"/>
  <c r="AD48" i="7"/>
  <c r="AD50" i="7"/>
  <c r="AD35" i="8"/>
  <c r="AD39" i="8"/>
  <c r="AD41" i="8"/>
  <c r="AD49" i="8"/>
  <c r="AD36" i="9"/>
  <c r="AD46" i="9"/>
  <c r="AD50" i="9"/>
  <c r="AD35" i="4"/>
  <c r="AD45" i="4"/>
  <c r="AD30" i="5"/>
  <c r="AD36" i="5"/>
  <c r="AD44" i="5"/>
  <c r="AD33" i="8"/>
  <c r="AD54" i="9" l="1"/>
  <c r="AD54" i="7"/>
  <c r="AD54" i="5"/>
  <c r="AD54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Kalich, Clint</author>
  </authors>
  <commentList>
    <comment ref="F7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Kalich, Clint:</t>
        </r>
        <r>
          <rPr>
            <sz val="9"/>
            <color indexed="81"/>
            <rFont val="Tahoma"/>
            <family val="2"/>
          </rPr>
          <t xml:space="preserve">
May 1, 2020 thru Apr 30, 2021</t>
        </r>
      </text>
    </comment>
    <comment ref="F21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Kalich, Clint:</t>
        </r>
        <r>
          <rPr>
            <sz val="9"/>
            <color indexed="81"/>
            <rFont val="Tahoma"/>
            <family val="2"/>
          </rPr>
          <t xml:space="preserve">
May 1, 2020 thru Apr 30, 2021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Kalich, Clint</author>
  </authors>
  <commentList>
    <comment ref="F7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Kalich, Clint:</t>
        </r>
        <r>
          <rPr>
            <sz val="9"/>
            <color indexed="81"/>
            <rFont val="Tahoma"/>
            <family val="2"/>
          </rPr>
          <t xml:space="preserve">
May 1, 2020 thru Apr 30, 2021</t>
        </r>
      </text>
    </comment>
    <comment ref="J10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Kalich, Clint:</t>
        </r>
        <r>
          <rPr>
            <sz val="9"/>
            <color indexed="81"/>
            <rFont val="Tahoma"/>
            <family val="2"/>
          </rPr>
          <t xml:space="preserve">
remove cabinet delta from previous run configuration</t>
        </r>
      </text>
    </comment>
    <comment ref="F21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Kalich, Clint:</t>
        </r>
        <r>
          <rPr>
            <sz val="9"/>
            <color indexed="81"/>
            <rFont val="Tahoma"/>
            <family val="2"/>
          </rPr>
          <t xml:space="preserve">
May 1, 2020 thru Apr 30, 2021</t>
        </r>
      </text>
    </comment>
  </commentList>
</comments>
</file>

<file path=xl/sharedStrings.xml><?xml version="1.0" encoding="utf-8"?>
<sst xmlns="http://schemas.openxmlformats.org/spreadsheetml/2006/main" count="4179" uniqueCount="405">
  <si>
    <t>SysTotValue</t>
  </si>
  <si>
    <t>SysTotValueNoPen</t>
  </si>
  <si>
    <t>Cab1Gen</t>
  </si>
  <si>
    <t>Cab2Gen</t>
  </si>
  <si>
    <t>Cab3Gen</t>
  </si>
  <si>
    <t>Cab4Gen</t>
  </si>
  <si>
    <t>CabGen</t>
  </si>
  <si>
    <t>Nox1Gen</t>
  </si>
  <si>
    <t>Nox2Gen</t>
  </si>
  <si>
    <t>Nox3Gen</t>
  </si>
  <si>
    <t>Nox4Gen</t>
  </si>
  <si>
    <t>Nox5Gen</t>
  </si>
  <si>
    <t>NoxGen</t>
  </si>
  <si>
    <t>ProdMCHourlyBuyPrice</t>
  </si>
  <si>
    <t>LF1Gen</t>
  </si>
  <si>
    <t>LF2Gen</t>
  </si>
  <si>
    <t>LF3Gen</t>
  </si>
  <si>
    <t>LF4Gen</t>
  </si>
  <si>
    <t>LFGen</t>
  </si>
  <si>
    <t>LL1Gen</t>
  </si>
  <si>
    <t>LL2Gen</t>
  </si>
  <si>
    <t>LL4Gen</t>
  </si>
  <si>
    <t>LLGen</t>
  </si>
  <si>
    <t>Total</t>
  </si>
  <si>
    <t>LL3Gen</t>
  </si>
  <si>
    <t>Average</t>
  </si>
  <si>
    <t>9M1Gen</t>
  </si>
  <si>
    <t>9M2Gen</t>
  </si>
  <si>
    <t>9M3Gen</t>
  </si>
  <si>
    <t>9M4Gen</t>
  </si>
  <si>
    <t>9MGen</t>
  </si>
  <si>
    <t>On-line Year</t>
  </si>
  <si>
    <t>Resource</t>
  </si>
  <si>
    <t>Capacity Credit (MW)</t>
  </si>
  <si>
    <t>Long Lake 3</t>
  </si>
  <si>
    <t>Little Falls 4</t>
  </si>
  <si>
    <t>Cabinet Gorge 3</t>
  </si>
  <si>
    <t>Cabinet Gorge 2</t>
  </si>
  <si>
    <t>Cabinet Gorge 4</t>
  </si>
  <si>
    <t>Noxon Rapids 1</t>
  </si>
  <si>
    <t>Noxon Rapids 3</t>
  </si>
  <si>
    <t>Noxon Rapids 2</t>
  </si>
  <si>
    <t>Noxon Rapids 4</t>
  </si>
  <si>
    <t>Palouse Wind</t>
  </si>
  <si>
    <t>Nine Mile 1</t>
  </si>
  <si>
    <t>Nine Mile 2</t>
  </si>
  <si>
    <t>Rattlesnake Flat</t>
  </si>
  <si>
    <t>Kettle Falls</t>
  </si>
  <si>
    <t>Size (MW)</t>
  </si>
  <si>
    <t>Total Hydro Generation</t>
  </si>
  <si>
    <t>All Months</t>
  </si>
  <si>
    <t>Hybrid</t>
  </si>
  <si>
    <t>2019-21</t>
  </si>
  <si>
    <t>Jan-Apr</t>
  </si>
  <si>
    <t>Noxon Rapids 4 (current state)</t>
  </si>
  <si>
    <t>Pre-Upgrades</t>
  </si>
  <si>
    <t>Pre Upgrades</t>
  </si>
  <si>
    <t>Nine Mile 2 (current state)</t>
  </si>
  <si>
    <t>Note:  9 Mile Comparison are based on deltas between Lower Spokane River Total Generation Levels, which is what is contained in the Nine Mile Model.  This compares to the Clark Fork/Lower Spokane Study that Included the Clark Fork and Long Lake with Little Falls.  This break-out was necessary because 9 Mile is not yet in our ADSS production model because it cannot really be optimized and therefore is an input to that model.  For the 9 Mile study it was necessary to create another configuration including that project.  In future we plan to bring 9 Mile into our production model given the need to study its upgrades for EIA.</t>
  </si>
  <si>
    <t>ADSS Planner Study Name:  GauravaSharma-Nine MIle Turbine Upgrade Study 2019 - April 2021</t>
  </si>
  <si>
    <t>ADSS Planner Study Name:  May 2021 EIA Study (2019 thru April 2021)</t>
  </si>
  <si>
    <t>May 2021 EIA Upgrade Study</t>
  </si>
  <si>
    <t>Current Production Power Curves (5/19/2020)</t>
  </si>
  <si>
    <t>Pre-Upgrade Power Curves</t>
  </si>
  <si>
    <t>Upgrade Year</t>
  </si>
  <si>
    <t>First Operational Year</t>
  </si>
  <si>
    <t>Element</t>
  </si>
  <si>
    <t>Value</t>
  </si>
  <si>
    <t>LL3</t>
  </si>
  <si>
    <t>LF4/Cab3</t>
  </si>
  <si>
    <t>Cab2</t>
  </si>
  <si>
    <t>Cab4</t>
  </si>
  <si>
    <t>Nox1</t>
  </si>
  <si>
    <t>Nox3</t>
  </si>
  <si>
    <t>Nox2</t>
  </si>
  <si>
    <t>Nox4</t>
  </si>
  <si>
    <t>9M1/9M2</t>
  </si>
  <si>
    <t>Cab1PWFlow1</t>
  </si>
  <si>
    <t>Cab1PWFlow2</t>
  </si>
  <si>
    <t>Cab1PWFlow3</t>
  </si>
  <si>
    <t>Cab1PWHead1</t>
  </si>
  <si>
    <t>Cab1PWHead2</t>
  </si>
  <si>
    <t>Cab1PWHead3</t>
  </si>
  <si>
    <t>Cab2PWFlow1</t>
  </si>
  <si>
    <t>Cab2PWFlow2</t>
  </si>
  <si>
    <t>Cab2PWFlow3</t>
  </si>
  <si>
    <t>Cab2PWHead1</t>
  </si>
  <si>
    <t>Cab2PWHead2</t>
  </si>
  <si>
    <t>Cab2PWHead3</t>
  </si>
  <si>
    <t>Cab3PWFlow1</t>
  </si>
  <si>
    <t>Cab3PWFlow2</t>
  </si>
  <si>
    <t>Cab3PWFlow3</t>
  </si>
  <si>
    <t>Cab3PWHead1</t>
  </si>
  <si>
    <t>Cab3PWHead2</t>
  </si>
  <si>
    <t>Cab3PWHead3</t>
  </si>
  <si>
    <t>Cab4PWFlow1</t>
  </si>
  <si>
    <t>Cab4PWFlow2</t>
  </si>
  <si>
    <t>Cab4PWFlow3</t>
  </si>
  <si>
    <t>Cab4PWHead1</t>
  </si>
  <si>
    <t>Cab4PWHead2</t>
  </si>
  <si>
    <t>Cab4PWHead3</t>
  </si>
  <si>
    <t>LF1PWFlow1</t>
  </si>
  <si>
    <t>LF1PWFlow2</t>
  </si>
  <si>
    <t>LF1PWFlow3</t>
  </si>
  <si>
    <t>LF1PWHead1</t>
  </si>
  <si>
    <t>LF1PWHead2</t>
  </si>
  <si>
    <t>LF1PWHead3</t>
  </si>
  <si>
    <t>LF2PWFlow1</t>
  </si>
  <si>
    <t>LF2PWFlow2</t>
  </si>
  <si>
    <t>LF2PWFlow3</t>
  </si>
  <si>
    <t>LF2PWHead1</t>
  </si>
  <si>
    <t>LF2PWHead2</t>
  </si>
  <si>
    <t>LF2PWHead3</t>
  </si>
  <si>
    <t>LF3PWFlow1</t>
  </si>
  <si>
    <t>LF3PWFlow2</t>
  </si>
  <si>
    <t>LF3PWFlow3</t>
  </si>
  <si>
    <t>LF3PWHead1</t>
  </si>
  <si>
    <t>LF3PWHead2</t>
  </si>
  <si>
    <t>LF3PWHead3</t>
  </si>
  <si>
    <t>LF4PWFlow1</t>
  </si>
  <si>
    <t>LF4PWFlow2</t>
  </si>
  <si>
    <t>LF4PWFlow3</t>
  </si>
  <si>
    <t>LF4PWHead1</t>
  </si>
  <si>
    <t>LF4PWHead2</t>
  </si>
  <si>
    <t>LF4PWHead3</t>
  </si>
  <si>
    <t>LL1PWFlow1</t>
  </si>
  <si>
    <t>LL1PWFlow2</t>
  </si>
  <si>
    <t>LL1PWFlow3</t>
  </si>
  <si>
    <t>LL1PWHead1</t>
  </si>
  <si>
    <t>LL1PWHead2</t>
  </si>
  <si>
    <t>LL1PWHead3</t>
  </si>
  <si>
    <t>LL2PWFlow1</t>
  </si>
  <si>
    <t>LL2PWFlow2</t>
  </si>
  <si>
    <t>LL2PWFlow3</t>
  </si>
  <si>
    <t>LL2PWHead1</t>
  </si>
  <si>
    <t>LL2PWHead2</t>
  </si>
  <si>
    <t>LL2PWHead3</t>
  </si>
  <si>
    <t>LL3PWFlow1</t>
  </si>
  <si>
    <t>LL3PWFlow2</t>
  </si>
  <si>
    <t>LL3PWFlow3</t>
  </si>
  <si>
    <t>LL3PWHead1</t>
  </si>
  <si>
    <t>LL3PWHead2</t>
  </si>
  <si>
    <t>LL3PWHead3</t>
  </si>
  <si>
    <t>LL4PWFlow1</t>
  </si>
  <si>
    <t>LL4PWFlow2</t>
  </si>
  <si>
    <t>LL4PWFlow3</t>
  </si>
  <si>
    <t>LL4PWHead1</t>
  </si>
  <si>
    <t>LL4PWHead2</t>
  </si>
  <si>
    <t>LL4PWHead3</t>
  </si>
  <si>
    <t>Nox1PWFlow1</t>
  </si>
  <si>
    <t>Nox1PWFlow2</t>
  </si>
  <si>
    <t>Nox1PWFlow3</t>
  </si>
  <si>
    <t>Nox1PWHead1</t>
  </si>
  <si>
    <t>Nox1PWHead2</t>
  </si>
  <si>
    <t>Nox1PWHead3</t>
  </si>
  <si>
    <t>Nox2PWFlow1</t>
  </si>
  <si>
    <t>Nox2PWFlow2</t>
  </si>
  <si>
    <t>Nox2PWFlow3</t>
  </si>
  <si>
    <t>Nox2PWHead1</t>
  </si>
  <si>
    <t>Nox2PWHead2</t>
  </si>
  <si>
    <t>Nox2PWHead3</t>
  </si>
  <si>
    <t>Nox3PWFlow1</t>
  </si>
  <si>
    <t>Nox3PWFlow2</t>
  </si>
  <si>
    <t>Nox3PWFlow3</t>
  </si>
  <si>
    <t>Nox3PWHead1</t>
  </si>
  <si>
    <t>Nox3PWHead2</t>
  </si>
  <si>
    <t>Nox3PWHead3</t>
  </si>
  <si>
    <t>Nox4PWFlow1</t>
  </si>
  <si>
    <t>Nox4PWFlow2</t>
  </si>
  <si>
    <t>Nox4PWFlow3</t>
  </si>
  <si>
    <t>Nox4PWHead1</t>
  </si>
  <si>
    <t>Nox4PWHead2</t>
  </si>
  <si>
    <t>Nox4PWHead3</t>
  </si>
  <si>
    <t>Nox5PWFlow1</t>
  </si>
  <si>
    <t>Nox5PWFlow2</t>
  </si>
  <si>
    <t>Nox5PWFlow3</t>
  </si>
  <si>
    <t>Nox5PWHead1</t>
  </si>
  <si>
    <t>Nox5PWHead2</t>
  </si>
  <si>
    <t>Nox5PWHead3</t>
  </si>
  <si>
    <t>Upgrade Case: Setting curve to original</t>
  </si>
  <si>
    <t>Current</t>
  </si>
  <si>
    <t xml:space="preserve">LF4 </t>
  </si>
  <si>
    <t>Cab1HeadPW1</t>
  </si>
  <si>
    <t>Cab1HeadPW2</t>
  </si>
  <si>
    <t>Cab1HeadPW3</t>
  </si>
  <si>
    <t>Cab2HeadPW1</t>
  </si>
  <si>
    <t>Cab2HeadPW2</t>
  </si>
  <si>
    <t>Cab2HeadPW3</t>
  </si>
  <si>
    <t>Cab3HeadPW1</t>
  </si>
  <si>
    <t>Cab3HeadPW2</t>
  </si>
  <si>
    <t>Cab3HeadPW3</t>
  </si>
  <si>
    <t>Cab4HeadPW1</t>
  </si>
  <si>
    <t>Cab4HeadPW2</t>
  </si>
  <si>
    <t>Cab4HeadPW3</t>
  </si>
  <si>
    <t>LF1HeadPW1</t>
  </si>
  <si>
    <t>LF1HeadPW2</t>
  </si>
  <si>
    <t>LF1HeadPW3</t>
  </si>
  <si>
    <t>LF2HeadPW1</t>
  </si>
  <si>
    <t>LF2HeadPW2</t>
  </si>
  <si>
    <t>LF2HeadPW3</t>
  </si>
  <si>
    <t>LF3HeadPW1</t>
  </si>
  <si>
    <t>LF3HeadPW2</t>
  </si>
  <si>
    <t>LF3HeadPW3</t>
  </si>
  <si>
    <t>LF4HeadPW1</t>
  </si>
  <si>
    <t>LF4HeadPW2</t>
  </si>
  <si>
    <t>LF4HeadPW3</t>
  </si>
  <si>
    <t>LL1HeadPW1</t>
  </si>
  <si>
    <t>LL1HeadPW2</t>
  </si>
  <si>
    <t>LL1HeadPW3</t>
  </si>
  <si>
    <t>LL2HeadPW1</t>
  </si>
  <si>
    <t>LL2HeadPW2</t>
  </si>
  <si>
    <t>LL2HeadPW3</t>
  </si>
  <si>
    <t>LL3HeadPW1</t>
  </si>
  <si>
    <t>LL3HeadPW2</t>
  </si>
  <si>
    <t>LL3HeadPW3</t>
  </si>
  <si>
    <t>LL4HeadPW1</t>
  </si>
  <si>
    <t>LL4HeadPW2</t>
  </si>
  <si>
    <t>LL4HeadPW3</t>
  </si>
  <si>
    <t>Nox1HeadPW1</t>
  </si>
  <si>
    <t>Nox1HeadPW2</t>
  </si>
  <si>
    <t>Nox1HeadPW3</t>
  </si>
  <si>
    <t>Nox2HeadPW1</t>
  </si>
  <si>
    <t>Nox2HeadPW2</t>
  </si>
  <si>
    <t>Nox2HeadPW3</t>
  </si>
  <si>
    <t>Nox3HeadPW1</t>
  </si>
  <si>
    <t>Nox3HeadPW2</t>
  </si>
  <si>
    <t>Nox3HeadPW3</t>
  </si>
  <si>
    <t>Nox4HeadPW1</t>
  </si>
  <si>
    <t>Nox4HeadPW2</t>
  </si>
  <si>
    <t>Nox4HeadPW3</t>
  </si>
  <si>
    <t>Nox5HeadPW1</t>
  </si>
  <si>
    <t>Nox5HeadPW2</t>
  </si>
  <si>
    <t>Nox5HeadPW3</t>
  </si>
  <si>
    <t>Cab1FlowPW1</t>
  </si>
  <si>
    <t>Cab1FlowPW2</t>
  </si>
  <si>
    <t>Cab1FlowPW3</t>
  </si>
  <si>
    <t>Cab2FlowPW1</t>
  </si>
  <si>
    <t>Cab2FlowPW2</t>
  </si>
  <si>
    <t>Cab2FlowPW3</t>
  </si>
  <si>
    <t>Cab3FlowPW1</t>
  </si>
  <si>
    <t>Cab3FlowPW2</t>
  </si>
  <si>
    <t>Cab3FlowPW3</t>
  </si>
  <si>
    <t>Cab4FlowPW1</t>
  </si>
  <si>
    <t>Cab4FlowPW2</t>
  </si>
  <si>
    <t>Cab4FlowPW3</t>
  </si>
  <si>
    <t>LF1FlowPW1</t>
  </si>
  <si>
    <t>LF1FlowPW2</t>
  </si>
  <si>
    <t>LF1FlowPW3</t>
  </si>
  <si>
    <t>LF2FlowPW1</t>
  </si>
  <si>
    <t>LF2FlowPW2</t>
  </si>
  <si>
    <t>LF2FlowPW3</t>
  </si>
  <si>
    <t>LF3FlowPW1</t>
  </si>
  <si>
    <t>LF3FlowPW2</t>
  </si>
  <si>
    <t>LF3FlowPW3</t>
  </si>
  <si>
    <t>LF4FlowPW1</t>
  </si>
  <si>
    <t>LF4FlowPW2</t>
  </si>
  <si>
    <t>LF4FlowPW3</t>
  </si>
  <si>
    <t>LL1FlowPW1</t>
  </si>
  <si>
    <t>LL1FlowPW2</t>
  </si>
  <si>
    <t>LL1FlowPW3</t>
  </si>
  <si>
    <t>LL2FlowPW1</t>
  </si>
  <si>
    <t>LL2FlowPW2</t>
  </si>
  <si>
    <t>LL2FlowPW3</t>
  </si>
  <si>
    <t>LL3FlowPW1</t>
  </si>
  <si>
    <t>LL3FlowPW2</t>
  </si>
  <si>
    <t>LL3FlowPW3</t>
  </si>
  <si>
    <t>LL4FlowPW1</t>
  </si>
  <si>
    <t>LL4FlowPW2</t>
  </si>
  <si>
    <t>LL4FlowPW3</t>
  </si>
  <si>
    <t>Nox1FlowPW1</t>
  </si>
  <si>
    <t>Nox1FlowPW2</t>
  </si>
  <si>
    <t>Nox1FlowPW3</t>
  </si>
  <si>
    <t>Nox2FlowPW1</t>
  </si>
  <si>
    <t>Nox2FlowPW2</t>
  </si>
  <si>
    <t>Nox2FlowPW3</t>
  </si>
  <si>
    <t>Nox3FlowPW1</t>
  </si>
  <si>
    <t>Nox3FlowPW2</t>
  </si>
  <si>
    <t>Nox3FlowPW3</t>
  </si>
  <si>
    <t>Nox4FlowPW1</t>
  </si>
  <si>
    <t>Nox4FlowPW2</t>
  </si>
  <si>
    <t>Nox4FlowPW3</t>
  </si>
  <si>
    <t>Nox5FlowPW1</t>
  </si>
  <si>
    <t>Nox5FlowPW2</t>
  </si>
  <si>
    <t>Nox5FlowPW3</t>
  </si>
  <si>
    <t xml:space="preserve">NOX4 </t>
  </si>
  <si>
    <t>NOX2</t>
  </si>
  <si>
    <t>NOX3</t>
  </si>
  <si>
    <t>NOX1</t>
  </si>
  <si>
    <t>CAB4</t>
  </si>
  <si>
    <t>CAB2</t>
  </si>
  <si>
    <t>CAB3</t>
  </si>
  <si>
    <t>Incremental Generation by Upgrade (MWh)</t>
  </si>
  <si>
    <t>Total Portfolio Generation by Upgrade (aMW)</t>
  </si>
  <si>
    <r>
      <t xml:space="preserve">9 Mile upgrade analysis was performed on 5/23/2021 in the study </t>
    </r>
    <r>
      <rPr>
        <u/>
        <sz val="11"/>
        <color theme="1"/>
        <rFont val="Calibri"/>
        <family val="2"/>
        <scheme val="minor"/>
      </rPr>
      <t>GauravaSharma-Nine MIle Turbine Upgrade Study 2019 - April 2021</t>
    </r>
  </si>
  <si>
    <r>
      <t xml:space="preserve">Clark Fork and Lower Spokane analysis was performed on 5/24/2021 in the study </t>
    </r>
    <r>
      <rPr>
        <u/>
        <sz val="11"/>
        <color theme="1"/>
        <rFont val="Calibri"/>
        <family val="2"/>
        <scheme val="minor"/>
      </rPr>
      <t>May 2021 EIA Study (2019 thru Apr 2021) Try 3</t>
    </r>
  </si>
  <si>
    <t>Notes</t>
  </si>
  <si>
    <t>Summary MWh presents the incremental results for the study in MWh over varying periods of time, Summary aMW contains the queried data from the study results</t>
  </si>
  <si>
    <t>Scenario</t>
  </si>
  <si>
    <t>Year</t>
  </si>
  <si>
    <t>Table of Contents</t>
  </si>
  <si>
    <t>Summary and incremental MWh from the study</t>
  </si>
  <si>
    <t>Summary aMW from the study</t>
  </si>
  <si>
    <t>List of years when upgrades occurred</t>
  </si>
  <si>
    <t>4-15</t>
  </si>
  <si>
    <t>Results of each upgrade scenario run, including calculations of incremental generation, all in average megawatts</t>
  </si>
  <si>
    <t>Analysis ensures validity of various turbine curves before use in the study</t>
  </si>
  <si>
    <t>18-26</t>
  </si>
  <si>
    <t>Sheets used to export to ADSS, one for each upgrade scenario</t>
  </si>
  <si>
    <t>Summary of piece-wise linear representation of each upgrade study.  Each column represents a different mix of turbines reflecting turbines in service that year.  Taken from sheet 27.</t>
  </si>
  <si>
    <t>List of piece-wise curves (power vs. head) for each turbine upgrade on the Clark Fork River</t>
  </si>
  <si>
    <t>List of piece-wise curves (flow) for each turbine upgrade on the Clark Fork River</t>
  </si>
  <si>
    <t>List of piece-wise curves (power vs. head) for each turbine upgrade on the lower Spokane River (Long Lake/Little Falls)</t>
  </si>
  <si>
    <t>List of piece-wise curves (flow) for each turbine upgrade on the lower Spokane River (Long Lake/Little Falls)</t>
  </si>
  <si>
    <t>Sheet No.</t>
  </si>
  <si>
    <t>9M1GFlowMax</t>
  </si>
  <si>
    <t>9M1PMax</t>
  </si>
  <si>
    <t>9M1PWFlow1</t>
  </si>
  <si>
    <t>9M1PWFlow2</t>
  </si>
  <si>
    <t>9M1PWFlow3</t>
  </si>
  <si>
    <t>9M1PWFlow4</t>
  </si>
  <si>
    <t>9M1PWHead1</t>
  </si>
  <si>
    <t>9M1PWHead2</t>
  </si>
  <si>
    <t>9M1PWHead3</t>
  </si>
  <si>
    <t>9M1PWHead4</t>
  </si>
  <si>
    <t>9M2GFlowMax</t>
  </si>
  <si>
    <t>9M2PMax</t>
  </si>
  <si>
    <t>9M2PWFlow1</t>
  </si>
  <si>
    <t>9M2PWFlow2</t>
  </si>
  <si>
    <t>9M2PWFlow3</t>
  </si>
  <si>
    <t>9M2PWFlow4</t>
  </si>
  <si>
    <t>9M2PWHead1</t>
  </si>
  <si>
    <t>9M2PWHead2</t>
  </si>
  <si>
    <t>9M2PWHead3</t>
  </si>
  <si>
    <t>9M2PWHead4</t>
  </si>
  <si>
    <t>LindSolarGenFcst</t>
  </si>
  <si>
    <t>LoadAVAArLoCompCust</t>
  </si>
  <si>
    <t>LoadAVAEnNet</t>
  </si>
  <si>
    <t>LoadAVAEnNetGen</t>
  </si>
  <si>
    <t>LoadAVAEnNetPS</t>
  </si>
  <si>
    <t>LoadAVAEnNetRT</t>
  </si>
  <si>
    <t>LoadAVAFLoad</t>
  </si>
  <si>
    <t>LoadAVAFRRLoad</t>
  </si>
  <si>
    <t>LoadAVALFDnNet</t>
  </si>
  <si>
    <t>LoadAVALFUpNet</t>
  </si>
  <si>
    <t>LoadAVANSpinNet</t>
  </si>
  <si>
    <t>LoadAVAOpResGenBRate</t>
  </si>
  <si>
    <t>LoadAVAOpResLoadBRate</t>
  </si>
  <si>
    <t>LoadAVAPRTAcLoWRamp</t>
  </si>
  <si>
    <t>LoadAVAPRTAvg</t>
  </si>
  <si>
    <t>LoadAVAPRTEstArLoad</t>
  </si>
  <si>
    <t>LoadAVAPRTLoad</t>
  </si>
  <si>
    <t>LoadAVAPRTLoadRT</t>
  </si>
  <si>
    <t>LoadAVAPRTMax</t>
  </si>
  <si>
    <t>LoadAVAPRTMin</t>
  </si>
  <si>
    <t>LoadAVARegDnNet</t>
  </si>
  <si>
    <t>LoadAVARegUpNet</t>
  </si>
  <si>
    <t>LoadAVARTDADelta</t>
  </si>
  <si>
    <t>LoadAVASBLoad</t>
  </si>
  <si>
    <t>LoadAVASpinNet</t>
  </si>
  <si>
    <t>LoadAVATotalLoadAct</t>
  </si>
  <si>
    <t>LoadAVAWsArLoad</t>
  </si>
  <si>
    <t>LoadAVAWsArLoCompCust</t>
  </si>
  <si>
    <t>LoadAVAWsArLoWRamp</t>
  </si>
  <si>
    <t>LoadAVAWSLoadAct</t>
  </si>
  <si>
    <t>LoadAVAWsLoRamp</t>
  </si>
  <si>
    <t>LoadAVAWsPRTLoad</t>
  </si>
  <si>
    <t>LoadMCEnNet</t>
  </si>
  <si>
    <t>LoadMCEnNetPS</t>
  </si>
  <si>
    <t>LoadMCEnNetRT</t>
  </si>
  <si>
    <t>LoadMCFLoad</t>
  </si>
  <si>
    <t>LoadMCFRRLoad</t>
  </si>
  <si>
    <t>LoadMCLFDnLoad</t>
  </si>
  <si>
    <t>LoadMCLFDnNet</t>
  </si>
  <si>
    <t>LoadMCLFUpLoad</t>
  </si>
  <si>
    <t>LoadMCLFUpNet</t>
  </si>
  <si>
    <t>LoadMCNSpinNet</t>
  </si>
  <si>
    <t>LoadMCOpResGenBRate</t>
  </si>
  <si>
    <t>LoadMCOpResLoadBRate</t>
  </si>
  <si>
    <t>LoadMCRegDnLoad</t>
  </si>
  <si>
    <t>LoadMCRegDnNet</t>
  </si>
  <si>
    <t>LoadMCRegUpLoad</t>
  </si>
  <si>
    <t>LoadMCRegUpNet</t>
  </si>
  <si>
    <t>LoadMCSpinNet</t>
  </si>
  <si>
    <t>ProdMCHourlyBuyCap</t>
  </si>
  <si>
    <t>ProdMCHourlySellCap</t>
  </si>
  <si>
    <t>SysAVA9MileGen</t>
  </si>
  <si>
    <t>SysAVABoxCanyonGen</t>
  </si>
  <si>
    <t>SysAVAClearwaterGen</t>
  </si>
  <si>
    <t>SysAVAMonroeGen</t>
  </si>
  <si>
    <t>SysAVAPostFallsGen</t>
  </si>
  <si>
    <t>SysAVASmallPwr</t>
  </si>
  <si>
    <t>SysAVAStimson</t>
  </si>
  <si>
    <t>SysAVAUpperFallsGen</t>
  </si>
  <si>
    <t>SysAVAUpriverGen</t>
  </si>
  <si>
    <t>SysAVAWASTE2ENERGY</t>
  </si>
  <si>
    <t>Element Name</t>
  </si>
  <si>
    <t>Granularity</t>
  </si>
  <si>
    <t>Granularity Unit</t>
  </si>
  <si>
    <t>Start Date Time</t>
  </si>
  <si>
    <t>End Date Time</t>
  </si>
  <si>
    <t>Minute</t>
  </si>
  <si>
    <t>Note:  In this study we ran a lower Spokane (Long Lake and Little Falls) plus 9 Mile configuration instead of the entire system.  This is because 9 Mile is not optimized in our production configuration and so a separate configuration was needed to emulate 9 Mile operations.  For this run all loads were set to zero and the run was simply set to maximize value through sales to the Mid-C.  In future years we might bring 9 Mile into our configuration to enable a single ADSS run for all upgraded turbines.</t>
  </si>
  <si>
    <t>ADSS change set data for 9 Mile pre-upgraded conditions</t>
  </si>
  <si>
    <t>ADSS change set data for 9 Mile with only Unit 1 upgraded conditions</t>
  </si>
  <si>
    <t>ADSS change set data for 9 Mile with units 1&amp;2 upgraded conditions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</si>
</sst>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8" formatCode="&quot;$&quot;#,##0.00_);[Red]\(&quot;$&quot;#,##0.00\)"/>
    <numFmt numFmtId="43" formatCode="_(* #,##0.00_);_(* \(#,##0.00\);_(* &quot;-&quot;??_);_(@_)"/>
    <numFmt numFmtId="164" formatCode="0.0"/>
    <numFmt numFmtId="165" formatCode="_(* #,##0.0_);_(* \(#,##0.0\);_(* &quot;-&quot;??_);_(@_)"/>
    <numFmt numFmtId="166" formatCode="&quot;$&quot;#,##0"/>
    <numFmt numFmtId="167" formatCode="_(* #,##0_);_(* \(#,##0\);_(* &quot;-&quot;??_);_(@_)"/>
    <numFmt numFmtId="168" formatCode="_(* #,##0.0000000_);_(* \(#,##0.0000000\);_(* &quot;-&quot;??_);_(@_)"/>
    <numFmt numFmtId="169" formatCode="_(* #,##0.0000_);_(* \(#,##0.0000\);_(* &quot;-&quot;??_);_(@_)"/>
    <numFmt numFmtId="170" formatCode="mm/dd/yyyy\ hh:mm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u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62">
    <xf numFmtId="0" fontId="0" fillId="0" borderId="0" xfId="0"/>
    <xf numFmtId="16" fontId="0" fillId="0" borderId="0" xfId="0" applyNumberFormat="1"/>
    <xf numFmtId="0" fontId="1" fillId="0" borderId="0" xfId="0" applyFont="1"/>
    <xf numFmtId="0" fontId="3" fillId="0" borderId="0" xfId="0" applyFont="1" applyAlignment="1">
      <alignment horizontal="center" wrapText="1"/>
    </xf>
    <xf numFmtId="0" fontId="3" fillId="0" borderId="1" xfId="0" applyFont="1" applyBorder="1"/>
    <xf numFmtId="0" fontId="3" fillId="0" borderId="1" xfId="0" applyFont="1" applyBorder="1" applyAlignment="1">
      <alignment horizontal="right" wrapText="1"/>
    </xf>
    <xf numFmtId="0" fontId="4" fillId="0" borderId="0" xfId="0" applyFont="1"/>
    <xf numFmtId="164" fontId="4" fillId="0" borderId="0" xfId="0" applyNumberFormat="1" applyFont="1"/>
    <xf numFmtId="164" fontId="4" fillId="0" borderId="0" xfId="0" applyNumberFormat="1" applyFont="1" applyFill="1"/>
    <xf numFmtId="164" fontId="4" fillId="0" borderId="0" xfId="1" applyNumberFormat="1" applyFont="1" applyFill="1"/>
    <xf numFmtId="165" fontId="4" fillId="0" borderId="0" xfId="1" applyNumberFormat="1" applyFont="1" applyFill="1"/>
    <xf numFmtId="0" fontId="3" fillId="0" borderId="2" xfId="0" applyFont="1" applyBorder="1" applyAlignment="1">
      <alignment horizontal="left" indent="1"/>
    </xf>
    <xf numFmtId="166" fontId="3" fillId="0" borderId="2" xfId="0" applyNumberFormat="1" applyFont="1" applyBorder="1"/>
    <xf numFmtId="43" fontId="0" fillId="0" borderId="0" xfId="1" applyFont="1"/>
    <xf numFmtId="0" fontId="0" fillId="0" borderId="0" xfId="0" applyFont="1"/>
    <xf numFmtId="164" fontId="0" fillId="0" borderId="0" xfId="0" applyNumberFormat="1" applyFont="1"/>
    <xf numFmtId="0" fontId="0" fillId="0" borderId="0" xfId="0" quotePrefix="1" applyFont="1" applyAlignment="1">
      <alignment horizontal="left"/>
    </xf>
    <xf numFmtId="164" fontId="0" fillId="0" borderId="0" xfId="1" applyNumberFormat="1" applyFont="1" applyFill="1"/>
    <xf numFmtId="165" fontId="0" fillId="0" borderId="0" xfId="1" applyNumberFormat="1" applyFont="1"/>
    <xf numFmtId="165" fontId="0" fillId="0" borderId="0" xfId="1" applyNumberFormat="1" applyFont="1" applyFill="1"/>
    <xf numFmtId="0" fontId="0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16" fontId="7" fillId="0" borderId="0" xfId="0" applyNumberFormat="1" applyFont="1" applyAlignment="1">
      <alignment horizontal="center"/>
    </xf>
    <xf numFmtId="0" fontId="0" fillId="0" borderId="0" xfId="0" quotePrefix="1" applyFont="1" applyAlignment="1">
      <alignment wrapText="1"/>
    </xf>
    <xf numFmtId="0" fontId="1" fillId="0" borderId="0" xfId="0" quotePrefix="1" applyFont="1" applyAlignment="1">
      <alignment horizontal="left"/>
    </xf>
    <xf numFmtId="0" fontId="8" fillId="0" borderId="0" xfId="0" quotePrefix="1" applyFont="1" applyAlignment="1">
      <alignment horizontal="left"/>
    </xf>
    <xf numFmtId="14" fontId="0" fillId="0" borderId="0" xfId="0" applyNumberFormat="1"/>
    <xf numFmtId="20" fontId="1" fillId="0" borderId="0" xfId="0" applyNumberFormat="1" applyFont="1"/>
    <xf numFmtId="0" fontId="0" fillId="0" borderId="0" xfId="0" quotePrefix="1" applyAlignment="1">
      <alignment horizontal="left"/>
    </xf>
    <xf numFmtId="168" fontId="0" fillId="0" borderId="0" xfId="1" applyNumberFormat="1" applyFont="1"/>
    <xf numFmtId="169" fontId="0" fillId="0" borderId="0" xfId="1" applyNumberFormat="1" applyFont="1"/>
    <xf numFmtId="170" fontId="0" fillId="0" borderId="0" xfId="0" applyNumberFormat="1"/>
    <xf numFmtId="0" fontId="0" fillId="0" borderId="0" xfId="0" applyNumberFormat="1"/>
    <xf numFmtId="0" fontId="1" fillId="0" borderId="0" xfId="0" applyFont="1" applyAlignment="1"/>
    <xf numFmtId="0" fontId="1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20" fontId="0" fillId="0" borderId="0" xfId="0" applyNumberFormat="1"/>
    <xf numFmtId="46" fontId="0" fillId="0" borderId="0" xfId="0" applyNumberFormat="1"/>
    <xf numFmtId="8" fontId="0" fillId="0" borderId="0" xfId="0" applyNumberFormat="1"/>
    <xf numFmtId="169" fontId="0" fillId="3" borderId="0" xfId="1" applyNumberFormat="1" applyFont="1" applyFill="1"/>
    <xf numFmtId="169" fontId="0" fillId="2" borderId="0" xfId="1" applyNumberFormat="1" applyFont="1" applyFill="1"/>
    <xf numFmtId="0" fontId="0" fillId="3" borderId="0" xfId="0" applyFill="1"/>
    <xf numFmtId="0" fontId="0" fillId="0" borderId="0" xfId="1" applyNumberFormat="1" applyFont="1"/>
    <xf numFmtId="0" fontId="0" fillId="2" borderId="0" xfId="0" applyFill="1"/>
    <xf numFmtId="0" fontId="0" fillId="3" borderId="0" xfId="0" applyNumberFormat="1" applyFill="1"/>
    <xf numFmtId="0" fontId="0" fillId="2" borderId="0" xfId="0" applyNumberFormat="1" applyFill="1"/>
    <xf numFmtId="0" fontId="10" fillId="2" borderId="0" xfId="0" applyNumberFormat="1" applyFont="1" applyFill="1"/>
    <xf numFmtId="0" fontId="0" fillId="3" borderId="0" xfId="0" applyFill="1" applyAlignment="1">
      <alignment horizontal="center"/>
    </xf>
    <xf numFmtId="168" fontId="0" fillId="0" borderId="0" xfId="1" applyNumberFormat="1" applyFont="1" applyFill="1"/>
    <xf numFmtId="0" fontId="0" fillId="0" borderId="0" xfId="0" applyFont="1" applyFill="1"/>
    <xf numFmtId="43" fontId="0" fillId="0" borderId="0" xfId="1" applyFont="1" applyFill="1"/>
    <xf numFmtId="0" fontId="9" fillId="0" borderId="0" xfId="0" quotePrefix="1" applyFont="1" applyAlignment="1">
      <alignment horizontal="left"/>
    </xf>
    <xf numFmtId="167" fontId="0" fillId="0" borderId="0" xfId="1" applyNumberFormat="1" applyFont="1" applyFill="1"/>
    <xf numFmtId="0" fontId="11" fillId="0" borderId="0" xfId="0" applyFont="1"/>
    <xf numFmtId="0" fontId="7" fillId="0" borderId="0" xfId="0" quotePrefix="1" applyFont="1" applyAlignment="1">
      <alignment horizontal="center"/>
    </xf>
    <xf numFmtId="0" fontId="0" fillId="0" borderId="0" xfId="0" applyAlignment="1">
      <alignment horizontal="right"/>
    </xf>
    <xf numFmtId="0" fontId="0" fillId="0" borderId="0" xfId="0" quotePrefix="1" applyAlignment="1">
      <alignment horizontal="right"/>
    </xf>
    <xf numFmtId="0" fontId="0" fillId="0" borderId="0" xfId="0" applyAlignment="1">
      <alignment horizontal="left"/>
    </xf>
    <xf numFmtId="0" fontId="0" fillId="0" borderId="0" xfId="0" quotePrefix="1" applyAlignment="1"/>
    <xf numFmtId="0" fontId="0" fillId="0" borderId="0" xfId="0" quotePrefix="1" applyFont="1" applyAlignment="1">
      <alignment horizontal="left" wrapText="1"/>
    </xf>
    <xf numFmtId="0" fontId="1" fillId="0" borderId="0" xfId="0" applyFont="1" applyAlignment="1">
      <alignment horizontal="center"/>
    </xf>
    <xf numFmtId="0" fontId="0" fillId="0" borderId="0" xfId="0" quotePrefix="1" applyAlignment="1">
      <alignment horizontal="left" wrapText="1"/>
    </xf>
  </cellXfs>
  <cellStyles count="2">
    <cellStyle name="Comma" xfId="1" builtinId="3"/>
    <cellStyle name="Normal" xfId="0" builtinId="0"/>
  </cellStyles>
  <dxfs count="2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ustomXml" Target="../customXml/item1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ustomXml" Target="../customXml/item4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haredStrings" Target="sharedStrings.xml"/><Relationship Id="rId40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2:C24"/>
  <sheetViews>
    <sheetView workbookViewId="0">
      <selection activeCell="L2" sqref="L2"/>
    </sheetView>
  </sheetViews>
  <sheetFormatPr defaultRowHeight="14.25" x14ac:dyDescent="0.45"/>
  <cols>
    <col min="1" max="1" width="2.73046875" customWidth="1"/>
  </cols>
  <sheetData>
    <row r="2" spans="2:3" ht="23.25" x14ac:dyDescent="0.7">
      <c r="B2" s="53" t="s">
        <v>299</v>
      </c>
    </row>
    <row r="3" spans="2:3" x14ac:dyDescent="0.45">
      <c r="B3" s="2"/>
    </row>
    <row r="4" spans="2:3" x14ac:dyDescent="0.45">
      <c r="B4" s="28" t="s">
        <v>313</v>
      </c>
    </row>
    <row r="5" spans="2:3" x14ac:dyDescent="0.45">
      <c r="B5" s="55">
        <v>1</v>
      </c>
      <c r="C5" s="28" t="s">
        <v>300</v>
      </c>
    </row>
    <row r="6" spans="2:3" x14ac:dyDescent="0.45">
      <c r="B6" s="55">
        <v>2</v>
      </c>
      <c r="C6" s="28" t="s">
        <v>301</v>
      </c>
    </row>
    <row r="7" spans="2:3" x14ac:dyDescent="0.45">
      <c r="B7" s="55">
        <v>3</v>
      </c>
      <c r="C7" t="s">
        <v>302</v>
      </c>
    </row>
    <row r="8" spans="2:3" x14ac:dyDescent="0.45">
      <c r="B8" s="56" t="s">
        <v>303</v>
      </c>
      <c r="C8" t="s">
        <v>304</v>
      </c>
    </row>
    <row r="9" spans="2:3" x14ac:dyDescent="0.45">
      <c r="B9" s="55">
        <v>16</v>
      </c>
      <c r="C9" s="28" t="s">
        <v>305</v>
      </c>
    </row>
    <row r="10" spans="2:3" x14ac:dyDescent="0.45">
      <c r="B10" s="55">
        <v>17</v>
      </c>
      <c r="C10" s="28" t="s">
        <v>308</v>
      </c>
    </row>
    <row r="11" spans="2:3" x14ac:dyDescent="0.45">
      <c r="B11" s="55" t="s">
        <v>306</v>
      </c>
      <c r="C11" t="s">
        <v>307</v>
      </c>
    </row>
    <row r="12" spans="2:3" x14ac:dyDescent="0.45">
      <c r="B12" s="55">
        <v>27</v>
      </c>
      <c r="C12" s="28" t="s">
        <v>311</v>
      </c>
    </row>
    <row r="13" spans="2:3" x14ac:dyDescent="0.45">
      <c r="B13" s="55">
        <v>28</v>
      </c>
      <c r="C13" s="28" t="s">
        <v>312</v>
      </c>
    </row>
    <row r="14" spans="2:3" x14ac:dyDescent="0.45">
      <c r="B14" s="55">
        <v>29</v>
      </c>
      <c r="C14" s="28" t="s">
        <v>309</v>
      </c>
    </row>
    <row r="15" spans="2:3" x14ac:dyDescent="0.45">
      <c r="B15" s="55">
        <v>30</v>
      </c>
      <c r="C15" s="28" t="s">
        <v>310</v>
      </c>
    </row>
    <row r="16" spans="2:3" x14ac:dyDescent="0.45">
      <c r="B16" s="55">
        <v>31</v>
      </c>
      <c r="C16" s="57" t="s">
        <v>402</v>
      </c>
    </row>
    <row r="17" spans="2:3" x14ac:dyDescent="0.45">
      <c r="B17" s="55">
        <v>32</v>
      </c>
      <c r="C17" s="28" t="s">
        <v>403</v>
      </c>
    </row>
    <row r="18" spans="2:3" x14ac:dyDescent="0.45">
      <c r="B18" s="55">
        <v>33</v>
      </c>
      <c r="C18" s="28" t="s">
        <v>404</v>
      </c>
    </row>
    <row r="20" spans="2:3" ht="23.25" x14ac:dyDescent="0.7">
      <c r="B20" s="53" t="s">
        <v>295</v>
      </c>
    </row>
    <row r="21" spans="2:3" x14ac:dyDescent="0.45">
      <c r="B21" s="2"/>
    </row>
    <row r="22" spans="2:3" x14ac:dyDescent="0.45">
      <c r="B22">
        <v>1</v>
      </c>
      <c r="C22" s="28" t="s">
        <v>294</v>
      </c>
    </row>
    <row r="23" spans="2:3" x14ac:dyDescent="0.45">
      <c r="B23">
        <v>2</v>
      </c>
      <c r="C23" s="28" t="s">
        <v>293</v>
      </c>
    </row>
    <row r="24" spans="2:3" x14ac:dyDescent="0.45">
      <c r="B24">
        <v>3</v>
      </c>
      <c r="C24" s="28" t="s">
        <v>296</v>
      </c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AD54"/>
  <sheetViews>
    <sheetView workbookViewId="0">
      <selection sqref="A1:AC26"/>
    </sheetView>
  </sheetViews>
  <sheetFormatPr defaultRowHeight="14.25" x14ac:dyDescent="0.45"/>
  <cols>
    <col min="1" max="1" width="22" bestFit="1" customWidth="1"/>
    <col min="2" max="29" width="12.73046875" bestFit="1" customWidth="1"/>
  </cols>
  <sheetData>
    <row r="1" spans="1:30" x14ac:dyDescent="0.45">
      <c r="B1">
        <v>2019</v>
      </c>
      <c r="C1">
        <v>2019</v>
      </c>
      <c r="D1">
        <v>2019</v>
      </c>
      <c r="E1">
        <v>2019</v>
      </c>
      <c r="F1">
        <v>2019</v>
      </c>
      <c r="G1">
        <v>2019</v>
      </c>
      <c r="H1">
        <v>2019</v>
      </c>
      <c r="I1">
        <v>2019</v>
      </c>
      <c r="J1">
        <v>2019</v>
      </c>
      <c r="K1">
        <v>2019</v>
      </c>
      <c r="L1">
        <v>2019</v>
      </c>
      <c r="M1">
        <v>2019</v>
      </c>
      <c r="N1">
        <v>2020</v>
      </c>
      <c r="O1">
        <v>2020</v>
      </c>
      <c r="P1">
        <v>2020</v>
      </c>
      <c r="Q1">
        <v>2020</v>
      </c>
      <c r="R1">
        <v>2020</v>
      </c>
      <c r="S1">
        <v>2020</v>
      </c>
      <c r="T1">
        <v>2020</v>
      </c>
      <c r="U1">
        <v>2020</v>
      </c>
      <c r="V1">
        <v>2020</v>
      </c>
      <c r="W1">
        <v>2020</v>
      </c>
      <c r="X1">
        <v>2020</v>
      </c>
      <c r="Y1">
        <v>2020</v>
      </c>
      <c r="Z1">
        <v>2021</v>
      </c>
      <c r="AA1">
        <v>2021</v>
      </c>
      <c r="AB1">
        <v>2021</v>
      </c>
      <c r="AC1">
        <v>2021</v>
      </c>
    </row>
    <row r="2" spans="1:30" x14ac:dyDescent="0.45">
      <c r="B2" s="1">
        <v>44197</v>
      </c>
      <c r="C2" s="1">
        <v>44228</v>
      </c>
      <c r="D2" s="1">
        <v>44256</v>
      </c>
      <c r="E2" s="1">
        <v>44287</v>
      </c>
      <c r="F2" s="1">
        <v>44317</v>
      </c>
      <c r="G2" s="1">
        <v>44348</v>
      </c>
      <c r="H2" s="1">
        <v>44378</v>
      </c>
      <c r="I2" s="1">
        <v>44409</v>
      </c>
      <c r="J2" s="1">
        <v>44440</v>
      </c>
      <c r="K2" s="1">
        <v>44470</v>
      </c>
      <c r="L2" s="1">
        <v>44501</v>
      </c>
      <c r="M2" s="1">
        <v>44531</v>
      </c>
      <c r="N2" s="1">
        <v>44197</v>
      </c>
      <c r="O2" s="1">
        <v>44228</v>
      </c>
      <c r="P2" s="1">
        <v>44256</v>
      </c>
      <c r="Q2" s="1">
        <v>44287</v>
      </c>
      <c r="R2" s="1">
        <v>44317</v>
      </c>
      <c r="S2" s="1">
        <v>44348</v>
      </c>
      <c r="T2" s="1">
        <v>44378</v>
      </c>
      <c r="U2" s="1">
        <v>44409</v>
      </c>
      <c r="V2" s="1">
        <v>44440</v>
      </c>
      <c r="W2" s="1">
        <v>44470</v>
      </c>
      <c r="X2" s="1">
        <v>44501</v>
      </c>
      <c r="Y2" s="1">
        <v>44531</v>
      </c>
      <c r="Z2" s="1">
        <v>44197</v>
      </c>
      <c r="AA2" s="1">
        <v>44228</v>
      </c>
      <c r="AB2" s="1">
        <v>44256</v>
      </c>
      <c r="AC2" s="1">
        <v>44287</v>
      </c>
      <c r="AD2" t="s">
        <v>25</v>
      </c>
    </row>
    <row r="3" spans="1:30" x14ac:dyDescent="0.45">
      <c r="A3" t="s">
        <v>0</v>
      </c>
      <c r="B3">
        <v>-7925450.1918000001</v>
      </c>
      <c r="C3">
        <v>-16161786.584298</v>
      </c>
      <c r="D3">
        <v>-10614178.028625</v>
      </c>
      <c r="E3">
        <v>-31349295.229297999</v>
      </c>
      <c r="F3">
        <v>-31466947.192805</v>
      </c>
      <c r="G3">
        <v>-6879079.1535029998</v>
      </c>
      <c r="H3">
        <v>-10871978.743365999</v>
      </c>
      <c r="I3">
        <v>-11291081.965612</v>
      </c>
      <c r="J3">
        <v>-10560340.897498</v>
      </c>
      <c r="K3">
        <v>-36193930.867867</v>
      </c>
      <c r="L3">
        <v>-8029079.7360800002</v>
      </c>
      <c r="M3">
        <v>-6672758.9249400003</v>
      </c>
      <c r="N3">
        <v>-7698966.8376639998</v>
      </c>
      <c r="O3">
        <v>-13324201.043916</v>
      </c>
      <c r="P3">
        <v>-5924403.777187</v>
      </c>
      <c r="Q3">
        <v>-18518155.735304002</v>
      </c>
      <c r="R3">
        <v>-157824076.91059101</v>
      </c>
      <c r="S3">
        <v>-115239163.31649899</v>
      </c>
      <c r="T3">
        <v>-10707292.646911999</v>
      </c>
      <c r="U3">
        <v>-5455494.1917000003</v>
      </c>
      <c r="V3">
        <v>-7641755.2453669999</v>
      </c>
      <c r="W3">
        <v>-8901967.4076649994</v>
      </c>
      <c r="X3">
        <v>-6984123.6213260004</v>
      </c>
      <c r="Y3">
        <v>-9597816.7038139999</v>
      </c>
      <c r="Z3">
        <v>-12379897.669887001</v>
      </c>
      <c r="AA3">
        <v>-11708768.592952</v>
      </c>
      <c r="AB3">
        <v>-9205131.8863360006</v>
      </c>
      <c r="AC3">
        <v>-21165492.576848999</v>
      </c>
      <c r="AD3">
        <f>AVERAGE(B3:AC3)</f>
        <v>-21796164.845702171</v>
      </c>
    </row>
    <row r="4" spans="1:30" x14ac:dyDescent="0.45">
      <c r="A4" t="s">
        <v>1</v>
      </c>
      <c r="B4">
        <v>-5112817.1984069999</v>
      </c>
      <c r="C4">
        <v>-12139279.817175999</v>
      </c>
      <c r="D4">
        <v>-4385237.2917980002</v>
      </c>
      <c r="E4">
        <v>-1073098.6108870001</v>
      </c>
      <c r="F4">
        <v>613869.50280300004</v>
      </c>
      <c r="G4">
        <v>686137.71086300001</v>
      </c>
      <c r="H4">
        <v>-4538299.3387259999</v>
      </c>
      <c r="I4">
        <v>-5701578.1567120003</v>
      </c>
      <c r="J4">
        <v>-5740261.5925759999</v>
      </c>
      <c r="K4">
        <v>-4581850.022256</v>
      </c>
      <c r="L4">
        <v>-7074143.0411590002</v>
      </c>
      <c r="M4">
        <v>-6590623.5631849999</v>
      </c>
      <c r="N4">
        <v>-6085494.464687</v>
      </c>
      <c r="O4">
        <v>-4942993.9783650003</v>
      </c>
      <c r="P4">
        <v>-5924403.777187</v>
      </c>
      <c r="Q4">
        <v>-4550214.657784</v>
      </c>
      <c r="R4">
        <v>-287563.07277199998</v>
      </c>
      <c r="S4">
        <v>-360253.69795499998</v>
      </c>
      <c r="T4">
        <v>-2718779.157989</v>
      </c>
      <c r="U4">
        <v>-5455494.1917000003</v>
      </c>
      <c r="V4">
        <v>-6873480.2212060001</v>
      </c>
      <c r="W4">
        <v>-6267747.790515</v>
      </c>
      <c r="X4">
        <v>-6680977.4620639998</v>
      </c>
      <c r="Y4">
        <v>-9440424.7038139999</v>
      </c>
      <c r="Z4">
        <v>-7966128.3068159996</v>
      </c>
      <c r="AA4">
        <v>-6847523.7450540001</v>
      </c>
      <c r="AB4">
        <v>-3973584.1816909998</v>
      </c>
      <c r="AC4">
        <v>-1368490.287487</v>
      </c>
      <c r="AD4">
        <f t="shared" ref="AD4:AD26" si="0">AVERAGE(B4:AC4)</f>
        <v>-4835026.2541536419</v>
      </c>
    </row>
    <row r="5" spans="1:30" x14ac:dyDescent="0.45">
      <c r="A5" t="s">
        <v>2</v>
      </c>
      <c r="B5">
        <v>39.894647999999997</v>
      </c>
      <c r="C5">
        <v>34.845039999999997</v>
      </c>
      <c r="D5">
        <v>31.835673</v>
      </c>
      <c r="E5">
        <v>51.803094000000002</v>
      </c>
      <c r="F5">
        <v>61.35022</v>
      </c>
      <c r="G5">
        <v>58.401479000000002</v>
      </c>
      <c r="H5">
        <v>40.877375000000001</v>
      </c>
      <c r="I5">
        <v>36.261229999999998</v>
      </c>
      <c r="J5">
        <v>49.453781999999997</v>
      </c>
      <c r="K5">
        <v>41.606774000000001</v>
      </c>
      <c r="L5">
        <v>41.585563999999998</v>
      </c>
      <c r="M5">
        <v>44.786133</v>
      </c>
      <c r="N5">
        <v>43.673000000000002</v>
      </c>
      <c r="O5">
        <v>46.081899999999997</v>
      </c>
      <c r="P5">
        <v>14.485196</v>
      </c>
      <c r="Q5">
        <v>0</v>
      </c>
      <c r="R5">
        <v>0</v>
      </c>
      <c r="S5">
        <v>27.614967</v>
      </c>
      <c r="T5">
        <v>54.12782</v>
      </c>
      <c r="U5">
        <v>35.605744000000001</v>
      </c>
      <c r="V5">
        <v>24.437771999999999</v>
      </c>
      <c r="W5">
        <v>33.388672</v>
      </c>
      <c r="X5">
        <v>47.838456000000001</v>
      </c>
      <c r="Y5">
        <v>46.963487000000001</v>
      </c>
      <c r="Z5">
        <v>46.209645999999999</v>
      </c>
      <c r="AA5">
        <v>47.159365000000001</v>
      </c>
      <c r="AB5">
        <v>47.328161999999999</v>
      </c>
      <c r="AC5">
        <v>42.264997999999999</v>
      </c>
      <c r="AD5">
        <f t="shared" si="0"/>
        <v>38.924292749999999</v>
      </c>
    </row>
    <row r="6" spans="1:30" x14ac:dyDescent="0.45">
      <c r="A6" t="s">
        <v>3</v>
      </c>
      <c r="B6">
        <v>25.712133000000001</v>
      </c>
      <c r="C6">
        <v>20.389835999999999</v>
      </c>
      <c r="D6">
        <v>18.319516</v>
      </c>
      <c r="E6">
        <v>49.234282999999998</v>
      </c>
      <c r="F6">
        <v>66.568781999999999</v>
      </c>
      <c r="G6">
        <v>65.016296999999994</v>
      </c>
      <c r="H6">
        <v>30.825316999999998</v>
      </c>
      <c r="I6">
        <v>18.080344</v>
      </c>
      <c r="J6">
        <v>1.3119780000000001</v>
      </c>
      <c r="K6">
        <v>0</v>
      </c>
      <c r="L6">
        <v>0</v>
      </c>
      <c r="M6">
        <v>0</v>
      </c>
      <c r="N6">
        <v>0</v>
      </c>
      <c r="O6">
        <v>0</v>
      </c>
      <c r="P6">
        <v>24.802544999999999</v>
      </c>
      <c r="Q6">
        <v>48.506509000000001</v>
      </c>
      <c r="R6">
        <v>68.104269000000002</v>
      </c>
      <c r="S6">
        <v>66.719746999999998</v>
      </c>
      <c r="T6">
        <v>51.669336999999999</v>
      </c>
      <c r="U6">
        <v>17.193017000000001</v>
      </c>
      <c r="V6">
        <v>10.400701</v>
      </c>
      <c r="W6">
        <v>26.679587999999999</v>
      </c>
      <c r="X6">
        <v>46.798597000000001</v>
      </c>
      <c r="Y6">
        <v>38.252336999999997</v>
      </c>
      <c r="Z6">
        <v>38.996316</v>
      </c>
      <c r="AA6">
        <v>41.196995999999999</v>
      </c>
      <c r="AB6">
        <v>38.044522999999998</v>
      </c>
      <c r="AC6">
        <v>29.569811000000001</v>
      </c>
      <c r="AD6">
        <f t="shared" si="0"/>
        <v>30.085456392857143</v>
      </c>
    </row>
    <row r="7" spans="1:30" x14ac:dyDescent="0.45">
      <c r="A7" t="s">
        <v>4</v>
      </c>
      <c r="B7">
        <v>20.714472000000001</v>
      </c>
      <c r="C7">
        <v>17.507436999999999</v>
      </c>
      <c r="D7">
        <v>13.773241000000001</v>
      </c>
      <c r="E7">
        <v>45.409219</v>
      </c>
      <c r="F7">
        <v>66.487054000000001</v>
      </c>
      <c r="G7">
        <v>62.779113000000002</v>
      </c>
      <c r="H7">
        <v>26.299368000000001</v>
      </c>
      <c r="I7">
        <v>8.0952850000000005</v>
      </c>
      <c r="J7">
        <v>27.925487</v>
      </c>
      <c r="K7">
        <v>27.084057999999999</v>
      </c>
      <c r="L7">
        <v>28.093174000000001</v>
      </c>
      <c r="M7">
        <v>36.761682</v>
      </c>
      <c r="N7">
        <v>43.439670999999997</v>
      </c>
      <c r="O7">
        <v>33.750736000000003</v>
      </c>
      <c r="P7">
        <v>13.402362</v>
      </c>
      <c r="Q7">
        <v>32.978422999999999</v>
      </c>
      <c r="R7">
        <v>68.020653999999993</v>
      </c>
      <c r="S7">
        <v>66.637687999999997</v>
      </c>
      <c r="T7">
        <v>49.140185000000002</v>
      </c>
      <c r="U7">
        <v>15.779645</v>
      </c>
      <c r="V7">
        <v>1.751973</v>
      </c>
      <c r="W7">
        <v>0</v>
      </c>
      <c r="X7">
        <v>0</v>
      </c>
      <c r="Y7">
        <v>0</v>
      </c>
      <c r="Z7">
        <v>0</v>
      </c>
      <c r="AA7">
        <v>0</v>
      </c>
      <c r="AB7">
        <v>1.38079</v>
      </c>
      <c r="AC7">
        <v>23.494136999999998</v>
      </c>
      <c r="AD7">
        <f t="shared" si="0"/>
        <v>26.096637642857139</v>
      </c>
    </row>
    <row r="8" spans="1:30" x14ac:dyDescent="0.45">
      <c r="A8" t="s">
        <v>5</v>
      </c>
      <c r="B8">
        <v>5.608581</v>
      </c>
      <c r="C8">
        <v>6.8522049999999997</v>
      </c>
      <c r="D8">
        <v>4.3350350000000004</v>
      </c>
      <c r="E8">
        <v>31.181259000000001</v>
      </c>
      <c r="F8">
        <v>53.164050000000003</v>
      </c>
      <c r="G8">
        <v>42.902875000000002</v>
      </c>
      <c r="H8">
        <v>13.178417</v>
      </c>
      <c r="I8">
        <v>0.86195500000000003</v>
      </c>
      <c r="J8">
        <v>0.63259900000000002</v>
      </c>
      <c r="K8">
        <v>7.3443040000000002</v>
      </c>
      <c r="L8">
        <v>1.3467260000000001</v>
      </c>
      <c r="M8">
        <v>11.986826000000001</v>
      </c>
      <c r="N8">
        <v>17.928111999999999</v>
      </c>
      <c r="O8">
        <v>13.956327</v>
      </c>
      <c r="P8">
        <v>23.212299000000002</v>
      </c>
      <c r="Q8">
        <v>30.427869999999999</v>
      </c>
      <c r="R8">
        <v>54.531424000000001</v>
      </c>
      <c r="S8">
        <v>53.500050000000002</v>
      </c>
      <c r="T8">
        <v>32.566113999999999</v>
      </c>
      <c r="U8">
        <v>8.2485789999999994</v>
      </c>
      <c r="V8">
        <v>5.9767830000000002</v>
      </c>
      <c r="W8">
        <v>18.407011000000001</v>
      </c>
      <c r="X8">
        <v>12.140679</v>
      </c>
      <c r="Y8">
        <v>17.581251999999999</v>
      </c>
      <c r="Z8">
        <v>13.705048</v>
      </c>
      <c r="AA8">
        <v>18.000651999999999</v>
      </c>
      <c r="AB8">
        <v>16.316623</v>
      </c>
      <c r="AC8">
        <v>8.3261249999999993</v>
      </c>
      <c r="AD8">
        <f t="shared" si="0"/>
        <v>18.722135000000002</v>
      </c>
    </row>
    <row r="9" spans="1:30" x14ac:dyDescent="0.45">
      <c r="A9" t="s">
        <v>6</v>
      </c>
      <c r="B9">
        <v>91.929833000000002</v>
      </c>
      <c r="C9">
        <v>79.594517999999994</v>
      </c>
      <c r="D9">
        <v>68.263464999999997</v>
      </c>
      <c r="E9">
        <v>177.62785500000001</v>
      </c>
      <c r="F9">
        <v>247.57010600000001</v>
      </c>
      <c r="G9">
        <v>229.099763</v>
      </c>
      <c r="H9">
        <v>111.18047799999999</v>
      </c>
      <c r="I9">
        <v>63.298814</v>
      </c>
      <c r="J9">
        <v>79.323846000000003</v>
      </c>
      <c r="K9">
        <v>76.035135999999994</v>
      </c>
      <c r="L9">
        <v>70.984689000000003</v>
      </c>
      <c r="M9">
        <v>93.534640999999993</v>
      </c>
      <c r="N9">
        <v>105.040783</v>
      </c>
      <c r="O9">
        <v>93.788962999999995</v>
      </c>
      <c r="P9">
        <v>75.902401999999995</v>
      </c>
      <c r="Q9">
        <v>111.912802</v>
      </c>
      <c r="R9">
        <v>190.65634600000001</v>
      </c>
      <c r="S9">
        <v>214.472452</v>
      </c>
      <c r="T9">
        <v>187.503456</v>
      </c>
      <c r="U9">
        <v>76.826986000000005</v>
      </c>
      <c r="V9">
        <v>42.567228999999998</v>
      </c>
      <c r="W9">
        <v>78.475269999999995</v>
      </c>
      <c r="X9">
        <v>106.695986</v>
      </c>
      <c r="Y9">
        <v>102.79707500000001</v>
      </c>
      <c r="Z9">
        <v>98.911010000000005</v>
      </c>
      <c r="AA9">
        <v>106.357012</v>
      </c>
      <c r="AB9">
        <v>103.070099</v>
      </c>
      <c r="AC9">
        <v>103.65507100000001</v>
      </c>
      <c r="AD9">
        <f t="shared" si="0"/>
        <v>113.82414592857143</v>
      </c>
    </row>
    <row r="10" spans="1:30" x14ac:dyDescent="0.45">
      <c r="A10" t="s">
        <v>7</v>
      </c>
      <c r="B10">
        <v>49.821210000000001</v>
      </c>
      <c r="C10">
        <v>39.391866</v>
      </c>
      <c r="D10">
        <v>33.625174999999999</v>
      </c>
      <c r="E10">
        <v>70.748620000000003</v>
      </c>
      <c r="F10">
        <v>98.690473999999995</v>
      </c>
      <c r="G10">
        <v>93.119534000000002</v>
      </c>
      <c r="H10">
        <v>58.904485999999999</v>
      </c>
      <c r="I10">
        <v>35.538181000000002</v>
      </c>
      <c r="J10">
        <v>27.243069999999999</v>
      </c>
      <c r="K10">
        <v>18.279188999999999</v>
      </c>
      <c r="L10">
        <v>66.858176</v>
      </c>
      <c r="M10">
        <v>65.975202999999993</v>
      </c>
      <c r="N10">
        <v>61.309080999999999</v>
      </c>
      <c r="O10">
        <v>51.582507999999997</v>
      </c>
      <c r="P10">
        <v>57.694147000000001</v>
      </c>
      <c r="Q10">
        <v>71.189868000000004</v>
      </c>
      <c r="R10">
        <v>97.783882000000006</v>
      </c>
      <c r="S10">
        <v>96.617320000000007</v>
      </c>
      <c r="T10">
        <v>74.854737</v>
      </c>
      <c r="U10">
        <v>42.966988999999998</v>
      </c>
      <c r="V10">
        <v>42.292754000000002</v>
      </c>
      <c r="W10">
        <v>60.765774999999998</v>
      </c>
      <c r="X10">
        <v>72.794218999999998</v>
      </c>
      <c r="Y10">
        <v>60.416007999999998</v>
      </c>
      <c r="Z10">
        <v>59.872670999999997</v>
      </c>
      <c r="AA10">
        <v>57.676958999999997</v>
      </c>
      <c r="AB10">
        <v>57.213799999999999</v>
      </c>
      <c r="AC10">
        <v>66.643017</v>
      </c>
      <c r="AD10">
        <f t="shared" si="0"/>
        <v>60.352461392857158</v>
      </c>
    </row>
    <row r="11" spans="1:30" x14ac:dyDescent="0.45">
      <c r="A11" t="s">
        <v>8</v>
      </c>
      <c r="B11">
        <v>20.012512999999998</v>
      </c>
      <c r="C11">
        <v>19.983922</v>
      </c>
      <c r="D11">
        <v>15.324199</v>
      </c>
      <c r="E11">
        <v>53.845159000000002</v>
      </c>
      <c r="F11">
        <v>92.995012000000003</v>
      </c>
      <c r="G11">
        <v>70.608151000000007</v>
      </c>
      <c r="H11">
        <v>21.650790000000001</v>
      </c>
      <c r="I11">
        <v>13.015872</v>
      </c>
      <c r="J11">
        <v>9.0496890000000008</v>
      </c>
      <c r="K11">
        <v>7.0357019999999997</v>
      </c>
      <c r="L11">
        <v>38.811528000000003</v>
      </c>
      <c r="M11">
        <v>22.797744999999999</v>
      </c>
      <c r="N11">
        <v>19.016096000000001</v>
      </c>
      <c r="O11">
        <v>18.030639999999998</v>
      </c>
      <c r="P11">
        <v>8.5049469999999996</v>
      </c>
      <c r="Q11">
        <v>18.914254</v>
      </c>
      <c r="R11">
        <v>79.933441000000002</v>
      </c>
      <c r="S11">
        <v>75.217737</v>
      </c>
      <c r="T11">
        <v>57.134708000000003</v>
      </c>
      <c r="U11">
        <v>17.846185999999999</v>
      </c>
      <c r="V11">
        <v>7.82348</v>
      </c>
      <c r="W11">
        <v>21.682594999999999</v>
      </c>
      <c r="X11">
        <v>37.351371999999998</v>
      </c>
      <c r="Y11">
        <v>18.532662999999999</v>
      </c>
      <c r="Z11">
        <v>15.577935999999999</v>
      </c>
      <c r="AA11">
        <v>21.323055</v>
      </c>
      <c r="AB11">
        <v>14.843840999999999</v>
      </c>
      <c r="AC11">
        <v>16.203994999999999</v>
      </c>
      <c r="AD11">
        <f t="shared" si="0"/>
        <v>29.752400999999999</v>
      </c>
    </row>
    <row r="12" spans="1:30" x14ac:dyDescent="0.45">
      <c r="A12" t="s">
        <v>9</v>
      </c>
      <c r="B12">
        <v>3.3065500000000001</v>
      </c>
      <c r="C12">
        <v>4.743805</v>
      </c>
      <c r="D12">
        <v>5.1856689999999999</v>
      </c>
      <c r="E12">
        <v>23.976586999999999</v>
      </c>
      <c r="F12">
        <v>65.183167999999995</v>
      </c>
      <c r="G12">
        <v>40.690305000000002</v>
      </c>
      <c r="H12">
        <v>5.592886</v>
      </c>
      <c r="I12">
        <v>0.62653999999999999</v>
      </c>
      <c r="J12">
        <v>4.7900539999999996</v>
      </c>
      <c r="K12">
        <v>3.1402100000000002</v>
      </c>
      <c r="L12">
        <v>3.2327759999999999</v>
      </c>
      <c r="M12">
        <v>5.1852840000000002</v>
      </c>
      <c r="N12">
        <v>5.4201240000000004</v>
      </c>
      <c r="O12">
        <v>5.4926620000000002</v>
      </c>
      <c r="P12">
        <v>1.09643</v>
      </c>
      <c r="Q12">
        <v>3.0558619999999999</v>
      </c>
      <c r="R12">
        <v>77.120666</v>
      </c>
      <c r="S12">
        <v>72.169006999999993</v>
      </c>
      <c r="T12">
        <v>29.132183999999999</v>
      </c>
      <c r="U12">
        <v>6.2421340000000001</v>
      </c>
      <c r="V12">
        <v>0.127752</v>
      </c>
      <c r="W12">
        <v>1.8514809999999999</v>
      </c>
      <c r="X12">
        <v>9.7327849999999998</v>
      </c>
      <c r="Y12">
        <v>1.4828380000000001</v>
      </c>
      <c r="Z12">
        <v>1.7268600000000001</v>
      </c>
      <c r="AA12">
        <v>6.8166580000000003</v>
      </c>
      <c r="AB12">
        <v>4.0111889999999999</v>
      </c>
      <c r="AC12">
        <v>3.142369</v>
      </c>
      <c r="AD12">
        <f t="shared" si="0"/>
        <v>14.081244107142853</v>
      </c>
    </row>
    <row r="13" spans="1:30" x14ac:dyDescent="0.45">
      <c r="A13" t="s">
        <v>10</v>
      </c>
      <c r="B13">
        <v>21.782398000000001</v>
      </c>
      <c r="C13">
        <v>23.503695</v>
      </c>
      <c r="D13">
        <v>17.822519</v>
      </c>
      <c r="E13">
        <v>52.968234000000002</v>
      </c>
      <c r="F13">
        <v>84.050077000000002</v>
      </c>
      <c r="G13">
        <v>72.579567999999995</v>
      </c>
      <c r="H13">
        <v>30.001263999999999</v>
      </c>
      <c r="I13">
        <v>17.962368999999999</v>
      </c>
      <c r="J13">
        <v>29.556514</v>
      </c>
      <c r="K13">
        <v>29.324262000000001</v>
      </c>
      <c r="L13">
        <v>0</v>
      </c>
      <c r="M13">
        <v>27.396426000000002</v>
      </c>
      <c r="N13">
        <v>23.610104</v>
      </c>
      <c r="O13">
        <v>20.293009000000001</v>
      </c>
      <c r="P13">
        <v>13.450621</v>
      </c>
      <c r="Q13">
        <v>24.149742</v>
      </c>
      <c r="R13">
        <v>84.847650999999999</v>
      </c>
      <c r="S13">
        <v>71.783906999999999</v>
      </c>
      <c r="T13">
        <v>56.781640000000003</v>
      </c>
      <c r="U13">
        <v>18.120100999999998</v>
      </c>
      <c r="V13">
        <v>11.579169</v>
      </c>
      <c r="W13">
        <v>23.618424000000001</v>
      </c>
      <c r="X13">
        <v>40.985132999999998</v>
      </c>
      <c r="Y13">
        <v>25.483179</v>
      </c>
      <c r="Z13">
        <v>21.612234000000001</v>
      </c>
      <c r="AA13">
        <v>22.159140000000001</v>
      </c>
      <c r="AB13">
        <v>20.996642000000001</v>
      </c>
      <c r="AC13">
        <v>21.447310999999999</v>
      </c>
      <c r="AD13">
        <f t="shared" si="0"/>
        <v>32.423761892857144</v>
      </c>
    </row>
    <row r="14" spans="1:30" x14ac:dyDescent="0.45">
      <c r="A14" t="s">
        <v>11</v>
      </c>
      <c r="B14">
        <v>43.480227999999997</v>
      </c>
      <c r="C14">
        <v>36.104830999999997</v>
      </c>
      <c r="D14">
        <v>30.194025</v>
      </c>
      <c r="E14">
        <v>71.266051000000004</v>
      </c>
      <c r="F14">
        <v>103.205108</v>
      </c>
      <c r="G14">
        <v>97.557851999999997</v>
      </c>
      <c r="H14">
        <v>52.525266999999999</v>
      </c>
      <c r="I14">
        <v>30.290324999999999</v>
      </c>
      <c r="J14">
        <v>48.116151000000002</v>
      </c>
      <c r="K14">
        <v>62.478482999999997</v>
      </c>
      <c r="L14">
        <v>0</v>
      </c>
      <c r="M14">
        <v>18.472621</v>
      </c>
      <c r="N14">
        <v>50.482443000000004</v>
      </c>
      <c r="O14">
        <v>40.682572</v>
      </c>
      <c r="P14">
        <v>36.036191000000002</v>
      </c>
      <c r="Q14">
        <v>53.142263999999997</v>
      </c>
      <c r="R14">
        <v>101.591109</v>
      </c>
      <c r="S14">
        <v>86.927946000000006</v>
      </c>
      <c r="T14">
        <v>69.963660000000004</v>
      </c>
      <c r="U14">
        <v>35.425812000000001</v>
      </c>
      <c r="V14">
        <v>28.138598999999999</v>
      </c>
      <c r="W14">
        <v>8.1529729999999994</v>
      </c>
      <c r="X14">
        <v>0</v>
      </c>
      <c r="Y14">
        <v>46.803722999999998</v>
      </c>
      <c r="Z14">
        <v>49.182628999999999</v>
      </c>
      <c r="AA14">
        <v>51.032325999999998</v>
      </c>
      <c r="AB14">
        <v>52.681629000000001</v>
      </c>
      <c r="AC14">
        <v>52.190969000000003</v>
      </c>
      <c r="AD14">
        <f t="shared" si="0"/>
        <v>48.433063821428561</v>
      </c>
    </row>
    <row r="15" spans="1:30" x14ac:dyDescent="0.45">
      <c r="A15" t="s">
        <v>12</v>
      </c>
      <c r="B15">
        <v>138.40289899999999</v>
      </c>
      <c r="C15">
        <v>123.72811900000001</v>
      </c>
      <c r="D15">
        <v>102.15158700000001</v>
      </c>
      <c r="E15">
        <v>272.80465099999998</v>
      </c>
      <c r="F15">
        <v>444.12384100000003</v>
      </c>
      <c r="G15">
        <v>374.55541099999999</v>
      </c>
      <c r="H15">
        <v>168.67469199999999</v>
      </c>
      <c r="I15">
        <v>97.433287000000007</v>
      </c>
      <c r="J15">
        <v>118.755478</v>
      </c>
      <c r="K15">
        <v>120.257846</v>
      </c>
      <c r="L15">
        <v>108.90248</v>
      </c>
      <c r="M15">
        <v>139.827279</v>
      </c>
      <c r="N15">
        <v>159.83784900000001</v>
      </c>
      <c r="O15">
        <v>136.08139</v>
      </c>
      <c r="P15">
        <v>116.782336</v>
      </c>
      <c r="Q15">
        <v>170.45199</v>
      </c>
      <c r="R15">
        <v>441.276749</v>
      </c>
      <c r="S15">
        <v>402.71591599999999</v>
      </c>
      <c r="T15">
        <v>287.86692900000003</v>
      </c>
      <c r="U15">
        <v>120.601223</v>
      </c>
      <c r="V15">
        <v>89.961753999999999</v>
      </c>
      <c r="W15">
        <v>116.071248</v>
      </c>
      <c r="X15">
        <v>160.86350899999999</v>
      </c>
      <c r="Y15">
        <v>152.718411</v>
      </c>
      <c r="Z15">
        <v>147.972331</v>
      </c>
      <c r="AA15">
        <v>159.008138</v>
      </c>
      <c r="AB15">
        <v>149.74710099999999</v>
      </c>
      <c r="AC15">
        <v>159.62766099999999</v>
      </c>
      <c r="AD15">
        <f t="shared" si="0"/>
        <v>185.04293232142859</v>
      </c>
    </row>
    <row r="16" spans="1:30" x14ac:dyDescent="0.45">
      <c r="A16" t="s">
        <v>13</v>
      </c>
      <c r="B16">
        <v>32.205644999999997</v>
      </c>
      <c r="C16">
        <v>70.354167000000004</v>
      </c>
      <c r="D16">
        <v>45.683714999999999</v>
      </c>
      <c r="E16">
        <v>14.756944000000001</v>
      </c>
      <c r="F16">
        <v>11.114247000000001</v>
      </c>
      <c r="G16">
        <v>18.169443999999999</v>
      </c>
      <c r="H16">
        <v>23.465053999999999</v>
      </c>
      <c r="I16">
        <v>28.782257999999999</v>
      </c>
      <c r="J16">
        <v>27.873611</v>
      </c>
      <c r="K16">
        <v>31.607527000000001</v>
      </c>
      <c r="L16">
        <v>35.130374000000003</v>
      </c>
      <c r="M16">
        <v>35.184139999999999</v>
      </c>
      <c r="N16">
        <v>21.837365999999999</v>
      </c>
      <c r="O16">
        <v>16.508621000000002</v>
      </c>
      <c r="P16">
        <v>23.171709</v>
      </c>
      <c r="Q16">
        <v>16.468056000000001</v>
      </c>
      <c r="R16">
        <v>8.3158600000000007</v>
      </c>
      <c r="S16">
        <v>4.9041670000000002</v>
      </c>
      <c r="T16">
        <v>15.620968</v>
      </c>
      <c r="U16">
        <v>30.719086000000001</v>
      </c>
      <c r="V16">
        <v>24.956944</v>
      </c>
      <c r="W16">
        <v>26.146308999999999</v>
      </c>
      <c r="X16">
        <v>26.251389</v>
      </c>
      <c r="Y16">
        <v>30.193548</v>
      </c>
      <c r="Z16">
        <v>22.174731000000001</v>
      </c>
      <c r="AA16">
        <v>43.907738000000002</v>
      </c>
      <c r="AB16">
        <v>25.679677000000002</v>
      </c>
      <c r="AC16">
        <v>33.041666999999997</v>
      </c>
      <c r="AD16">
        <f t="shared" si="0"/>
        <v>26.57946292857142</v>
      </c>
    </row>
    <row r="17" spans="1:30" x14ac:dyDescent="0.45">
      <c r="A17" t="s">
        <v>14</v>
      </c>
      <c r="B17">
        <v>7.9729640000000002</v>
      </c>
      <c r="C17">
        <v>8.0069990000000004</v>
      </c>
      <c r="D17">
        <v>7.0757620000000001</v>
      </c>
      <c r="E17">
        <v>8.4223429999999997</v>
      </c>
      <c r="F17">
        <v>8.6796100000000003</v>
      </c>
      <c r="G17">
        <v>8.3796210000000002</v>
      </c>
      <c r="H17">
        <v>3.7483629999999999</v>
      </c>
      <c r="I17">
        <v>2.8805719999999999</v>
      </c>
      <c r="J17">
        <v>3.256551</v>
      </c>
      <c r="K17">
        <v>4.5814870000000001</v>
      </c>
      <c r="L17">
        <v>3.6087090000000002</v>
      </c>
      <c r="M17">
        <v>4.4924939999999998</v>
      </c>
      <c r="N17">
        <v>6.3766049999999996</v>
      </c>
      <c r="O17">
        <v>8.4815570000000005</v>
      </c>
      <c r="P17">
        <v>7.2585699999999997</v>
      </c>
      <c r="Q17">
        <v>8.8744060000000005</v>
      </c>
      <c r="R17">
        <v>8.5840700000000005</v>
      </c>
      <c r="S17">
        <v>8.2226619999999997</v>
      </c>
      <c r="T17">
        <v>3.5261870000000002</v>
      </c>
      <c r="U17">
        <v>2.1673360000000002</v>
      </c>
      <c r="V17">
        <v>2.1257030000000001</v>
      </c>
      <c r="W17">
        <v>4.2996749999999997</v>
      </c>
      <c r="X17">
        <v>5.2351409999999996</v>
      </c>
      <c r="Y17">
        <v>6.3247619999999998</v>
      </c>
      <c r="Z17">
        <v>8.5323569999999993</v>
      </c>
      <c r="AA17">
        <v>6.6012389999999996</v>
      </c>
      <c r="AB17">
        <v>7.893084</v>
      </c>
      <c r="AC17">
        <v>8.9428800000000006</v>
      </c>
      <c r="AD17">
        <f t="shared" si="0"/>
        <v>6.2339896071428553</v>
      </c>
    </row>
    <row r="18" spans="1:30" x14ac:dyDescent="0.45">
      <c r="A18" t="s">
        <v>15</v>
      </c>
      <c r="B18">
        <v>8.0875769999999996</v>
      </c>
      <c r="C18">
        <v>8.144228</v>
      </c>
      <c r="D18">
        <v>7.0421959999999997</v>
      </c>
      <c r="E18">
        <v>8.4221179999999993</v>
      </c>
      <c r="F18">
        <v>8.6806339999999995</v>
      </c>
      <c r="G18">
        <v>8.474672</v>
      </c>
      <c r="H18">
        <v>3.808284</v>
      </c>
      <c r="I18">
        <v>2.9728819999999998</v>
      </c>
      <c r="J18">
        <v>3.4913409999999998</v>
      </c>
      <c r="K18">
        <v>4.6597289999999996</v>
      </c>
      <c r="L18">
        <v>4.1979569999999997</v>
      </c>
      <c r="M18">
        <v>4.6123459999999996</v>
      </c>
      <c r="N18">
        <v>6.3226009999999997</v>
      </c>
      <c r="O18">
        <v>8.4992210000000004</v>
      </c>
      <c r="P18">
        <v>7.1597720000000002</v>
      </c>
      <c r="Q18">
        <v>8.9135039999999996</v>
      </c>
      <c r="R18">
        <v>8.5883260000000003</v>
      </c>
      <c r="S18">
        <v>8.4121089999999992</v>
      </c>
      <c r="T18">
        <v>3.7518699999999998</v>
      </c>
      <c r="U18">
        <v>2.2612169999999998</v>
      </c>
      <c r="V18">
        <v>2.3385989999999999</v>
      </c>
      <c r="W18">
        <v>4.3394630000000003</v>
      </c>
      <c r="X18">
        <v>6.4254119999999997</v>
      </c>
      <c r="Y18">
        <v>5.7831650000000003</v>
      </c>
      <c r="Z18">
        <v>8.5094519999999996</v>
      </c>
      <c r="AA18">
        <v>6.4993889999999999</v>
      </c>
      <c r="AB18">
        <v>7.9682329999999997</v>
      </c>
      <c r="AC18">
        <v>8.9562860000000004</v>
      </c>
      <c r="AD18">
        <f t="shared" si="0"/>
        <v>6.3329493928571434</v>
      </c>
    </row>
    <row r="19" spans="1:30" x14ac:dyDescent="0.45">
      <c r="A19" t="s">
        <v>16</v>
      </c>
      <c r="B19">
        <v>8.0162139999999997</v>
      </c>
      <c r="C19">
        <v>8.1224659999999993</v>
      </c>
      <c r="D19">
        <v>6.9317140000000004</v>
      </c>
      <c r="E19">
        <v>8.4212830000000007</v>
      </c>
      <c r="F19">
        <v>8.6810580000000002</v>
      </c>
      <c r="G19">
        <v>1.640271</v>
      </c>
      <c r="H19">
        <v>3.3992249999999999</v>
      </c>
      <c r="I19">
        <v>2.2673369999999999</v>
      </c>
      <c r="J19">
        <v>3.2158090000000001</v>
      </c>
      <c r="K19">
        <v>3.9256579999999999</v>
      </c>
      <c r="L19">
        <v>4.5975849999999996</v>
      </c>
      <c r="M19">
        <v>4.4927650000000003</v>
      </c>
      <c r="N19">
        <v>6.2792009999999996</v>
      </c>
      <c r="O19">
        <v>8.5074269999999999</v>
      </c>
      <c r="P19">
        <v>7.1498480000000004</v>
      </c>
      <c r="Q19">
        <v>8.9148169999999993</v>
      </c>
      <c r="R19">
        <v>8.5883260000000003</v>
      </c>
      <c r="S19">
        <v>8.5328879999999998</v>
      </c>
      <c r="T19">
        <v>4.1920999999999999</v>
      </c>
      <c r="U19">
        <v>2.1529090000000002</v>
      </c>
      <c r="V19">
        <v>2.0919500000000002</v>
      </c>
      <c r="W19">
        <v>0.69356399999999996</v>
      </c>
      <c r="X19">
        <v>3.471311</v>
      </c>
      <c r="Y19">
        <v>5.2410230000000002</v>
      </c>
      <c r="Z19">
        <v>8.4251079999999998</v>
      </c>
      <c r="AA19">
        <v>6.7115749999999998</v>
      </c>
      <c r="AB19">
        <v>7.9943330000000001</v>
      </c>
      <c r="AC19">
        <v>8.9589820000000007</v>
      </c>
      <c r="AD19">
        <f t="shared" si="0"/>
        <v>5.7720266785714278</v>
      </c>
    </row>
    <row r="20" spans="1:30" x14ac:dyDescent="0.45">
      <c r="A20" t="s">
        <v>17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  <c r="I20">
        <v>0</v>
      </c>
      <c r="J20">
        <v>0.49422100000000002</v>
      </c>
      <c r="K20">
        <v>2.5415230000000002</v>
      </c>
      <c r="L20">
        <v>3.855337</v>
      </c>
      <c r="M20">
        <v>3.8473259999999998</v>
      </c>
      <c r="N20">
        <v>6.1396680000000003</v>
      </c>
      <c r="O20">
        <v>8.4708989999999993</v>
      </c>
      <c r="P20">
        <v>6.9932759999999998</v>
      </c>
      <c r="Q20">
        <v>8.9092909999999996</v>
      </c>
      <c r="R20">
        <v>8.5883260000000003</v>
      </c>
      <c r="S20">
        <v>8.5779449999999997</v>
      </c>
      <c r="T20">
        <v>4.038373</v>
      </c>
      <c r="U20">
        <v>1.901694</v>
      </c>
      <c r="V20">
        <v>2.0722209999999999</v>
      </c>
      <c r="W20">
        <v>3.7179679999999999</v>
      </c>
      <c r="X20">
        <v>6.3170140000000004</v>
      </c>
      <c r="Y20">
        <v>3.430434</v>
      </c>
      <c r="Z20">
        <v>8.1489049999999992</v>
      </c>
      <c r="AA20">
        <v>6.6060420000000004</v>
      </c>
      <c r="AB20">
        <v>7.9548389999999998</v>
      </c>
      <c r="AC20">
        <v>8.9581499999999998</v>
      </c>
      <c r="AD20">
        <f t="shared" si="0"/>
        <v>3.9844090000000008</v>
      </c>
    </row>
    <row r="21" spans="1:30" x14ac:dyDescent="0.45">
      <c r="A21" t="s">
        <v>18</v>
      </c>
      <c r="B21">
        <v>24.076756</v>
      </c>
      <c r="C21">
        <v>24.273695</v>
      </c>
      <c r="D21">
        <v>21.049672000000001</v>
      </c>
      <c r="E21">
        <v>25.265741999999999</v>
      </c>
      <c r="F21">
        <v>26.041298000000001</v>
      </c>
      <c r="G21">
        <v>18.494565000000001</v>
      </c>
      <c r="H21">
        <v>10.955873</v>
      </c>
      <c r="I21">
        <v>8.1207899999999995</v>
      </c>
      <c r="J21">
        <v>10.457922</v>
      </c>
      <c r="K21">
        <v>15.708397</v>
      </c>
      <c r="L21">
        <v>16.247406000000002</v>
      </c>
      <c r="M21">
        <v>17.444932000000001</v>
      </c>
      <c r="N21">
        <v>25.118072999999999</v>
      </c>
      <c r="O21">
        <v>33.959104000000004</v>
      </c>
      <c r="P21">
        <v>28.561464999999998</v>
      </c>
      <c r="Q21">
        <v>35.612012999999997</v>
      </c>
      <c r="R21">
        <v>34.349048000000003</v>
      </c>
      <c r="S21">
        <v>33.745601999999998</v>
      </c>
      <c r="T21">
        <v>15.508528999999999</v>
      </c>
      <c r="U21">
        <v>8.4831559999999993</v>
      </c>
      <c r="V21">
        <v>8.6284720000000004</v>
      </c>
      <c r="W21">
        <v>13.05067</v>
      </c>
      <c r="X21">
        <v>21.435302</v>
      </c>
      <c r="Y21">
        <v>20.779384</v>
      </c>
      <c r="Z21">
        <v>33.615820999999997</v>
      </c>
      <c r="AA21">
        <v>26.418244000000001</v>
      </c>
      <c r="AB21">
        <v>31.810487999999999</v>
      </c>
      <c r="AC21">
        <v>35.816299000000001</v>
      </c>
      <c r="AD21">
        <f t="shared" si="0"/>
        <v>22.32245421428571</v>
      </c>
    </row>
    <row r="22" spans="1:30" x14ac:dyDescent="0.45">
      <c r="A22" t="s">
        <v>19</v>
      </c>
      <c r="B22">
        <v>3.0640529999999999</v>
      </c>
      <c r="C22">
        <v>3.9895580000000002</v>
      </c>
      <c r="D22">
        <v>8.3163330000000002</v>
      </c>
      <c r="E22">
        <v>20.886634999999998</v>
      </c>
      <c r="F22">
        <v>20.973644</v>
      </c>
      <c r="G22">
        <v>9.6614000000000004</v>
      </c>
      <c r="H22">
        <v>0.844916</v>
      </c>
      <c r="I22">
        <v>4.7282289999999998</v>
      </c>
      <c r="J22">
        <v>4.4771419999999997</v>
      </c>
      <c r="K22">
        <v>8.4933920000000001</v>
      </c>
      <c r="L22">
        <v>8.8245249999999995</v>
      </c>
      <c r="M22">
        <v>6.9675149999999997</v>
      </c>
      <c r="N22">
        <v>11.668818999999999</v>
      </c>
      <c r="O22">
        <v>19.416266</v>
      </c>
      <c r="P22">
        <v>13.907821999999999</v>
      </c>
      <c r="Q22">
        <v>21.062749</v>
      </c>
      <c r="R22">
        <v>20.873699999999999</v>
      </c>
      <c r="S22">
        <v>20.785319999999999</v>
      </c>
      <c r="T22">
        <v>8.0392109999999999</v>
      </c>
      <c r="U22">
        <v>4.7052680000000002</v>
      </c>
      <c r="V22">
        <v>2.8235999999999999</v>
      </c>
      <c r="W22">
        <v>2.7045720000000002</v>
      </c>
      <c r="X22">
        <v>13.277775</v>
      </c>
      <c r="Y22">
        <v>10.661365999999999</v>
      </c>
      <c r="Z22">
        <v>19.023555999999999</v>
      </c>
      <c r="AA22">
        <v>12.847057</v>
      </c>
      <c r="AB22">
        <v>17.86</v>
      </c>
      <c r="AC22">
        <v>21.543006999999999</v>
      </c>
      <c r="AD22">
        <f t="shared" si="0"/>
        <v>11.515265357142857</v>
      </c>
    </row>
    <row r="23" spans="1:30" x14ac:dyDescent="0.45">
      <c r="A23" t="s">
        <v>20</v>
      </c>
      <c r="B23">
        <v>18.292876</v>
      </c>
      <c r="C23">
        <v>17.94782</v>
      </c>
      <c r="D23">
        <v>16.441751</v>
      </c>
      <c r="E23">
        <v>20.895068999999999</v>
      </c>
      <c r="F23">
        <v>20.922958000000001</v>
      </c>
      <c r="G23">
        <v>15.161383000000001</v>
      </c>
      <c r="H23">
        <v>8.7582419999999992</v>
      </c>
      <c r="I23">
        <v>6.4269910000000001</v>
      </c>
      <c r="J23">
        <v>9.2654309999999995</v>
      </c>
      <c r="K23">
        <v>13.422644999999999</v>
      </c>
      <c r="L23">
        <v>13.355656</v>
      </c>
      <c r="M23">
        <v>12.881028000000001</v>
      </c>
      <c r="N23">
        <v>16.240126</v>
      </c>
      <c r="O23">
        <v>20.031649000000002</v>
      </c>
      <c r="P23">
        <v>18.028825000000001</v>
      </c>
      <c r="Q23">
        <v>21.031518999999999</v>
      </c>
      <c r="R23">
        <v>20.88213</v>
      </c>
      <c r="S23">
        <v>20.84798</v>
      </c>
      <c r="T23">
        <v>10.601355999999999</v>
      </c>
      <c r="U23">
        <v>6.4234359999999997</v>
      </c>
      <c r="V23">
        <v>6.2245819999999998</v>
      </c>
      <c r="W23">
        <v>8.5759749999999997</v>
      </c>
      <c r="X23">
        <v>11.082734</v>
      </c>
      <c r="Y23">
        <v>15.847220999999999</v>
      </c>
      <c r="Z23">
        <v>19.781918000000001</v>
      </c>
      <c r="AA23">
        <v>16.464617000000001</v>
      </c>
      <c r="AB23">
        <v>19.000864</v>
      </c>
      <c r="AC23">
        <v>21.551704999999998</v>
      </c>
      <c r="AD23">
        <f t="shared" si="0"/>
        <v>15.228160249999998</v>
      </c>
    </row>
    <row r="24" spans="1:30" x14ac:dyDescent="0.45">
      <c r="A24" t="s">
        <v>24</v>
      </c>
      <c r="B24">
        <v>17.763976</v>
      </c>
      <c r="C24">
        <v>18.278317000000001</v>
      </c>
      <c r="D24">
        <v>15.287948999999999</v>
      </c>
      <c r="E24">
        <v>20.931636999999998</v>
      </c>
      <c r="F24">
        <v>20.822057000000001</v>
      </c>
      <c r="G24">
        <v>17.339891000000001</v>
      </c>
      <c r="H24">
        <v>7.012607</v>
      </c>
      <c r="I24">
        <v>6.7692540000000001</v>
      </c>
      <c r="J24">
        <v>9.6011579999999999</v>
      </c>
      <c r="K24">
        <v>13.254239999999999</v>
      </c>
      <c r="L24">
        <v>0</v>
      </c>
      <c r="M24">
        <v>7.3631320000000002</v>
      </c>
      <c r="N24">
        <v>14.138112</v>
      </c>
      <c r="O24">
        <v>20.188527000000001</v>
      </c>
      <c r="P24">
        <v>17.305685</v>
      </c>
      <c r="Q24">
        <v>20.678224</v>
      </c>
      <c r="R24">
        <v>20.979306999999999</v>
      </c>
      <c r="S24">
        <v>19.106992000000002</v>
      </c>
      <c r="T24">
        <v>9.9697820000000004</v>
      </c>
      <c r="U24">
        <v>4.5478079999999999</v>
      </c>
      <c r="V24">
        <v>6.0754429999999999</v>
      </c>
      <c r="W24">
        <v>8.0628910000000005</v>
      </c>
      <c r="X24">
        <v>8.2647469999999998</v>
      </c>
      <c r="Y24">
        <v>14.036735999999999</v>
      </c>
      <c r="Z24">
        <v>20.209301</v>
      </c>
      <c r="AA24">
        <v>15.850362000000001</v>
      </c>
      <c r="AB24">
        <v>18.962965000000001</v>
      </c>
      <c r="AC24">
        <v>21.535530999999999</v>
      </c>
      <c r="AD24">
        <f t="shared" si="0"/>
        <v>14.083451107142858</v>
      </c>
    </row>
    <row r="25" spans="1:30" x14ac:dyDescent="0.45">
      <c r="A25" t="s">
        <v>21</v>
      </c>
      <c r="B25">
        <v>19.377589</v>
      </c>
      <c r="C25">
        <v>19.475857000000001</v>
      </c>
      <c r="D25">
        <v>17.211254</v>
      </c>
      <c r="E25">
        <v>21.219909000000001</v>
      </c>
      <c r="F25">
        <v>21.212561000000001</v>
      </c>
      <c r="G25">
        <v>20.000637000000001</v>
      </c>
      <c r="H25">
        <v>8.5421289999999992</v>
      </c>
      <c r="I25">
        <v>0</v>
      </c>
      <c r="J25">
        <v>0</v>
      </c>
      <c r="K25">
        <v>0.74681600000000004</v>
      </c>
      <c r="L25">
        <v>15.027623</v>
      </c>
      <c r="M25">
        <v>13.395339999999999</v>
      </c>
      <c r="N25">
        <v>17.238600999999999</v>
      </c>
      <c r="O25">
        <v>20.868894999999998</v>
      </c>
      <c r="P25">
        <v>19.067024</v>
      </c>
      <c r="Q25">
        <v>21.159188</v>
      </c>
      <c r="R25">
        <v>21.238171999999999</v>
      </c>
      <c r="S25">
        <v>20.315563999999998</v>
      </c>
      <c r="T25">
        <v>7.3942249999999996</v>
      </c>
      <c r="U25">
        <v>2.616158</v>
      </c>
      <c r="V25">
        <v>3.6282719999999999</v>
      </c>
      <c r="W25">
        <v>10.585844</v>
      </c>
      <c r="X25">
        <v>17.897117000000001</v>
      </c>
      <c r="Y25">
        <v>8.3045480000000005</v>
      </c>
      <c r="Z25">
        <v>21.184284999999999</v>
      </c>
      <c r="AA25">
        <v>17.510648</v>
      </c>
      <c r="AB25">
        <v>20.023334999999999</v>
      </c>
      <c r="AC25">
        <v>21.857382999999999</v>
      </c>
      <c r="AD25">
        <f t="shared" si="0"/>
        <v>14.539249071428571</v>
      </c>
    </row>
    <row r="26" spans="1:30" x14ac:dyDescent="0.45">
      <c r="A26" t="s">
        <v>22</v>
      </c>
      <c r="B26">
        <v>58.498493000000003</v>
      </c>
      <c r="C26">
        <v>59.691552999999999</v>
      </c>
      <c r="D26">
        <v>57.257286999999998</v>
      </c>
      <c r="E26">
        <v>83.933250000000001</v>
      </c>
      <c r="F26">
        <v>83.931218999999999</v>
      </c>
      <c r="G26">
        <v>62.163310000000003</v>
      </c>
      <c r="H26">
        <v>25.157893000000001</v>
      </c>
      <c r="I26">
        <v>17.924474</v>
      </c>
      <c r="J26">
        <v>23.343730999999998</v>
      </c>
      <c r="K26">
        <v>35.917093000000001</v>
      </c>
      <c r="L26">
        <v>37.195582000000002</v>
      </c>
      <c r="M26">
        <v>40.607014999999997</v>
      </c>
      <c r="N26">
        <v>59.285657</v>
      </c>
      <c r="O26">
        <v>80.505336999999997</v>
      </c>
      <c r="P26">
        <v>68.309355999999994</v>
      </c>
      <c r="Q26">
        <v>83.93168</v>
      </c>
      <c r="R26">
        <v>83.973309</v>
      </c>
      <c r="S26">
        <v>81.055856000000006</v>
      </c>
      <c r="T26">
        <v>36.004573000000001</v>
      </c>
      <c r="U26">
        <v>18.292669</v>
      </c>
      <c r="V26">
        <v>18.751897</v>
      </c>
      <c r="W26">
        <v>29.929282000000001</v>
      </c>
      <c r="X26">
        <v>50.488585999999998</v>
      </c>
      <c r="Y26">
        <v>48.849871</v>
      </c>
      <c r="Z26">
        <v>80.199061</v>
      </c>
      <c r="AA26">
        <v>62.672683999999997</v>
      </c>
      <c r="AB26">
        <v>75.847164000000006</v>
      </c>
      <c r="AC26">
        <v>86.487627000000003</v>
      </c>
      <c r="AD26">
        <f t="shared" si="0"/>
        <v>55.364482464285707</v>
      </c>
    </row>
    <row r="27" spans="1:30" x14ac:dyDescent="0.45">
      <c r="A27" t="s">
        <v>49</v>
      </c>
      <c r="B27">
        <f t="shared" ref="B27:AC27" si="1">B26+B21+B15+B9</f>
        <v>312.90798099999995</v>
      </c>
      <c r="C27">
        <f t="shared" si="1"/>
        <v>287.28788500000002</v>
      </c>
      <c r="D27">
        <f t="shared" si="1"/>
        <v>248.72201100000001</v>
      </c>
      <c r="E27">
        <f t="shared" si="1"/>
        <v>559.63149799999997</v>
      </c>
      <c r="F27">
        <f t="shared" si="1"/>
        <v>801.66646400000002</v>
      </c>
      <c r="G27">
        <f t="shared" si="1"/>
        <v>684.31304899999998</v>
      </c>
      <c r="H27">
        <f t="shared" si="1"/>
        <v>315.96893599999999</v>
      </c>
      <c r="I27">
        <f t="shared" si="1"/>
        <v>186.777365</v>
      </c>
      <c r="J27">
        <f t="shared" si="1"/>
        <v>231.880977</v>
      </c>
      <c r="K27">
        <f t="shared" si="1"/>
        <v>247.91847199999998</v>
      </c>
      <c r="L27">
        <f t="shared" si="1"/>
        <v>233.33015699999999</v>
      </c>
      <c r="M27">
        <f t="shared" si="1"/>
        <v>291.41386699999998</v>
      </c>
      <c r="N27">
        <f t="shared" si="1"/>
        <v>349.28236200000003</v>
      </c>
      <c r="O27">
        <f t="shared" si="1"/>
        <v>344.33479399999999</v>
      </c>
      <c r="P27">
        <f t="shared" si="1"/>
        <v>289.55555900000002</v>
      </c>
      <c r="Q27">
        <f t="shared" si="1"/>
        <v>401.90848499999998</v>
      </c>
      <c r="R27">
        <f t="shared" si="1"/>
        <v>750.25545199999999</v>
      </c>
      <c r="S27">
        <f t="shared" si="1"/>
        <v>731.98982599999999</v>
      </c>
      <c r="T27">
        <f t="shared" si="1"/>
        <v>526.88348700000006</v>
      </c>
      <c r="U27">
        <f t="shared" si="1"/>
        <v>224.20403400000001</v>
      </c>
      <c r="V27">
        <f t="shared" si="1"/>
        <v>159.90935200000001</v>
      </c>
      <c r="W27">
        <f t="shared" si="1"/>
        <v>237.52646999999999</v>
      </c>
      <c r="X27">
        <f t="shared" si="1"/>
        <v>339.483383</v>
      </c>
      <c r="Y27">
        <f t="shared" si="1"/>
        <v>325.14474100000001</v>
      </c>
      <c r="Z27">
        <f t="shared" si="1"/>
        <v>360.69822299999998</v>
      </c>
      <c r="AA27">
        <f t="shared" si="1"/>
        <v>354.45607799999999</v>
      </c>
      <c r="AB27">
        <f t="shared" si="1"/>
        <v>360.47485200000006</v>
      </c>
      <c r="AC27">
        <f t="shared" si="1"/>
        <v>385.586658</v>
      </c>
      <c r="AD27">
        <f>AD26+AD21+AD15+AD9</f>
        <v>376.55401492857141</v>
      </c>
    </row>
    <row r="28" spans="1:30" x14ac:dyDescent="0.45">
      <c r="B28">
        <v>2019</v>
      </c>
      <c r="C28">
        <v>2019</v>
      </c>
      <c r="D28">
        <v>2019</v>
      </c>
      <c r="E28">
        <v>2019</v>
      </c>
      <c r="F28">
        <v>2019</v>
      </c>
      <c r="G28">
        <v>2019</v>
      </c>
      <c r="H28">
        <v>2019</v>
      </c>
      <c r="I28">
        <v>2019</v>
      </c>
      <c r="J28">
        <v>2019</v>
      </c>
      <c r="K28">
        <v>2019</v>
      </c>
      <c r="L28">
        <v>2019</v>
      </c>
      <c r="M28">
        <v>2019</v>
      </c>
      <c r="N28">
        <v>2020</v>
      </c>
      <c r="O28">
        <v>2020</v>
      </c>
      <c r="P28">
        <v>2020</v>
      </c>
      <c r="Q28">
        <v>2020</v>
      </c>
      <c r="R28">
        <v>2020</v>
      </c>
      <c r="S28">
        <v>2020</v>
      </c>
      <c r="T28">
        <v>2020</v>
      </c>
      <c r="U28">
        <v>2020</v>
      </c>
      <c r="V28">
        <v>2020</v>
      </c>
      <c r="W28">
        <v>2020</v>
      </c>
      <c r="X28">
        <v>2020</v>
      </c>
      <c r="Y28">
        <v>2020</v>
      </c>
      <c r="Z28">
        <v>2021</v>
      </c>
      <c r="AA28">
        <v>2021</v>
      </c>
      <c r="AB28">
        <v>2021</v>
      </c>
      <c r="AC28">
        <v>2021</v>
      </c>
    </row>
    <row r="29" spans="1:30" x14ac:dyDescent="0.45">
      <c r="B29" s="1">
        <v>44197</v>
      </c>
      <c r="C29" s="1">
        <v>44228</v>
      </c>
      <c r="D29" s="1">
        <v>44256</v>
      </c>
      <c r="E29" s="1">
        <v>44287</v>
      </c>
      <c r="F29" s="1">
        <v>44317</v>
      </c>
      <c r="G29" s="1">
        <v>44348</v>
      </c>
      <c r="H29" s="1">
        <v>44378</v>
      </c>
      <c r="I29" s="1">
        <v>44409</v>
      </c>
      <c r="J29" s="1">
        <v>44440</v>
      </c>
      <c r="K29" s="1">
        <v>44470</v>
      </c>
      <c r="L29" s="1">
        <v>44501</v>
      </c>
      <c r="M29" s="1">
        <v>44531</v>
      </c>
      <c r="N29" s="1">
        <v>44197</v>
      </c>
      <c r="O29" s="1">
        <v>44228</v>
      </c>
      <c r="P29" s="1">
        <v>44256</v>
      </c>
      <c r="Q29" s="1">
        <v>44287</v>
      </c>
      <c r="R29" s="1">
        <v>44317</v>
      </c>
      <c r="S29" s="1">
        <v>44348</v>
      </c>
      <c r="T29" s="1">
        <v>44378</v>
      </c>
      <c r="U29" s="1">
        <v>44409</v>
      </c>
      <c r="V29" s="1">
        <v>44440</v>
      </c>
      <c r="W29" s="1">
        <v>44470</v>
      </c>
      <c r="X29" s="1">
        <v>44501</v>
      </c>
      <c r="Y29" s="1">
        <v>44531</v>
      </c>
      <c r="Z29" s="1">
        <v>44197</v>
      </c>
      <c r="AA29" s="1">
        <v>44228</v>
      </c>
      <c r="AB29" s="1">
        <v>44256</v>
      </c>
      <c r="AC29" s="1">
        <v>44287</v>
      </c>
      <c r="AD29" t="s">
        <v>23</v>
      </c>
    </row>
    <row r="30" spans="1:30" x14ac:dyDescent="0.45">
      <c r="A30" t="s">
        <v>0</v>
      </c>
      <c r="B30">
        <f>B3-'8 Cab4 2007'!B3</f>
        <v>65041.855696000159</v>
      </c>
      <c r="C30">
        <f>C3-'8 Cab4 2007'!C3</f>
        <v>89543.168619999662</v>
      </c>
      <c r="D30">
        <f>D3-'8 Cab4 2007'!D3</f>
        <v>116632.11315199919</v>
      </c>
      <c r="E30">
        <f>E3-'8 Cab4 2007'!E3</f>
        <v>46293.539378002286</v>
      </c>
      <c r="F30">
        <f>F3-'8 Cab4 2007'!F3</f>
        <v>52671.119802001864</v>
      </c>
      <c r="G30">
        <f>G3-'8 Cab4 2007'!G3</f>
        <v>64774.450532000512</v>
      </c>
      <c r="H30">
        <f>H3-'8 Cab4 2007'!H3</f>
        <v>61276.353640001267</v>
      </c>
      <c r="I30">
        <f>I3-'8 Cab4 2007'!I3</f>
        <v>32621.564806999639</v>
      </c>
      <c r="J30">
        <f>J3-'8 Cab4 2007'!J3</f>
        <v>38967.008484998718</v>
      </c>
      <c r="K30">
        <f>K3-'8 Cab4 2007'!K3</f>
        <v>-1876.3113849982619</v>
      </c>
      <c r="L30">
        <f>L3-'8 Cab4 2007'!L3</f>
        <v>128453.62559799943</v>
      </c>
      <c r="M30">
        <f>M3-'8 Cab4 2007'!M3</f>
        <v>103103.86516299937</v>
      </c>
      <c r="N30">
        <f>N3-'8 Cab4 2007'!N3</f>
        <v>64610.318262999877</v>
      </c>
      <c r="O30">
        <f>O3-'8 Cab4 2007'!O3</f>
        <v>52228.72115300037</v>
      </c>
      <c r="P30">
        <f>P3-'8 Cab4 2007'!P3</f>
        <v>43048.092330000363</v>
      </c>
      <c r="Q30">
        <f>Q3-'8 Cab4 2007'!Q3</f>
        <v>85970.008999999613</v>
      </c>
      <c r="R30">
        <f>R3-'8 Cab4 2007'!R3</f>
        <v>-20598.745106011629</v>
      </c>
      <c r="S30">
        <f>S3-'8 Cab4 2007'!S3</f>
        <v>265717.25323399901</v>
      </c>
      <c r="T30">
        <f>T3-'8 Cab4 2007'!T3</f>
        <v>119243.33229000121</v>
      </c>
      <c r="U30">
        <f>U3-'8 Cab4 2007'!U3</f>
        <v>116433.31101599988</v>
      </c>
      <c r="V30">
        <f>V3-'8 Cab4 2007'!V3</f>
        <v>69670.51582199987</v>
      </c>
      <c r="W30">
        <f>W3-'8 Cab4 2007'!W3</f>
        <v>88805.44145100005</v>
      </c>
      <c r="X30">
        <f>X3-'8 Cab4 2007'!X3</f>
        <v>81954.203431999311</v>
      </c>
      <c r="Y30">
        <f>Y3-'8 Cab4 2007'!Y3</f>
        <v>41471.507060000673</v>
      </c>
      <c r="Z30">
        <f>Z3-'8 Cab4 2007'!Z3</f>
        <v>86848.214341999963</v>
      </c>
      <c r="AA30">
        <f>AA3-'8 Cab4 2007'!AA3</f>
        <v>417643.4498709999</v>
      </c>
      <c r="AB30">
        <f>AB3-'8 Cab4 2007'!AB3</f>
        <v>291944.35000299849</v>
      </c>
      <c r="AC30">
        <f>AC3-'8 Cab4 2007'!AC3</f>
        <v>152453.37528800219</v>
      </c>
      <c r="AD30">
        <f>AVERAGE(B30:AC30)</f>
        <v>98390.91796203547</v>
      </c>
    </row>
    <row r="31" spans="1:30" x14ac:dyDescent="0.45">
      <c r="A31" t="s">
        <v>1</v>
      </c>
      <c r="B31">
        <f>B4-'8 Cab4 2007'!B4</f>
        <v>65444.876814999618</v>
      </c>
      <c r="C31">
        <f>C4-'8 Cab4 2007'!C4</f>
        <v>78803.979882000014</v>
      </c>
      <c r="D31">
        <f>D4-'8 Cab4 2007'!D4</f>
        <v>122173.7043610001</v>
      </c>
      <c r="E31">
        <f>E4-'8 Cab4 2007'!E4</f>
        <v>48589.943128999788</v>
      </c>
      <c r="F31">
        <f>F4-'8 Cab4 2007'!F4</f>
        <v>51363.142135000089</v>
      </c>
      <c r="G31">
        <f>G4-'8 Cab4 2007'!G4</f>
        <v>63818.77425300004</v>
      </c>
      <c r="H31">
        <f>H4-'8 Cab4 2007'!H4</f>
        <v>63059.259135000408</v>
      </c>
      <c r="I31">
        <f>I4-'8 Cab4 2007'!I4</f>
        <v>37069.583077999763</v>
      </c>
      <c r="J31">
        <f>J4-'8 Cab4 2007'!J4</f>
        <v>39125.322630000301</v>
      </c>
      <c r="K31">
        <f>K4-'8 Cab4 2007'!K4</f>
        <v>-5284.1151590002701</v>
      </c>
      <c r="L31">
        <f>L4-'8 Cab4 2007'!L4</f>
        <v>128220.14707299974</v>
      </c>
      <c r="M31">
        <f>M4-'8 Cab4 2007'!M4</f>
        <v>103103.8651630003</v>
      </c>
      <c r="N31">
        <f>N4-'8 Cab4 2007'!N4</f>
        <v>62298.488340999931</v>
      </c>
      <c r="O31">
        <f>O4-'8 Cab4 2007'!O4</f>
        <v>51711.931187999435</v>
      </c>
      <c r="P31">
        <f>P4-'8 Cab4 2007'!P4</f>
        <v>43048.092330000363</v>
      </c>
      <c r="Q31">
        <f>Q4-'8 Cab4 2007'!Q4</f>
        <v>85555.847543000244</v>
      </c>
      <c r="R31">
        <f>R4-'8 Cab4 2007'!R4</f>
        <v>42515.775485999999</v>
      </c>
      <c r="S31">
        <f>S4-'8 Cab4 2007'!S4</f>
        <v>64405.416046000028</v>
      </c>
      <c r="T31">
        <f>T4-'8 Cab4 2007'!T4</f>
        <v>80614.391278999858</v>
      </c>
      <c r="U31">
        <f>U4-'8 Cab4 2007'!U4</f>
        <v>114647.06626699958</v>
      </c>
      <c r="V31">
        <f>V4-'8 Cab4 2007'!V4</f>
        <v>71251.581418999471</v>
      </c>
      <c r="W31">
        <f>W4-'8 Cab4 2007'!W4</f>
        <v>89230.230305000208</v>
      </c>
      <c r="X31">
        <f>X4-'8 Cab4 2007'!X4</f>
        <v>81954.203433999792</v>
      </c>
      <c r="Y31">
        <f>Y4-'8 Cab4 2007'!Y4</f>
        <v>41471.507060000673</v>
      </c>
      <c r="Z31">
        <f>Z4-'8 Cab4 2007'!Z4</f>
        <v>92434.150114000775</v>
      </c>
      <c r="AA31">
        <f>AA4-'8 Cab4 2007'!AA4</f>
        <v>102175.23333800025</v>
      </c>
      <c r="AB31">
        <f>AB4-'8 Cab4 2007'!AB4</f>
        <v>86531.014829000458</v>
      </c>
      <c r="AC31">
        <f>AC4-'8 Cab4 2007'!AC4</f>
        <v>96712.822063999949</v>
      </c>
      <c r="AD31">
        <f t="shared" ref="AD31:AD53" si="2">AVERAGE(B31:AC31)</f>
        <v>71501.651197785759</v>
      </c>
    </row>
    <row r="32" spans="1:30" x14ac:dyDescent="0.45">
      <c r="A32" t="s">
        <v>2</v>
      </c>
      <c r="B32">
        <f>B5-'8 Cab4 2007'!B5</f>
        <v>0.14024599999999765</v>
      </c>
      <c r="C32">
        <f>C5-'8 Cab4 2007'!C5</f>
        <v>-0.3856050000000053</v>
      </c>
      <c r="D32">
        <f>D5-'8 Cab4 2007'!D5</f>
        <v>-0.35473999999999961</v>
      </c>
      <c r="E32">
        <f>E5-'8 Cab4 2007'!E5</f>
        <v>-0.18880300000000005</v>
      </c>
      <c r="F32">
        <f>F5-'8 Cab4 2007'!F5</f>
        <v>4.7199999999989473E-3</v>
      </c>
      <c r="G32">
        <f>G5-'8 Cab4 2007'!G5</f>
        <v>0.27346400000000415</v>
      </c>
      <c r="H32">
        <f>H5-'8 Cab4 2007'!H5</f>
        <v>4.4900000000041018E-3</v>
      </c>
      <c r="I32">
        <f>I5-'8 Cab4 2007'!I5</f>
        <v>0.57244199999999523</v>
      </c>
      <c r="J32">
        <f>J5-'8 Cab4 2007'!J5</f>
        <v>-9.200100000000333E-2</v>
      </c>
      <c r="K32">
        <f>K5-'8 Cab4 2007'!K5</f>
        <v>-0.96544499999999545</v>
      </c>
      <c r="L32">
        <f>L5-'8 Cab4 2007'!L5</f>
        <v>0.47186599999999856</v>
      </c>
      <c r="M32">
        <f>M5-'8 Cab4 2007'!M5</f>
        <v>-0.70561000000000007</v>
      </c>
      <c r="N32">
        <f>N5-'8 Cab4 2007'!N5</f>
        <v>0.37752000000000407</v>
      </c>
      <c r="O32">
        <f>O5-'8 Cab4 2007'!O5</f>
        <v>0.60985199999999651</v>
      </c>
      <c r="P32">
        <f>P5-'8 Cab4 2007'!P5</f>
        <v>3.5280999999999452E-2</v>
      </c>
      <c r="Q32">
        <f>Q5-'8 Cab4 2007'!Q5</f>
        <v>0</v>
      </c>
      <c r="R32">
        <f>R5-'8 Cab4 2007'!R5</f>
        <v>0</v>
      </c>
      <c r="S32">
        <f>S5-'8 Cab4 2007'!S5</f>
        <v>2.7667000000000996E-2</v>
      </c>
      <c r="T32">
        <f>T5-'8 Cab4 2007'!T5</f>
        <v>0.38201399999999808</v>
      </c>
      <c r="U32">
        <f>U5-'8 Cab4 2007'!U5</f>
        <v>-0.21777699999999811</v>
      </c>
      <c r="V32">
        <f>V5-'8 Cab4 2007'!V5</f>
        <v>0.2631610000000002</v>
      </c>
      <c r="W32">
        <f>W5-'8 Cab4 2007'!W5</f>
        <v>0.72030600000000078</v>
      </c>
      <c r="X32">
        <f>X5-'8 Cab4 2007'!X5</f>
        <v>1.3289759999999973</v>
      </c>
      <c r="Y32">
        <f>Y5-'8 Cab4 2007'!Y5</f>
        <v>0.3882550000000009</v>
      </c>
      <c r="Z32">
        <f>Z5-'8 Cab4 2007'!Z5</f>
        <v>0.49969300000000061</v>
      </c>
      <c r="AA32">
        <f>AA5-'8 Cab4 2007'!AA5</f>
        <v>1.3651850000000039</v>
      </c>
      <c r="AB32">
        <f>AB5-'8 Cab4 2007'!AB5</f>
        <v>0.45931600000000117</v>
      </c>
      <c r="AC32">
        <f>AC5-'8 Cab4 2007'!AC5</f>
        <v>0.12669599999999548</v>
      </c>
      <c r="AD32">
        <f t="shared" si="2"/>
        <v>0.18361317857142842</v>
      </c>
    </row>
    <row r="33" spans="1:30" x14ac:dyDescent="0.45">
      <c r="A33" t="s">
        <v>3</v>
      </c>
      <c r="B33">
        <f>B6-'8 Cab4 2007'!B6</f>
        <v>7.3067000000001769E-2</v>
      </c>
      <c r="C33">
        <f>C6-'8 Cab4 2007'!C6</f>
        <v>-0.61944000000000088</v>
      </c>
      <c r="D33">
        <f>D6-'8 Cab4 2007'!D6</f>
        <v>0.79709899999999934</v>
      </c>
      <c r="E33">
        <f>E6-'8 Cab4 2007'!E6</f>
        <v>0.38483099999999837</v>
      </c>
      <c r="F33">
        <f>F6-'8 Cab4 2007'!F6</f>
        <v>-1.9029000000003293E-2</v>
      </c>
      <c r="G33">
        <f>G6-'8 Cab4 2007'!G6</f>
        <v>1.5312999999991916E-2</v>
      </c>
      <c r="H33">
        <f>H6-'8 Cab4 2007'!H6</f>
        <v>0.10040799999999805</v>
      </c>
      <c r="I33">
        <f>I6-'8 Cab4 2007'!I6</f>
        <v>-3.8890700000000002</v>
      </c>
      <c r="J33">
        <f>J6-'8 Cab4 2007'!J6</f>
        <v>-6.759999999998989E-4</v>
      </c>
      <c r="K33">
        <f>K6-'8 Cab4 2007'!K6</f>
        <v>0</v>
      </c>
      <c r="L33">
        <f>L6-'8 Cab4 2007'!L6</f>
        <v>0</v>
      </c>
      <c r="M33">
        <f>M6-'8 Cab4 2007'!M6</f>
        <v>0</v>
      </c>
      <c r="N33">
        <f>N6-'8 Cab4 2007'!N6</f>
        <v>0</v>
      </c>
      <c r="O33">
        <f>O6-'8 Cab4 2007'!O6</f>
        <v>0</v>
      </c>
      <c r="P33">
        <f>P6-'8 Cab4 2007'!P6</f>
        <v>3.2812999999997317E-2</v>
      </c>
      <c r="Q33">
        <f>Q6-'8 Cab4 2007'!Q6</f>
        <v>3.8507880000000014</v>
      </c>
      <c r="R33">
        <f>R6-'8 Cab4 2007'!R6</f>
        <v>3.8820000000043819E-3</v>
      </c>
      <c r="S33">
        <f>S6-'8 Cab4 2007'!S6</f>
        <v>0.28033100000000388</v>
      </c>
      <c r="T33">
        <f>T6-'8 Cab4 2007'!T6</f>
        <v>6.0082000000001301E-2</v>
      </c>
      <c r="U33">
        <f>U6-'8 Cab4 2007'!U6</f>
        <v>0.21991799999999984</v>
      </c>
      <c r="V33">
        <f>V6-'8 Cab4 2007'!V6</f>
        <v>1.346000000000025E-2</v>
      </c>
      <c r="W33">
        <f>W6-'8 Cab4 2007'!W6</f>
        <v>-0.67131600000000091</v>
      </c>
      <c r="X33">
        <f>X6-'8 Cab4 2007'!X6</f>
        <v>-2.4866449999999958</v>
      </c>
      <c r="Y33">
        <f>Y6-'8 Cab4 2007'!Y6</f>
        <v>-2.4739700000000013</v>
      </c>
      <c r="Z33">
        <f>Z6-'8 Cab4 2007'!Z6</f>
        <v>-2.2241619999999998</v>
      </c>
      <c r="AA33">
        <f>AA6-'8 Cab4 2007'!AA6</f>
        <v>-0.7974749999999986</v>
      </c>
      <c r="AB33">
        <f>AB6-'8 Cab4 2007'!AB6</f>
        <v>-2.3336140000000043</v>
      </c>
      <c r="AC33">
        <f>AC6-'8 Cab4 2007'!AC6</f>
        <v>-0.20695299999999861</v>
      </c>
      <c r="AD33">
        <f t="shared" si="2"/>
        <v>-0.35322707142857163</v>
      </c>
    </row>
    <row r="34" spans="1:30" x14ac:dyDescent="0.45">
      <c r="A34" t="s">
        <v>4</v>
      </c>
      <c r="B34">
        <f>B7-'8 Cab4 2007'!B7</f>
        <v>-0.48673300000000097</v>
      </c>
      <c r="C34">
        <f>C7-'8 Cab4 2007'!C7</f>
        <v>4.6126999999998475E-2</v>
      </c>
      <c r="D34">
        <f>D7-'8 Cab4 2007'!D7</f>
        <v>0.59428800000000059</v>
      </c>
      <c r="E34">
        <f>E7-'8 Cab4 2007'!E7</f>
        <v>-0.35923799999999773</v>
      </c>
      <c r="F34">
        <f>F7-'8 Cab4 2007'!F7</f>
        <v>-2.4387000000004377E-2</v>
      </c>
      <c r="G34">
        <f>G7-'8 Cab4 2007'!G7</f>
        <v>-0.5965929999999986</v>
      </c>
      <c r="H34">
        <f>H7-'8 Cab4 2007'!H7</f>
        <v>-0.14065599999999989</v>
      </c>
      <c r="I34">
        <f>I7-'8 Cab4 2007'!I7</f>
        <v>3.1220960000000009</v>
      </c>
      <c r="J34">
        <f>J7-'8 Cab4 2007'!J7</f>
        <v>0.10945600000000155</v>
      </c>
      <c r="K34">
        <f>K7-'8 Cab4 2007'!K7</f>
        <v>0.47652499999999876</v>
      </c>
      <c r="L34">
        <f>L7-'8 Cab4 2007'!L7</f>
        <v>-0.20430599999999899</v>
      </c>
      <c r="M34">
        <f>M7-'8 Cab4 2007'!M7</f>
        <v>-0.67338199999999659</v>
      </c>
      <c r="N34">
        <f>N7-'8 Cab4 2007'!N7</f>
        <v>1.7716000000000065E-2</v>
      </c>
      <c r="O34">
        <f>O7-'8 Cab4 2007'!O7</f>
        <v>-1.1457849999999965</v>
      </c>
      <c r="P34">
        <f>P7-'8 Cab4 2007'!P7</f>
        <v>-1.1707070000000002</v>
      </c>
      <c r="Q34">
        <f>Q7-'8 Cab4 2007'!Q7</f>
        <v>-1.5645450000000025</v>
      </c>
      <c r="R34">
        <f>R7-'8 Cab4 2007'!R7</f>
        <v>3.8780000000002701E-3</v>
      </c>
      <c r="S34">
        <f>S7-'8 Cab4 2007'!S7</f>
        <v>0.29963800000000163</v>
      </c>
      <c r="T34">
        <f>T7-'8 Cab4 2007'!T7</f>
        <v>-0.5932809999999975</v>
      </c>
      <c r="U34">
        <f>U7-'8 Cab4 2007'!U7</f>
        <v>0.51224700000000034</v>
      </c>
      <c r="V34">
        <f>V7-'8 Cab4 2007'!V7</f>
        <v>3.0599999999991745E-4</v>
      </c>
      <c r="W34">
        <f>W7-'8 Cab4 2007'!W7</f>
        <v>0</v>
      </c>
      <c r="X34">
        <f>X7-'8 Cab4 2007'!X7</f>
        <v>0</v>
      </c>
      <c r="Y34">
        <f>Y7-'8 Cab4 2007'!Y7</f>
        <v>0</v>
      </c>
      <c r="Z34">
        <f>Z7-'8 Cab4 2007'!Z7</f>
        <v>0</v>
      </c>
      <c r="AA34">
        <f>AA7-'8 Cab4 2007'!AA7</f>
        <v>0</v>
      </c>
      <c r="AB34">
        <f>AB7-'8 Cab4 2007'!AB7</f>
        <v>-3.6830000000001029E-3</v>
      </c>
      <c r="AC34">
        <f>AC7-'8 Cab4 2007'!AC7</f>
        <v>-1.1535510000000002</v>
      </c>
      <c r="AD34">
        <f t="shared" si="2"/>
        <v>-0.10480607142857114</v>
      </c>
    </row>
    <row r="35" spans="1:30" x14ac:dyDescent="0.45">
      <c r="A35" t="s">
        <v>5</v>
      </c>
      <c r="B35">
        <f>B8-'8 Cab4 2007'!B8</f>
        <v>0.39021500000000042</v>
      </c>
      <c r="C35">
        <f>C8-'8 Cab4 2007'!C8</f>
        <v>0.34231499999999926</v>
      </c>
      <c r="D35">
        <f>D8-'8 Cab4 2007'!D8</f>
        <v>-0.64878299999999989</v>
      </c>
      <c r="E35">
        <f>E8-'8 Cab4 2007'!E8</f>
        <v>0.17350199999999916</v>
      </c>
      <c r="F35">
        <f>F8-'8 Cab4 2007'!F8</f>
        <v>-4.9391999999997438E-2</v>
      </c>
      <c r="G35">
        <f>G8-'8 Cab4 2007'!G8</f>
        <v>2.784000000000475E-2</v>
      </c>
      <c r="H35">
        <f>H8-'8 Cab4 2007'!H8</f>
        <v>0.52043399999999984</v>
      </c>
      <c r="I35">
        <f>I8-'8 Cab4 2007'!I8</f>
        <v>4.0366000000000013E-2</v>
      </c>
      <c r="J35">
        <f>J8-'8 Cab4 2007'!J8</f>
        <v>8.4031999999999996E-2</v>
      </c>
      <c r="K35">
        <f>K8-'8 Cab4 2007'!K8</f>
        <v>4.8199999999987142E-4</v>
      </c>
      <c r="L35">
        <f>L8-'8 Cab4 2007'!L8</f>
        <v>0.10164200000000001</v>
      </c>
      <c r="M35">
        <f>M8-'8 Cab4 2007'!M8</f>
        <v>1.3410730000000015</v>
      </c>
      <c r="N35">
        <f>N8-'8 Cab4 2007'!N8</f>
        <v>-0.23016000000000147</v>
      </c>
      <c r="O35">
        <f>O8-'8 Cab4 2007'!O8</f>
        <v>1.0935009999999998</v>
      </c>
      <c r="P35">
        <f>P8-'8 Cab4 2007'!P8</f>
        <v>0.64830800000000011</v>
      </c>
      <c r="Q35">
        <f>Q8-'8 Cab4 2007'!Q8</f>
        <v>-1.2605950000000021</v>
      </c>
      <c r="R35">
        <f>R8-'8 Cab4 2007'!R8</f>
        <v>-7.6538999999996804E-2</v>
      </c>
      <c r="S35">
        <f>S8-'8 Cab4 2007'!S8</f>
        <v>0.23091700000000515</v>
      </c>
      <c r="T35">
        <f>T8-'8 Cab4 2007'!T8</f>
        <v>-3.3638000000003387E-2</v>
      </c>
      <c r="U35">
        <f>U8-'8 Cab4 2007'!U8</f>
        <v>-0.34261099999999978</v>
      </c>
      <c r="V35">
        <f>V8-'8 Cab4 2007'!V8</f>
        <v>-0.2575889999999994</v>
      </c>
      <c r="W35">
        <f>W8-'8 Cab4 2007'!W8</f>
        <v>-1.4372999999999081E-2</v>
      </c>
      <c r="X35">
        <f>X8-'8 Cab4 2007'!X8</f>
        <v>0.76815099999999958</v>
      </c>
      <c r="Y35">
        <f>Y8-'8 Cab4 2007'!Y8</f>
        <v>1.0535129999999988</v>
      </c>
      <c r="Z35">
        <f>Z8-'8 Cab4 2007'!Z8</f>
        <v>2.4711020000000001</v>
      </c>
      <c r="AA35">
        <f>AA8-'8 Cab4 2007'!AA8</f>
        <v>-0.67712600000000123</v>
      </c>
      <c r="AB35">
        <f>AB8-'8 Cab4 2007'!AB8</f>
        <v>2.1217810000000004</v>
      </c>
      <c r="AC35">
        <f>AC8-'8 Cab4 2007'!AC8</f>
        <v>1.2085769999999991</v>
      </c>
      <c r="AD35">
        <f t="shared" si="2"/>
        <v>0.32239089285714317</v>
      </c>
    </row>
    <row r="36" spans="1:30" x14ac:dyDescent="0.45">
      <c r="A36" t="s">
        <v>6</v>
      </c>
      <c r="B36">
        <f>B9-'8 Cab4 2007'!B9</f>
        <v>0.11679499999999621</v>
      </c>
      <c r="C36">
        <f>C9-'8 Cab4 2007'!C9</f>
        <v>-0.61660200000000032</v>
      </c>
      <c r="D36">
        <f>D9-'8 Cab4 2007'!D9</f>
        <v>0.38786399999999333</v>
      </c>
      <c r="E36">
        <f>E9-'8 Cab4 2007'!E9</f>
        <v>1.0293000000018537E-2</v>
      </c>
      <c r="F36">
        <f>F9-'8 Cab4 2007'!F9</f>
        <v>-8.8087999999999056E-2</v>
      </c>
      <c r="G36">
        <f>G9-'8 Cab4 2007'!G9</f>
        <v>-0.27997600000000489</v>
      </c>
      <c r="H36">
        <f>H9-'8 Cab4 2007'!H9</f>
        <v>0.48467799999998817</v>
      </c>
      <c r="I36">
        <f>I9-'8 Cab4 2007'!I9</f>
        <v>-0.15416599999999647</v>
      </c>
      <c r="J36">
        <f>J9-'8 Cab4 2007'!J9</f>
        <v>0.10081000000000984</v>
      </c>
      <c r="K36">
        <f>K9-'8 Cab4 2007'!K9</f>
        <v>-0.48843800000000215</v>
      </c>
      <c r="L36">
        <f>L9-'8 Cab4 2007'!L9</f>
        <v>0.3693450000000098</v>
      </c>
      <c r="M36">
        <f>M9-'8 Cab4 2007'!M9</f>
        <v>-3.7919999999999732E-2</v>
      </c>
      <c r="N36">
        <f>N9-'8 Cab4 2007'!N9</f>
        <v>0.16507599999999911</v>
      </c>
      <c r="O36">
        <f>O9-'8 Cab4 2007'!O9</f>
        <v>0.55756799999998918</v>
      </c>
      <c r="P36">
        <f>P9-'8 Cab4 2007'!P9</f>
        <v>-0.45430400000000759</v>
      </c>
      <c r="Q36">
        <f>Q9-'8 Cab4 2007'!Q9</f>
        <v>1.0256480000000039</v>
      </c>
      <c r="R36">
        <f>R9-'8 Cab4 2007'!R9</f>
        <v>-6.8777999999980466E-2</v>
      </c>
      <c r="S36">
        <f>S9-'8 Cab4 2007'!S9</f>
        <v>0.83855400000001623</v>
      </c>
      <c r="T36">
        <f>T9-'8 Cab4 2007'!T9</f>
        <v>-0.18482299999999441</v>
      </c>
      <c r="U36">
        <f>U9-'8 Cab4 2007'!U9</f>
        <v>0.17177800000000332</v>
      </c>
      <c r="V36">
        <f>V9-'8 Cab4 2007'!V9</f>
        <v>1.933700000000016E-2</v>
      </c>
      <c r="W36">
        <f>W9-'8 Cab4 2007'!W9</f>
        <v>3.4615999999999758E-2</v>
      </c>
      <c r="X36">
        <f>X9-'8 Cab4 2007'!X9</f>
        <v>-0.4712639999999908</v>
      </c>
      <c r="Y36">
        <f>Y9-'8 Cab4 2007'!Y9</f>
        <v>-1.032203999999993</v>
      </c>
      <c r="Z36">
        <f>Z9-'8 Cab4 2007'!Z9</f>
        <v>0.74663300000000277</v>
      </c>
      <c r="AA36">
        <f>AA9-'8 Cab4 2007'!AA9</f>
        <v>-0.10941800000000512</v>
      </c>
      <c r="AB36">
        <f>AB9-'8 Cab4 2007'!AB9</f>
        <v>0.24380100000000482</v>
      </c>
      <c r="AC36">
        <f>AC9-'8 Cab4 2007'!AC9</f>
        <v>-2.5229999999993424E-2</v>
      </c>
      <c r="AD36">
        <f t="shared" si="2"/>
        <v>4.5056607142859563E-2</v>
      </c>
    </row>
    <row r="37" spans="1:30" x14ac:dyDescent="0.45">
      <c r="A37" t="s">
        <v>7</v>
      </c>
      <c r="B37">
        <f>B10-'8 Cab4 2007'!B10</f>
        <v>19.197670000000002</v>
      </c>
      <c r="C37">
        <f>C10-'8 Cab4 2007'!C10</f>
        <v>13.046562000000002</v>
      </c>
      <c r="D37">
        <f>D10-'8 Cab4 2007'!D10</f>
        <v>11.113564999999998</v>
      </c>
      <c r="E37">
        <f>E10-'8 Cab4 2007'!E10</f>
        <v>11.599172000000003</v>
      </c>
      <c r="F37">
        <f>F10-'8 Cab4 2007'!F10</f>
        <v>7.673839000000001</v>
      </c>
      <c r="G37">
        <f>G10-'8 Cab4 2007'!G10</f>
        <v>12.756993000000008</v>
      </c>
      <c r="H37">
        <f>H10-'8 Cab4 2007'!H10</f>
        <v>20.863537999999998</v>
      </c>
      <c r="I37">
        <f>I10-'8 Cab4 2007'!I10</f>
        <v>13.681382000000003</v>
      </c>
      <c r="J37">
        <f>J10-'8 Cab4 2007'!J10</f>
        <v>10.201355</v>
      </c>
      <c r="K37">
        <f>K10-'8 Cab4 2007'!K10</f>
        <v>3.6582279999999994</v>
      </c>
      <c r="L37">
        <f>L10-'8 Cab4 2007'!L10</f>
        <v>11.045212999999997</v>
      </c>
      <c r="M37">
        <f>M10-'8 Cab4 2007'!M10</f>
        <v>22.775611999999995</v>
      </c>
      <c r="N37">
        <f>N10-'8 Cab4 2007'!N10</f>
        <v>21.607354000000001</v>
      </c>
      <c r="O37">
        <f>O10-'8 Cab4 2007'!O10</f>
        <v>19.059585999999996</v>
      </c>
      <c r="P37">
        <f>P10-'8 Cab4 2007'!P10</f>
        <v>31.837705</v>
      </c>
      <c r="Q37">
        <f>Q10-'8 Cab4 2007'!Q10</f>
        <v>29.772611000000005</v>
      </c>
      <c r="R37">
        <f>R10-'8 Cab4 2007'!R10</f>
        <v>8.3490680000000026</v>
      </c>
      <c r="S37">
        <f>S10-'8 Cab4 2007'!S10</f>
        <v>7.2161430000000024</v>
      </c>
      <c r="T37">
        <f>T10-'8 Cab4 2007'!T10</f>
        <v>12.578575000000001</v>
      </c>
      <c r="U37">
        <f>U10-'8 Cab4 2007'!U10</f>
        <v>14.794264999999999</v>
      </c>
      <c r="V37">
        <f>V10-'8 Cab4 2007'!V10</f>
        <v>20.530072000000001</v>
      </c>
      <c r="W37">
        <f>W10-'8 Cab4 2007'!W10</f>
        <v>21.317748999999999</v>
      </c>
      <c r="X37">
        <f>X10-'8 Cab4 2007'!X10</f>
        <v>17.735468999999995</v>
      </c>
      <c r="Y37">
        <f>Y10-'8 Cab4 2007'!Y10</f>
        <v>21.266745</v>
      </c>
      <c r="Z37">
        <f>Z10-'8 Cab4 2007'!Z10</f>
        <v>26.878254999999996</v>
      </c>
      <c r="AA37">
        <f>AA10-'8 Cab4 2007'!AA10</f>
        <v>23.724045999999994</v>
      </c>
      <c r="AB37">
        <f>AB10-'8 Cab4 2007'!AB10</f>
        <v>19.584896000000001</v>
      </c>
      <c r="AC37">
        <f>AC10-'8 Cab4 2007'!AC10</f>
        <v>26.036721999999997</v>
      </c>
      <c r="AD37">
        <f t="shared" si="2"/>
        <v>17.139371071428567</v>
      </c>
    </row>
    <row r="38" spans="1:30" x14ac:dyDescent="0.45">
      <c r="A38" t="s">
        <v>8</v>
      </c>
      <c r="B38">
        <f>B11-'8 Cab4 2007'!B11</f>
        <v>-1.8449380000000026</v>
      </c>
      <c r="C38">
        <f>C11-'8 Cab4 2007'!C11</f>
        <v>-1.1191010000000006</v>
      </c>
      <c r="D38">
        <f>D11-'8 Cab4 2007'!D11</f>
        <v>-0.99027799999999999</v>
      </c>
      <c r="E38">
        <f>E11-'8 Cab4 2007'!E11</f>
        <v>-1.2684840000000008</v>
      </c>
      <c r="F38">
        <f>F11-'8 Cab4 2007'!F11</f>
        <v>1.6374840000000006</v>
      </c>
      <c r="G38">
        <f>G11-'8 Cab4 2007'!G11</f>
        <v>-2.3923109999999923</v>
      </c>
      <c r="H38">
        <f>H11-'8 Cab4 2007'!H11</f>
        <v>-2.7130699999999983</v>
      </c>
      <c r="I38">
        <f>I11-'8 Cab4 2007'!I11</f>
        <v>-1.7222000000000008</v>
      </c>
      <c r="J38">
        <f>J11-'8 Cab4 2007'!J11</f>
        <v>-0.17616999999999905</v>
      </c>
      <c r="K38">
        <f>K11-'8 Cab4 2007'!K11</f>
        <v>-1.1086999999999998</v>
      </c>
      <c r="L38">
        <f>L11-'8 Cab4 2007'!L11</f>
        <v>-5.0521109999999965</v>
      </c>
      <c r="M38">
        <f>M11-'8 Cab4 2007'!M11</f>
        <v>-4.4498220000000011</v>
      </c>
      <c r="N38">
        <f>N11-'8 Cab4 2007'!N11</f>
        <v>-1.2978849999999973</v>
      </c>
      <c r="O38">
        <f>O11-'8 Cab4 2007'!O11</f>
        <v>-2.2309020000000004</v>
      </c>
      <c r="P38">
        <f>P11-'8 Cab4 2007'!P11</f>
        <v>-2.4991380000000003</v>
      </c>
      <c r="Q38">
        <f>Q11-'8 Cab4 2007'!Q11</f>
        <v>-5.637948999999999</v>
      </c>
      <c r="R38">
        <f>R11-'8 Cab4 2007'!R11</f>
        <v>-0.71286999999999523</v>
      </c>
      <c r="S38">
        <f>S11-'8 Cab4 2007'!S11</f>
        <v>1.0808480000000031</v>
      </c>
      <c r="T38">
        <f>T11-'8 Cab4 2007'!T11</f>
        <v>-1.911488999999996</v>
      </c>
      <c r="U38">
        <f>U11-'8 Cab4 2007'!U11</f>
        <v>-0.76197099999999907</v>
      </c>
      <c r="V38">
        <f>V11-'8 Cab4 2007'!V11</f>
        <v>-1.5198029999999996</v>
      </c>
      <c r="W38">
        <f>W11-'8 Cab4 2007'!W11</f>
        <v>-3.5503280000000004</v>
      </c>
      <c r="X38">
        <f>X11-'8 Cab4 2007'!X11</f>
        <v>-4.396808</v>
      </c>
      <c r="Y38">
        <f>Y11-'8 Cab4 2007'!Y11</f>
        <v>-6.598673999999999</v>
      </c>
      <c r="Z38">
        <f>Z11-'8 Cab4 2007'!Z11</f>
        <v>-4.0395130000000012</v>
      </c>
      <c r="AA38">
        <f>AA11-'8 Cab4 2007'!AA11</f>
        <v>-2.577418999999999</v>
      </c>
      <c r="AB38">
        <f>AB11-'8 Cab4 2007'!AB11</f>
        <v>-1.929767</v>
      </c>
      <c r="AC38">
        <f>AC11-'8 Cab4 2007'!AC11</f>
        <v>-7.4587680000000027</v>
      </c>
      <c r="AD38">
        <f t="shared" si="2"/>
        <v>-2.4015048928571416</v>
      </c>
    </row>
    <row r="39" spans="1:30" x14ac:dyDescent="0.45">
      <c r="A39" t="s">
        <v>9</v>
      </c>
      <c r="B39">
        <f>B12-'8 Cab4 2007'!B12</f>
        <v>-1.1240929999999998</v>
      </c>
      <c r="C39">
        <f>C12-'8 Cab4 2007'!C12</f>
        <v>-0.96153099999999991</v>
      </c>
      <c r="D39">
        <f>D12-'8 Cab4 2007'!D12</f>
        <v>0.24340699999999948</v>
      </c>
      <c r="E39">
        <f>E12-'8 Cab4 2007'!E12</f>
        <v>-0.76156399999999991</v>
      </c>
      <c r="F39">
        <f>F12-'8 Cab4 2007'!F12</f>
        <v>-0.58033199999999852</v>
      </c>
      <c r="G39">
        <f>G12-'8 Cab4 2007'!G12</f>
        <v>-0.26871099999999615</v>
      </c>
      <c r="H39">
        <f>H12-'8 Cab4 2007'!H12</f>
        <v>-0.24749100000000013</v>
      </c>
      <c r="I39">
        <f>I12-'8 Cab4 2007'!I12</f>
        <v>-0.12191600000000002</v>
      </c>
      <c r="J39">
        <f>J12-'8 Cab4 2007'!J12</f>
        <v>-0.76885100000000062</v>
      </c>
      <c r="K39">
        <f>K12-'8 Cab4 2007'!K12</f>
        <v>0.11057000000000006</v>
      </c>
      <c r="L39">
        <f>L12-'8 Cab4 2007'!L12</f>
        <v>-1.1660900000000001</v>
      </c>
      <c r="M39">
        <f>M12-'8 Cab4 2007'!M12</f>
        <v>-0.13501799999999964</v>
      </c>
      <c r="N39">
        <f>N12-'8 Cab4 2007'!N12</f>
        <v>-0.12715799999999966</v>
      </c>
      <c r="O39">
        <f>O12-'8 Cab4 2007'!O12</f>
        <v>7.5000000000002842E-4</v>
      </c>
      <c r="P39">
        <f>P12-'8 Cab4 2007'!P12</f>
        <v>-0.24682800000000005</v>
      </c>
      <c r="Q39">
        <f>Q12-'8 Cab4 2007'!Q12</f>
        <v>-1.519142</v>
      </c>
      <c r="R39">
        <f>R12-'8 Cab4 2007'!R12</f>
        <v>0.34038400000000024</v>
      </c>
      <c r="S39">
        <f>S12-'8 Cab4 2007'!S12</f>
        <v>-0.73105000000001041</v>
      </c>
      <c r="T39">
        <f>T12-'8 Cab4 2007'!T12</f>
        <v>-0.92348199999999991</v>
      </c>
      <c r="U39">
        <f>U12-'8 Cab4 2007'!U12</f>
        <v>1.1363969999999997</v>
      </c>
      <c r="V39">
        <f>V12-'8 Cab4 2007'!V12</f>
        <v>-2.9000000000001247E-5</v>
      </c>
      <c r="W39">
        <f>W12-'8 Cab4 2007'!W12</f>
        <v>3.0999999999892225E-5</v>
      </c>
      <c r="X39">
        <f>X12-'8 Cab4 2007'!X12</f>
        <v>-1.432621000000001</v>
      </c>
      <c r="Y39">
        <f>Y12-'8 Cab4 2007'!Y12</f>
        <v>-0.62030800000000008</v>
      </c>
      <c r="Z39">
        <f>Z12-'8 Cab4 2007'!Z12</f>
        <v>-1.1096579999999998</v>
      </c>
      <c r="AA39">
        <f>AA12-'8 Cab4 2007'!AA12</f>
        <v>-3.177999999999237E-3</v>
      </c>
      <c r="AB39">
        <f>AB12-'8 Cab4 2007'!AB12</f>
        <v>-0.26507600000000053</v>
      </c>
      <c r="AC39">
        <f>AC12-'8 Cab4 2007'!AC12</f>
        <v>-0.22970200000000007</v>
      </c>
      <c r="AD39">
        <f t="shared" si="2"/>
        <v>-0.41115321428571455</v>
      </c>
    </row>
    <row r="40" spans="1:30" x14ac:dyDescent="0.45">
      <c r="A40" t="s">
        <v>10</v>
      </c>
      <c r="B40">
        <f>B13-'8 Cab4 2007'!B13</f>
        <v>-4.6753490000000006</v>
      </c>
      <c r="C40">
        <f>C13-'8 Cab4 2007'!C13</f>
        <v>-2.714614000000001</v>
      </c>
      <c r="D40">
        <f>D13-'8 Cab4 2007'!D13</f>
        <v>-2.3427070000000008</v>
      </c>
      <c r="E40">
        <f>E13-'8 Cab4 2007'!E13</f>
        <v>-2.2047339999999949</v>
      </c>
      <c r="F40">
        <f>F13-'8 Cab4 2007'!F13</f>
        <v>-1.3629339999999956</v>
      </c>
      <c r="G40">
        <f>G13-'8 Cab4 2007'!G13</f>
        <v>-2.2172150000000101</v>
      </c>
      <c r="H40">
        <f>H13-'8 Cab4 2007'!H13</f>
        <v>-3.4841169999999977</v>
      </c>
      <c r="I40">
        <f>I13-'8 Cab4 2007'!I13</f>
        <v>-2.3735600000000012</v>
      </c>
      <c r="J40">
        <f>J13-'8 Cab4 2007'!J13</f>
        <v>-3.1331419999999994</v>
      </c>
      <c r="K40">
        <f>K13-'8 Cab4 2007'!K13</f>
        <v>-0.91526799999999753</v>
      </c>
      <c r="L40">
        <f>L13-'8 Cab4 2007'!L13</f>
        <v>0</v>
      </c>
      <c r="M40">
        <f>M13-'8 Cab4 2007'!M13</f>
        <v>-4.3852249999999984</v>
      </c>
      <c r="N40">
        <f>N13-'8 Cab4 2007'!N13</f>
        <v>-2.5461789999999986</v>
      </c>
      <c r="O40">
        <f>O13-'8 Cab4 2007'!O13</f>
        <v>-3.1949759999999969</v>
      </c>
      <c r="P40">
        <f>P13-'8 Cab4 2007'!P13</f>
        <v>-2.2679329999999993</v>
      </c>
      <c r="Q40">
        <f>Q13-'8 Cab4 2007'!Q13</f>
        <v>-9.0351370000000024</v>
      </c>
      <c r="R40">
        <f>R13-'8 Cab4 2007'!R13</f>
        <v>1.3123379999999969</v>
      </c>
      <c r="S40">
        <f>S13-'8 Cab4 2007'!S13</f>
        <v>-0.7867909999999938</v>
      </c>
      <c r="T40">
        <f>T13-'8 Cab4 2007'!T13</f>
        <v>-1.1060209999999984</v>
      </c>
      <c r="U40">
        <f>U13-'8 Cab4 2007'!U13</f>
        <v>-8.6422920000000012</v>
      </c>
      <c r="V40">
        <f>V13-'8 Cab4 2007'!V13</f>
        <v>-10.864606999999999</v>
      </c>
      <c r="W40">
        <f>W13-'8 Cab4 2007'!W13</f>
        <v>-11.686744000000001</v>
      </c>
      <c r="X40">
        <f>X13-'8 Cab4 2007'!X13</f>
        <v>-7.4950370000000035</v>
      </c>
      <c r="Y40">
        <f>Y13-'8 Cab4 2007'!Y13</f>
        <v>-1.9642100000000013</v>
      </c>
      <c r="Z40">
        <f>Z13-'8 Cab4 2007'!Z13</f>
        <v>-2.7861960000000003</v>
      </c>
      <c r="AA40">
        <f>AA13-'8 Cab4 2007'!AA13</f>
        <v>-5.7019589999999987</v>
      </c>
      <c r="AB40">
        <f>AB13-'8 Cab4 2007'!AB13</f>
        <v>-6.818327</v>
      </c>
      <c r="AC40">
        <f>AC13-'8 Cab4 2007'!AC13</f>
        <v>-5.4003639999999997</v>
      </c>
      <c r="AD40">
        <f t="shared" si="2"/>
        <v>-3.885475</v>
      </c>
    </row>
    <row r="41" spans="1:30" x14ac:dyDescent="0.45">
      <c r="A41" t="s">
        <v>11</v>
      </c>
      <c r="B41">
        <f>B14-'8 Cab4 2007'!B14</f>
        <v>-8.8628380000000035</v>
      </c>
      <c r="C41">
        <f>C14-'8 Cab4 2007'!C14</f>
        <v>-6.0365570000000019</v>
      </c>
      <c r="D41">
        <f>D14-'8 Cab4 2007'!D14</f>
        <v>-6.1471300000000006</v>
      </c>
      <c r="E41">
        <f>E14-'8 Cab4 2007'!E14</f>
        <v>-3.1258029999999906</v>
      </c>
      <c r="F41">
        <f>F14-'8 Cab4 2007'!F14</f>
        <v>6.8550999999999362E-2</v>
      </c>
      <c r="G41">
        <f>G14-'8 Cab4 2007'!G14</f>
        <v>-1.8928180000000054</v>
      </c>
      <c r="H41">
        <f>H14-'8 Cab4 2007'!H14</f>
        <v>-11.081451999999999</v>
      </c>
      <c r="I41">
        <f>I14-'8 Cab4 2007'!I14</f>
        <v>-7.7337000000000025</v>
      </c>
      <c r="J41">
        <f>J14-'8 Cab4 2007'!J14</f>
        <v>-4.5430530000000005</v>
      </c>
      <c r="K41">
        <f>K14-'8 Cab4 2007'!K14</f>
        <v>-1.4047970000000021</v>
      </c>
      <c r="L41">
        <f>L14-'8 Cab4 2007'!L14</f>
        <v>0</v>
      </c>
      <c r="M41">
        <f>M14-'8 Cab4 2007'!M14</f>
        <v>-9.4503619999999984</v>
      </c>
      <c r="N41">
        <f>N14-'8 Cab4 2007'!N14</f>
        <v>-14.537306999999998</v>
      </c>
      <c r="O41">
        <f>O14-'8 Cab4 2007'!O14</f>
        <v>-10.146405000000001</v>
      </c>
      <c r="P41">
        <f>P14-'8 Cab4 2007'!P14</f>
        <v>-24.104006999999996</v>
      </c>
      <c r="Q41">
        <f>Q14-'8 Cab4 2007'!Q14</f>
        <v>-8.7724350000000015</v>
      </c>
      <c r="R41">
        <f>R14-'8 Cab4 2007'!R14</f>
        <v>-1.4594840000000033</v>
      </c>
      <c r="S41">
        <f>S14-'8 Cab4 2007'!S14</f>
        <v>-0.1562099999999873</v>
      </c>
      <c r="T41">
        <f>T14-'8 Cab4 2007'!T14</f>
        <v>-4.0665429999999958</v>
      </c>
      <c r="U41">
        <f>U14-'8 Cab4 2007'!U14</f>
        <v>-4.045062999999999</v>
      </c>
      <c r="V41">
        <f>V14-'8 Cab4 2007'!V14</f>
        <v>-5.4510970000000043</v>
      </c>
      <c r="W41">
        <f>W14-'8 Cab4 2007'!W14</f>
        <v>-2.1803170000000005</v>
      </c>
      <c r="X41">
        <f>X14-'8 Cab4 2007'!X14</f>
        <v>0</v>
      </c>
      <c r="Y41">
        <f>Y14-'8 Cab4 2007'!Y14</f>
        <v>-9.3283330000000007</v>
      </c>
      <c r="Z41">
        <f>Z14-'8 Cab4 2007'!Z14</f>
        <v>-14.839468000000004</v>
      </c>
      <c r="AA41">
        <f>AA14-'8 Cab4 2007'!AA14</f>
        <v>-12.497938000000005</v>
      </c>
      <c r="AB41">
        <f>AB14-'8 Cab4 2007'!AB14</f>
        <v>-6.7427250000000001</v>
      </c>
      <c r="AC41">
        <f>AC14-'8 Cab4 2007'!AC14</f>
        <v>-8.8562999999999974</v>
      </c>
      <c r="AD41">
        <f t="shared" si="2"/>
        <v>-6.6926282500000003</v>
      </c>
    </row>
    <row r="42" spans="1:30" x14ac:dyDescent="0.45">
      <c r="A42" t="s">
        <v>12</v>
      </c>
      <c r="B42">
        <f>B15-'8 Cab4 2007'!B15</f>
        <v>2.6904519999999934</v>
      </c>
      <c r="C42">
        <f>C15-'8 Cab4 2007'!C15</f>
        <v>2.2147590000000008</v>
      </c>
      <c r="D42">
        <f>D15-'8 Cab4 2007'!D15</f>
        <v>1.8768560000000036</v>
      </c>
      <c r="E42">
        <f>E15-'8 Cab4 2007'!E15</f>
        <v>4.238585999999998</v>
      </c>
      <c r="F42">
        <f>F15-'8 Cab4 2007'!F15</f>
        <v>7.4366090000000327</v>
      </c>
      <c r="G42">
        <f>G15-'8 Cab4 2007'!G15</f>
        <v>5.985939999999971</v>
      </c>
      <c r="H42">
        <f>H15-'8 Cab4 2007'!H15</f>
        <v>3.3374069999999847</v>
      </c>
      <c r="I42">
        <f>I15-'8 Cab4 2007'!I15</f>
        <v>1.730006000000003</v>
      </c>
      <c r="J42">
        <f>J15-'8 Cab4 2007'!J15</f>
        <v>1.5801390000000026</v>
      </c>
      <c r="K42">
        <f>K15-'8 Cab4 2007'!K15</f>
        <v>0.34003199999999367</v>
      </c>
      <c r="L42">
        <f>L15-'8 Cab4 2007'!L15</f>
        <v>4.8270109999999988</v>
      </c>
      <c r="M42">
        <f>M15-'8 Cab4 2007'!M15</f>
        <v>4.3551840000000084</v>
      </c>
      <c r="N42">
        <f>N15-'8 Cab4 2007'!N15</f>
        <v>3.0988260000000025</v>
      </c>
      <c r="O42">
        <f>O15-'8 Cab4 2007'!O15</f>
        <v>3.4880530000000078</v>
      </c>
      <c r="P42">
        <f>P15-'8 Cab4 2007'!P15</f>
        <v>2.7197989999999947</v>
      </c>
      <c r="Q42">
        <f>Q15-'8 Cab4 2007'!Q15</f>
        <v>4.8079469999999844</v>
      </c>
      <c r="R42">
        <f>R15-'8 Cab4 2007'!R15</f>
        <v>7.829435999999987</v>
      </c>
      <c r="S42">
        <f>S15-'8 Cab4 2007'!S15</f>
        <v>6.6229389999999739</v>
      </c>
      <c r="T42">
        <f>T15-'8 Cab4 2007'!T15</f>
        <v>4.5710400000000391</v>
      </c>
      <c r="U42">
        <f>U15-'8 Cab4 2007'!U15</f>
        <v>2.481338000000008</v>
      </c>
      <c r="V42">
        <f>V15-'8 Cab4 2007'!V15</f>
        <v>2.6945369999999969</v>
      </c>
      <c r="W42">
        <f>W15-'8 Cab4 2007'!W15</f>
        <v>3.9003919999999965</v>
      </c>
      <c r="X42">
        <f>X15-'8 Cab4 2007'!X15</f>
        <v>4.5516309999999862</v>
      </c>
      <c r="Y42">
        <f>Y15-'8 Cab4 2007'!Y15</f>
        <v>2.7552200000000084</v>
      </c>
      <c r="Z42">
        <f>Z15-'8 Cab4 2007'!Z15</f>
        <v>4.1034209999999973</v>
      </c>
      <c r="AA42">
        <f>AA15-'8 Cab4 2007'!AA15</f>
        <v>2.943552000000011</v>
      </c>
      <c r="AB42">
        <f>AB15-'8 Cab4 2007'!AB15</f>
        <v>3.8289999999999793</v>
      </c>
      <c r="AC42">
        <f>AC15-'8 Cab4 2007'!AC15</f>
        <v>4.0915869999999757</v>
      </c>
      <c r="AD42">
        <f t="shared" si="2"/>
        <v>3.7536321071428551</v>
      </c>
    </row>
    <row r="43" spans="1:30" x14ac:dyDescent="0.45">
      <c r="A43" t="s">
        <v>13</v>
      </c>
      <c r="B43">
        <f>B16-'8 Cab4 2007'!B16</f>
        <v>0</v>
      </c>
      <c r="C43">
        <f>C16-'8 Cab4 2007'!C16</f>
        <v>0</v>
      </c>
      <c r="D43">
        <f>D16-'8 Cab4 2007'!D16</f>
        <v>0</v>
      </c>
      <c r="E43">
        <f>E16-'8 Cab4 2007'!E16</f>
        <v>0</v>
      </c>
      <c r="F43">
        <f>F16-'8 Cab4 2007'!F16</f>
        <v>0</v>
      </c>
      <c r="G43">
        <f>G16-'8 Cab4 2007'!G16</f>
        <v>0</v>
      </c>
      <c r="H43">
        <f>H16-'8 Cab4 2007'!H16</f>
        <v>0</v>
      </c>
      <c r="I43">
        <f>I16-'8 Cab4 2007'!I16</f>
        <v>0</v>
      </c>
      <c r="J43">
        <f>J16-'8 Cab4 2007'!J16</f>
        <v>0</v>
      </c>
      <c r="K43">
        <f>K16-'8 Cab4 2007'!K16</f>
        <v>0</v>
      </c>
      <c r="L43">
        <f>L16-'8 Cab4 2007'!L16</f>
        <v>0</v>
      </c>
      <c r="M43">
        <f>M16-'8 Cab4 2007'!M16</f>
        <v>0</v>
      </c>
      <c r="N43">
        <f>N16-'8 Cab4 2007'!N16</f>
        <v>0</v>
      </c>
      <c r="O43">
        <f>O16-'8 Cab4 2007'!O16</f>
        <v>0</v>
      </c>
      <c r="P43">
        <f>P16-'8 Cab4 2007'!P16</f>
        <v>0</v>
      </c>
      <c r="Q43">
        <f>Q16-'8 Cab4 2007'!Q16</f>
        <v>0</v>
      </c>
      <c r="R43">
        <f>R16-'8 Cab4 2007'!R16</f>
        <v>0</v>
      </c>
      <c r="S43">
        <f>S16-'8 Cab4 2007'!S16</f>
        <v>0</v>
      </c>
      <c r="T43">
        <f>T16-'8 Cab4 2007'!T16</f>
        <v>0</v>
      </c>
      <c r="U43">
        <f>U16-'8 Cab4 2007'!U16</f>
        <v>0</v>
      </c>
      <c r="V43">
        <f>V16-'8 Cab4 2007'!V16</f>
        <v>0</v>
      </c>
      <c r="W43">
        <f>W16-'8 Cab4 2007'!W16</f>
        <v>0</v>
      </c>
      <c r="X43">
        <f>X16-'8 Cab4 2007'!X16</f>
        <v>0</v>
      </c>
      <c r="Y43">
        <f>Y16-'8 Cab4 2007'!Y16</f>
        <v>0</v>
      </c>
      <c r="Z43">
        <f>Z16-'8 Cab4 2007'!Z16</f>
        <v>0</v>
      </c>
      <c r="AA43">
        <f>AA16-'8 Cab4 2007'!AA16</f>
        <v>0</v>
      </c>
      <c r="AB43">
        <f>AB16-'8 Cab4 2007'!AB16</f>
        <v>0</v>
      </c>
      <c r="AC43">
        <f>AC16-'8 Cab4 2007'!AC16</f>
        <v>0</v>
      </c>
      <c r="AD43">
        <f t="shared" si="2"/>
        <v>0</v>
      </c>
    </row>
    <row r="44" spans="1:30" x14ac:dyDescent="0.45">
      <c r="A44" t="s">
        <v>14</v>
      </c>
      <c r="B44">
        <f>B17-'8 Cab4 2007'!B17</f>
        <v>-4.2361000000000537E-2</v>
      </c>
      <c r="C44">
        <f>C17-'8 Cab4 2007'!C17</f>
        <v>-0.10706500000000041</v>
      </c>
      <c r="D44">
        <f>D17-'8 Cab4 2007'!D17</f>
        <v>-3.5165000000000113E-2</v>
      </c>
      <c r="E44">
        <f>E17-'8 Cab4 2007'!E17</f>
        <v>7.830000000002002E-4</v>
      </c>
      <c r="F44">
        <f>F17-'8 Cab4 2007'!F17</f>
        <v>5.9000000000253294E-5</v>
      </c>
      <c r="G44">
        <f>G17-'8 Cab4 2007'!G17</f>
        <v>-7.533199999999951E-2</v>
      </c>
      <c r="H44">
        <f>H17-'8 Cab4 2007'!H17</f>
        <v>-1.9055999999999962E-2</v>
      </c>
      <c r="I44">
        <f>I17-'8 Cab4 2007'!I17</f>
        <v>-5.9251000000000165E-2</v>
      </c>
      <c r="J44">
        <f>J17-'8 Cab4 2007'!J17</f>
        <v>-8.4125999999999923E-2</v>
      </c>
      <c r="K44">
        <f>K17-'8 Cab4 2007'!K17</f>
        <v>0.25138900000000053</v>
      </c>
      <c r="L44">
        <f>L17-'8 Cab4 2007'!L17</f>
        <v>0.11054300000000028</v>
      </c>
      <c r="M44">
        <f>M17-'8 Cab4 2007'!M17</f>
        <v>-0.13019900000000018</v>
      </c>
      <c r="N44">
        <f>N17-'8 Cab4 2007'!N17</f>
        <v>9.9024000000000001E-2</v>
      </c>
      <c r="O44">
        <f>O17-'8 Cab4 2007'!O17</f>
        <v>2.5494000000000128E-2</v>
      </c>
      <c r="P44">
        <f>P17-'8 Cab4 2007'!P17</f>
        <v>0.10926100000000005</v>
      </c>
      <c r="Q44">
        <f>Q17-'8 Cab4 2007'!Q17</f>
        <v>-2.2886999999998991E-2</v>
      </c>
      <c r="R44">
        <f>R17-'8 Cab4 2007'!R17</f>
        <v>1.1485999999999663E-2</v>
      </c>
      <c r="S44">
        <f>S17-'8 Cab4 2007'!S17</f>
        <v>-7.9917000000000016E-2</v>
      </c>
      <c r="T44">
        <f>T17-'8 Cab4 2007'!T17</f>
        <v>3.9508000000000099E-2</v>
      </c>
      <c r="U44">
        <f>U17-'8 Cab4 2007'!U17</f>
        <v>1.8339000000000105E-2</v>
      </c>
      <c r="V44">
        <f>V17-'8 Cab4 2007'!V17</f>
        <v>-9.7305999999999671E-2</v>
      </c>
      <c r="W44">
        <f>W17-'8 Cab4 2007'!W17</f>
        <v>2.9999999999752447E-5</v>
      </c>
      <c r="X44">
        <f>X17-'8 Cab4 2007'!X17</f>
        <v>-0.16953800000000019</v>
      </c>
      <c r="Y44">
        <f>Y17-'8 Cab4 2007'!Y17</f>
        <v>-8.9694999999999858E-2</v>
      </c>
      <c r="Z44">
        <f>Z17-'8 Cab4 2007'!Z17</f>
        <v>1.4706999999999582E-2</v>
      </c>
      <c r="AA44">
        <f>AA17-'8 Cab4 2007'!AA17</f>
        <v>8.630399999999927E-2</v>
      </c>
      <c r="AB44">
        <f>AB17-'8 Cab4 2007'!AB17</f>
        <v>4.5208999999999833E-2</v>
      </c>
      <c r="AC44">
        <f>AC17-'8 Cab4 2007'!AC17</f>
        <v>1.3891000000000986E-2</v>
      </c>
      <c r="AD44">
        <f t="shared" si="2"/>
        <v>-6.6382499999999567E-3</v>
      </c>
    </row>
    <row r="45" spans="1:30" x14ac:dyDescent="0.45">
      <c r="A45" t="s">
        <v>15</v>
      </c>
      <c r="B45">
        <f>B18-'8 Cab4 2007'!B18</f>
        <v>5.5809999999999249E-2</v>
      </c>
      <c r="C45">
        <f>C18-'8 Cab4 2007'!C18</f>
        <v>1.9168000000000518E-2</v>
      </c>
      <c r="D45">
        <f>D18-'8 Cab4 2007'!D18</f>
        <v>-5.0580000000000069E-3</v>
      </c>
      <c r="E45">
        <f>E18-'8 Cab4 2007'!E18</f>
        <v>-8.2000000000803652E-5</v>
      </c>
      <c r="F45">
        <f>F18-'8 Cab4 2007'!F18</f>
        <v>-1.8000000000029104E-4</v>
      </c>
      <c r="G45">
        <f>G18-'8 Cab4 2007'!G18</f>
        <v>-8.3149999999996282E-3</v>
      </c>
      <c r="H45">
        <f>H18-'8 Cab4 2007'!H18</f>
        <v>-1.8467999999999929E-2</v>
      </c>
      <c r="I45">
        <f>I18-'8 Cab4 2007'!I18</f>
        <v>-4.5136999999999983E-2</v>
      </c>
      <c r="J45">
        <f>J18-'8 Cab4 2007'!J18</f>
        <v>3.0079999999998996E-3</v>
      </c>
      <c r="K45">
        <f>K18-'8 Cab4 2007'!K18</f>
        <v>9.7007999999999761E-2</v>
      </c>
      <c r="L45">
        <f>L18-'8 Cab4 2007'!L18</f>
        <v>0.20396499999999973</v>
      </c>
      <c r="M45">
        <f>M18-'8 Cab4 2007'!M18</f>
        <v>-8.1000000000042149E-4</v>
      </c>
      <c r="N45">
        <f>N18-'8 Cab4 2007'!N18</f>
        <v>-1.9711000000000034E-2</v>
      </c>
      <c r="O45">
        <f>O18-'8 Cab4 2007'!O18</f>
        <v>-5.9590999999999283E-2</v>
      </c>
      <c r="P45">
        <f>P18-'8 Cab4 2007'!P18</f>
        <v>8.5410000000001318E-3</v>
      </c>
      <c r="Q45">
        <f>Q18-'8 Cab4 2007'!Q18</f>
        <v>6.80499999999995E-3</v>
      </c>
      <c r="R45">
        <f>R18-'8 Cab4 2007'!R18</f>
        <v>-4.7000000000352316E-5</v>
      </c>
      <c r="S45">
        <f>S18-'8 Cab4 2007'!S18</f>
        <v>2.3125999999999536E-2</v>
      </c>
      <c r="T45">
        <f>T18-'8 Cab4 2007'!T18</f>
        <v>-9.5323000000000047E-2</v>
      </c>
      <c r="U45">
        <f>U18-'8 Cab4 2007'!U18</f>
        <v>-5.5811999999999973E-2</v>
      </c>
      <c r="V45">
        <f>V18-'8 Cab4 2007'!V18</f>
        <v>6.9042000000000048E-2</v>
      </c>
      <c r="W45">
        <f>W18-'8 Cab4 2007'!W18</f>
        <v>-2.1008000000000138E-2</v>
      </c>
      <c r="X45">
        <f>X18-'8 Cab4 2007'!X18</f>
        <v>0.10601899999999986</v>
      </c>
      <c r="Y45">
        <f>Y18-'8 Cab4 2007'!Y18</f>
        <v>-6.6748999999999725E-2</v>
      </c>
      <c r="Z45">
        <f>Z18-'8 Cab4 2007'!Z18</f>
        <v>-4.4199999999996464E-3</v>
      </c>
      <c r="AA45">
        <f>AA18-'8 Cab4 2007'!AA18</f>
        <v>4.8954000000000164E-2</v>
      </c>
      <c r="AB45">
        <f>AB18-'8 Cab4 2007'!AB18</f>
        <v>5.2501999999999605E-2</v>
      </c>
      <c r="AC45">
        <f>AC18-'8 Cab4 2007'!AC18</f>
        <v>-5.5969999999998521E-3</v>
      </c>
      <c r="AD45">
        <f t="shared" si="2"/>
        <v>1.0272857142857084E-2</v>
      </c>
    </row>
    <row r="46" spans="1:30" x14ac:dyDescent="0.45">
      <c r="A46" t="s">
        <v>16</v>
      </c>
      <c r="B46">
        <f>B19-'8 Cab4 2007'!B19</f>
        <v>-9.2420000000004165E-3</v>
      </c>
      <c r="C46">
        <f>C19-'8 Cab4 2007'!C19</f>
        <v>5.0762999999999892E-2</v>
      </c>
      <c r="D46">
        <f>D19-'8 Cab4 2007'!D19</f>
        <v>1.6213000000000477E-2</v>
      </c>
      <c r="E46">
        <f>E19-'8 Cab4 2007'!E19</f>
        <v>-7.0199999999864815E-4</v>
      </c>
      <c r="F46">
        <f>F19-'8 Cab4 2007'!F19</f>
        <v>3.1300000000022976E-4</v>
      </c>
      <c r="G46">
        <f>G19-'8 Cab4 2007'!G19</f>
        <v>9.4259999999999344E-3</v>
      </c>
      <c r="H46">
        <f>H19-'8 Cab4 2007'!H19</f>
        <v>3.0555999999999806E-2</v>
      </c>
      <c r="I46">
        <f>I19-'8 Cab4 2007'!I19</f>
        <v>0.10369200000000012</v>
      </c>
      <c r="J46">
        <f>J19-'8 Cab4 2007'!J19</f>
        <v>8.9898000000000255E-2</v>
      </c>
      <c r="K46">
        <f>K19-'8 Cab4 2007'!K19</f>
        <v>1.0440999999999701E-2</v>
      </c>
      <c r="L46">
        <f>L19-'8 Cab4 2007'!L19</f>
        <v>9.0711999999999904E-2</v>
      </c>
      <c r="M46">
        <f>M19-'8 Cab4 2007'!M19</f>
        <v>0.30230900000000016</v>
      </c>
      <c r="N46">
        <f>N19-'8 Cab4 2007'!N19</f>
        <v>4.1629999999999612E-2</v>
      </c>
      <c r="O46">
        <f>O19-'8 Cab4 2007'!O19</f>
        <v>4.0388999999999342E-2</v>
      </c>
      <c r="P46">
        <f>P19-'8 Cab4 2007'!P19</f>
        <v>-0.15422599999999953</v>
      </c>
      <c r="Q46">
        <f>Q19-'8 Cab4 2007'!Q19</f>
        <v>1.1874999999999858E-2</v>
      </c>
      <c r="R46">
        <f>R19-'8 Cab4 2007'!R19</f>
        <v>1.1496000000001061E-2</v>
      </c>
      <c r="S46">
        <f>S19-'8 Cab4 2007'!S19</f>
        <v>6.8277000000000143E-2</v>
      </c>
      <c r="T46">
        <f>T19-'8 Cab4 2007'!T19</f>
        <v>2.9441999999999524E-2</v>
      </c>
      <c r="U46">
        <f>U19-'8 Cab4 2007'!U19</f>
        <v>5.6329999999999991E-2</v>
      </c>
      <c r="V46">
        <f>V19-'8 Cab4 2007'!V19</f>
        <v>-0.1922539999999997</v>
      </c>
      <c r="W46">
        <f>W19-'8 Cab4 2007'!W19</f>
        <v>6.1699999999997868E-4</v>
      </c>
      <c r="X46">
        <f>X19-'8 Cab4 2007'!X19</f>
        <v>-7.1819999999997997E-3</v>
      </c>
      <c r="Y46">
        <f>Y19-'8 Cab4 2007'!Y19</f>
        <v>-4.069400000000023E-2</v>
      </c>
      <c r="Z46">
        <f>Z19-'8 Cab4 2007'!Z19</f>
        <v>2.984099999999934E-2</v>
      </c>
      <c r="AA46">
        <f>AA19-'8 Cab4 2007'!AA19</f>
        <v>2.7982999999999869E-2</v>
      </c>
      <c r="AB46">
        <f>AB19-'8 Cab4 2007'!AB19</f>
        <v>8.2380000000004117E-3</v>
      </c>
      <c r="AC46">
        <f>AC19-'8 Cab4 2007'!AC19</f>
        <v>0</v>
      </c>
      <c r="AD46">
        <f t="shared" si="2"/>
        <v>2.2362178571428616E-2</v>
      </c>
    </row>
    <row r="47" spans="1:30" x14ac:dyDescent="0.45">
      <c r="A47" t="s">
        <v>17</v>
      </c>
      <c r="B47">
        <f>B20-'8 Cab4 2007'!B20</f>
        <v>0</v>
      </c>
      <c r="C47">
        <f>C20-'8 Cab4 2007'!C20</f>
        <v>0</v>
      </c>
      <c r="D47">
        <f>D20-'8 Cab4 2007'!D20</f>
        <v>0</v>
      </c>
      <c r="E47">
        <f>E20-'8 Cab4 2007'!E20</f>
        <v>0</v>
      </c>
      <c r="F47">
        <f>F20-'8 Cab4 2007'!F20</f>
        <v>0</v>
      </c>
      <c r="G47">
        <f>G20-'8 Cab4 2007'!G20</f>
        <v>0</v>
      </c>
      <c r="H47">
        <f>H20-'8 Cab4 2007'!H20</f>
        <v>0</v>
      </c>
      <c r="I47">
        <f>I20-'8 Cab4 2007'!I20</f>
        <v>0</v>
      </c>
      <c r="J47">
        <f>J20-'8 Cab4 2007'!J20</f>
        <v>-9.5830000000000082E-3</v>
      </c>
      <c r="K47">
        <f>K20-'8 Cab4 2007'!K20</f>
        <v>-0.36185799999999979</v>
      </c>
      <c r="L47">
        <f>L20-'8 Cab4 2007'!L20</f>
        <v>-0.37022500000000003</v>
      </c>
      <c r="M47">
        <f>M20-'8 Cab4 2007'!M20</f>
        <v>-0.28061200000000053</v>
      </c>
      <c r="N47">
        <f>N20-'8 Cab4 2007'!N20</f>
        <v>-6.8489999999999718E-2</v>
      </c>
      <c r="O47">
        <f>O20-'8 Cab4 2007'!O20</f>
        <v>-6.9690000000015573E-3</v>
      </c>
      <c r="P47">
        <f>P20-'8 Cab4 2007'!P20</f>
        <v>3.4867999999999455E-2</v>
      </c>
      <c r="Q47">
        <f>Q20-'8 Cab4 2007'!Q20</f>
        <v>2.6770000000002625E-3</v>
      </c>
      <c r="R47">
        <f>R20-'8 Cab4 2007'!R20</f>
        <v>-4.7000000000352316E-5</v>
      </c>
      <c r="S47">
        <f>S20-'8 Cab4 2007'!S20</f>
        <v>6.8915000000000504E-2</v>
      </c>
      <c r="T47">
        <f>T20-'8 Cab4 2007'!T20</f>
        <v>3.4226000000000312E-2</v>
      </c>
      <c r="U47">
        <f>U20-'8 Cab4 2007'!U20</f>
        <v>2.9727000000000059E-2</v>
      </c>
      <c r="V47">
        <f>V20-'8 Cab4 2007'!V20</f>
        <v>0.22308499999999998</v>
      </c>
      <c r="W47">
        <f>W20-'8 Cab4 2007'!W20</f>
        <v>0.10597699999999977</v>
      </c>
      <c r="X47">
        <f>X20-'8 Cab4 2007'!X20</f>
        <v>-8.5984999999999978E-2</v>
      </c>
      <c r="Y47">
        <f>Y20-'8 Cab4 2007'!Y20</f>
        <v>0.17404500000000001</v>
      </c>
      <c r="Z47">
        <f>Z20-'8 Cab4 2007'!Z20</f>
        <v>-7.8427000000001357E-2</v>
      </c>
      <c r="AA47">
        <f>AA20-'8 Cab4 2007'!AA20</f>
        <v>-0.11685799999999968</v>
      </c>
      <c r="AB47">
        <f>AB20-'8 Cab4 2007'!AB20</f>
        <v>-6.0283000000000087E-2</v>
      </c>
      <c r="AC47">
        <f>AC20-'8 Cab4 2007'!AC20</f>
        <v>2.1699999999924557E-4</v>
      </c>
      <c r="AD47">
        <f t="shared" si="2"/>
        <v>-2.7342857142857273E-2</v>
      </c>
    </row>
    <row r="48" spans="1:30" x14ac:dyDescent="0.45">
      <c r="A48" t="s">
        <v>18</v>
      </c>
      <c r="B48">
        <f>B21-'8 Cab4 2007'!B21</f>
        <v>4.2079999999984352E-3</v>
      </c>
      <c r="C48">
        <f>C21-'8 Cab4 2007'!C21</f>
        <v>-3.7133999999998224E-2</v>
      </c>
      <c r="D48">
        <f>D21-'8 Cab4 2007'!D21</f>
        <v>-2.4010999999998006E-2</v>
      </c>
      <c r="E48">
        <f>E21-'8 Cab4 2007'!E21</f>
        <v>0</v>
      </c>
      <c r="F48">
        <f>F21-'8 Cab4 2007'!F21</f>
        <v>1.9100000000094042E-4</v>
      </c>
      <c r="G48">
        <f>G21-'8 Cab4 2007'!G21</f>
        <v>-7.4219999999996844E-2</v>
      </c>
      <c r="H48">
        <f>H21-'8 Cab4 2007'!H21</f>
        <v>-6.9669999999995014E-3</v>
      </c>
      <c r="I48">
        <f>I21-'8 Cab4 2007'!I21</f>
        <v>-6.970000000006138E-4</v>
      </c>
      <c r="J48">
        <f>J21-'8 Cab4 2007'!J21</f>
        <v>-8.0299999999944305E-4</v>
      </c>
      <c r="K48">
        <f>K21-'8 Cab4 2007'!K21</f>
        <v>-3.0190000000001049E-3</v>
      </c>
      <c r="L48">
        <f>L21-'8 Cab4 2007'!L21</f>
        <v>3.490600000000299E-2</v>
      </c>
      <c r="M48">
        <f>M21-'8 Cab4 2007'!M21</f>
        <v>-0.10931199999999919</v>
      </c>
      <c r="N48">
        <f>N21-'8 Cab4 2007'!N21</f>
        <v>5.2452999999999861E-2</v>
      </c>
      <c r="O48">
        <f>O21-'8 Cab4 2007'!O21</f>
        <v>-6.7699999999604188E-4</v>
      </c>
      <c r="P48">
        <f>P21-'8 Cab4 2007'!P21</f>
        <v>-1.5570000000018069E-3</v>
      </c>
      <c r="Q48">
        <f>Q21-'8 Cab4 2007'!Q21</f>
        <v>-1.5309999999999491E-3</v>
      </c>
      <c r="R48">
        <f>R21-'8 Cab4 2007'!R21</f>
        <v>2.2888000000001796E-2</v>
      </c>
      <c r="S48">
        <f>S21-'8 Cab4 2007'!S21</f>
        <v>8.0402999999996894E-2</v>
      </c>
      <c r="T48">
        <f>T21-'8 Cab4 2007'!T21</f>
        <v>7.8519999999997481E-3</v>
      </c>
      <c r="U48">
        <f>U21-'8 Cab4 2007'!U21</f>
        <v>4.8583999999999961E-2</v>
      </c>
      <c r="V48">
        <f>V21-'8 Cab4 2007'!V21</f>
        <v>2.5670000000008741E-3</v>
      </c>
      <c r="W48">
        <f>W21-'8 Cab4 2007'!W21</f>
        <v>8.5615000000000663E-2</v>
      </c>
      <c r="X48">
        <f>X21-'8 Cab4 2007'!X21</f>
        <v>-0.1654379999999982</v>
      </c>
      <c r="Y48">
        <f>Y21-'8 Cab4 2007'!Y21</f>
        <v>-2.3092999999999364E-2</v>
      </c>
      <c r="Z48">
        <f>Z21-'8 Cab4 2007'!Z21</f>
        <v>-3.8298000000004606E-2</v>
      </c>
      <c r="AA48">
        <f>AA21-'8 Cab4 2007'!AA21</f>
        <v>4.6382000000001256E-2</v>
      </c>
      <c r="AB48">
        <f>AB21-'8 Cab4 2007'!AB21</f>
        <v>4.5666000000000651E-2</v>
      </c>
      <c r="AC48">
        <f>AC21-'8 Cab4 2007'!AC21</f>
        <v>8.5120000000031837E-3</v>
      </c>
      <c r="AD48">
        <f t="shared" si="2"/>
        <v>-1.6617857142851658E-3</v>
      </c>
    </row>
    <row r="49" spans="1:30" x14ac:dyDescent="0.45">
      <c r="A49" t="s">
        <v>19</v>
      </c>
      <c r="B49">
        <f>B22-'8 Cab4 2007'!B22</f>
        <v>1.4110999999999763E-2</v>
      </c>
      <c r="C49">
        <f>C22-'8 Cab4 2007'!C22</f>
        <v>-0.18892299999999951</v>
      </c>
      <c r="D49">
        <f>D22-'8 Cab4 2007'!D22</f>
        <v>0.27465600000000023</v>
      </c>
      <c r="E49">
        <f>E22-'8 Cab4 2007'!E22</f>
        <v>0</v>
      </c>
      <c r="F49">
        <f>F22-'8 Cab4 2007'!F22</f>
        <v>-4.0620000000011203E-3</v>
      </c>
      <c r="G49">
        <f>G22-'8 Cab4 2007'!G22</f>
        <v>-0.32092600000000004</v>
      </c>
      <c r="H49">
        <f>H22-'8 Cab4 2007'!H22</f>
        <v>-2.3283000000000054E-2</v>
      </c>
      <c r="I49">
        <f>I22-'8 Cab4 2007'!I22</f>
        <v>0.26399499999999954</v>
      </c>
      <c r="J49">
        <f>J22-'8 Cab4 2007'!J22</f>
        <v>-0.33225800000000039</v>
      </c>
      <c r="K49">
        <f>K22-'8 Cab4 2007'!K22</f>
        <v>-0.2563809999999993</v>
      </c>
      <c r="L49">
        <f>L22-'8 Cab4 2007'!L22</f>
        <v>0.38611099999999965</v>
      </c>
      <c r="M49">
        <f>M22-'8 Cab4 2007'!M22</f>
        <v>0.30658500000000011</v>
      </c>
      <c r="N49">
        <f>N22-'8 Cab4 2007'!N22</f>
        <v>-0.52244800000000069</v>
      </c>
      <c r="O49">
        <f>O22-'8 Cab4 2007'!O22</f>
        <v>-4.1643000000000541E-2</v>
      </c>
      <c r="P49">
        <f>P22-'8 Cab4 2007'!P22</f>
        <v>7.9959999999999809E-2</v>
      </c>
      <c r="Q49">
        <f>Q22-'8 Cab4 2007'!Q22</f>
        <v>-3.1047000000000935E-2</v>
      </c>
      <c r="R49">
        <f>R22-'8 Cab4 2007'!R22</f>
        <v>2.491500000000002E-2</v>
      </c>
      <c r="S49">
        <f>S22-'8 Cab4 2007'!S22</f>
        <v>-0.13781000000000176</v>
      </c>
      <c r="T49">
        <f>T22-'8 Cab4 2007'!T22</f>
        <v>-0.25804100000000041</v>
      </c>
      <c r="U49">
        <f>U22-'8 Cab4 2007'!U22</f>
        <v>0.15544700000000056</v>
      </c>
      <c r="V49">
        <f>V22-'8 Cab4 2007'!V22</f>
        <v>-0.11102600000000029</v>
      </c>
      <c r="W49">
        <f>W22-'8 Cab4 2007'!W22</f>
        <v>0.12800200000000039</v>
      </c>
      <c r="X49">
        <f>X22-'8 Cab4 2007'!X22</f>
        <v>0.41839300000000001</v>
      </c>
      <c r="Y49">
        <f>Y22-'8 Cab4 2007'!Y22</f>
        <v>0.25521700000000003</v>
      </c>
      <c r="Z49">
        <f>Z22-'8 Cab4 2007'!Z22</f>
        <v>-1.5208000000001221E-2</v>
      </c>
      <c r="AA49">
        <f>AA22-'8 Cab4 2007'!AA22</f>
        <v>-0.12824600000000075</v>
      </c>
      <c r="AB49">
        <f>AB22-'8 Cab4 2007'!AB22</f>
        <v>8.8618999999997783E-2</v>
      </c>
      <c r="AC49">
        <f>AC22-'8 Cab4 2007'!AC22</f>
        <v>5.3945999999999827E-2</v>
      </c>
      <c r="AD49">
        <f t="shared" si="2"/>
        <v>2.8091071428568109E-3</v>
      </c>
    </row>
    <row r="50" spans="1:30" x14ac:dyDescent="0.45">
      <c r="A50" t="s">
        <v>20</v>
      </c>
      <c r="B50">
        <f>B23-'8 Cab4 2007'!B23</f>
        <v>-4.6182000000001722E-2</v>
      </c>
      <c r="C50">
        <f>C23-'8 Cab4 2007'!C23</f>
        <v>8.8616000000001804E-2</v>
      </c>
      <c r="D50">
        <f>D23-'8 Cab4 2007'!D23</f>
        <v>-0.13440599999999847</v>
      </c>
      <c r="E50">
        <f>E23-'8 Cab4 2007'!E23</f>
        <v>0</v>
      </c>
      <c r="F50">
        <f>F23-'8 Cab4 2007'!F23</f>
        <v>2.5455000000000894E-2</v>
      </c>
      <c r="G50">
        <f>G23-'8 Cab4 2007'!G23</f>
        <v>-0.25961699999999865</v>
      </c>
      <c r="H50">
        <f>H23-'8 Cab4 2007'!H23</f>
        <v>-0.28801600000000072</v>
      </c>
      <c r="I50">
        <f>I23-'8 Cab4 2007'!I23</f>
        <v>-0.1798390000000003</v>
      </c>
      <c r="J50">
        <f>J23-'8 Cab4 2007'!J23</f>
        <v>0.2059899999999999</v>
      </c>
      <c r="K50">
        <f>K23-'8 Cab4 2007'!K23</f>
        <v>0.1712859999999985</v>
      </c>
      <c r="L50">
        <f>L23-'8 Cab4 2007'!L23</f>
        <v>-0.3261800000000008</v>
      </c>
      <c r="M50">
        <f>M23-'8 Cab4 2007'!M23</f>
        <v>-0.13484300000000005</v>
      </c>
      <c r="N50">
        <f>N23-'8 Cab4 2007'!N23</f>
        <v>0.59165899999999993</v>
      </c>
      <c r="O50">
        <f>O23-'8 Cab4 2007'!O23</f>
        <v>4.946000000000339E-3</v>
      </c>
      <c r="P50">
        <f>P23-'8 Cab4 2007'!P23</f>
        <v>-3.1817999999997681E-2</v>
      </c>
      <c r="Q50">
        <f>Q23-'8 Cab4 2007'!Q23</f>
        <v>-3.1060000000000088E-2</v>
      </c>
      <c r="R50">
        <f>R23-'8 Cab4 2007'!R23</f>
        <v>2.4924999999999642E-2</v>
      </c>
      <c r="S50">
        <f>S23-'8 Cab4 2007'!S23</f>
        <v>0.19694600000000051</v>
      </c>
      <c r="T50">
        <f>T23-'8 Cab4 2007'!T23</f>
        <v>0.19279099999999971</v>
      </c>
      <c r="U50">
        <f>U23-'8 Cab4 2007'!U23</f>
        <v>-0.12582500000000074</v>
      </c>
      <c r="V50">
        <f>V23-'8 Cab4 2007'!V23</f>
        <v>0.2344539999999995</v>
      </c>
      <c r="W50">
        <f>W23-'8 Cab4 2007'!W23</f>
        <v>2.8789999999998983E-2</v>
      </c>
      <c r="X50">
        <f>X23-'8 Cab4 2007'!X23</f>
        <v>-0.20185500000000012</v>
      </c>
      <c r="Y50">
        <f>Y23-'8 Cab4 2007'!Y23</f>
        <v>-4.1476000000001179E-2</v>
      </c>
      <c r="Z50">
        <f>Z23-'8 Cab4 2007'!Z23</f>
        <v>-0.10149099999999933</v>
      </c>
      <c r="AA50">
        <f>AA23-'8 Cab4 2007'!AA23</f>
        <v>0.12598000000000198</v>
      </c>
      <c r="AB50">
        <f>AB23-'8 Cab4 2007'!AB23</f>
        <v>0.15506500000000045</v>
      </c>
      <c r="AC50">
        <f>AC23-'8 Cab4 2007'!AC23</f>
        <v>2.3671999999997695E-2</v>
      </c>
      <c r="AD50">
        <f t="shared" si="2"/>
        <v>5.998821428571428E-3</v>
      </c>
    </row>
    <row r="51" spans="1:30" x14ac:dyDescent="0.45">
      <c r="A51" t="s">
        <v>24</v>
      </c>
      <c r="B51">
        <f>B24-'8 Cab4 2007'!B24</f>
        <v>-7.9474000000001155E-2</v>
      </c>
      <c r="C51">
        <f>C24-'8 Cab4 2007'!C24</f>
        <v>0.12685899999999961</v>
      </c>
      <c r="D51">
        <f>D24-'8 Cab4 2007'!D24</f>
        <v>-0.18736800000000109</v>
      </c>
      <c r="E51">
        <f>E24-'8 Cab4 2007'!E24</f>
        <v>0</v>
      </c>
      <c r="F51">
        <f>F24-'8 Cab4 2007'!F24</f>
        <v>6.8070000000020059E-3</v>
      </c>
      <c r="G51">
        <f>G24-'8 Cab4 2007'!G24</f>
        <v>0.68640900000000116</v>
      </c>
      <c r="H51">
        <f>H24-'8 Cab4 2007'!H24</f>
        <v>0.34531699999999965</v>
      </c>
      <c r="I51">
        <f>I24-'8 Cab4 2007'!I24</f>
        <v>-8.5999000000000159E-2</v>
      </c>
      <c r="J51">
        <f>J24-'8 Cab4 2007'!J24</f>
        <v>0.12973200000000062</v>
      </c>
      <c r="K51">
        <f>K24-'8 Cab4 2007'!K24</f>
        <v>0.19735999999999976</v>
      </c>
      <c r="L51">
        <f>L24-'8 Cab4 2007'!L24</f>
        <v>0</v>
      </c>
      <c r="M51">
        <f>M24-'8 Cab4 2007'!M24</f>
        <v>-9.7970000000000113E-2</v>
      </c>
      <c r="N51">
        <f>N24-'8 Cab4 2007'!N24</f>
        <v>-0.52188100000000048</v>
      </c>
      <c r="O51">
        <f>O24-'8 Cab4 2007'!O24</f>
        <v>-1.8851999999998981E-2</v>
      </c>
      <c r="P51">
        <f>P24-'8 Cab4 2007'!P24</f>
        <v>-4.6029999999994686E-3</v>
      </c>
      <c r="Q51">
        <f>Q24-'8 Cab4 2007'!Q24</f>
        <v>5.1359000000001487E-2</v>
      </c>
      <c r="R51">
        <f>R24-'8 Cab4 2007'!R24</f>
        <v>3.6309999999986076E-3</v>
      </c>
      <c r="S51">
        <f>S24-'8 Cab4 2007'!S24</f>
        <v>1.0443000000002201E-2</v>
      </c>
      <c r="T51">
        <f>T24-'8 Cab4 2007'!T24</f>
        <v>1.9026000000000209E-2</v>
      </c>
      <c r="U51">
        <f>U24-'8 Cab4 2007'!U24</f>
        <v>6.8347000000000158E-2</v>
      </c>
      <c r="V51">
        <f>V24-'8 Cab4 2007'!V24</f>
        <v>-5.0402000000000058E-2</v>
      </c>
      <c r="W51">
        <f>W24-'8 Cab4 2007'!W24</f>
        <v>-4.470799999999997E-2</v>
      </c>
      <c r="X51">
        <f>X24-'8 Cab4 2007'!X24</f>
        <v>0.15308300000000052</v>
      </c>
      <c r="Y51">
        <f>Y24-'8 Cab4 2007'!Y24</f>
        <v>-0.1061380000000014</v>
      </c>
      <c r="Z51">
        <f>Z24-'8 Cab4 2007'!Z24</f>
        <v>4.1409999999999059E-2</v>
      </c>
      <c r="AA51">
        <f>AA24-'8 Cab4 2007'!AA24</f>
        <v>-7.1047000000000082E-2</v>
      </c>
      <c r="AB51">
        <f>AB24-'8 Cab4 2007'!AB24</f>
        <v>-0.3043370000000003</v>
      </c>
      <c r="AC51">
        <f>AC24-'8 Cab4 2007'!AC24</f>
        <v>-4.0136000000000394E-2</v>
      </c>
      <c r="AD51">
        <f t="shared" si="2"/>
        <v>8.1024285714286215E-3</v>
      </c>
    </row>
    <row r="52" spans="1:30" x14ac:dyDescent="0.45">
      <c r="A52" t="s">
        <v>21</v>
      </c>
      <c r="B52">
        <f>B25-'8 Cab4 2007'!B25</f>
        <v>0.10755599999999887</v>
      </c>
      <c r="C52">
        <f>C25-'8 Cab4 2007'!C25</f>
        <v>-1.3012999999997277E-2</v>
      </c>
      <c r="D52">
        <f>D25-'8 Cab4 2007'!D25</f>
        <v>4.4126999999999583E-2</v>
      </c>
      <c r="E52">
        <f>E25-'8 Cab4 2007'!E25</f>
        <v>0</v>
      </c>
      <c r="F52">
        <f>F25-'8 Cab4 2007'!F25</f>
        <v>1.2570000000025061E-3</v>
      </c>
      <c r="G52">
        <f>G25-'8 Cab4 2007'!G25</f>
        <v>-0.24681700000000006</v>
      </c>
      <c r="H52">
        <f>H25-'8 Cab4 2007'!H25</f>
        <v>8.9806999999998638E-2</v>
      </c>
      <c r="I52">
        <f>I25-'8 Cab4 2007'!I25</f>
        <v>0</v>
      </c>
      <c r="J52">
        <f>J25-'8 Cab4 2007'!J25</f>
        <v>0</v>
      </c>
      <c r="K52">
        <f>K25-'8 Cab4 2007'!K25</f>
        <v>-9.0712999999999933E-2</v>
      </c>
      <c r="L52">
        <f>L25-'8 Cab4 2007'!L25</f>
        <v>3.6839999999997985E-3</v>
      </c>
      <c r="M52">
        <f>M25-'8 Cab4 2007'!M25</f>
        <v>-0.18062600000000018</v>
      </c>
      <c r="N52">
        <f>N25-'8 Cab4 2007'!N25</f>
        <v>0.52798499999999748</v>
      </c>
      <c r="O52">
        <f>O25-'8 Cab4 2007'!O25</f>
        <v>-8.6270000000006064E-3</v>
      </c>
      <c r="P52">
        <f>P25-'8 Cab4 2007'!P25</f>
        <v>2.1536999999998585E-2</v>
      </c>
      <c r="Q52">
        <f>Q25-'8 Cab4 2007'!Q25</f>
        <v>1.0747999999999536E-2</v>
      </c>
      <c r="R52">
        <f>R25-'8 Cab4 2007'!R25</f>
        <v>-1.6300000000057935E-4</v>
      </c>
      <c r="S52">
        <f>S25-'8 Cab4 2007'!S25</f>
        <v>-9.2115000000003278E-2</v>
      </c>
      <c r="T52">
        <f>T25-'8 Cab4 2007'!T25</f>
        <v>5.1442999999999905E-2</v>
      </c>
      <c r="U52">
        <f>U25-'8 Cab4 2007'!U25</f>
        <v>-9.6200000000000063E-2</v>
      </c>
      <c r="V52">
        <f>V25-'8 Cab4 2007'!V25</f>
        <v>-7.3348000000000191E-2</v>
      </c>
      <c r="W52">
        <f>W25-'8 Cab4 2007'!W25</f>
        <v>-3.029899999999941E-2</v>
      </c>
      <c r="X52">
        <f>X25-'8 Cab4 2007'!X25</f>
        <v>-0.46545699999999712</v>
      </c>
      <c r="Y52">
        <f>Y25-'8 Cab4 2007'!Y25</f>
        <v>-8.075499999999991E-2</v>
      </c>
      <c r="Z52">
        <f>Z25-'8 Cab4 2007'!Z25</f>
        <v>5.6067999999999785E-2</v>
      </c>
      <c r="AA52">
        <f>AA25-'8 Cab4 2007'!AA25</f>
        <v>8.4368000000001331E-2</v>
      </c>
      <c r="AB52">
        <f>AB25-'8 Cab4 2007'!AB25</f>
        <v>5.7016999999998319E-2</v>
      </c>
      <c r="AC52">
        <f>AC25-'8 Cab4 2007'!AC25</f>
        <v>-1.240100000000055E-2</v>
      </c>
      <c r="AD52">
        <f t="shared" si="2"/>
        <v>-1.1962035714285887E-2</v>
      </c>
    </row>
    <row r="53" spans="1:30" x14ac:dyDescent="0.45">
      <c r="A53" t="s">
        <v>22</v>
      </c>
      <c r="B53">
        <f>B26-'8 Cab4 2007'!B26</f>
        <v>-3.989999999994609E-3</v>
      </c>
      <c r="C53">
        <f>C26-'8 Cab4 2007'!C26</f>
        <v>1.3540999999996473E-2</v>
      </c>
      <c r="D53">
        <f>D26-'8 Cab4 2007'!D26</f>
        <v>-2.990000000004045E-3</v>
      </c>
      <c r="E53">
        <f>E26-'8 Cab4 2007'!E26</f>
        <v>0</v>
      </c>
      <c r="F53">
        <f>F26-'8 Cab4 2007'!F26</f>
        <v>2.9456999999993627E-2</v>
      </c>
      <c r="G53">
        <f>G26-'8 Cab4 2007'!G26</f>
        <v>-0.14095199999999863</v>
      </c>
      <c r="H53">
        <f>H26-'8 Cab4 2007'!H26</f>
        <v>0.1238240000000026</v>
      </c>
      <c r="I53">
        <f>I26-'8 Cab4 2007'!I26</f>
        <v>-1.8439999999984025E-3</v>
      </c>
      <c r="J53">
        <f>J26-'8 Cab4 2007'!J26</f>
        <v>3.4629999999999939E-3</v>
      </c>
      <c r="K53">
        <f>K26-'8 Cab4 2007'!K26</f>
        <v>2.1551999999999794E-2</v>
      </c>
      <c r="L53">
        <f>L26-'8 Cab4 2007'!L26</f>
        <v>6.3081000000003939E-2</v>
      </c>
      <c r="M53">
        <f>M26-'8 Cab4 2007'!M26</f>
        <v>-0.10685300000000097</v>
      </c>
      <c r="N53">
        <f>N26-'8 Cab4 2007'!N26</f>
        <v>7.5313000000001296E-2</v>
      </c>
      <c r="O53">
        <f>O26-'8 Cab4 2007'!O26</f>
        <v>-6.4176000000003341E-2</v>
      </c>
      <c r="P53">
        <f>P26-'8 Cab4 2007'!P26</f>
        <v>6.5075999999990586E-2</v>
      </c>
      <c r="Q53">
        <f>Q26-'8 Cab4 2007'!Q26</f>
        <v>0</v>
      </c>
      <c r="R53">
        <f>R26-'8 Cab4 2007'!R26</f>
        <v>5.3307000000003768E-2</v>
      </c>
      <c r="S53">
        <f>S26-'8 Cab4 2007'!S26</f>
        <v>-2.2535999999988121E-2</v>
      </c>
      <c r="T53">
        <f>T26-'8 Cab4 2007'!T26</f>
        <v>5.2179999999992788E-3</v>
      </c>
      <c r="U53">
        <f>U26-'8 Cab4 2007'!U26</f>
        <v>1.7679999999984375E-3</v>
      </c>
      <c r="V53">
        <f>V26-'8 Cab4 2007'!V26</f>
        <v>-3.2200000000059958E-4</v>
      </c>
      <c r="W53">
        <f>W26-'8 Cab4 2007'!W26</f>
        <v>8.1783999999998969E-2</v>
      </c>
      <c r="X53">
        <f>X26-'8 Cab4 2007'!X26</f>
        <v>-9.6136000000001332E-2</v>
      </c>
      <c r="Y53">
        <f>Y26-'8 Cab4 2007'!Y26</f>
        <v>2.6848999999998568E-2</v>
      </c>
      <c r="Z53">
        <f>Z26-'8 Cab4 2007'!Z26</f>
        <v>-1.9220000000004234E-2</v>
      </c>
      <c r="AA53">
        <f>AA26-'8 Cab4 2007'!AA26</f>
        <v>1.1053999999994346E-2</v>
      </c>
      <c r="AB53">
        <f>AB26-'8 Cab4 2007'!AB26</f>
        <v>-3.6349999999885085E-3</v>
      </c>
      <c r="AC53">
        <f>AC26-'8 Cab4 2007'!AC26</f>
        <v>2.5083000000009292E-2</v>
      </c>
      <c r="AD53">
        <f t="shared" si="2"/>
        <v>4.9184285714288633E-3</v>
      </c>
    </row>
    <row r="54" spans="1:30" x14ac:dyDescent="0.45">
      <c r="AD54">
        <f>AD53+AD48+AD42+AD36</f>
        <v>3.8019453571428588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AD54"/>
  <sheetViews>
    <sheetView workbookViewId="0">
      <selection sqref="A1:AC26"/>
    </sheetView>
  </sheetViews>
  <sheetFormatPr defaultRowHeight="14.25" x14ac:dyDescent="0.45"/>
  <cols>
    <col min="1" max="1" width="22" bestFit="1" customWidth="1"/>
    <col min="2" max="26" width="12.73046875" bestFit="1" customWidth="1"/>
    <col min="27" max="27" width="11.73046875" bestFit="1" customWidth="1"/>
    <col min="28" max="29" width="12.73046875" bestFit="1" customWidth="1"/>
  </cols>
  <sheetData>
    <row r="1" spans="1:30" x14ac:dyDescent="0.45">
      <c r="B1">
        <v>2019</v>
      </c>
      <c r="C1">
        <v>2019</v>
      </c>
      <c r="D1">
        <v>2019</v>
      </c>
      <c r="E1">
        <v>2019</v>
      </c>
      <c r="F1">
        <v>2019</v>
      </c>
      <c r="G1">
        <v>2019</v>
      </c>
      <c r="H1">
        <v>2019</v>
      </c>
      <c r="I1">
        <v>2019</v>
      </c>
      <c r="J1">
        <v>2019</v>
      </c>
      <c r="K1">
        <v>2019</v>
      </c>
      <c r="L1">
        <v>2019</v>
      </c>
      <c r="M1">
        <v>2019</v>
      </c>
      <c r="N1">
        <v>2020</v>
      </c>
      <c r="O1">
        <v>2020</v>
      </c>
      <c r="P1">
        <v>2020</v>
      </c>
      <c r="Q1">
        <v>2020</v>
      </c>
      <c r="R1">
        <v>2020</v>
      </c>
      <c r="S1">
        <v>2020</v>
      </c>
      <c r="T1">
        <v>2020</v>
      </c>
      <c r="U1">
        <v>2020</v>
      </c>
      <c r="V1">
        <v>2020</v>
      </c>
      <c r="W1">
        <v>2020</v>
      </c>
      <c r="X1">
        <v>2020</v>
      </c>
      <c r="Y1">
        <v>2020</v>
      </c>
      <c r="Z1">
        <v>2021</v>
      </c>
      <c r="AA1">
        <v>2021</v>
      </c>
      <c r="AB1">
        <v>2021</v>
      </c>
      <c r="AC1">
        <v>2021</v>
      </c>
    </row>
    <row r="2" spans="1:30" x14ac:dyDescent="0.45">
      <c r="B2" s="1">
        <v>44197</v>
      </c>
      <c r="C2" s="1">
        <v>44228</v>
      </c>
      <c r="D2" s="1">
        <v>44256</v>
      </c>
      <c r="E2" s="1">
        <v>44287</v>
      </c>
      <c r="F2" s="1">
        <v>44317</v>
      </c>
      <c r="G2" s="1">
        <v>44348</v>
      </c>
      <c r="H2" s="1">
        <v>44378</v>
      </c>
      <c r="I2" s="1">
        <v>44409</v>
      </c>
      <c r="J2" s="1">
        <v>44440</v>
      </c>
      <c r="K2" s="1">
        <v>44470</v>
      </c>
      <c r="L2" s="1">
        <v>44501</v>
      </c>
      <c r="M2" s="1">
        <v>44531</v>
      </c>
      <c r="N2" s="1">
        <v>44197</v>
      </c>
      <c r="O2" s="1">
        <v>44228</v>
      </c>
      <c r="P2" s="1">
        <v>44256</v>
      </c>
      <c r="Q2" s="1">
        <v>44287</v>
      </c>
      <c r="R2" s="1">
        <v>44317</v>
      </c>
      <c r="S2" s="1">
        <v>44348</v>
      </c>
      <c r="T2" s="1">
        <v>44378</v>
      </c>
      <c r="U2" s="1">
        <v>44409</v>
      </c>
      <c r="V2" s="1">
        <v>44440</v>
      </c>
      <c r="W2" s="1">
        <v>44470</v>
      </c>
      <c r="X2" s="1">
        <v>44501</v>
      </c>
      <c r="Y2" s="1">
        <v>44531</v>
      </c>
      <c r="Z2" s="1">
        <v>44197</v>
      </c>
      <c r="AA2" s="1">
        <v>44228</v>
      </c>
      <c r="AB2" s="1">
        <v>44256</v>
      </c>
      <c r="AC2" s="1">
        <v>44287</v>
      </c>
      <c r="AD2" t="s">
        <v>25</v>
      </c>
    </row>
    <row r="3" spans="1:30" x14ac:dyDescent="0.45">
      <c r="A3" t="s">
        <v>0</v>
      </c>
      <c r="B3">
        <v>-7864255.2080189995</v>
      </c>
      <c r="C3">
        <v>-16017587.019804999</v>
      </c>
      <c r="D3">
        <v>-10548615.943484999</v>
      </c>
      <c r="E3">
        <v>-31288138.012125</v>
      </c>
      <c r="F3">
        <v>-31456312.914646</v>
      </c>
      <c r="G3">
        <v>-6793098.0774050001</v>
      </c>
      <c r="H3">
        <v>-10800342.892732</v>
      </c>
      <c r="I3">
        <v>-11237685.459322</v>
      </c>
      <c r="J3">
        <v>-10536809.262147</v>
      </c>
      <c r="K3">
        <v>-36131521.408705004</v>
      </c>
      <c r="L3">
        <v>-7985877.136651</v>
      </c>
      <c r="M3">
        <v>-6601325.8346030004</v>
      </c>
      <c r="N3">
        <v>-7688374.7057450004</v>
      </c>
      <c r="O3">
        <v>-13293698.34069</v>
      </c>
      <c r="P3">
        <v>-5879818.3413920002</v>
      </c>
      <c r="Q3">
        <v>-18522617.225742001</v>
      </c>
      <c r="R3">
        <v>-157800077.241521</v>
      </c>
      <c r="S3">
        <v>-115536296.78049099</v>
      </c>
      <c r="T3">
        <v>-10592466.852150001</v>
      </c>
      <c r="U3">
        <v>-5307613.3616599999</v>
      </c>
      <c r="V3">
        <v>-7634565.3931069998</v>
      </c>
      <c r="W3">
        <v>-8842876.6125700008</v>
      </c>
      <c r="X3">
        <v>-6872446.5590369999</v>
      </c>
      <c r="Y3">
        <v>-9508944.4867930003</v>
      </c>
      <c r="Z3">
        <v>-12366939.448306</v>
      </c>
      <c r="AA3">
        <v>-11137570.833605001</v>
      </c>
      <c r="AB3">
        <v>-8794355.0423530005</v>
      </c>
      <c r="AC3">
        <v>-21024069.222282</v>
      </c>
      <c r="AD3">
        <f>AVERAGE(B3:AC3)</f>
        <v>-21716582.129181754</v>
      </c>
    </row>
    <row r="4" spans="1:30" x14ac:dyDescent="0.45">
      <c r="A4" t="s">
        <v>1</v>
      </c>
      <c r="B4">
        <v>-5051776.9674610002</v>
      </c>
      <c r="C4">
        <v>-11993184.363017</v>
      </c>
      <c r="D4">
        <v>-4320023.1984759998</v>
      </c>
      <c r="E4">
        <v>-1013499.872558</v>
      </c>
      <c r="F4">
        <v>647343.86624200002</v>
      </c>
      <c r="G4">
        <v>782994.75719399995</v>
      </c>
      <c r="H4">
        <v>-4481731.9401489999</v>
      </c>
      <c r="I4">
        <v>-5653682.3537130002</v>
      </c>
      <c r="J4">
        <v>-5686859.5996120004</v>
      </c>
      <c r="K4">
        <v>-4541223.1112540001</v>
      </c>
      <c r="L4">
        <v>-7030945.0017280001</v>
      </c>
      <c r="M4">
        <v>-6519186.6485230001</v>
      </c>
      <c r="N4">
        <v>-6074677.578218</v>
      </c>
      <c r="O4">
        <v>-4910051.2976080002</v>
      </c>
      <c r="P4">
        <v>-5879818.3413920002</v>
      </c>
      <c r="Q4">
        <v>-4547810.8158320002</v>
      </c>
      <c r="R4">
        <v>-207838.547716</v>
      </c>
      <c r="S4">
        <v>-308346.64542700001</v>
      </c>
      <c r="T4">
        <v>-2643565.188412</v>
      </c>
      <c r="U4">
        <v>-5300846.1961519998</v>
      </c>
      <c r="V4">
        <v>-6866071.9380729999</v>
      </c>
      <c r="W4">
        <v>-6211085.5896319998</v>
      </c>
      <c r="X4">
        <v>-6569300.3997790003</v>
      </c>
      <c r="Y4">
        <v>-9351552.4867930003</v>
      </c>
      <c r="Z4">
        <v>-7960924.3352819998</v>
      </c>
      <c r="AA4">
        <v>-6759081.2352759996</v>
      </c>
      <c r="AB4">
        <v>-3930988.1642539999</v>
      </c>
      <c r="AC4">
        <v>-1296401.425599</v>
      </c>
      <c r="AD4">
        <f t="shared" ref="AD4:AD26" si="0">AVERAGE(B4:AC4)</f>
        <v>-4774290.5220892858</v>
      </c>
    </row>
    <row r="5" spans="1:30" x14ac:dyDescent="0.45">
      <c r="A5" t="s">
        <v>2</v>
      </c>
      <c r="B5">
        <v>39.969056000000002</v>
      </c>
      <c r="C5">
        <v>35.255304000000002</v>
      </c>
      <c r="D5">
        <v>32.371921</v>
      </c>
      <c r="E5">
        <v>51.628433999999999</v>
      </c>
      <c r="F5">
        <v>61.344476999999998</v>
      </c>
      <c r="G5">
        <v>58.011707000000001</v>
      </c>
      <c r="H5">
        <v>41.041518000000003</v>
      </c>
      <c r="I5">
        <v>35.880702999999997</v>
      </c>
      <c r="J5">
        <v>49.650615999999999</v>
      </c>
      <c r="K5">
        <v>40.6173</v>
      </c>
      <c r="L5">
        <v>41.072009000000001</v>
      </c>
      <c r="M5">
        <v>45.094084000000002</v>
      </c>
      <c r="N5">
        <v>43.539808999999998</v>
      </c>
      <c r="O5">
        <v>45.88391</v>
      </c>
      <c r="P5">
        <v>15.317017999999999</v>
      </c>
      <c r="Q5">
        <v>0</v>
      </c>
      <c r="R5">
        <v>0</v>
      </c>
      <c r="S5">
        <v>27.606558</v>
      </c>
      <c r="T5">
        <v>53.786673</v>
      </c>
      <c r="U5">
        <v>35.609613000000003</v>
      </c>
      <c r="V5">
        <v>24.229609</v>
      </c>
      <c r="W5">
        <v>33.735911000000002</v>
      </c>
      <c r="X5">
        <v>47.902411999999998</v>
      </c>
      <c r="Y5">
        <v>48.089905999999999</v>
      </c>
      <c r="Z5">
        <v>47.167316999999997</v>
      </c>
      <c r="AA5">
        <v>47.641421000000001</v>
      </c>
      <c r="AB5">
        <v>47.627355999999999</v>
      </c>
      <c r="AC5">
        <v>42.234856000000001</v>
      </c>
      <c r="AD5">
        <f t="shared" si="0"/>
        <v>39.011053499999996</v>
      </c>
    </row>
    <row r="6" spans="1:30" x14ac:dyDescent="0.45">
      <c r="A6" t="s">
        <v>3</v>
      </c>
      <c r="B6">
        <v>25.303066999999999</v>
      </c>
      <c r="C6">
        <v>21.212672000000001</v>
      </c>
      <c r="D6">
        <v>17.044888</v>
      </c>
      <c r="E6">
        <v>48.287097000000003</v>
      </c>
      <c r="F6">
        <v>66.571281999999997</v>
      </c>
      <c r="G6">
        <v>64.292704000000001</v>
      </c>
      <c r="H6">
        <v>30.961652000000001</v>
      </c>
      <c r="I6">
        <v>21.733915</v>
      </c>
      <c r="J6">
        <v>1.312395</v>
      </c>
      <c r="K6">
        <v>0</v>
      </c>
      <c r="L6">
        <v>0</v>
      </c>
      <c r="M6">
        <v>0</v>
      </c>
      <c r="N6">
        <v>0</v>
      </c>
      <c r="O6">
        <v>0</v>
      </c>
      <c r="P6">
        <v>24.041962999999999</v>
      </c>
      <c r="Q6">
        <v>47.356518999999999</v>
      </c>
      <c r="R6">
        <v>68.051221999999996</v>
      </c>
      <c r="S6">
        <v>66.679165999999995</v>
      </c>
      <c r="T6">
        <v>51.631770000000003</v>
      </c>
      <c r="U6">
        <v>16.870415999999999</v>
      </c>
      <c r="V6">
        <v>10.716048000000001</v>
      </c>
      <c r="W6">
        <v>26.262236999999999</v>
      </c>
      <c r="X6">
        <v>46.734544999999997</v>
      </c>
      <c r="Y6">
        <v>39.186438000000003</v>
      </c>
      <c r="Z6">
        <v>40.694513999999998</v>
      </c>
      <c r="AA6">
        <v>41.625641000000002</v>
      </c>
      <c r="AB6">
        <v>39.351754999999997</v>
      </c>
      <c r="AC6">
        <v>30.318973</v>
      </c>
      <c r="AD6">
        <f t="shared" si="0"/>
        <v>30.222888535714286</v>
      </c>
    </row>
    <row r="7" spans="1:30" x14ac:dyDescent="0.45">
      <c r="A7" t="s">
        <v>4</v>
      </c>
      <c r="B7">
        <v>21.142693000000001</v>
      </c>
      <c r="C7">
        <v>17.540351999999999</v>
      </c>
      <c r="D7">
        <v>13.604398</v>
      </c>
      <c r="E7">
        <v>46.195844999999998</v>
      </c>
      <c r="F7">
        <v>66.521590000000003</v>
      </c>
      <c r="G7">
        <v>62.679059000000002</v>
      </c>
      <c r="H7">
        <v>26.435666000000001</v>
      </c>
      <c r="I7">
        <v>4.7252349999999996</v>
      </c>
      <c r="J7">
        <v>27.782903999999998</v>
      </c>
      <c r="K7">
        <v>26.318270999999999</v>
      </c>
      <c r="L7">
        <v>28.142699</v>
      </c>
      <c r="M7">
        <v>35.803857000000001</v>
      </c>
      <c r="N7">
        <v>43.089489</v>
      </c>
      <c r="O7">
        <v>35.938811999999999</v>
      </c>
      <c r="P7">
        <v>14.268003999999999</v>
      </c>
      <c r="Q7">
        <v>35.559919999999998</v>
      </c>
      <c r="R7">
        <v>68.004272</v>
      </c>
      <c r="S7">
        <v>66.560564999999997</v>
      </c>
      <c r="T7">
        <v>49.960731000000003</v>
      </c>
      <c r="U7">
        <v>15.755889</v>
      </c>
      <c r="V7">
        <v>1.75136</v>
      </c>
      <c r="W7">
        <v>0</v>
      </c>
      <c r="X7">
        <v>0</v>
      </c>
      <c r="Y7">
        <v>0</v>
      </c>
      <c r="Z7">
        <v>0</v>
      </c>
      <c r="AA7">
        <v>0</v>
      </c>
      <c r="AB7">
        <v>1.47292</v>
      </c>
      <c r="AC7">
        <v>22.900770999999999</v>
      </c>
      <c r="AD7">
        <f t="shared" si="0"/>
        <v>26.14840364285714</v>
      </c>
    </row>
    <row r="8" spans="1:30" x14ac:dyDescent="0.45">
      <c r="A8" t="s">
        <v>5</v>
      </c>
      <c r="B8">
        <v>5.2093160000000003</v>
      </c>
      <c r="C8">
        <v>6.1851739999999999</v>
      </c>
      <c r="D8">
        <v>4.9869089999999998</v>
      </c>
      <c r="E8">
        <v>31.453085999999999</v>
      </c>
      <c r="F8">
        <v>53.211685000000003</v>
      </c>
      <c r="G8">
        <v>43.776114</v>
      </c>
      <c r="H8">
        <v>13.101442</v>
      </c>
      <c r="I8">
        <v>0.99004999999999999</v>
      </c>
      <c r="J8">
        <v>0.55806199999999995</v>
      </c>
      <c r="K8">
        <v>8.7846930000000008</v>
      </c>
      <c r="L8">
        <v>1.5198799999999999</v>
      </c>
      <c r="M8">
        <v>12.714623</v>
      </c>
      <c r="N8">
        <v>17.780584999999999</v>
      </c>
      <c r="O8">
        <v>12.706581</v>
      </c>
      <c r="P8">
        <v>22.398627000000001</v>
      </c>
      <c r="Q8">
        <v>28.122914999999999</v>
      </c>
      <c r="R8">
        <v>54.518270999999999</v>
      </c>
      <c r="S8">
        <v>53.424902000000003</v>
      </c>
      <c r="T8">
        <v>32.155403</v>
      </c>
      <c r="U8">
        <v>8.4105939999999997</v>
      </c>
      <c r="V8">
        <v>5.893351</v>
      </c>
      <c r="W8">
        <v>18.083397000000001</v>
      </c>
      <c r="X8">
        <v>12.564747000000001</v>
      </c>
      <c r="Y8">
        <v>16.153027999999999</v>
      </c>
      <c r="Z8">
        <v>11.117343999999999</v>
      </c>
      <c r="AA8">
        <v>17.127683999999999</v>
      </c>
      <c r="AB8">
        <v>14.892175</v>
      </c>
      <c r="AC8">
        <v>8.1697229999999994</v>
      </c>
      <c r="AD8">
        <f t="shared" si="0"/>
        <v>18.428941464285714</v>
      </c>
    </row>
    <row r="9" spans="1:30" x14ac:dyDescent="0.45">
      <c r="A9" t="s">
        <v>6</v>
      </c>
      <c r="B9">
        <v>91.624132000000003</v>
      </c>
      <c r="C9">
        <v>80.193501999999995</v>
      </c>
      <c r="D9">
        <v>68.008115000000004</v>
      </c>
      <c r="E9">
        <v>177.56446199999999</v>
      </c>
      <c r="F9">
        <v>247.649034</v>
      </c>
      <c r="G9">
        <v>228.75958299999999</v>
      </c>
      <c r="H9">
        <v>111.540278</v>
      </c>
      <c r="I9">
        <v>63.329903000000002</v>
      </c>
      <c r="J9">
        <v>79.303978000000001</v>
      </c>
      <c r="K9">
        <v>75.720264</v>
      </c>
      <c r="L9">
        <v>70.693505000000002</v>
      </c>
      <c r="M9">
        <v>93.612564000000006</v>
      </c>
      <c r="N9">
        <v>104.40988299999999</v>
      </c>
      <c r="O9">
        <v>94.529302999999999</v>
      </c>
      <c r="P9">
        <v>76.025610999999998</v>
      </c>
      <c r="Q9">
        <v>111.039355</v>
      </c>
      <c r="R9">
        <v>190.57376400000001</v>
      </c>
      <c r="S9">
        <v>214.27118999999999</v>
      </c>
      <c r="T9">
        <v>187.53457800000001</v>
      </c>
      <c r="U9">
        <v>76.646512000000001</v>
      </c>
      <c r="V9">
        <v>42.590367999999998</v>
      </c>
      <c r="W9">
        <v>78.081546000000003</v>
      </c>
      <c r="X9">
        <v>107.11945900000001</v>
      </c>
      <c r="Y9">
        <v>103.429372</v>
      </c>
      <c r="Z9">
        <v>98.979174999999998</v>
      </c>
      <c r="AA9">
        <v>106.394746</v>
      </c>
      <c r="AB9">
        <v>103.344206</v>
      </c>
      <c r="AC9">
        <v>103.624323</v>
      </c>
      <c r="AD9">
        <f t="shared" si="0"/>
        <v>113.80688253571429</v>
      </c>
    </row>
    <row r="10" spans="1:30" x14ac:dyDescent="0.45">
      <c r="A10" t="s">
        <v>7</v>
      </c>
      <c r="B10">
        <v>42.253900999999999</v>
      </c>
      <c r="C10">
        <v>36.035563000000003</v>
      </c>
      <c r="D10">
        <v>28.947551000000001</v>
      </c>
      <c r="E10">
        <v>68.552312000000001</v>
      </c>
      <c r="F10">
        <v>98.866577000000007</v>
      </c>
      <c r="G10">
        <v>92.366189000000006</v>
      </c>
      <c r="H10">
        <v>52.939444000000002</v>
      </c>
      <c r="I10">
        <v>29.615991000000001</v>
      </c>
      <c r="J10">
        <v>22.288902</v>
      </c>
      <c r="K10">
        <v>17.921142</v>
      </c>
      <c r="L10">
        <v>61.844706000000002</v>
      </c>
      <c r="M10">
        <v>56.274104999999999</v>
      </c>
      <c r="N10">
        <v>55.046391999999997</v>
      </c>
      <c r="O10">
        <v>45.117162</v>
      </c>
      <c r="P10">
        <v>50.014673000000002</v>
      </c>
      <c r="Q10">
        <v>63.023347000000001</v>
      </c>
      <c r="R10">
        <v>97.599204</v>
      </c>
      <c r="S10">
        <v>95.707246999999995</v>
      </c>
      <c r="T10">
        <v>72.179001999999997</v>
      </c>
      <c r="U10">
        <v>41.115634999999997</v>
      </c>
      <c r="V10">
        <v>38.826349999999998</v>
      </c>
      <c r="W10">
        <v>55.170566000000001</v>
      </c>
      <c r="X10">
        <v>59.298969999999997</v>
      </c>
      <c r="Y10">
        <v>52.890749</v>
      </c>
      <c r="Z10">
        <v>49.912477000000003</v>
      </c>
      <c r="AA10">
        <v>51.91798</v>
      </c>
      <c r="AB10">
        <v>52.355623000000001</v>
      </c>
      <c r="AC10">
        <v>60.280282999999997</v>
      </c>
      <c r="AD10">
        <f t="shared" si="0"/>
        <v>55.298644392857149</v>
      </c>
    </row>
    <row r="11" spans="1:30" x14ac:dyDescent="0.45">
      <c r="A11" t="s">
        <v>8</v>
      </c>
      <c r="B11">
        <v>8.7400409999999997</v>
      </c>
      <c r="C11">
        <v>11.812828</v>
      </c>
      <c r="D11">
        <v>9.4813890000000001</v>
      </c>
      <c r="E11">
        <v>37.672772000000002</v>
      </c>
      <c r="F11">
        <v>77.747749999999996</v>
      </c>
      <c r="G11">
        <v>55.078068000000002</v>
      </c>
      <c r="H11">
        <v>11.021635</v>
      </c>
      <c r="I11">
        <v>7.3187530000000001</v>
      </c>
      <c r="J11">
        <v>5.1090819999999999</v>
      </c>
      <c r="K11">
        <v>6.8151869999999999</v>
      </c>
      <c r="L11">
        <v>27.726434000000001</v>
      </c>
      <c r="M11">
        <v>9.2662600000000008</v>
      </c>
      <c r="N11">
        <v>7.9802099999999996</v>
      </c>
      <c r="O11">
        <v>8.9828810000000008</v>
      </c>
      <c r="P11">
        <v>3.4576020000000001</v>
      </c>
      <c r="Q11">
        <v>9.4884489999999992</v>
      </c>
      <c r="R11">
        <v>77.820254000000006</v>
      </c>
      <c r="S11">
        <v>74.928740000000005</v>
      </c>
      <c r="T11">
        <v>42.244726999999997</v>
      </c>
      <c r="U11">
        <v>10.342211000000001</v>
      </c>
      <c r="V11">
        <v>3.923359</v>
      </c>
      <c r="W11">
        <v>10.358086999999999</v>
      </c>
      <c r="X11">
        <v>24.051594000000001</v>
      </c>
      <c r="Y11">
        <v>6.019164</v>
      </c>
      <c r="Z11">
        <v>6.7082160000000002</v>
      </c>
      <c r="AA11">
        <v>13.672722</v>
      </c>
      <c r="AB11">
        <v>8.6584129999999995</v>
      </c>
      <c r="AC11">
        <v>7.3755639999999998</v>
      </c>
      <c r="AD11">
        <f t="shared" si="0"/>
        <v>20.850085428571436</v>
      </c>
    </row>
    <row r="12" spans="1:30" x14ac:dyDescent="0.45">
      <c r="A12" t="s">
        <v>9</v>
      </c>
      <c r="B12">
        <v>43.391514999999998</v>
      </c>
      <c r="C12">
        <v>35.484220999999998</v>
      </c>
      <c r="D12">
        <v>30.095109999999998</v>
      </c>
      <c r="E12">
        <v>65.624857000000006</v>
      </c>
      <c r="F12">
        <v>98.384934999999999</v>
      </c>
      <c r="G12">
        <v>90.189305000000004</v>
      </c>
      <c r="H12">
        <v>53.739635</v>
      </c>
      <c r="I12">
        <v>31.533393</v>
      </c>
      <c r="J12">
        <v>45.848233999999998</v>
      </c>
      <c r="K12">
        <v>51.298527999999997</v>
      </c>
      <c r="L12">
        <v>20.808354000000001</v>
      </c>
      <c r="M12">
        <v>51.53304</v>
      </c>
      <c r="N12">
        <v>50.812466999999998</v>
      </c>
      <c r="O12">
        <v>40.203533999999998</v>
      </c>
      <c r="P12">
        <v>38.352567999999998</v>
      </c>
      <c r="Q12">
        <v>51.456282999999999</v>
      </c>
      <c r="R12">
        <v>96.812501999999995</v>
      </c>
      <c r="S12">
        <v>84.378253999999998</v>
      </c>
      <c r="T12">
        <v>68.078801999999996</v>
      </c>
      <c r="U12">
        <v>34.157187999999998</v>
      </c>
      <c r="V12">
        <v>20.582408999999998</v>
      </c>
      <c r="W12">
        <v>40.460532000000001</v>
      </c>
      <c r="X12">
        <v>58.106490000000001</v>
      </c>
      <c r="Y12">
        <v>51.860176000000003</v>
      </c>
      <c r="Z12">
        <v>49.637694000000003</v>
      </c>
      <c r="AA12">
        <v>48.570239000000001</v>
      </c>
      <c r="AB12">
        <v>49.918073999999997</v>
      </c>
      <c r="AC12">
        <v>57.670766</v>
      </c>
      <c r="AD12">
        <f t="shared" si="0"/>
        <v>52.106753749999989</v>
      </c>
    </row>
    <row r="13" spans="1:30" x14ac:dyDescent="0.45">
      <c r="A13" t="s">
        <v>10</v>
      </c>
      <c r="B13">
        <v>15.006954</v>
      </c>
      <c r="C13">
        <v>14.730167</v>
      </c>
      <c r="D13">
        <v>10.753385</v>
      </c>
      <c r="E13">
        <v>43.975141000000001</v>
      </c>
      <c r="F13">
        <v>77.860129999999998</v>
      </c>
      <c r="G13">
        <v>57.285798</v>
      </c>
      <c r="H13">
        <v>16.240130000000001</v>
      </c>
      <c r="I13">
        <v>7.0861140000000002</v>
      </c>
      <c r="J13">
        <v>10.564422</v>
      </c>
      <c r="K13">
        <v>7.5593320000000004</v>
      </c>
      <c r="L13">
        <v>0</v>
      </c>
      <c r="M13">
        <v>15.169288</v>
      </c>
      <c r="N13">
        <v>15.237284000000001</v>
      </c>
      <c r="O13">
        <v>14.344129000000001</v>
      </c>
      <c r="P13">
        <v>6.7508350000000004</v>
      </c>
      <c r="Q13">
        <v>12.11082</v>
      </c>
      <c r="R13">
        <v>83.569232999999997</v>
      </c>
      <c r="S13">
        <v>74.020740000000004</v>
      </c>
      <c r="T13">
        <v>46.295324999999998</v>
      </c>
      <c r="U13">
        <v>11.168158</v>
      </c>
      <c r="V13">
        <v>6.7819640000000003</v>
      </c>
      <c r="W13">
        <v>8.1454400000000007</v>
      </c>
      <c r="X13">
        <v>22.810876</v>
      </c>
      <c r="Y13">
        <v>11.417811</v>
      </c>
      <c r="Z13">
        <v>10.121718</v>
      </c>
      <c r="AA13">
        <v>14.176776</v>
      </c>
      <c r="AB13">
        <v>11.061218</v>
      </c>
      <c r="AC13">
        <v>9.0993980000000008</v>
      </c>
      <c r="AD13">
        <f t="shared" si="0"/>
        <v>22.619378071428571</v>
      </c>
    </row>
    <row r="14" spans="1:30" x14ac:dyDescent="0.45">
      <c r="A14" t="s">
        <v>11</v>
      </c>
      <c r="B14">
        <v>31.197037999999999</v>
      </c>
      <c r="C14">
        <v>27.065448</v>
      </c>
      <c r="D14">
        <v>24.386557</v>
      </c>
      <c r="E14">
        <v>61.648592000000001</v>
      </c>
      <c r="F14">
        <v>102.902686</v>
      </c>
      <c r="G14">
        <v>88.158846999999994</v>
      </c>
      <c r="H14">
        <v>36.983474999999999</v>
      </c>
      <c r="I14">
        <v>23.242706999999999</v>
      </c>
      <c r="J14">
        <v>36.954725000000003</v>
      </c>
      <c r="K14">
        <v>38.664718000000001</v>
      </c>
      <c r="L14">
        <v>0</v>
      </c>
      <c r="M14">
        <v>9.7803319999999996</v>
      </c>
      <c r="N14">
        <v>31.801027999999999</v>
      </c>
      <c r="O14">
        <v>29.612597999999998</v>
      </c>
      <c r="P14">
        <v>20.080290999999999</v>
      </c>
      <c r="Q14">
        <v>35.428285000000002</v>
      </c>
      <c r="R14">
        <v>100.242496</v>
      </c>
      <c r="S14">
        <v>85.551366000000002</v>
      </c>
      <c r="T14">
        <v>65.163004000000001</v>
      </c>
      <c r="U14">
        <v>25.740811999999998</v>
      </c>
      <c r="V14">
        <v>20.034725999999999</v>
      </c>
      <c r="W14">
        <v>4.5505760000000004</v>
      </c>
      <c r="X14">
        <v>0</v>
      </c>
      <c r="Y14">
        <v>32.838785999999999</v>
      </c>
      <c r="Z14">
        <v>32.706785000000004</v>
      </c>
      <c r="AA14">
        <v>32.666403000000003</v>
      </c>
      <c r="AB14">
        <v>29.245066000000001</v>
      </c>
      <c r="AC14">
        <v>27.643768000000001</v>
      </c>
      <c r="AD14">
        <f t="shared" si="0"/>
        <v>37.65325410714285</v>
      </c>
    </row>
    <row r="15" spans="1:30" x14ac:dyDescent="0.45">
      <c r="A15" t="s">
        <v>12</v>
      </c>
      <c r="B15">
        <v>140.589449</v>
      </c>
      <c r="C15">
        <v>125.128226</v>
      </c>
      <c r="D15">
        <v>103.663993</v>
      </c>
      <c r="E15">
        <v>277.47367300000002</v>
      </c>
      <c r="F15">
        <v>455.76207799999997</v>
      </c>
      <c r="G15">
        <v>383.07820600000002</v>
      </c>
      <c r="H15">
        <v>170.924319</v>
      </c>
      <c r="I15">
        <v>98.796958000000004</v>
      </c>
      <c r="J15">
        <v>120.765365</v>
      </c>
      <c r="K15">
        <v>122.25890699999999</v>
      </c>
      <c r="L15">
        <v>110.37949399999999</v>
      </c>
      <c r="M15">
        <v>142.02302499999999</v>
      </c>
      <c r="N15">
        <v>160.87738100000001</v>
      </c>
      <c r="O15">
        <v>138.26030499999999</v>
      </c>
      <c r="P15">
        <v>118.655969</v>
      </c>
      <c r="Q15">
        <v>171.507184</v>
      </c>
      <c r="R15">
        <v>456.04368799999997</v>
      </c>
      <c r="S15">
        <v>414.58634599999999</v>
      </c>
      <c r="T15">
        <v>293.96086100000002</v>
      </c>
      <c r="U15">
        <v>122.52400299999999</v>
      </c>
      <c r="V15">
        <v>90.148808000000002</v>
      </c>
      <c r="W15">
        <v>118.68520100000001</v>
      </c>
      <c r="X15">
        <v>164.202935</v>
      </c>
      <c r="Y15">
        <v>155.02668499999999</v>
      </c>
      <c r="Z15">
        <v>149.08688900000001</v>
      </c>
      <c r="AA15">
        <v>161.004121</v>
      </c>
      <c r="AB15">
        <v>151.238395</v>
      </c>
      <c r="AC15">
        <v>162.06977900000001</v>
      </c>
      <c r="AD15">
        <f t="shared" si="0"/>
        <v>188.52579439285714</v>
      </c>
    </row>
    <row r="16" spans="1:30" x14ac:dyDescent="0.45">
      <c r="A16" t="s">
        <v>13</v>
      </c>
      <c r="B16">
        <v>32.205644999999997</v>
      </c>
      <c r="C16">
        <v>70.354167000000004</v>
      </c>
      <c r="D16">
        <v>45.683714999999999</v>
      </c>
      <c r="E16">
        <v>14.756944000000001</v>
      </c>
      <c r="F16">
        <v>11.114247000000001</v>
      </c>
      <c r="G16">
        <v>18.169443999999999</v>
      </c>
      <c r="H16">
        <v>23.465053999999999</v>
      </c>
      <c r="I16">
        <v>28.782257999999999</v>
      </c>
      <c r="J16">
        <v>27.873611</v>
      </c>
      <c r="K16">
        <v>31.607527000000001</v>
      </c>
      <c r="L16">
        <v>35.130374000000003</v>
      </c>
      <c r="M16">
        <v>35.184139999999999</v>
      </c>
      <c r="N16">
        <v>21.837365999999999</v>
      </c>
      <c r="O16">
        <v>16.508621000000002</v>
      </c>
      <c r="P16">
        <v>23.171709</v>
      </c>
      <c r="Q16">
        <v>16.468056000000001</v>
      </c>
      <c r="R16">
        <v>8.3158600000000007</v>
      </c>
      <c r="S16">
        <v>4.9041670000000002</v>
      </c>
      <c r="T16">
        <v>15.620968</v>
      </c>
      <c r="U16">
        <v>30.719086000000001</v>
      </c>
      <c r="V16">
        <v>24.956944</v>
      </c>
      <c r="W16">
        <v>26.146308999999999</v>
      </c>
      <c r="X16">
        <v>26.251389</v>
      </c>
      <c r="Y16">
        <v>30.193548</v>
      </c>
      <c r="Z16">
        <v>22.174731000000001</v>
      </c>
      <c r="AA16">
        <v>43.907738000000002</v>
      </c>
      <c r="AB16">
        <v>25.679677000000002</v>
      </c>
      <c r="AC16">
        <v>33.041666999999997</v>
      </c>
      <c r="AD16">
        <f t="shared" si="0"/>
        <v>26.57946292857142</v>
      </c>
    </row>
    <row r="17" spans="1:30" x14ac:dyDescent="0.45">
      <c r="A17" t="s">
        <v>14</v>
      </c>
      <c r="B17">
        <v>7.9687169999999998</v>
      </c>
      <c r="C17">
        <v>8.0837029999999999</v>
      </c>
      <c r="D17">
        <v>7.030513</v>
      </c>
      <c r="E17">
        <v>8.4221850000000007</v>
      </c>
      <c r="F17">
        <v>8.679195</v>
      </c>
      <c r="G17">
        <v>8.3558039999999991</v>
      </c>
      <c r="H17">
        <v>3.7715459999999998</v>
      </c>
      <c r="I17">
        <v>3.0059480000000001</v>
      </c>
      <c r="J17">
        <v>3.2993489999999999</v>
      </c>
      <c r="K17">
        <v>4.6934820000000004</v>
      </c>
      <c r="L17">
        <v>3.5721509999999999</v>
      </c>
      <c r="M17">
        <v>4.5900189999999998</v>
      </c>
      <c r="N17">
        <v>6.4079329999999999</v>
      </c>
      <c r="O17">
        <v>8.4767390000000002</v>
      </c>
      <c r="P17">
        <v>7.2341189999999997</v>
      </c>
      <c r="Q17">
        <v>8.8932450000000003</v>
      </c>
      <c r="R17">
        <v>8.5844419999999992</v>
      </c>
      <c r="S17">
        <v>8.2321930000000005</v>
      </c>
      <c r="T17">
        <v>3.4223910000000002</v>
      </c>
      <c r="U17">
        <v>2.0421019999999999</v>
      </c>
      <c r="V17">
        <v>2.2985069999999999</v>
      </c>
      <c r="W17">
        <v>4.3672219999999999</v>
      </c>
      <c r="X17">
        <v>5.2745680000000004</v>
      </c>
      <c r="Y17">
        <v>6.288386</v>
      </c>
      <c r="Z17">
        <v>8.4979560000000003</v>
      </c>
      <c r="AA17">
        <v>6.5177100000000001</v>
      </c>
      <c r="AB17">
        <v>7.9141149999999998</v>
      </c>
      <c r="AC17">
        <v>8.9423630000000003</v>
      </c>
      <c r="AD17">
        <f t="shared" si="0"/>
        <v>6.2452358214285706</v>
      </c>
    </row>
    <row r="18" spans="1:30" x14ac:dyDescent="0.45">
      <c r="A18" t="s">
        <v>15</v>
      </c>
      <c r="B18">
        <v>7.9907250000000003</v>
      </c>
      <c r="C18">
        <v>8.0993320000000004</v>
      </c>
      <c r="D18">
        <v>7.0659520000000002</v>
      </c>
      <c r="E18">
        <v>8.4217340000000007</v>
      </c>
      <c r="F18">
        <v>8.6810919999999996</v>
      </c>
      <c r="G18">
        <v>8.4720809999999993</v>
      </c>
      <c r="H18">
        <v>3.8795069999999998</v>
      </c>
      <c r="I18">
        <v>2.9989300000000001</v>
      </c>
      <c r="J18">
        <v>3.3075019999999999</v>
      </c>
      <c r="K18">
        <v>4.7320489999999999</v>
      </c>
      <c r="L18">
        <v>4.4039099999999998</v>
      </c>
      <c r="M18">
        <v>4.5789920000000004</v>
      </c>
      <c r="N18">
        <v>6.4663240000000002</v>
      </c>
      <c r="O18">
        <v>8.4944009999999999</v>
      </c>
      <c r="P18">
        <v>7.2072240000000001</v>
      </c>
      <c r="Q18">
        <v>8.9011099999999992</v>
      </c>
      <c r="R18">
        <v>8.5881469999999993</v>
      </c>
      <c r="S18">
        <v>8.3988610000000001</v>
      </c>
      <c r="T18">
        <v>3.8568579999999999</v>
      </c>
      <c r="U18">
        <v>2.24878</v>
      </c>
      <c r="V18">
        <v>2.3425090000000002</v>
      </c>
      <c r="W18">
        <v>4.4144899999999998</v>
      </c>
      <c r="X18">
        <v>6.4275719999999996</v>
      </c>
      <c r="Y18">
        <v>5.8686309999999997</v>
      </c>
      <c r="Z18">
        <v>8.5278949999999991</v>
      </c>
      <c r="AA18">
        <v>6.4861769999999996</v>
      </c>
      <c r="AB18">
        <v>7.976566</v>
      </c>
      <c r="AC18">
        <v>8.9539489999999997</v>
      </c>
      <c r="AD18">
        <f t="shared" si="0"/>
        <v>6.3496892857142839</v>
      </c>
    </row>
    <row r="19" spans="1:30" x14ac:dyDescent="0.45">
      <c r="A19" t="s">
        <v>16</v>
      </c>
      <c r="B19">
        <v>8.0946149999999992</v>
      </c>
      <c r="C19">
        <v>8.1095360000000003</v>
      </c>
      <c r="D19">
        <v>6.9597379999999998</v>
      </c>
      <c r="E19">
        <v>8.4218259999999994</v>
      </c>
      <c r="F19">
        <v>8.6809700000000003</v>
      </c>
      <c r="G19">
        <v>1.67554</v>
      </c>
      <c r="H19">
        <v>3.3386589999999998</v>
      </c>
      <c r="I19">
        <v>2.139313</v>
      </c>
      <c r="J19">
        <v>3.2742309999999999</v>
      </c>
      <c r="K19">
        <v>3.8178320000000001</v>
      </c>
      <c r="L19">
        <v>4.3090840000000004</v>
      </c>
      <c r="M19">
        <v>4.2546480000000004</v>
      </c>
      <c r="N19">
        <v>6.1533110000000004</v>
      </c>
      <c r="O19">
        <v>8.5272609999999993</v>
      </c>
      <c r="P19">
        <v>7.2434729999999998</v>
      </c>
      <c r="Q19">
        <v>8.9009990000000005</v>
      </c>
      <c r="R19">
        <v>8.5881469999999993</v>
      </c>
      <c r="S19">
        <v>8.4909630000000007</v>
      </c>
      <c r="T19">
        <v>4.1975759999999998</v>
      </c>
      <c r="U19">
        <v>2.2431809999999999</v>
      </c>
      <c r="V19">
        <v>2.2419910000000001</v>
      </c>
      <c r="W19">
        <v>0.68344300000000002</v>
      </c>
      <c r="X19">
        <v>3.5200849999999999</v>
      </c>
      <c r="Y19">
        <v>5.3562390000000004</v>
      </c>
      <c r="Z19">
        <v>8.371067</v>
      </c>
      <c r="AA19">
        <v>6.7232729999999998</v>
      </c>
      <c r="AB19">
        <v>7.9652529999999997</v>
      </c>
      <c r="AC19">
        <v>8.9549649999999996</v>
      </c>
      <c r="AD19">
        <f t="shared" si="0"/>
        <v>5.7584721071428557</v>
      </c>
    </row>
    <row r="20" spans="1:30" x14ac:dyDescent="0.45">
      <c r="A20" t="s">
        <v>17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  <c r="I20">
        <v>0</v>
      </c>
      <c r="J20">
        <v>0.56570900000000002</v>
      </c>
      <c r="K20">
        <v>2.4955289999999999</v>
      </c>
      <c r="L20">
        <v>3.899518</v>
      </c>
      <c r="M20">
        <v>4.0512689999999996</v>
      </c>
      <c r="N20">
        <v>6.0584740000000004</v>
      </c>
      <c r="O20">
        <v>8.4990419999999993</v>
      </c>
      <c r="P20">
        <v>6.8734570000000001</v>
      </c>
      <c r="Q20">
        <v>8.9027740000000009</v>
      </c>
      <c r="R20">
        <v>8.5881469999999993</v>
      </c>
      <c r="S20">
        <v>8.5084009999999992</v>
      </c>
      <c r="T20">
        <v>4.0165889999999997</v>
      </c>
      <c r="U20">
        <v>1.9354439999999999</v>
      </c>
      <c r="V20">
        <v>1.754183</v>
      </c>
      <c r="W20">
        <v>3.5135939999999999</v>
      </c>
      <c r="X20">
        <v>6.3659429999999997</v>
      </c>
      <c r="Y20">
        <v>3.3052739999999998</v>
      </c>
      <c r="Z20">
        <v>8.1885089999999998</v>
      </c>
      <c r="AA20">
        <v>6.5994000000000002</v>
      </c>
      <c r="AB20">
        <v>7.9545370000000002</v>
      </c>
      <c r="AC20">
        <v>8.9569229999999997</v>
      </c>
      <c r="AD20">
        <f t="shared" si="0"/>
        <v>3.9654541428571428</v>
      </c>
    </row>
    <row r="21" spans="1:30" x14ac:dyDescent="0.45">
      <c r="A21" t="s">
        <v>18</v>
      </c>
      <c r="B21">
        <v>24.054058000000001</v>
      </c>
      <c r="C21">
        <v>24.292572</v>
      </c>
      <c r="D21">
        <v>21.056203</v>
      </c>
      <c r="E21">
        <v>25.265741999999999</v>
      </c>
      <c r="F21">
        <v>26.041253999999999</v>
      </c>
      <c r="G21">
        <v>18.503425</v>
      </c>
      <c r="H21">
        <v>10.989712000000001</v>
      </c>
      <c r="I21">
        <v>8.1441920000000003</v>
      </c>
      <c r="J21">
        <v>10.446790999999999</v>
      </c>
      <c r="K21">
        <v>15.738892999999999</v>
      </c>
      <c r="L21">
        <v>16.173295</v>
      </c>
      <c r="M21">
        <v>17.474927999999998</v>
      </c>
      <c r="N21">
        <v>25.086040000000001</v>
      </c>
      <c r="O21">
        <v>33.997441000000002</v>
      </c>
      <c r="P21">
        <v>28.558273</v>
      </c>
      <c r="Q21">
        <v>35.598123000000001</v>
      </c>
      <c r="R21">
        <v>34.348882000000003</v>
      </c>
      <c r="S21">
        <v>33.630415999999997</v>
      </c>
      <c r="T21">
        <v>15.493414</v>
      </c>
      <c r="U21">
        <v>8.4695070000000001</v>
      </c>
      <c r="V21">
        <v>8.6371900000000004</v>
      </c>
      <c r="W21">
        <v>12.978748</v>
      </c>
      <c r="X21">
        <v>21.583286000000001</v>
      </c>
      <c r="Y21">
        <v>20.818529999999999</v>
      </c>
      <c r="Z21">
        <v>33.585425999999998</v>
      </c>
      <c r="AA21">
        <v>26.326560000000001</v>
      </c>
      <c r="AB21">
        <v>31.810469999999999</v>
      </c>
      <c r="AC21">
        <v>35.808200999999997</v>
      </c>
      <c r="AD21">
        <f t="shared" si="0"/>
        <v>22.318270428571427</v>
      </c>
    </row>
    <row r="22" spans="1:30" x14ac:dyDescent="0.45">
      <c r="A22" t="s">
        <v>19</v>
      </c>
      <c r="B22">
        <v>3.0061740000000001</v>
      </c>
      <c r="C22">
        <v>4.0491960000000002</v>
      </c>
      <c r="D22">
        <v>8.1495350000000002</v>
      </c>
      <c r="E22">
        <v>20.886634999999998</v>
      </c>
      <c r="F22">
        <v>20.978909999999999</v>
      </c>
      <c r="G22">
        <v>9.5928819999999995</v>
      </c>
      <c r="H22">
        <v>0.76688900000000004</v>
      </c>
      <c r="I22">
        <v>4.4798879999999999</v>
      </c>
      <c r="J22">
        <v>4.7185420000000002</v>
      </c>
      <c r="K22">
        <v>8.1981619999999999</v>
      </c>
      <c r="L22">
        <v>8.6336929999999992</v>
      </c>
      <c r="M22">
        <v>6.8164259999999999</v>
      </c>
      <c r="N22">
        <v>11.782244</v>
      </c>
      <c r="O22">
        <v>19.433402000000001</v>
      </c>
      <c r="P22">
        <v>13.730767999999999</v>
      </c>
      <c r="Q22">
        <v>20.975482</v>
      </c>
      <c r="R22">
        <v>20.873695000000001</v>
      </c>
      <c r="S22">
        <v>20.873429000000002</v>
      </c>
      <c r="T22">
        <v>8.1297490000000003</v>
      </c>
      <c r="U22">
        <v>4.6791179999999999</v>
      </c>
      <c r="V22">
        <v>2.9426269999999999</v>
      </c>
      <c r="W22">
        <v>2.1956880000000001</v>
      </c>
      <c r="X22">
        <v>12.959339999999999</v>
      </c>
      <c r="Y22">
        <v>10.644527999999999</v>
      </c>
      <c r="Z22">
        <v>19.102319000000001</v>
      </c>
      <c r="AA22">
        <v>12.920797</v>
      </c>
      <c r="AB22">
        <v>17.805070000000001</v>
      </c>
      <c r="AC22">
        <v>21.523394</v>
      </c>
      <c r="AD22">
        <f t="shared" si="0"/>
        <v>11.458877928571427</v>
      </c>
    </row>
    <row r="23" spans="1:30" x14ac:dyDescent="0.45">
      <c r="A23" t="s">
        <v>20</v>
      </c>
      <c r="B23">
        <v>18.295442000000001</v>
      </c>
      <c r="C23">
        <v>17.882548</v>
      </c>
      <c r="D23">
        <v>16.572966999999998</v>
      </c>
      <c r="E23">
        <v>20.895068999999999</v>
      </c>
      <c r="F23">
        <v>20.898738000000002</v>
      </c>
      <c r="G23">
        <v>15.427477</v>
      </c>
      <c r="H23">
        <v>8.8685340000000004</v>
      </c>
      <c r="I23">
        <v>6.638077</v>
      </c>
      <c r="J23">
        <v>9.1377989999999993</v>
      </c>
      <c r="K23">
        <v>13.436441</v>
      </c>
      <c r="L23">
        <v>13.705913000000001</v>
      </c>
      <c r="M23">
        <v>13.014569</v>
      </c>
      <c r="N23">
        <v>16.149239000000001</v>
      </c>
      <c r="O23">
        <v>20.159185999999998</v>
      </c>
      <c r="P23">
        <v>17.906352999999999</v>
      </c>
      <c r="Q23">
        <v>20.944217999999999</v>
      </c>
      <c r="R23">
        <v>20.882124999999998</v>
      </c>
      <c r="S23">
        <v>20.622695</v>
      </c>
      <c r="T23">
        <v>10.329501</v>
      </c>
      <c r="U23">
        <v>6.433065</v>
      </c>
      <c r="V23">
        <v>6.258076</v>
      </c>
      <c r="W23">
        <v>8.8225250000000006</v>
      </c>
      <c r="X23">
        <v>11.020557999999999</v>
      </c>
      <c r="Y23">
        <v>15.769845</v>
      </c>
      <c r="Z23">
        <v>19.818674999999999</v>
      </c>
      <c r="AA23">
        <v>16.307884000000001</v>
      </c>
      <c r="AB23">
        <v>19.015063000000001</v>
      </c>
      <c r="AC23">
        <v>21.532084000000001</v>
      </c>
      <c r="AD23">
        <f t="shared" si="0"/>
        <v>15.240880928571427</v>
      </c>
    </row>
    <row r="24" spans="1:30" x14ac:dyDescent="0.45">
      <c r="A24" t="s">
        <v>24</v>
      </c>
      <c r="B24">
        <v>17.783069000000001</v>
      </c>
      <c r="C24">
        <v>18.275765</v>
      </c>
      <c r="D24">
        <v>15.245519</v>
      </c>
      <c r="E24">
        <v>20.931636999999998</v>
      </c>
      <c r="F24">
        <v>20.812844999999999</v>
      </c>
      <c r="G24">
        <v>17.020878</v>
      </c>
      <c r="H24">
        <v>7.0415450000000002</v>
      </c>
      <c r="I24">
        <v>6.852919</v>
      </c>
      <c r="J24">
        <v>9.4854190000000003</v>
      </c>
      <c r="K24">
        <v>13.593902999999999</v>
      </c>
      <c r="L24">
        <v>0</v>
      </c>
      <c r="M24">
        <v>7.34002</v>
      </c>
      <c r="N24">
        <v>14.233017</v>
      </c>
      <c r="O24">
        <v>19.970524000000001</v>
      </c>
      <c r="P24">
        <v>17.585488000000002</v>
      </c>
      <c r="Q24">
        <v>20.823164999999999</v>
      </c>
      <c r="R24">
        <v>20.979303000000002</v>
      </c>
      <c r="S24">
        <v>19.071641</v>
      </c>
      <c r="T24">
        <v>10.059475000000001</v>
      </c>
      <c r="U24">
        <v>4.6962149999999996</v>
      </c>
      <c r="V24">
        <v>6.0354669999999997</v>
      </c>
      <c r="W24">
        <v>7.9296490000000004</v>
      </c>
      <c r="X24">
        <v>8.3399850000000004</v>
      </c>
      <c r="Y24">
        <v>14.283974000000001</v>
      </c>
      <c r="Z24">
        <v>20.042596</v>
      </c>
      <c r="AA24">
        <v>15.967428</v>
      </c>
      <c r="AB24">
        <v>19.023745999999999</v>
      </c>
      <c r="AC24">
        <v>21.564761000000001</v>
      </c>
      <c r="AD24">
        <f t="shared" si="0"/>
        <v>14.106784035714284</v>
      </c>
    </row>
    <row r="25" spans="1:30" x14ac:dyDescent="0.45">
      <c r="A25" t="s">
        <v>21</v>
      </c>
      <c r="B25">
        <v>19.424878</v>
      </c>
      <c r="C25">
        <v>19.476873999999999</v>
      </c>
      <c r="D25">
        <v>17.292448</v>
      </c>
      <c r="E25">
        <v>21.219909000000001</v>
      </c>
      <c r="F25">
        <v>21.211199000000001</v>
      </c>
      <c r="G25">
        <v>20.086010999999999</v>
      </c>
      <c r="H25">
        <v>8.4383479999999995</v>
      </c>
      <c r="I25">
        <v>0</v>
      </c>
      <c r="J25">
        <v>0</v>
      </c>
      <c r="K25">
        <v>0.74695400000000001</v>
      </c>
      <c r="L25">
        <v>14.920925</v>
      </c>
      <c r="M25">
        <v>13.437194</v>
      </c>
      <c r="N25">
        <v>17.06251</v>
      </c>
      <c r="O25">
        <v>20.939574</v>
      </c>
      <c r="P25">
        <v>19.104334000000001</v>
      </c>
      <c r="Q25">
        <v>21.188814000000001</v>
      </c>
      <c r="R25">
        <v>21.238187</v>
      </c>
      <c r="S25">
        <v>20.336625000000002</v>
      </c>
      <c r="T25">
        <v>7.4923190000000002</v>
      </c>
      <c r="U25">
        <v>2.4746549999999998</v>
      </c>
      <c r="V25">
        <v>3.5946030000000002</v>
      </c>
      <c r="W25">
        <v>10.802956999999999</v>
      </c>
      <c r="X25">
        <v>18.349698</v>
      </c>
      <c r="Y25">
        <v>8.3438119999999998</v>
      </c>
      <c r="Z25">
        <v>21.057815000000002</v>
      </c>
      <c r="AA25">
        <v>17.447461000000001</v>
      </c>
      <c r="AB25">
        <v>19.995436000000002</v>
      </c>
      <c r="AC25">
        <v>21.867387999999998</v>
      </c>
      <c r="AD25">
        <f t="shared" si="0"/>
        <v>14.555390285714285</v>
      </c>
    </row>
    <row r="26" spans="1:30" x14ac:dyDescent="0.45">
      <c r="A26" t="s">
        <v>22</v>
      </c>
      <c r="B26">
        <v>58.509562000000003</v>
      </c>
      <c r="C26">
        <v>59.684382999999997</v>
      </c>
      <c r="D26">
        <v>57.260469999999998</v>
      </c>
      <c r="E26">
        <v>83.933250000000001</v>
      </c>
      <c r="F26">
        <v>83.901691999999997</v>
      </c>
      <c r="G26">
        <v>62.127246999999997</v>
      </c>
      <c r="H26">
        <v>25.115316</v>
      </c>
      <c r="I26">
        <v>17.970884999999999</v>
      </c>
      <c r="J26">
        <v>23.341760000000001</v>
      </c>
      <c r="K26">
        <v>35.975459999999998</v>
      </c>
      <c r="L26">
        <v>37.248573999999998</v>
      </c>
      <c r="M26">
        <v>40.608207999999998</v>
      </c>
      <c r="N26">
        <v>59.22701</v>
      </c>
      <c r="O26">
        <v>80.502685999999997</v>
      </c>
      <c r="P26">
        <v>68.326942000000003</v>
      </c>
      <c r="Q26">
        <v>83.93168</v>
      </c>
      <c r="R26">
        <v>83.973309</v>
      </c>
      <c r="S26">
        <v>80.904390000000006</v>
      </c>
      <c r="T26">
        <v>36.011043999999998</v>
      </c>
      <c r="U26">
        <v>18.283052999999999</v>
      </c>
      <c r="V26">
        <v>18.830773000000001</v>
      </c>
      <c r="W26">
        <v>29.750817999999999</v>
      </c>
      <c r="X26">
        <v>50.636321000000002</v>
      </c>
      <c r="Y26">
        <v>49.042158999999998</v>
      </c>
      <c r="Z26">
        <v>80.021405999999999</v>
      </c>
      <c r="AA26">
        <v>62.643571000000001</v>
      </c>
      <c r="AB26">
        <v>75.839314000000002</v>
      </c>
      <c r="AC26">
        <v>86.487627000000003</v>
      </c>
      <c r="AD26">
        <f t="shared" si="0"/>
        <v>55.360318214285726</v>
      </c>
    </row>
    <row r="27" spans="1:30" x14ac:dyDescent="0.45">
      <c r="A27" t="s">
        <v>49</v>
      </c>
      <c r="B27">
        <f t="shared" ref="B27:AC27" si="1">B26+B21+B15+B9</f>
        <v>314.77720099999999</v>
      </c>
      <c r="C27">
        <f t="shared" si="1"/>
        <v>289.29868299999998</v>
      </c>
      <c r="D27">
        <f t="shared" si="1"/>
        <v>249.98878099999999</v>
      </c>
      <c r="E27">
        <f t="shared" si="1"/>
        <v>564.2371270000001</v>
      </c>
      <c r="F27">
        <f t="shared" si="1"/>
        <v>813.35405800000001</v>
      </c>
      <c r="G27">
        <f t="shared" si="1"/>
        <v>692.46846100000005</v>
      </c>
      <c r="H27">
        <f t="shared" si="1"/>
        <v>318.56962499999997</v>
      </c>
      <c r="I27">
        <f t="shared" si="1"/>
        <v>188.241938</v>
      </c>
      <c r="J27">
        <f t="shared" si="1"/>
        <v>233.85789400000002</v>
      </c>
      <c r="K27">
        <f t="shared" si="1"/>
        <v>249.69352399999997</v>
      </c>
      <c r="L27">
        <f t="shared" si="1"/>
        <v>234.494868</v>
      </c>
      <c r="M27">
        <f t="shared" si="1"/>
        <v>293.71872500000001</v>
      </c>
      <c r="N27">
        <f t="shared" si="1"/>
        <v>349.60031400000003</v>
      </c>
      <c r="O27">
        <f t="shared" si="1"/>
        <v>347.28973499999995</v>
      </c>
      <c r="P27">
        <f t="shared" si="1"/>
        <v>291.56679499999996</v>
      </c>
      <c r="Q27">
        <f t="shared" si="1"/>
        <v>402.07634200000001</v>
      </c>
      <c r="R27">
        <f t="shared" si="1"/>
        <v>764.93964299999993</v>
      </c>
      <c r="S27">
        <f t="shared" si="1"/>
        <v>743.39234199999987</v>
      </c>
      <c r="T27">
        <f t="shared" si="1"/>
        <v>532.99989700000003</v>
      </c>
      <c r="U27">
        <f t="shared" si="1"/>
        <v>225.92307499999998</v>
      </c>
      <c r="V27">
        <f t="shared" si="1"/>
        <v>160.20713899999998</v>
      </c>
      <c r="W27">
        <f t="shared" si="1"/>
        <v>239.49631300000001</v>
      </c>
      <c r="X27">
        <f t="shared" si="1"/>
        <v>343.54200100000003</v>
      </c>
      <c r="Y27">
        <f t="shared" si="1"/>
        <v>328.31674599999997</v>
      </c>
      <c r="Z27">
        <f t="shared" si="1"/>
        <v>361.67289599999998</v>
      </c>
      <c r="AA27">
        <f t="shared" si="1"/>
        <v>356.36899800000003</v>
      </c>
      <c r="AB27">
        <f t="shared" si="1"/>
        <v>362.23238499999997</v>
      </c>
      <c r="AC27">
        <f t="shared" si="1"/>
        <v>387.98993000000002</v>
      </c>
      <c r="AD27">
        <f>AD26+AD21+AD15+AD9</f>
        <v>380.01126557142857</v>
      </c>
    </row>
    <row r="28" spans="1:30" x14ac:dyDescent="0.45">
      <c r="B28">
        <v>2019</v>
      </c>
      <c r="C28">
        <v>2019</v>
      </c>
      <c r="D28">
        <v>2019</v>
      </c>
      <c r="E28">
        <v>2019</v>
      </c>
      <c r="F28">
        <v>2019</v>
      </c>
      <c r="G28">
        <v>2019</v>
      </c>
      <c r="H28">
        <v>2019</v>
      </c>
      <c r="I28">
        <v>2019</v>
      </c>
      <c r="J28">
        <v>2019</v>
      </c>
      <c r="K28">
        <v>2019</v>
      </c>
      <c r="L28">
        <v>2019</v>
      </c>
      <c r="M28">
        <v>2019</v>
      </c>
      <c r="N28">
        <v>2020</v>
      </c>
      <c r="O28">
        <v>2020</v>
      </c>
      <c r="P28">
        <v>2020</v>
      </c>
      <c r="Q28">
        <v>2020</v>
      </c>
      <c r="R28">
        <v>2020</v>
      </c>
      <c r="S28">
        <v>2020</v>
      </c>
      <c r="T28">
        <v>2020</v>
      </c>
      <c r="U28">
        <v>2020</v>
      </c>
      <c r="V28">
        <v>2020</v>
      </c>
      <c r="W28">
        <v>2020</v>
      </c>
      <c r="X28">
        <v>2020</v>
      </c>
      <c r="Y28">
        <v>2020</v>
      </c>
      <c r="Z28">
        <v>2021</v>
      </c>
      <c r="AA28">
        <v>2021</v>
      </c>
      <c r="AB28">
        <v>2021</v>
      </c>
      <c r="AC28">
        <v>2021</v>
      </c>
    </row>
    <row r="29" spans="1:30" x14ac:dyDescent="0.45">
      <c r="B29" s="1">
        <v>44197</v>
      </c>
      <c r="C29" s="1">
        <v>44228</v>
      </c>
      <c r="D29" s="1">
        <v>44256</v>
      </c>
      <c r="E29" s="1">
        <v>44287</v>
      </c>
      <c r="F29" s="1">
        <v>44317</v>
      </c>
      <c r="G29" s="1">
        <v>44348</v>
      </c>
      <c r="H29" s="1">
        <v>44378</v>
      </c>
      <c r="I29" s="1">
        <v>44409</v>
      </c>
      <c r="J29" s="1">
        <v>44440</v>
      </c>
      <c r="K29" s="1">
        <v>44470</v>
      </c>
      <c r="L29" s="1">
        <v>44501</v>
      </c>
      <c r="M29" s="1">
        <v>44531</v>
      </c>
      <c r="N29" s="1">
        <v>44197</v>
      </c>
      <c r="O29" s="1">
        <v>44228</v>
      </c>
      <c r="P29" s="1">
        <v>44256</v>
      </c>
      <c r="Q29" s="1">
        <v>44287</v>
      </c>
      <c r="R29" s="1">
        <v>44317</v>
      </c>
      <c r="S29" s="1">
        <v>44348</v>
      </c>
      <c r="T29" s="1">
        <v>44378</v>
      </c>
      <c r="U29" s="1">
        <v>44409</v>
      </c>
      <c r="V29" s="1">
        <v>44440</v>
      </c>
      <c r="W29" s="1">
        <v>44470</v>
      </c>
      <c r="X29" s="1">
        <v>44501</v>
      </c>
      <c r="Y29" s="1">
        <v>44531</v>
      </c>
      <c r="Z29" s="1">
        <v>44197</v>
      </c>
      <c r="AA29" s="1">
        <v>44228</v>
      </c>
      <c r="AB29" s="1">
        <v>44256</v>
      </c>
      <c r="AC29" s="1">
        <v>44287</v>
      </c>
      <c r="AD29" t="s">
        <v>23</v>
      </c>
    </row>
    <row r="30" spans="1:30" x14ac:dyDescent="0.45">
      <c r="A30" t="s">
        <v>0</v>
      </c>
      <c r="B30">
        <f>B3-'9 Nox1 2009'!B3</f>
        <v>61194.983781000599</v>
      </c>
      <c r="C30">
        <f>C3-'9 Nox1 2009'!C3</f>
        <v>144199.56449300051</v>
      </c>
      <c r="D30">
        <f>D3-'9 Nox1 2009'!D3</f>
        <v>65562.085140001029</v>
      </c>
      <c r="E30">
        <f>E3-'9 Nox1 2009'!E3</f>
        <v>61157.217172998935</v>
      </c>
      <c r="F30">
        <f>F3-'9 Nox1 2009'!F3</f>
        <v>10634.278158999979</v>
      </c>
      <c r="G30">
        <f>G3-'9 Nox1 2009'!G3</f>
        <v>85981.076097999699</v>
      </c>
      <c r="H30">
        <f>H3-'9 Nox1 2009'!H3</f>
        <v>71635.850633999333</v>
      </c>
      <c r="I30">
        <f>I3-'9 Nox1 2009'!I3</f>
        <v>53396.506289999932</v>
      </c>
      <c r="J30">
        <f>J3-'9 Nox1 2009'!J3</f>
        <v>23531.635351000354</v>
      </c>
      <c r="K30">
        <f>K3-'9 Nox1 2009'!K3</f>
        <v>62409.459161996841</v>
      </c>
      <c r="L30">
        <f>L3-'9 Nox1 2009'!L3</f>
        <v>43202.599429000169</v>
      </c>
      <c r="M30">
        <f>M3-'9 Nox1 2009'!M3</f>
        <v>71433.090336999856</v>
      </c>
      <c r="N30">
        <f>N3-'9 Nox1 2009'!N3</f>
        <v>10592.131918999366</v>
      </c>
      <c r="O30">
        <f>O3-'9 Nox1 2009'!O3</f>
        <v>30502.703226000071</v>
      </c>
      <c r="P30">
        <f>P3-'9 Nox1 2009'!P3</f>
        <v>44585.435794999823</v>
      </c>
      <c r="Q30">
        <f>Q3-'9 Nox1 2009'!Q3</f>
        <v>-4461.4904379993677</v>
      </c>
      <c r="R30">
        <f>R3-'9 Nox1 2009'!R3</f>
        <v>23999.669070005417</v>
      </c>
      <c r="S30">
        <f>S3-'9 Nox1 2009'!S3</f>
        <v>-297133.46399199963</v>
      </c>
      <c r="T30">
        <f>T3-'9 Nox1 2009'!T3</f>
        <v>114825.79476199858</v>
      </c>
      <c r="U30">
        <f>U3-'9 Nox1 2009'!U3</f>
        <v>147880.83004000038</v>
      </c>
      <c r="V30">
        <f>V3-'9 Nox1 2009'!V3</f>
        <v>7189.8522600000724</v>
      </c>
      <c r="W30">
        <f>W3-'9 Nox1 2009'!W3</f>
        <v>59090.795094998553</v>
      </c>
      <c r="X30">
        <f>X3-'9 Nox1 2009'!X3</f>
        <v>111677.06228900049</v>
      </c>
      <c r="Y30">
        <f>Y3-'9 Nox1 2009'!Y3</f>
        <v>88872.21702099964</v>
      </c>
      <c r="Z30">
        <f>Z3-'9 Nox1 2009'!Z3</f>
        <v>12958.221581000835</v>
      </c>
      <c r="AA30">
        <f>AA3-'9 Nox1 2009'!AA3</f>
        <v>571197.75934699923</v>
      </c>
      <c r="AB30">
        <f>AB3-'9 Nox1 2009'!AB3</f>
        <v>410776.84398300014</v>
      </c>
      <c r="AC30">
        <f>AC3-'9 Nox1 2009'!AC3</f>
        <v>141423.35456699878</v>
      </c>
      <c r="AD30">
        <f>AVERAGE(B30:AC30)</f>
        <v>79582.716520428556</v>
      </c>
    </row>
    <row r="31" spans="1:30" x14ac:dyDescent="0.45">
      <c r="A31" t="s">
        <v>1</v>
      </c>
      <c r="B31">
        <f>B4-'9 Nox1 2009'!B4</f>
        <v>61040.230945999734</v>
      </c>
      <c r="C31">
        <f>C4-'9 Nox1 2009'!C4</f>
        <v>146095.45415899903</v>
      </c>
      <c r="D31">
        <f>D4-'9 Nox1 2009'!D4</f>
        <v>65214.093322000466</v>
      </c>
      <c r="E31">
        <f>E4-'9 Nox1 2009'!E4</f>
        <v>59598.738329000073</v>
      </c>
      <c r="F31">
        <f>F4-'9 Nox1 2009'!F4</f>
        <v>33474.363438999979</v>
      </c>
      <c r="G31">
        <f>G4-'9 Nox1 2009'!G4</f>
        <v>96857.046330999932</v>
      </c>
      <c r="H31">
        <f>H4-'9 Nox1 2009'!H4</f>
        <v>56567.398577000014</v>
      </c>
      <c r="I31">
        <f>I4-'9 Nox1 2009'!I4</f>
        <v>47895.802999000065</v>
      </c>
      <c r="J31">
        <f>J4-'9 Nox1 2009'!J4</f>
        <v>53401.99296399951</v>
      </c>
      <c r="K31">
        <f>K4-'9 Nox1 2009'!K4</f>
        <v>40626.911001999862</v>
      </c>
      <c r="L31">
        <f>L4-'9 Nox1 2009'!L4</f>
        <v>43198.039431000128</v>
      </c>
      <c r="M31">
        <f>M4-'9 Nox1 2009'!M4</f>
        <v>71436.914661999792</v>
      </c>
      <c r="N31">
        <f>N4-'9 Nox1 2009'!N4</f>
        <v>10816.886469000019</v>
      </c>
      <c r="O31">
        <f>O4-'9 Nox1 2009'!O4</f>
        <v>32942.680757000111</v>
      </c>
      <c r="P31">
        <f>P4-'9 Nox1 2009'!P4</f>
        <v>44585.435794999823</v>
      </c>
      <c r="Q31">
        <f>Q4-'9 Nox1 2009'!Q4</f>
        <v>2403.8419519998133</v>
      </c>
      <c r="R31">
        <f>R4-'9 Nox1 2009'!R4</f>
        <v>79724.525055999984</v>
      </c>
      <c r="S31">
        <f>S4-'9 Nox1 2009'!S4</f>
        <v>51907.052527999971</v>
      </c>
      <c r="T31">
        <f>T4-'9 Nox1 2009'!T4</f>
        <v>75213.969577000011</v>
      </c>
      <c r="U31">
        <f>U4-'9 Nox1 2009'!U4</f>
        <v>154647.99554800056</v>
      </c>
      <c r="V31">
        <f>V4-'9 Nox1 2009'!V4</f>
        <v>7408.2831330001354</v>
      </c>
      <c r="W31">
        <f>W4-'9 Nox1 2009'!W4</f>
        <v>56662.200883000158</v>
      </c>
      <c r="X31">
        <f>X4-'9 Nox1 2009'!X4</f>
        <v>111677.06228499953</v>
      </c>
      <c r="Y31">
        <f>Y4-'9 Nox1 2009'!Y4</f>
        <v>88872.21702099964</v>
      </c>
      <c r="Z31">
        <f>Z4-'9 Nox1 2009'!Z4</f>
        <v>5203.9715339997783</v>
      </c>
      <c r="AA31">
        <f>AA4-'9 Nox1 2009'!AA4</f>
        <v>88442.509778000414</v>
      </c>
      <c r="AB31">
        <f>AB4-'9 Nox1 2009'!AB4</f>
        <v>42596.017436999828</v>
      </c>
      <c r="AC31">
        <f>AC4-'9 Nox1 2009'!AC4</f>
        <v>72088.861888000043</v>
      </c>
      <c r="AD31">
        <f t="shared" ref="AD31:AD53" si="2">AVERAGE(B31:AC31)</f>
        <v>60735.732064357086</v>
      </c>
    </row>
    <row r="32" spans="1:30" x14ac:dyDescent="0.45">
      <c r="A32" t="s">
        <v>2</v>
      </c>
      <c r="B32">
        <f>B5-'9 Nox1 2009'!B5</f>
        <v>7.4408000000005359E-2</v>
      </c>
      <c r="C32">
        <f>C5-'9 Nox1 2009'!C5</f>
        <v>0.41026400000000507</v>
      </c>
      <c r="D32">
        <f>D5-'9 Nox1 2009'!D5</f>
        <v>0.5362480000000005</v>
      </c>
      <c r="E32">
        <f>E5-'9 Nox1 2009'!E5</f>
        <v>-0.17466000000000292</v>
      </c>
      <c r="F32">
        <f>F5-'9 Nox1 2009'!F5</f>
        <v>-5.7430000000024961E-3</v>
      </c>
      <c r="G32">
        <f>G5-'9 Nox1 2009'!G5</f>
        <v>-0.38977200000000067</v>
      </c>
      <c r="H32">
        <f>H5-'9 Nox1 2009'!H5</f>
        <v>0.16414300000000281</v>
      </c>
      <c r="I32">
        <f>I5-'9 Nox1 2009'!I5</f>
        <v>-0.38052700000000073</v>
      </c>
      <c r="J32">
        <f>J5-'9 Nox1 2009'!J5</f>
        <v>0.19683400000000262</v>
      </c>
      <c r="K32">
        <f>K5-'9 Nox1 2009'!K5</f>
        <v>-0.9894740000000013</v>
      </c>
      <c r="L32">
        <f>L5-'9 Nox1 2009'!L5</f>
        <v>-0.51355499999999665</v>
      </c>
      <c r="M32">
        <f>M5-'9 Nox1 2009'!M5</f>
        <v>0.30795100000000275</v>
      </c>
      <c r="N32">
        <f>N5-'9 Nox1 2009'!N5</f>
        <v>-0.13319100000000361</v>
      </c>
      <c r="O32">
        <f>O5-'9 Nox1 2009'!O5</f>
        <v>-0.19798999999999722</v>
      </c>
      <c r="P32">
        <f>P5-'9 Nox1 2009'!P5</f>
        <v>0.83182199999999895</v>
      </c>
      <c r="Q32">
        <f>Q5-'9 Nox1 2009'!Q5</f>
        <v>0</v>
      </c>
      <c r="R32">
        <f>R5-'9 Nox1 2009'!R5</f>
        <v>0</v>
      </c>
      <c r="S32">
        <f>S5-'9 Nox1 2009'!S5</f>
        <v>-8.4090000000003329E-3</v>
      </c>
      <c r="T32">
        <f>T5-'9 Nox1 2009'!T5</f>
        <v>-0.34114699999999942</v>
      </c>
      <c r="U32">
        <f>U5-'9 Nox1 2009'!U5</f>
        <v>3.8690000000016767E-3</v>
      </c>
      <c r="V32">
        <f>V5-'9 Nox1 2009'!V5</f>
        <v>-0.20816299999999899</v>
      </c>
      <c r="W32">
        <f>W5-'9 Nox1 2009'!W5</f>
        <v>0.34723900000000185</v>
      </c>
      <c r="X32">
        <f>X5-'9 Nox1 2009'!X5</f>
        <v>6.3955999999997459E-2</v>
      </c>
      <c r="Y32">
        <f>Y5-'9 Nox1 2009'!Y5</f>
        <v>1.1264189999999985</v>
      </c>
      <c r="Z32">
        <f>Z5-'9 Nox1 2009'!Z5</f>
        <v>0.95767099999999772</v>
      </c>
      <c r="AA32">
        <f>AA5-'9 Nox1 2009'!AA5</f>
        <v>0.48205600000000004</v>
      </c>
      <c r="AB32">
        <f>AB5-'9 Nox1 2009'!AB5</f>
        <v>0.29919399999999996</v>
      </c>
      <c r="AC32">
        <f>AC5-'9 Nox1 2009'!AC5</f>
        <v>-3.0141999999997893E-2</v>
      </c>
      <c r="AD32">
        <f t="shared" si="2"/>
        <v>8.6760750000000469E-2</v>
      </c>
    </row>
    <row r="33" spans="1:30" x14ac:dyDescent="0.45">
      <c r="A33" t="s">
        <v>3</v>
      </c>
      <c r="B33">
        <f>B6-'9 Nox1 2009'!B6</f>
        <v>-0.40906600000000282</v>
      </c>
      <c r="C33">
        <f>C6-'9 Nox1 2009'!C6</f>
        <v>0.82283600000000234</v>
      </c>
      <c r="D33">
        <f>D6-'9 Nox1 2009'!D6</f>
        <v>-1.2746279999999999</v>
      </c>
      <c r="E33">
        <f>E6-'9 Nox1 2009'!E6</f>
        <v>-0.94718599999999498</v>
      </c>
      <c r="F33">
        <f>F6-'9 Nox1 2009'!F6</f>
        <v>2.4999999999977263E-3</v>
      </c>
      <c r="G33">
        <f>G6-'9 Nox1 2009'!G6</f>
        <v>-0.72359299999999394</v>
      </c>
      <c r="H33">
        <f>H6-'9 Nox1 2009'!H6</f>
        <v>0.13633500000000254</v>
      </c>
      <c r="I33">
        <f>I6-'9 Nox1 2009'!I6</f>
        <v>3.6535709999999995</v>
      </c>
      <c r="J33">
        <f>J6-'9 Nox1 2009'!J6</f>
        <v>4.1699999999988968E-4</v>
      </c>
      <c r="K33">
        <f>K6-'9 Nox1 2009'!K6</f>
        <v>0</v>
      </c>
      <c r="L33">
        <f>L6-'9 Nox1 2009'!L6</f>
        <v>0</v>
      </c>
      <c r="M33">
        <f>M6-'9 Nox1 2009'!M6</f>
        <v>0</v>
      </c>
      <c r="N33">
        <f>N6-'9 Nox1 2009'!N6</f>
        <v>0</v>
      </c>
      <c r="O33">
        <f>O6-'9 Nox1 2009'!O6</f>
        <v>0</v>
      </c>
      <c r="P33">
        <f>P6-'9 Nox1 2009'!P6</f>
        <v>-0.76058199999999943</v>
      </c>
      <c r="Q33">
        <f>Q6-'9 Nox1 2009'!Q6</f>
        <v>-1.1499900000000025</v>
      </c>
      <c r="R33">
        <f>R6-'9 Nox1 2009'!R6</f>
        <v>-5.3047000000006506E-2</v>
      </c>
      <c r="S33">
        <f>S6-'9 Nox1 2009'!S6</f>
        <v>-4.0581000000003087E-2</v>
      </c>
      <c r="T33">
        <f>T6-'9 Nox1 2009'!T6</f>
        <v>-3.7566999999995687E-2</v>
      </c>
      <c r="U33">
        <f>U6-'9 Nox1 2009'!U6</f>
        <v>-0.32260100000000236</v>
      </c>
      <c r="V33">
        <f>V6-'9 Nox1 2009'!V6</f>
        <v>0.31534700000000093</v>
      </c>
      <c r="W33">
        <f>W6-'9 Nox1 2009'!W6</f>
        <v>-0.41735100000000003</v>
      </c>
      <c r="X33">
        <f>X6-'9 Nox1 2009'!X6</f>
        <v>-6.4052000000003773E-2</v>
      </c>
      <c r="Y33">
        <f>Y6-'9 Nox1 2009'!Y6</f>
        <v>0.9341010000000054</v>
      </c>
      <c r="Z33">
        <f>Z6-'9 Nox1 2009'!Z6</f>
        <v>1.6981979999999979</v>
      </c>
      <c r="AA33">
        <f>AA6-'9 Nox1 2009'!AA6</f>
        <v>0.42864500000000305</v>
      </c>
      <c r="AB33">
        <f>AB6-'9 Nox1 2009'!AB6</f>
        <v>1.3072319999999991</v>
      </c>
      <c r="AC33">
        <f>AC6-'9 Nox1 2009'!AC6</f>
        <v>0.74916199999999833</v>
      </c>
      <c r="AD33">
        <f t="shared" si="2"/>
        <v>0.13743214285714292</v>
      </c>
    </row>
    <row r="34" spans="1:30" x14ac:dyDescent="0.45">
      <c r="A34" t="s">
        <v>4</v>
      </c>
      <c r="B34">
        <f>B7-'9 Nox1 2009'!B7</f>
        <v>0.42822100000000063</v>
      </c>
      <c r="C34">
        <f>C7-'9 Nox1 2009'!C7</f>
        <v>3.2914999999999139E-2</v>
      </c>
      <c r="D34">
        <f>D7-'9 Nox1 2009'!D7</f>
        <v>-0.16884300000000074</v>
      </c>
      <c r="E34">
        <f>E7-'9 Nox1 2009'!E7</f>
        <v>0.78662599999999827</v>
      </c>
      <c r="F34">
        <f>F7-'9 Nox1 2009'!F7</f>
        <v>3.4536000000002787E-2</v>
      </c>
      <c r="G34">
        <f>G7-'9 Nox1 2009'!G7</f>
        <v>-0.10005400000000009</v>
      </c>
      <c r="H34">
        <f>H7-'9 Nox1 2009'!H7</f>
        <v>0.13629800000000003</v>
      </c>
      <c r="I34">
        <f>I7-'9 Nox1 2009'!I7</f>
        <v>-3.3700500000000009</v>
      </c>
      <c r="J34">
        <f>J7-'9 Nox1 2009'!J7</f>
        <v>-0.1425830000000019</v>
      </c>
      <c r="K34">
        <f>K7-'9 Nox1 2009'!K7</f>
        <v>-0.76578699999999955</v>
      </c>
      <c r="L34">
        <f>L7-'9 Nox1 2009'!L7</f>
        <v>4.9524999999999153E-2</v>
      </c>
      <c r="M34">
        <f>M7-'9 Nox1 2009'!M7</f>
        <v>-0.9578249999999997</v>
      </c>
      <c r="N34">
        <f>N7-'9 Nox1 2009'!N7</f>
        <v>-0.35018199999999666</v>
      </c>
      <c r="O34">
        <f>O7-'9 Nox1 2009'!O7</f>
        <v>2.1880759999999952</v>
      </c>
      <c r="P34">
        <f>P7-'9 Nox1 2009'!P7</f>
        <v>0.86564199999999936</v>
      </c>
      <c r="Q34">
        <f>Q7-'9 Nox1 2009'!Q7</f>
        <v>2.5814969999999988</v>
      </c>
      <c r="R34">
        <f>R7-'9 Nox1 2009'!R7</f>
        <v>-1.6381999999993013E-2</v>
      </c>
      <c r="S34">
        <f>S7-'9 Nox1 2009'!S7</f>
        <v>-7.7123000000000275E-2</v>
      </c>
      <c r="T34">
        <f>T7-'9 Nox1 2009'!T7</f>
        <v>0.82054600000000022</v>
      </c>
      <c r="U34">
        <f>U7-'9 Nox1 2009'!U7</f>
        <v>-2.3756000000000554E-2</v>
      </c>
      <c r="V34">
        <f>V7-'9 Nox1 2009'!V7</f>
        <v>-6.1299999999997468E-4</v>
      </c>
      <c r="W34">
        <f>W7-'9 Nox1 2009'!W7</f>
        <v>0</v>
      </c>
      <c r="X34">
        <f>X7-'9 Nox1 2009'!X7</f>
        <v>0</v>
      </c>
      <c r="Y34">
        <f>Y7-'9 Nox1 2009'!Y7</f>
        <v>0</v>
      </c>
      <c r="Z34">
        <f>Z7-'9 Nox1 2009'!Z7</f>
        <v>0</v>
      </c>
      <c r="AA34">
        <f>AA7-'9 Nox1 2009'!AA7</f>
        <v>0</v>
      </c>
      <c r="AB34">
        <f>AB7-'9 Nox1 2009'!AB7</f>
        <v>9.2130000000000045E-2</v>
      </c>
      <c r="AC34">
        <f>AC7-'9 Nox1 2009'!AC7</f>
        <v>-0.59336599999999962</v>
      </c>
      <c r="AD34">
        <f t="shared" si="2"/>
        <v>5.1766000000000027E-2</v>
      </c>
    </row>
    <row r="35" spans="1:30" x14ac:dyDescent="0.45">
      <c r="A35" t="s">
        <v>5</v>
      </c>
      <c r="B35">
        <f>B8-'9 Nox1 2009'!B8</f>
        <v>-0.39926499999999976</v>
      </c>
      <c r="C35">
        <f>C8-'9 Nox1 2009'!C8</f>
        <v>-0.66703099999999971</v>
      </c>
      <c r="D35">
        <f>D8-'9 Nox1 2009'!D8</f>
        <v>0.6518739999999994</v>
      </c>
      <c r="E35">
        <f>E8-'9 Nox1 2009'!E8</f>
        <v>0.27182699999999826</v>
      </c>
      <c r="F35">
        <f>F8-'9 Nox1 2009'!F8</f>
        <v>4.763499999999965E-2</v>
      </c>
      <c r="G35">
        <f>G8-'9 Nox1 2009'!G8</f>
        <v>0.8732389999999981</v>
      </c>
      <c r="H35">
        <f>H8-'9 Nox1 2009'!H8</f>
        <v>-7.6974999999999127E-2</v>
      </c>
      <c r="I35">
        <f>I8-'9 Nox1 2009'!I8</f>
        <v>0.12809499999999996</v>
      </c>
      <c r="J35">
        <f>J8-'9 Nox1 2009'!J8</f>
        <v>-7.4537000000000075E-2</v>
      </c>
      <c r="K35">
        <f>K8-'9 Nox1 2009'!K8</f>
        <v>1.4403890000000006</v>
      </c>
      <c r="L35">
        <f>L8-'9 Nox1 2009'!L8</f>
        <v>0.17315399999999981</v>
      </c>
      <c r="M35">
        <f>M8-'9 Nox1 2009'!M8</f>
        <v>0.72779699999999892</v>
      </c>
      <c r="N35">
        <f>N8-'9 Nox1 2009'!N8</f>
        <v>-0.14752700000000019</v>
      </c>
      <c r="O35">
        <f>O8-'9 Nox1 2009'!O8</f>
        <v>-1.249746</v>
      </c>
      <c r="P35">
        <f>P8-'9 Nox1 2009'!P8</f>
        <v>-0.81367200000000039</v>
      </c>
      <c r="Q35">
        <f>Q8-'9 Nox1 2009'!Q8</f>
        <v>-2.3049549999999996</v>
      </c>
      <c r="R35">
        <f>R8-'9 Nox1 2009'!R8</f>
        <v>-1.3153000000002635E-2</v>
      </c>
      <c r="S35">
        <f>S8-'9 Nox1 2009'!S8</f>
        <v>-7.514799999999866E-2</v>
      </c>
      <c r="T35">
        <f>T8-'9 Nox1 2009'!T8</f>
        <v>-0.41071099999999916</v>
      </c>
      <c r="U35">
        <f>U8-'9 Nox1 2009'!U8</f>
        <v>0.16201500000000024</v>
      </c>
      <c r="V35">
        <f>V8-'9 Nox1 2009'!V8</f>
        <v>-8.3432000000000173E-2</v>
      </c>
      <c r="W35">
        <f>W8-'9 Nox1 2009'!W8</f>
        <v>-0.32361399999999918</v>
      </c>
      <c r="X35">
        <f>X8-'9 Nox1 2009'!X8</f>
        <v>0.42406800000000011</v>
      </c>
      <c r="Y35">
        <f>Y8-'9 Nox1 2009'!Y8</f>
        <v>-1.4282240000000002</v>
      </c>
      <c r="Z35">
        <f>Z8-'9 Nox1 2009'!Z8</f>
        <v>-2.5877040000000004</v>
      </c>
      <c r="AA35">
        <f>AA8-'9 Nox1 2009'!AA8</f>
        <v>-0.87296800000000019</v>
      </c>
      <c r="AB35">
        <f>AB8-'9 Nox1 2009'!AB8</f>
        <v>-1.4244479999999999</v>
      </c>
      <c r="AC35">
        <f>AC8-'9 Nox1 2009'!AC8</f>
        <v>-0.15640199999999993</v>
      </c>
      <c r="AD35">
        <f t="shared" si="2"/>
        <v>-0.29319353571428586</v>
      </c>
    </row>
    <row r="36" spans="1:30" x14ac:dyDescent="0.45">
      <c r="A36" t="s">
        <v>6</v>
      </c>
      <c r="B36">
        <f>B9-'9 Nox1 2009'!B9</f>
        <v>-0.30570099999999911</v>
      </c>
      <c r="C36">
        <f>C9-'9 Nox1 2009'!C9</f>
        <v>0.59898400000000152</v>
      </c>
      <c r="D36">
        <f>D9-'9 Nox1 2009'!D9</f>
        <v>-0.25534999999999286</v>
      </c>
      <c r="E36">
        <f>E9-'9 Nox1 2009'!E9</f>
        <v>-6.3393000000019128E-2</v>
      </c>
      <c r="F36">
        <f>F9-'9 Nox1 2009'!F9</f>
        <v>7.8927999999990561E-2</v>
      </c>
      <c r="G36">
        <f>G9-'9 Nox1 2009'!G9</f>
        <v>-0.3401800000000037</v>
      </c>
      <c r="H36">
        <f>H9-'9 Nox1 2009'!H9</f>
        <v>0.359800000000007</v>
      </c>
      <c r="I36">
        <f>I9-'9 Nox1 2009'!I9</f>
        <v>3.1089000000001477E-2</v>
      </c>
      <c r="J36">
        <f>J9-'9 Nox1 2009'!J9</f>
        <v>-1.9868000000002439E-2</v>
      </c>
      <c r="K36">
        <f>K9-'9 Nox1 2009'!K9</f>
        <v>-0.31487199999999405</v>
      </c>
      <c r="L36">
        <f>L9-'9 Nox1 2009'!L9</f>
        <v>-0.29118400000000122</v>
      </c>
      <c r="M36">
        <f>M9-'9 Nox1 2009'!M9</f>
        <v>7.7923000000012621E-2</v>
      </c>
      <c r="N36">
        <f>N9-'9 Nox1 2009'!N9</f>
        <v>-0.63090000000001112</v>
      </c>
      <c r="O36">
        <f>O9-'9 Nox1 2009'!O9</f>
        <v>0.74034000000000333</v>
      </c>
      <c r="P36">
        <f>P9-'9 Nox1 2009'!P9</f>
        <v>0.12320900000000279</v>
      </c>
      <c r="Q36">
        <f>Q9-'9 Nox1 2009'!Q9</f>
        <v>-0.87344699999999875</v>
      </c>
      <c r="R36">
        <f>R9-'9 Nox1 2009'!R9</f>
        <v>-8.2582000000002154E-2</v>
      </c>
      <c r="S36">
        <f>S9-'9 Nox1 2009'!S9</f>
        <v>-0.20126200000001404</v>
      </c>
      <c r="T36">
        <f>T9-'9 Nox1 2009'!T9</f>
        <v>3.112200000001053E-2</v>
      </c>
      <c r="U36">
        <f>U9-'9 Nox1 2009'!U9</f>
        <v>-0.1804740000000038</v>
      </c>
      <c r="V36">
        <f>V9-'9 Nox1 2009'!V9</f>
        <v>2.3139000000000465E-2</v>
      </c>
      <c r="W36">
        <f>W9-'9 Nox1 2009'!W9</f>
        <v>-0.39372399999999175</v>
      </c>
      <c r="X36">
        <f>X9-'9 Nox1 2009'!X9</f>
        <v>0.42347300000000132</v>
      </c>
      <c r="Y36">
        <f>Y9-'9 Nox1 2009'!Y9</f>
        <v>0.63229699999999411</v>
      </c>
      <c r="Z36">
        <f>Z9-'9 Nox1 2009'!Z9</f>
        <v>6.816499999999337E-2</v>
      </c>
      <c r="AA36">
        <f>AA9-'9 Nox1 2009'!AA9</f>
        <v>3.7734000000000378E-2</v>
      </c>
      <c r="AB36">
        <f>AB9-'9 Nox1 2009'!AB9</f>
        <v>0.27410700000000077</v>
      </c>
      <c r="AC36">
        <f>AC9-'9 Nox1 2009'!AC9</f>
        <v>-3.0748000000002662E-2</v>
      </c>
      <c r="AD36">
        <f t="shared" si="2"/>
        <v>-1.7263392857143449E-2</v>
      </c>
    </row>
    <row r="37" spans="1:30" x14ac:dyDescent="0.45">
      <c r="A37" t="s">
        <v>7</v>
      </c>
      <c r="B37">
        <f>B10-'9 Nox1 2009'!B10</f>
        <v>-7.5673090000000016</v>
      </c>
      <c r="C37">
        <f>C10-'9 Nox1 2009'!C10</f>
        <v>-3.3563029999999969</v>
      </c>
      <c r="D37">
        <f>D10-'9 Nox1 2009'!D10</f>
        <v>-4.677623999999998</v>
      </c>
      <c r="E37">
        <f>E10-'9 Nox1 2009'!E10</f>
        <v>-2.1963080000000019</v>
      </c>
      <c r="F37">
        <f>F10-'9 Nox1 2009'!F10</f>
        <v>0.17610300000001189</v>
      </c>
      <c r="G37">
        <f>G10-'9 Nox1 2009'!G10</f>
        <v>-0.75334499999999593</v>
      </c>
      <c r="H37">
        <f>H10-'9 Nox1 2009'!H10</f>
        <v>-5.9650419999999968</v>
      </c>
      <c r="I37">
        <f>I10-'9 Nox1 2009'!I10</f>
        <v>-5.9221900000000005</v>
      </c>
      <c r="J37">
        <f>J10-'9 Nox1 2009'!J10</f>
        <v>-4.9541679999999992</v>
      </c>
      <c r="K37">
        <f>K10-'9 Nox1 2009'!K10</f>
        <v>-0.35804699999999912</v>
      </c>
      <c r="L37">
        <f>L10-'9 Nox1 2009'!L10</f>
        <v>-5.0134699999999981</v>
      </c>
      <c r="M37">
        <f>M10-'9 Nox1 2009'!M10</f>
        <v>-9.7010979999999947</v>
      </c>
      <c r="N37">
        <f>N10-'9 Nox1 2009'!N10</f>
        <v>-6.2626890000000017</v>
      </c>
      <c r="O37">
        <f>O10-'9 Nox1 2009'!O10</f>
        <v>-6.4653459999999967</v>
      </c>
      <c r="P37">
        <f>P10-'9 Nox1 2009'!P10</f>
        <v>-7.679473999999999</v>
      </c>
      <c r="Q37">
        <f>Q10-'9 Nox1 2009'!Q10</f>
        <v>-8.166521000000003</v>
      </c>
      <c r="R37">
        <f>R10-'9 Nox1 2009'!R10</f>
        <v>-0.18467800000000523</v>
      </c>
      <c r="S37">
        <f>S10-'9 Nox1 2009'!S10</f>
        <v>-0.91007300000001123</v>
      </c>
      <c r="T37">
        <f>T10-'9 Nox1 2009'!T10</f>
        <v>-2.6757350000000031</v>
      </c>
      <c r="U37">
        <f>U10-'9 Nox1 2009'!U10</f>
        <v>-1.8513540000000006</v>
      </c>
      <c r="V37">
        <f>V10-'9 Nox1 2009'!V10</f>
        <v>-3.4664040000000043</v>
      </c>
      <c r="W37">
        <f>W10-'9 Nox1 2009'!W10</f>
        <v>-5.595208999999997</v>
      </c>
      <c r="X37">
        <f>X10-'9 Nox1 2009'!X10</f>
        <v>-13.495249000000001</v>
      </c>
      <c r="Y37">
        <f>Y10-'9 Nox1 2009'!Y10</f>
        <v>-7.5252589999999984</v>
      </c>
      <c r="Z37">
        <f>Z10-'9 Nox1 2009'!Z10</f>
        <v>-9.9601939999999942</v>
      </c>
      <c r="AA37">
        <f>AA10-'9 Nox1 2009'!AA10</f>
        <v>-5.7589789999999965</v>
      </c>
      <c r="AB37">
        <f>AB10-'9 Nox1 2009'!AB10</f>
        <v>-4.8581769999999977</v>
      </c>
      <c r="AC37">
        <f>AC10-'9 Nox1 2009'!AC10</f>
        <v>-6.3627340000000032</v>
      </c>
      <c r="AD37">
        <f t="shared" si="2"/>
        <v>-5.0538169999999996</v>
      </c>
    </row>
    <row r="38" spans="1:30" x14ac:dyDescent="0.45">
      <c r="A38" t="s">
        <v>8</v>
      </c>
      <c r="B38">
        <f>B11-'9 Nox1 2009'!B11</f>
        <v>-11.272471999999999</v>
      </c>
      <c r="C38">
        <f>C11-'9 Nox1 2009'!C11</f>
        <v>-8.1710940000000001</v>
      </c>
      <c r="D38">
        <f>D11-'9 Nox1 2009'!D11</f>
        <v>-5.8428100000000001</v>
      </c>
      <c r="E38">
        <f>E11-'9 Nox1 2009'!E11</f>
        <v>-16.172387000000001</v>
      </c>
      <c r="F38">
        <f>F11-'9 Nox1 2009'!F11</f>
        <v>-15.247262000000006</v>
      </c>
      <c r="G38">
        <f>G11-'9 Nox1 2009'!G11</f>
        <v>-15.530083000000005</v>
      </c>
      <c r="H38">
        <f>H11-'9 Nox1 2009'!H11</f>
        <v>-10.629155000000001</v>
      </c>
      <c r="I38">
        <f>I11-'9 Nox1 2009'!I11</f>
        <v>-5.6971189999999998</v>
      </c>
      <c r="J38">
        <f>J11-'9 Nox1 2009'!J11</f>
        <v>-3.9406070000000009</v>
      </c>
      <c r="K38">
        <f>K11-'9 Nox1 2009'!K11</f>
        <v>-0.22051499999999979</v>
      </c>
      <c r="L38">
        <f>L11-'9 Nox1 2009'!L11</f>
        <v>-11.085094000000002</v>
      </c>
      <c r="M38">
        <f>M11-'9 Nox1 2009'!M11</f>
        <v>-13.531484999999998</v>
      </c>
      <c r="N38">
        <f>N11-'9 Nox1 2009'!N11</f>
        <v>-11.035886000000001</v>
      </c>
      <c r="O38">
        <f>O11-'9 Nox1 2009'!O11</f>
        <v>-9.0477589999999974</v>
      </c>
      <c r="P38">
        <f>P11-'9 Nox1 2009'!P11</f>
        <v>-5.047345</v>
      </c>
      <c r="Q38">
        <f>Q11-'9 Nox1 2009'!Q11</f>
        <v>-9.4258050000000004</v>
      </c>
      <c r="R38">
        <f>R11-'9 Nox1 2009'!R11</f>
        <v>-2.1131869999999964</v>
      </c>
      <c r="S38">
        <f>S11-'9 Nox1 2009'!S11</f>
        <v>-0.28899699999999484</v>
      </c>
      <c r="T38">
        <f>T11-'9 Nox1 2009'!T11</f>
        <v>-14.889981000000006</v>
      </c>
      <c r="U38">
        <f>U11-'9 Nox1 2009'!U11</f>
        <v>-7.5039749999999987</v>
      </c>
      <c r="V38">
        <f>V11-'9 Nox1 2009'!V11</f>
        <v>-3.9001209999999999</v>
      </c>
      <c r="W38">
        <f>W11-'9 Nox1 2009'!W11</f>
        <v>-11.324508</v>
      </c>
      <c r="X38">
        <f>X11-'9 Nox1 2009'!X11</f>
        <v>-13.299777999999996</v>
      </c>
      <c r="Y38">
        <f>Y11-'9 Nox1 2009'!Y11</f>
        <v>-12.513498999999999</v>
      </c>
      <c r="Z38">
        <f>Z11-'9 Nox1 2009'!Z11</f>
        <v>-8.8697199999999992</v>
      </c>
      <c r="AA38">
        <f>AA11-'9 Nox1 2009'!AA11</f>
        <v>-7.6503329999999998</v>
      </c>
      <c r="AB38">
        <f>AB11-'9 Nox1 2009'!AB11</f>
        <v>-6.1854279999999999</v>
      </c>
      <c r="AC38">
        <f>AC11-'9 Nox1 2009'!AC11</f>
        <v>-8.8284309999999984</v>
      </c>
      <c r="AD38">
        <f t="shared" si="2"/>
        <v>-8.9023155714285718</v>
      </c>
    </row>
    <row r="39" spans="1:30" x14ac:dyDescent="0.45">
      <c r="A39" t="s">
        <v>9</v>
      </c>
      <c r="B39">
        <f>B12-'9 Nox1 2009'!B12</f>
        <v>40.084964999999997</v>
      </c>
      <c r="C39">
        <f>C12-'9 Nox1 2009'!C12</f>
        <v>30.740415999999996</v>
      </c>
      <c r="D39">
        <f>D12-'9 Nox1 2009'!D12</f>
        <v>24.909440999999998</v>
      </c>
      <c r="E39">
        <f>E12-'9 Nox1 2009'!E12</f>
        <v>41.648270000000011</v>
      </c>
      <c r="F39">
        <f>F12-'9 Nox1 2009'!F12</f>
        <v>33.201767000000004</v>
      </c>
      <c r="G39">
        <f>G12-'9 Nox1 2009'!G12</f>
        <v>49.499000000000002</v>
      </c>
      <c r="H39">
        <f>H12-'9 Nox1 2009'!H12</f>
        <v>48.146749</v>
      </c>
      <c r="I39">
        <f>I12-'9 Nox1 2009'!I12</f>
        <v>30.906853000000002</v>
      </c>
      <c r="J39">
        <f>J12-'9 Nox1 2009'!J12</f>
        <v>41.05818</v>
      </c>
      <c r="K39">
        <f>K12-'9 Nox1 2009'!K12</f>
        <v>48.158317999999994</v>
      </c>
      <c r="L39">
        <f>L12-'9 Nox1 2009'!L12</f>
        <v>17.575578</v>
      </c>
      <c r="M39">
        <f>M12-'9 Nox1 2009'!M12</f>
        <v>46.347755999999997</v>
      </c>
      <c r="N39">
        <f>N12-'9 Nox1 2009'!N12</f>
        <v>45.392342999999997</v>
      </c>
      <c r="O39">
        <f>O12-'9 Nox1 2009'!O12</f>
        <v>34.710871999999995</v>
      </c>
      <c r="P39">
        <f>P12-'9 Nox1 2009'!P12</f>
        <v>37.256138</v>
      </c>
      <c r="Q39">
        <f>Q12-'9 Nox1 2009'!Q12</f>
        <v>48.400421000000001</v>
      </c>
      <c r="R39">
        <f>R12-'9 Nox1 2009'!R12</f>
        <v>19.691835999999995</v>
      </c>
      <c r="S39">
        <f>S12-'9 Nox1 2009'!S12</f>
        <v>12.209247000000005</v>
      </c>
      <c r="T39">
        <f>T12-'9 Nox1 2009'!T12</f>
        <v>38.946618000000001</v>
      </c>
      <c r="U39">
        <f>U12-'9 Nox1 2009'!U12</f>
        <v>27.915053999999998</v>
      </c>
      <c r="V39">
        <f>V12-'9 Nox1 2009'!V12</f>
        <v>20.454656999999997</v>
      </c>
      <c r="W39">
        <f>W12-'9 Nox1 2009'!W12</f>
        <v>38.609051000000001</v>
      </c>
      <c r="X39">
        <f>X12-'9 Nox1 2009'!X12</f>
        <v>48.373705000000001</v>
      </c>
      <c r="Y39">
        <f>Y12-'9 Nox1 2009'!Y12</f>
        <v>50.377338000000002</v>
      </c>
      <c r="Z39">
        <f>Z12-'9 Nox1 2009'!Z12</f>
        <v>47.910834000000001</v>
      </c>
      <c r="AA39">
        <f>AA12-'9 Nox1 2009'!AA12</f>
        <v>41.753580999999997</v>
      </c>
      <c r="AB39">
        <f>AB12-'9 Nox1 2009'!AB12</f>
        <v>45.906884999999996</v>
      </c>
      <c r="AC39">
        <f>AC12-'9 Nox1 2009'!AC12</f>
        <v>54.528396999999998</v>
      </c>
      <c r="AD39">
        <f t="shared" si="2"/>
        <v>38.025509642857138</v>
      </c>
    </row>
    <row r="40" spans="1:30" x14ac:dyDescent="0.45">
      <c r="A40" t="s">
        <v>10</v>
      </c>
      <c r="B40">
        <f>B13-'9 Nox1 2009'!B13</f>
        <v>-6.7754440000000002</v>
      </c>
      <c r="C40">
        <f>C13-'9 Nox1 2009'!C13</f>
        <v>-8.7735280000000007</v>
      </c>
      <c r="D40">
        <f>D13-'9 Nox1 2009'!D13</f>
        <v>-7.069134</v>
      </c>
      <c r="E40">
        <f>E13-'9 Nox1 2009'!E13</f>
        <v>-8.9930930000000018</v>
      </c>
      <c r="F40">
        <f>F13-'9 Nox1 2009'!F13</f>
        <v>-6.1899470000000036</v>
      </c>
      <c r="G40">
        <f>G13-'9 Nox1 2009'!G13</f>
        <v>-15.293769999999995</v>
      </c>
      <c r="H40">
        <f>H13-'9 Nox1 2009'!H13</f>
        <v>-13.761133999999998</v>
      </c>
      <c r="I40">
        <f>I13-'9 Nox1 2009'!I13</f>
        <v>-10.876254999999999</v>
      </c>
      <c r="J40">
        <f>J13-'9 Nox1 2009'!J13</f>
        <v>-18.992092</v>
      </c>
      <c r="K40">
        <f>K13-'9 Nox1 2009'!K13</f>
        <v>-21.76493</v>
      </c>
      <c r="L40">
        <f>L13-'9 Nox1 2009'!L13</f>
        <v>0</v>
      </c>
      <c r="M40">
        <f>M13-'9 Nox1 2009'!M13</f>
        <v>-12.227138000000002</v>
      </c>
      <c r="N40">
        <f>N13-'9 Nox1 2009'!N13</f>
        <v>-8.372819999999999</v>
      </c>
      <c r="O40">
        <f>O13-'9 Nox1 2009'!O13</f>
        <v>-5.9488800000000008</v>
      </c>
      <c r="P40">
        <f>P13-'9 Nox1 2009'!P13</f>
        <v>-6.6997859999999996</v>
      </c>
      <c r="Q40">
        <f>Q13-'9 Nox1 2009'!Q13</f>
        <v>-12.038921999999999</v>
      </c>
      <c r="R40">
        <f>R13-'9 Nox1 2009'!R13</f>
        <v>-1.2784180000000021</v>
      </c>
      <c r="S40">
        <f>S13-'9 Nox1 2009'!S13</f>
        <v>2.2368330000000043</v>
      </c>
      <c r="T40">
        <f>T13-'9 Nox1 2009'!T13</f>
        <v>-10.486315000000005</v>
      </c>
      <c r="U40">
        <f>U13-'9 Nox1 2009'!U13</f>
        <v>-6.9519429999999982</v>
      </c>
      <c r="V40">
        <f>V13-'9 Nox1 2009'!V13</f>
        <v>-4.7972049999999999</v>
      </c>
      <c r="W40">
        <f>W13-'9 Nox1 2009'!W13</f>
        <v>-15.472984</v>
      </c>
      <c r="X40">
        <f>X13-'9 Nox1 2009'!X13</f>
        <v>-18.174256999999997</v>
      </c>
      <c r="Y40">
        <f>Y13-'9 Nox1 2009'!Y13</f>
        <v>-14.065367999999999</v>
      </c>
      <c r="Z40">
        <f>Z13-'9 Nox1 2009'!Z13</f>
        <v>-11.490516000000001</v>
      </c>
      <c r="AA40">
        <f>AA13-'9 Nox1 2009'!AA13</f>
        <v>-7.9823640000000005</v>
      </c>
      <c r="AB40">
        <f>AB13-'9 Nox1 2009'!AB13</f>
        <v>-9.9354240000000011</v>
      </c>
      <c r="AC40">
        <f>AC13-'9 Nox1 2009'!AC13</f>
        <v>-12.347912999999998</v>
      </c>
      <c r="AD40">
        <f t="shared" si="2"/>
        <v>-9.804383821428571</v>
      </c>
    </row>
    <row r="41" spans="1:30" x14ac:dyDescent="0.45">
      <c r="A41" t="s">
        <v>11</v>
      </c>
      <c r="B41">
        <f>B14-'9 Nox1 2009'!B14</f>
        <v>-12.283189999999998</v>
      </c>
      <c r="C41">
        <f>C14-'9 Nox1 2009'!C14</f>
        <v>-9.0393829999999973</v>
      </c>
      <c r="D41">
        <f>D14-'9 Nox1 2009'!D14</f>
        <v>-5.8074680000000001</v>
      </c>
      <c r="E41">
        <f>E14-'9 Nox1 2009'!E14</f>
        <v>-9.6174590000000038</v>
      </c>
      <c r="F41">
        <f>F14-'9 Nox1 2009'!F14</f>
        <v>-0.30242199999999286</v>
      </c>
      <c r="G41">
        <f>G14-'9 Nox1 2009'!G14</f>
        <v>-9.3990050000000025</v>
      </c>
      <c r="H41">
        <f>H14-'9 Nox1 2009'!H14</f>
        <v>-15.541792000000001</v>
      </c>
      <c r="I41">
        <f>I14-'9 Nox1 2009'!I14</f>
        <v>-7.0476179999999999</v>
      </c>
      <c r="J41">
        <f>J14-'9 Nox1 2009'!J14</f>
        <v>-11.161425999999999</v>
      </c>
      <c r="K41">
        <f>K14-'9 Nox1 2009'!K14</f>
        <v>-23.813764999999997</v>
      </c>
      <c r="L41">
        <f>L14-'9 Nox1 2009'!L14</f>
        <v>0</v>
      </c>
      <c r="M41">
        <f>M14-'9 Nox1 2009'!M14</f>
        <v>-8.6922890000000006</v>
      </c>
      <c r="N41">
        <f>N14-'9 Nox1 2009'!N14</f>
        <v>-18.681415000000005</v>
      </c>
      <c r="O41">
        <f>O14-'9 Nox1 2009'!O14</f>
        <v>-11.069974000000002</v>
      </c>
      <c r="P41">
        <f>P14-'9 Nox1 2009'!P14</f>
        <v>-15.955900000000003</v>
      </c>
      <c r="Q41">
        <f>Q14-'9 Nox1 2009'!Q14</f>
        <v>-17.713978999999995</v>
      </c>
      <c r="R41">
        <f>R14-'9 Nox1 2009'!R14</f>
        <v>-1.3486130000000003</v>
      </c>
      <c r="S41">
        <f>S14-'9 Nox1 2009'!S14</f>
        <v>-1.3765800000000041</v>
      </c>
      <c r="T41">
        <f>T14-'9 Nox1 2009'!T14</f>
        <v>-4.8006560000000036</v>
      </c>
      <c r="U41">
        <f>U14-'9 Nox1 2009'!U14</f>
        <v>-9.6850000000000023</v>
      </c>
      <c r="V41">
        <f>V14-'9 Nox1 2009'!V14</f>
        <v>-8.1038730000000001</v>
      </c>
      <c r="W41">
        <f>W14-'9 Nox1 2009'!W14</f>
        <v>-3.602396999999999</v>
      </c>
      <c r="X41">
        <f>X14-'9 Nox1 2009'!X14</f>
        <v>0</v>
      </c>
      <c r="Y41">
        <f>Y14-'9 Nox1 2009'!Y14</f>
        <v>-13.964936999999999</v>
      </c>
      <c r="Z41">
        <f>Z14-'9 Nox1 2009'!Z14</f>
        <v>-16.475843999999995</v>
      </c>
      <c r="AA41">
        <f>AA14-'9 Nox1 2009'!AA14</f>
        <v>-18.365922999999995</v>
      </c>
      <c r="AB41">
        <f>AB14-'9 Nox1 2009'!AB14</f>
        <v>-23.436563</v>
      </c>
      <c r="AC41">
        <f>AC14-'9 Nox1 2009'!AC14</f>
        <v>-24.547201000000001</v>
      </c>
      <c r="AD41">
        <f t="shared" si="2"/>
        <v>-10.779809714285713</v>
      </c>
    </row>
    <row r="42" spans="1:30" x14ac:dyDescent="0.45">
      <c r="A42" t="s">
        <v>12</v>
      </c>
      <c r="B42">
        <f>B15-'9 Nox1 2009'!B15</f>
        <v>2.1865500000000111</v>
      </c>
      <c r="C42">
        <f>C15-'9 Nox1 2009'!C15</f>
        <v>1.4001069999999913</v>
      </c>
      <c r="D42">
        <f>D15-'9 Nox1 2009'!D15</f>
        <v>1.5124059999999986</v>
      </c>
      <c r="E42">
        <f>E15-'9 Nox1 2009'!E15</f>
        <v>4.6690220000000409</v>
      </c>
      <c r="F42">
        <f>F15-'9 Nox1 2009'!F15</f>
        <v>11.638236999999947</v>
      </c>
      <c r="G42">
        <f>G15-'9 Nox1 2009'!G15</f>
        <v>8.5227950000000305</v>
      </c>
      <c r="H42">
        <f>H15-'9 Nox1 2009'!H15</f>
        <v>2.2496270000000038</v>
      </c>
      <c r="I42">
        <f>I15-'9 Nox1 2009'!I15</f>
        <v>1.3636709999999965</v>
      </c>
      <c r="J42">
        <f>J15-'9 Nox1 2009'!J15</f>
        <v>2.0098870000000062</v>
      </c>
      <c r="K42">
        <f>K15-'9 Nox1 2009'!K15</f>
        <v>2.0010609999999929</v>
      </c>
      <c r="L42">
        <f>L15-'9 Nox1 2009'!L15</f>
        <v>1.4770139999999969</v>
      </c>
      <c r="M42">
        <f>M15-'9 Nox1 2009'!M15</f>
        <v>2.1957459999999855</v>
      </c>
      <c r="N42">
        <f>N15-'9 Nox1 2009'!N15</f>
        <v>1.0395320000000083</v>
      </c>
      <c r="O42">
        <f>O15-'9 Nox1 2009'!O15</f>
        <v>2.1789149999999893</v>
      </c>
      <c r="P42">
        <f>P15-'9 Nox1 2009'!P15</f>
        <v>1.8736329999999981</v>
      </c>
      <c r="Q42">
        <f>Q15-'9 Nox1 2009'!Q15</f>
        <v>1.0551940000000002</v>
      </c>
      <c r="R42">
        <f>R15-'9 Nox1 2009'!R15</f>
        <v>14.766938999999979</v>
      </c>
      <c r="S42">
        <f>S15-'9 Nox1 2009'!S15</f>
        <v>11.870429999999999</v>
      </c>
      <c r="T42">
        <f>T15-'9 Nox1 2009'!T15</f>
        <v>6.0939319999999952</v>
      </c>
      <c r="U42">
        <f>U15-'9 Nox1 2009'!U15</f>
        <v>1.9227799999999888</v>
      </c>
      <c r="V42">
        <f>V15-'9 Nox1 2009'!V15</f>
        <v>0.18705400000000338</v>
      </c>
      <c r="W42">
        <f>W15-'9 Nox1 2009'!W15</f>
        <v>2.6139530000000093</v>
      </c>
      <c r="X42">
        <f>X15-'9 Nox1 2009'!X15</f>
        <v>3.3394260000000031</v>
      </c>
      <c r="Y42">
        <f>Y15-'9 Nox1 2009'!Y15</f>
        <v>2.3082739999999831</v>
      </c>
      <c r="Z42">
        <f>Z15-'9 Nox1 2009'!Z15</f>
        <v>1.1145580000000166</v>
      </c>
      <c r="AA42">
        <f>AA15-'9 Nox1 2009'!AA15</f>
        <v>1.9959829999999954</v>
      </c>
      <c r="AB42">
        <f>AB15-'9 Nox1 2009'!AB15</f>
        <v>1.4912940000000106</v>
      </c>
      <c r="AC42">
        <f>AC15-'9 Nox1 2009'!AC15</f>
        <v>2.442118000000022</v>
      </c>
      <c r="AD42">
        <f t="shared" si="2"/>
        <v>3.4828620714285714</v>
      </c>
    </row>
    <row r="43" spans="1:30" x14ac:dyDescent="0.45">
      <c r="A43" t="s">
        <v>13</v>
      </c>
      <c r="B43">
        <f>B16-'9 Nox1 2009'!B16</f>
        <v>0</v>
      </c>
      <c r="C43">
        <f>C16-'9 Nox1 2009'!C16</f>
        <v>0</v>
      </c>
      <c r="D43">
        <f>D16-'9 Nox1 2009'!D16</f>
        <v>0</v>
      </c>
      <c r="E43">
        <f>E16-'9 Nox1 2009'!E16</f>
        <v>0</v>
      </c>
      <c r="F43">
        <f>F16-'9 Nox1 2009'!F16</f>
        <v>0</v>
      </c>
      <c r="G43">
        <f>G16-'9 Nox1 2009'!G16</f>
        <v>0</v>
      </c>
      <c r="H43">
        <f>H16-'9 Nox1 2009'!H16</f>
        <v>0</v>
      </c>
      <c r="I43">
        <f>I16-'9 Nox1 2009'!I16</f>
        <v>0</v>
      </c>
      <c r="J43">
        <f>J16-'9 Nox1 2009'!J16</f>
        <v>0</v>
      </c>
      <c r="K43">
        <f>K16-'9 Nox1 2009'!K16</f>
        <v>0</v>
      </c>
      <c r="L43">
        <f>L16-'9 Nox1 2009'!L16</f>
        <v>0</v>
      </c>
      <c r="M43">
        <f>M16-'9 Nox1 2009'!M16</f>
        <v>0</v>
      </c>
      <c r="N43">
        <f>N16-'9 Nox1 2009'!N16</f>
        <v>0</v>
      </c>
      <c r="O43">
        <f>O16-'9 Nox1 2009'!O16</f>
        <v>0</v>
      </c>
      <c r="P43">
        <f>P16-'9 Nox1 2009'!P16</f>
        <v>0</v>
      </c>
      <c r="Q43">
        <f>Q16-'9 Nox1 2009'!Q16</f>
        <v>0</v>
      </c>
      <c r="R43">
        <f>R16-'9 Nox1 2009'!R16</f>
        <v>0</v>
      </c>
      <c r="S43">
        <f>S16-'9 Nox1 2009'!S16</f>
        <v>0</v>
      </c>
      <c r="T43">
        <f>T16-'9 Nox1 2009'!T16</f>
        <v>0</v>
      </c>
      <c r="U43">
        <f>U16-'9 Nox1 2009'!U16</f>
        <v>0</v>
      </c>
      <c r="V43">
        <f>V16-'9 Nox1 2009'!V16</f>
        <v>0</v>
      </c>
      <c r="W43">
        <f>W16-'9 Nox1 2009'!W16</f>
        <v>0</v>
      </c>
      <c r="X43">
        <f>X16-'9 Nox1 2009'!X16</f>
        <v>0</v>
      </c>
      <c r="Y43">
        <f>Y16-'9 Nox1 2009'!Y16</f>
        <v>0</v>
      </c>
      <c r="Z43">
        <f>Z16-'9 Nox1 2009'!Z16</f>
        <v>0</v>
      </c>
      <c r="AA43">
        <f>AA16-'9 Nox1 2009'!AA16</f>
        <v>0</v>
      </c>
      <c r="AB43">
        <f>AB16-'9 Nox1 2009'!AB16</f>
        <v>0</v>
      </c>
      <c r="AC43">
        <f>AC16-'9 Nox1 2009'!AC16</f>
        <v>0</v>
      </c>
      <c r="AD43">
        <f t="shared" si="2"/>
        <v>0</v>
      </c>
    </row>
    <row r="44" spans="1:30" x14ac:dyDescent="0.45">
      <c r="A44" t="s">
        <v>14</v>
      </c>
      <c r="B44">
        <f>B17-'9 Nox1 2009'!B17</f>
        <v>-4.2470000000003338E-3</v>
      </c>
      <c r="C44">
        <f>C17-'9 Nox1 2009'!C17</f>
        <v>7.6703999999999439E-2</v>
      </c>
      <c r="D44">
        <f>D17-'9 Nox1 2009'!D17</f>
        <v>-4.5249000000000095E-2</v>
      </c>
      <c r="E44">
        <f>E17-'9 Nox1 2009'!E17</f>
        <v>-1.5799999999899228E-4</v>
      </c>
      <c r="F44">
        <f>F17-'9 Nox1 2009'!F17</f>
        <v>-4.1500000000027626E-4</v>
      </c>
      <c r="G44">
        <f>G17-'9 Nox1 2009'!G17</f>
        <v>-2.3817000000001087E-2</v>
      </c>
      <c r="H44">
        <f>H17-'9 Nox1 2009'!H17</f>
        <v>2.3182999999999954E-2</v>
      </c>
      <c r="I44">
        <f>I17-'9 Nox1 2009'!I17</f>
        <v>0.12537600000000015</v>
      </c>
      <c r="J44">
        <f>J17-'9 Nox1 2009'!J17</f>
        <v>4.2797999999999892E-2</v>
      </c>
      <c r="K44">
        <f>K17-'9 Nox1 2009'!K17</f>
        <v>0.11199500000000029</v>
      </c>
      <c r="L44">
        <f>L17-'9 Nox1 2009'!L17</f>
        <v>-3.6558000000000312E-2</v>
      </c>
      <c r="M44">
        <f>M17-'9 Nox1 2009'!M17</f>
        <v>9.7525000000000084E-2</v>
      </c>
      <c r="N44">
        <f>N17-'9 Nox1 2009'!N17</f>
        <v>3.1328000000000245E-2</v>
      </c>
      <c r="O44">
        <f>O17-'9 Nox1 2009'!O17</f>
        <v>-4.818000000000211E-3</v>
      </c>
      <c r="P44">
        <f>P17-'9 Nox1 2009'!P17</f>
        <v>-2.4451000000000001E-2</v>
      </c>
      <c r="Q44">
        <f>Q17-'9 Nox1 2009'!Q17</f>
        <v>1.8838999999999828E-2</v>
      </c>
      <c r="R44">
        <f>R17-'9 Nox1 2009'!R17</f>
        <v>3.719999999987067E-4</v>
      </c>
      <c r="S44">
        <f>S17-'9 Nox1 2009'!S17</f>
        <v>9.5310000000008444E-3</v>
      </c>
      <c r="T44">
        <f>T17-'9 Nox1 2009'!T17</f>
        <v>-0.103796</v>
      </c>
      <c r="U44">
        <f>U17-'9 Nox1 2009'!U17</f>
        <v>-0.12523400000000029</v>
      </c>
      <c r="V44">
        <f>V17-'9 Nox1 2009'!V17</f>
        <v>0.17280399999999974</v>
      </c>
      <c r="W44">
        <f>W17-'9 Nox1 2009'!W17</f>
        <v>6.7547000000000246E-2</v>
      </c>
      <c r="X44">
        <f>X17-'9 Nox1 2009'!X17</f>
        <v>3.9427000000000767E-2</v>
      </c>
      <c r="Y44">
        <f>Y17-'9 Nox1 2009'!Y17</f>
        <v>-3.6375999999999742E-2</v>
      </c>
      <c r="Z44">
        <f>Z17-'9 Nox1 2009'!Z17</f>
        <v>-3.4400999999999016E-2</v>
      </c>
      <c r="AA44">
        <f>AA17-'9 Nox1 2009'!AA17</f>
        <v>-8.352899999999952E-2</v>
      </c>
      <c r="AB44">
        <f>AB17-'9 Nox1 2009'!AB17</f>
        <v>2.10309999999998E-2</v>
      </c>
      <c r="AC44">
        <f>AC17-'9 Nox1 2009'!AC17</f>
        <v>-5.1700000000032276E-4</v>
      </c>
      <c r="AD44">
        <f t="shared" si="2"/>
        <v>1.1246214285714278E-2</v>
      </c>
    </row>
    <row r="45" spans="1:30" x14ac:dyDescent="0.45">
      <c r="A45" t="s">
        <v>15</v>
      </c>
      <c r="B45">
        <f>B18-'9 Nox1 2009'!B18</f>
        <v>-9.6851999999999272E-2</v>
      </c>
      <c r="C45">
        <f>C18-'9 Nox1 2009'!C18</f>
        <v>-4.4895999999999603E-2</v>
      </c>
      <c r="D45">
        <f>D18-'9 Nox1 2009'!D18</f>
        <v>2.3756000000000554E-2</v>
      </c>
      <c r="E45">
        <f>E18-'9 Nox1 2009'!E18</f>
        <v>-3.8399999999860768E-4</v>
      </c>
      <c r="F45">
        <f>F18-'9 Nox1 2009'!F18</f>
        <v>4.5800000000006946E-4</v>
      </c>
      <c r="G45">
        <f>G18-'9 Nox1 2009'!G18</f>
        <v>-2.5910000000006761E-3</v>
      </c>
      <c r="H45">
        <f>H18-'9 Nox1 2009'!H18</f>
        <v>7.1222999999999814E-2</v>
      </c>
      <c r="I45">
        <f>I18-'9 Nox1 2009'!I18</f>
        <v>2.6048000000000293E-2</v>
      </c>
      <c r="J45">
        <f>J18-'9 Nox1 2009'!J18</f>
        <v>-0.18383899999999986</v>
      </c>
      <c r="K45">
        <f>K18-'9 Nox1 2009'!K18</f>
        <v>7.2320000000000384E-2</v>
      </c>
      <c r="L45">
        <f>L18-'9 Nox1 2009'!L18</f>
        <v>0.20595300000000005</v>
      </c>
      <c r="M45">
        <f>M18-'9 Nox1 2009'!M18</f>
        <v>-3.3353999999999218E-2</v>
      </c>
      <c r="N45">
        <f>N18-'9 Nox1 2009'!N18</f>
        <v>0.14372300000000049</v>
      </c>
      <c r="O45">
        <f>O18-'9 Nox1 2009'!O18</f>
        <v>-4.8200000000004906E-3</v>
      </c>
      <c r="P45">
        <f>P18-'9 Nox1 2009'!P18</f>
        <v>4.7451999999999828E-2</v>
      </c>
      <c r="Q45">
        <f>Q18-'9 Nox1 2009'!Q18</f>
        <v>-1.239400000000046E-2</v>
      </c>
      <c r="R45">
        <f>R18-'9 Nox1 2009'!R18</f>
        <v>-1.7900000000103944E-4</v>
      </c>
      <c r="S45">
        <f>S18-'9 Nox1 2009'!S18</f>
        <v>-1.3247999999999038E-2</v>
      </c>
      <c r="T45">
        <f>T18-'9 Nox1 2009'!T18</f>
        <v>0.10498800000000008</v>
      </c>
      <c r="U45">
        <f>U18-'9 Nox1 2009'!U18</f>
        <v>-1.2436999999999809E-2</v>
      </c>
      <c r="V45">
        <f>V18-'9 Nox1 2009'!V18</f>
        <v>3.9100000000003021E-3</v>
      </c>
      <c r="W45">
        <f>W18-'9 Nox1 2009'!W18</f>
        <v>7.5026999999999511E-2</v>
      </c>
      <c r="X45">
        <f>X18-'9 Nox1 2009'!X18</f>
        <v>2.1599999999999397E-3</v>
      </c>
      <c r="Y45">
        <f>Y18-'9 Nox1 2009'!Y18</f>
        <v>8.5465999999999376E-2</v>
      </c>
      <c r="Z45">
        <f>Z18-'9 Nox1 2009'!Z18</f>
        <v>1.8442999999999543E-2</v>
      </c>
      <c r="AA45">
        <f>AA18-'9 Nox1 2009'!AA18</f>
        <v>-1.3212000000000224E-2</v>
      </c>
      <c r="AB45">
        <f>AB18-'9 Nox1 2009'!AB18</f>
        <v>8.3330000000003679E-3</v>
      </c>
      <c r="AC45">
        <f>AC18-'9 Nox1 2009'!AC18</f>
        <v>-2.3370000000006996E-3</v>
      </c>
      <c r="AD45">
        <f t="shared" si="2"/>
        <v>1.6739892857142915E-2</v>
      </c>
    </row>
    <row r="46" spans="1:30" x14ac:dyDescent="0.45">
      <c r="A46" t="s">
        <v>16</v>
      </c>
      <c r="B46">
        <f>B19-'9 Nox1 2009'!B19</f>
        <v>7.8400999999999499E-2</v>
      </c>
      <c r="C46">
        <f>C19-'9 Nox1 2009'!C19</f>
        <v>-1.2929999999998998E-2</v>
      </c>
      <c r="D46">
        <f>D19-'9 Nox1 2009'!D19</f>
        <v>2.8023999999999383E-2</v>
      </c>
      <c r="E46">
        <f>E19-'9 Nox1 2009'!E19</f>
        <v>5.4299999999862791E-4</v>
      </c>
      <c r="F46">
        <f>F19-'9 Nox1 2009'!F19</f>
        <v>-8.7999999999865963E-5</v>
      </c>
      <c r="G46">
        <f>G19-'9 Nox1 2009'!G19</f>
        <v>3.5268999999999995E-2</v>
      </c>
      <c r="H46">
        <f>H19-'9 Nox1 2009'!H19</f>
        <v>-6.056600000000012E-2</v>
      </c>
      <c r="I46">
        <f>I19-'9 Nox1 2009'!I19</f>
        <v>-0.12802399999999992</v>
      </c>
      <c r="J46">
        <f>J19-'9 Nox1 2009'!J19</f>
        <v>5.8421999999999752E-2</v>
      </c>
      <c r="K46">
        <f>K19-'9 Nox1 2009'!K19</f>
        <v>-0.10782599999999976</v>
      </c>
      <c r="L46">
        <f>L19-'9 Nox1 2009'!L19</f>
        <v>-0.28850099999999923</v>
      </c>
      <c r="M46">
        <f>M19-'9 Nox1 2009'!M19</f>
        <v>-0.23811699999999991</v>
      </c>
      <c r="N46">
        <f>N19-'9 Nox1 2009'!N19</f>
        <v>-0.12588999999999917</v>
      </c>
      <c r="O46">
        <f>O19-'9 Nox1 2009'!O19</f>
        <v>1.9833999999999463E-2</v>
      </c>
      <c r="P46">
        <f>P19-'9 Nox1 2009'!P19</f>
        <v>9.3624999999999403E-2</v>
      </c>
      <c r="Q46">
        <f>Q19-'9 Nox1 2009'!Q19</f>
        <v>-1.3817999999998776E-2</v>
      </c>
      <c r="R46">
        <f>R19-'9 Nox1 2009'!R19</f>
        <v>-1.7900000000103944E-4</v>
      </c>
      <c r="S46">
        <f>S19-'9 Nox1 2009'!S19</f>
        <v>-4.1924999999999102E-2</v>
      </c>
      <c r="T46">
        <f>T19-'9 Nox1 2009'!T19</f>
        <v>5.4759999999998143E-3</v>
      </c>
      <c r="U46">
        <f>U19-'9 Nox1 2009'!U19</f>
        <v>9.0271999999999686E-2</v>
      </c>
      <c r="V46">
        <f>V19-'9 Nox1 2009'!V19</f>
        <v>0.15004099999999987</v>
      </c>
      <c r="W46">
        <f>W19-'9 Nox1 2009'!W19</f>
        <v>-1.0120999999999936E-2</v>
      </c>
      <c r="X46">
        <f>X19-'9 Nox1 2009'!X19</f>
        <v>4.8773999999999873E-2</v>
      </c>
      <c r="Y46">
        <f>Y19-'9 Nox1 2009'!Y19</f>
        <v>0.11521600000000021</v>
      </c>
      <c r="Z46">
        <f>Z19-'9 Nox1 2009'!Z19</f>
        <v>-5.4040999999999784E-2</v>
      </c>
      <c r="AA46">
        <f>AA19-'9 Nox1 2009'!AA19</f>
        <v>1.1697999999999986E-2</v>
      </c>
      <c r="AB46">
        <f>AB19-'9 Nox1 2009'!AB19</f>
        <v>-2.9080000000000439E-2</v>
      </c>
      <c r="AC46">
        <f>AC19-'9 Nox1 2009'!AC19</f>
        <v>-4.0170000000010475E-3</v>
      </c>
      <c r="AD46">
        <f t="shared" si="2"/>
        <v>-1.3554571428571483E-2</v>
      </c>
    </row>
    <row r="47" spans="1:30" x14ac:dyDescent="0.45">
      <c r="A47" t="s">
        <v>17</v>
      </c>
      <c r="B47">
        <f>B20-'9 Nox1 2009'!B20</f>
        <v>0</v>
      </c>
      <c r="C47">
        <f>C20-'9 Nox1 2009'!C20</f>
        <v>0</v>
      </c>
      <c r="D47">
        <f>D20-'9 Nox1 2009'!D20</f>
        <v>0</v>
      </c>
      <c r="E47">
        <f>E20-'9 Nox1 2009'!E20</f>
        <v>0</v>
      </c>
      <c r="F47">
        <f>F20-'9 Nox1 2009'!F20</f>
        <v>0</v>
      </c>
      <c r="G47">
        <f>G20-'9 Nox1 2009'!G20</f>
        <v>0</v>
      </c>
      <c r="H47">
        <f>H20-'9 Nox1 2009'!H20</f>
        <v>0</v>
      </c>
      <c r="I47">
        <f>I20-'9 Nox1 2009'!I20</f>
        <v>0</v>
      </c>
      <c r="J47">
        <f>J20-'9 Nox1 2009'!J20</f>
        <v>7.1487999999999996E-2</v>
      </c>
      <c r="K47">
        <f>K20-'9 Nox1 2009'!K20</f>
        <v>-4.5994000000000312E-2</v>
      </c>
      <c r="L47">
        <f>L20-'9 Nox1 2009'!L20</f>
        <v>4.4181000000000026E-2</v>
      </c>
      <c r="M47">
        <f>M20-'9 Nox1 2009'!M20</f>
        <v>0.20394299999999976</v>
      </c>
      <c r="N47">
        <f>N20-'9 Nox1 2009'!N20</f>
        <v>-8.1193999999999988E-2</v>
      </c>
      <c r="O47">
        <f>O20-'9 Nox1 2009'!O20</f>
        <v>2.8143000000000029E-2</v>
      </c>
      <c r="P47">
        <f>P20-'9 Nox1 2009'!P20</f>
        <v>-0.11981899999999968</v>
      </c>
      <c r="Q47">
        <f>Q20-'9 Nox1 2009'!Q20</f>
        <v>-6.5169999999987738E-3</v>
      </c>
      <c r="R47">
        <f>R20-'9 Nox1 2009'!R20</f>
        <v>-1.7900000000103944E-4</v>
      </c>
      <c r="S47">
        <f>S20-'9 Nox1 2009'!S20</f>
        <v>-6.9544000000000494E-2</v>
      </c>
      <c r="T47">
        <f>T20-'9 Nox1 2009'!T20</f>
        <v>-2.1784000000000248E-2</v>
      </c>
      <c r="U47">
        <f>U20-'9 Nox1 2009'!U20</f>
        <v>3.3749999999999947E-2</v>
      </c>
      <c r="V47">
        <f>V20-'9 Nox1 2009'!V20</f>
        <v>-0.31803799999999982</v>
      </c>
      <c r="W47">
        <f>W20-'9 Nox1 2009'!W20</f>
        <v>-0.20437400000000006</v>
      </c>
      <c r="X47">
        <f>X20-'9 Nox1 2009'!X20</f>
        <v>4.8928999999999334E-2</v>
      </c>
      <c r="Y47">
        <f>Y20-'9 Nox1 2009'!Y20</f>
        <v>-0.12516000000000016</v>
      </c>
      <c r="Z47">
        <f>Z20-'9 Nox1 2009'!Z20</f>
        <v>3.9604000000000639E-2</v>
      </c>
      <c r="AA47">
        <f>AA20-'9 Nox1 2009'!AA20</f>
        <v>-6.6420000000002588E-3</v>
      </c>
      <c r="AB47">
        <f>AB20-'9 Nox1 2009'!AB20</f>
        <v>-3.0199999999958038E-4</v>
      </c>
      <c r="AC47">
        <f>AC20-'9 Nox1 2009'!AC20</f>
        <v>-1.2270000000000891E-3</v>
      </c>
      <c r="AD47">
        <f t="shared" si="2"/>
        <v>-1.8954857142857169E-2</v>
      </c>
    </row>
    <row r="48" spans="1:30" x14ac:dyDescent="0.45">
      <c r="A48" t="s">
        <v>18</v>
      </c>
      <c r="B48">
        <f>B21-'9 Nox1 2009'!B21</f>
        <v>-2.2697999999998331E-2</v>
      </c>
      <c r="C48">
        <f>C21-'9 Nox1 2009'!C21</f>
        <v>1.8876999999999811E-2</v>
      </c>
      <c r="D48">
        <f>D21-'9 Nox1 2009'!D21</f>
        <v>6.5309999999989543E-3</v>
      </c>
      <c r="E48">
        <f>E21-'9 Nox1 2009'!E21</f>
        <v>0</v>
      </c>
      <c r="F48">
        <f>F21-'9 Nox1 2009'!F21</f>
        <v>-4.4000000002597517E-5</v>
      </c>
      <c r="G48">
        <f>G21-'9 Nox1 2009'!G21</f>
        <v>8.8599999999985357E-3</v>
      </c>
      <c r="H48">
        <f>H21-'9 Nox1 2009'!H21</f>
        <v>3.3839000000000397E-2</v>
      </c>
      <c r="I48">
        <f>I21-'9 Nox1 2009'!I21</f>
        <v>2.3402000000000811E-2</v>
      </c>
      <c r="J48">
        <f>J21-'9 Nox1 2009'!J21</f>
        <v>-1.1131000000000668E-2</v>
      </c>
      <c r="K48">
        <f>K21-'9 Nox1 2009'!K21</f>
        <v>3.0495999999999412E-2</v>
      </c>
      <c r="L48">
        <f>L21-'9 Nox1 2009'!L21</f>
        <v>-7.4111000000002036E-2</v>
      </c>
      <c r="M48">
        <f>M21-'9 Nox1 2009'!M21</f>
        <v>2.9995999999997025E-2</v>
      </c>
      <c r="N48">
        <f>N21-'9 Nox1 2009'!N21</f>
        <v>-3.2032999999998424E-2</v>
      </c>
      <c r="O48">
        <f>O21-'9 Nox1 2009'!O21</f>
        <v>3.8336999999998511E-2</v>
      </c>
      <c r="P48">
        <f>P21-'9 Nox1 2009'!P21</f>
        <v>-3.1919999999985293E-3</v>
      </c>
      <c r="Q48">
        <f>Q21-'9 Nox1 2009'!Q21</f>
        <v>-1.3889999999996405E-2</v>
      </c>
      <c r="R48">
        <f>R21-'9 Nox1 2009'!R21</f>
        <v>-1.660000000001105E-4</v>
      </c>
      <c r="S48">
        <f>S21-'9 Nox1 2009'!S21</f>
        <v>-0.11518600000000134</v>
      </c>
      <c r="T48">
        <f>T21-'9 Nox1 2009'!T21</f>
        <v>-1.5114999999999768E-2</v>
      </c>
      <c r="U48">
        <f>U21-'9 Nox1 2009'!U21</f>
        <v>-1.3648999999999134E-2</v>
      </c>
      <c r="V48">
        <f>V21-'9 Nox1 2009'!V21</f>
        <v>8.7180000000000035E-3</v>
      </c>
      <c r="W48">
        <f>W21-'9 Nox1 2009'!W21</f>
        <v>-7.1922000000000708E-2</v>
      </c>
      <c r="X48">
        <f>X21-'9 Nox1 2009'!X21</f>
        <v>0.147984000000001</v>
      </c>
      <c r="Y48">
        <f>Y21-'9 Nox1 2009'!Y21</f>
        <v>3.9145999999998793E-2</v>
      </c>
      <c r="Z48">
        <f>Z21-'9 Nox1 2009'!Z21</f>
        <v>-3.0394999999998618E-2</v>
      </c>
      <c r="AA48">
        <f>AA21-'9 Nox1 2009'!AA21</f>
        <v>-9.1684000000000765E-2</v>
      </c>
      <c r="AB48">
        <f>AB21-'9 Nox1 2009'!AB21</f>
        <v>-1.8000000000739647E-5</v>
      </c>
      <c r="AC48">
        <f>AC21-'9 Nox1 2009'!AC21</f>
        <v>-8.0980000000039354E-3</v>
      </c>
      <c r="AD48">
        <f t="shared" si="2"/>
        <v>-4.1837857142860303E-3</v>
      </c>
    </row>
    <row r="49" spans="1:30" x14ac:dyDescent="0.45">
      <c r="A49" t="s">
        <v>19</v>
      </c>
      <c r="B49">
        <f>B22-'9 Nox1 2009'!B22</f>
        <v>-5.7878999999999792E-2</v>
      </c>
      <c r="C49">
        <f>C22-'9 Nox1 2009'!C22</f>
        <v>5.963800000000008E-2</v>
      </c>
      <c r="D49">
        <f>D22-'9 Nox1 2009'!D22</f>
        <v>-0.166798</v>
      </c>
      <c r="E49">
        <f>E22-'9 Nox1 2009'!E22</f>
        <v>0</v>
      </c>
      <c r="F49">
        <f>F22-'9 Nox1 2009'!F22</f>
        <v>5.2659999999988827E-3</v>
      </c>
      <c r="G49">
        <f>G22-'9 Nox1 2009'!G22</f>
        <v>-6.8518000000000967E-2</v>
      </c>
      <c r="H49">
        <f>H22-'9 Nox1 2009'!H22</f>
        <v>-7.8026999999999958E-2</v>
      </c>
      <c r="I49">
        <f>I22-'9 Nox1 2009'!I22</f>
        <v>-0.24834099999999992</v>
      </c>
      <c r="J49">
        <f>J22-'9 Nox1 2009'!J22</f>
        <v>0.2414000000000005</v>
      </c>
      <c r="K49">
        <f>K22-'9 Nox1 2009'!K22</f>
        <v>-0.2952300000000001</v>
      </c>
      <c r="L49">
        <f>L22-'9 Nox1 2009'!L22</f>
        <v>-0.19083200000000033</v>
      </c>
      <c r="M49">
        <f>M22-'9 Nox1 2009'!M22</f>
        <v>-0.15108899999999981</v>
      </c>
      <c r="N49">
        <f>N22-'9 Nox1 2009'!N22</f>
        <v>0.11342500000000122</v>
      </c>
      <c r="O49">
        <f>O22-'9 Nox1 2009'!O22</f>
        <v>1.7136000000000706E-2</v>
      </c>
      <c r="P49">
        <f>P22-'9 Nox1 2009'!P22</f>
        <v>-0.17705400000000004</v>
      </c>
      <c r="Q49">
        <f>Q22-'9 Nox1 2009'!Q22</f>
        <v>-8.726700000000065E-2</v>
      </c>
      <c r="R49">
        <f>R22-'9 Nox1 2009'!R22</f>
        <v>-4.9999999980343546E-6</v>
      </c>
      <c r="S49">
        <f>S22-'9 Nox1 2009'!S22</f>
        <v>8.8109000000002879E-2</v>
      </c>
      <c r="T49">
        <f>T22-'9 Nox1 2009'!T22</f>
        <v>9.0538000000000451E-2</v>
      </c>
      <c r="U49">
        <f>U22-'9 Nox1 2009'!U22</f>
        <v>-2.615000000000034E-2</v>
      </c>
      <c r="V49">
        <f>V22-'9 Nox1 2009'!V22</f>
        <v>0.11902699999999999</v>
      </c>
      <c r="W49">
        <f>W22-'9 Nox1 2009'!W22</f>
        <v>-0.50888400000000011</v>
      </c>
      <c r="X49">
        <f>X22-'9 Nox1 2009'!X22</f>
        <v>-0.31843500000000091</v>
      </c>
      <c r="Y49">
        <f>Y22-'9 Nox1 2009'!Y22</f>
        <v>-1.6837999999999909E-2</v>
      </c>
      <c r="Z49">
        <f>Z22-'9 Nox1 2009'!Z22</f>
        <v>7.8763000000002137E-2</v>
      </c>
      <c r="AA49">
        <f>AA22-'9 Nox1 2009'!AA22</f>
        <v>7.3740000000000805E-2</v>
      </c>
      <c r="AB49">
        <f>AB22-'9 Nox1 2009'!AB22</f>
        <v>-5.4929999999998813E-2</v>
      </c>
      <c r="AC49">
        <f>AC22-'9 Nox1 2009'!AC22</f>
        <v>-1.9612999999999658E-2</v>
      </c>
      <c r="AD49">
        <f t="shared" si="2"/>
        <v>-5.6387428571428276E-2</v>
      </c>
    </row>
    <row r="50" spans="1:30" x14ac:dyDescent="0.45">
      <c r="A50" t="s">
        <v>20</v>
      </c>
      <c r="B50">
        <f>B23-'9 Nox1 2009'!B23</f>
        <v>2.5660000000016225E-3</v>
      </c>
      <c r="C50">
        <f>C23-'9 Nox1 2009'!C23</f>
        <v>-6.5272000000000219E-2</v>
      </c>
      <c r="D50">
        <f>D23-'9 Nox1 2009'!D23</f>
        <v>0.13121599999999844</v>
      </c>
      <c r="E50">
        <f>E23-'9 Nox1 2009'!E23</f>
        <v>0</v>
      </c>
      <c r="F50">
        <f>F23-'9 Nox1 2009'!F23</f>
        <v>-2.4219999999999686E-2</v>
      </c>
      <c r="G50">
        <f>G23-'9 Nox1 2009'!G23</f>
        <v>0.26609399999999894</v>
      </c>
      <c r="H50">
        <f>H23-'9 Nox1 2009'!H23</f>
        <v>0.11029200000000117</v>
      </c>
      <c r="I50">
        <f>I23-'9 Nox1 2009'!I23</f>
        <v>0.21108599999999988</v>
      </c>
      <c r="J50">
        <f>J23-'9 Nox1 2009'!J23</f>
        <v>-0.12763200000000019</v>
      </c>
      <c r="K50">
        <f>K23-'9 Nox1 2009'!K23</f>
        <v>1.379600000000103E-2</v>
      </c>
      <c r="L50">
        <f>L23-'9 Nox1 2009'!L23</f>
        <v>0.35025700000000093</v>
      </c>
      <c r="M50">
        <f>M23-'9 Nox1 2009'!M23</f>
        <v>0.13354099999999924</v>
      </c>
      <c r="N50">
        <f>N23-'9 Nox1 2009'!N23</f>
        <v>-9.0886999999998608E-2</v>
      </c>
      <c r="O50">
        <f>O23-'9 Nox1 2009'!O23</f>
        <v>0.12753699999999668</v>
      </c>
      <c r="P50">
        <f>P23-'9 Nox1 2009'!P23</f>
        <v>-0.12247200000000191</v>
      </c>
      <c r="Q50">
        <f>Q23-'9 Nox1 2009'!Q23</f>
        <v>-8.7301000000000073E-2</v>
      </c>
      <c r="R50">
        <f>R23-'9 Nox1 2009'!R23</f>
        <v>-5.0000000015870683E-6</v>
      </c>
      <c r="S50">
        <f>S23-'9 Nox1 2009'!S23</f>
        <v>-0.22528499999999951</v>
      </c>
      <c r="T50">
        <f>T23-'9 Nox1 2009'!T23</f>
        <v>-0.27185499999999863</v>
      </c>
      <c r="U50">
        <f>U23-'9 Nox1 2009'!U23</f>
        <v>9.6290000000003317E-3</v>
      </c>
      <c r="V50">
        <f>V23-'9 Nox1 2009'!V23</f>
        <v>3.3494000000000135E-2</v>
      </c>
      <c r="W50">
        <f>W23-'9 Nox1 2009'!W23</f>
        <v>0.24655000000000094</v>
      </c>
      <c r="X50">
        <f>X23-'9 Nox1 2009'!X23</f>
        <v>-6.2176000000000897E-2</v>
      </c>
      <c r="Y50">
        <f>Y23-'9 Nox1 2009'!Y23</f>
        <v>-7.7375999999999223E-2</v>
      </c>
      <c r="Z50">
        <f>Z23-'9 Nox1 2009'!Z23</f>
        <v>3.675699999999793E-2</v>
      </c>
      <c r="AA50">
        <f>AA23-'9 Nox1 2009'!AA23</f>
        <v>-0.15673299999999912</v>
      </c>
      <c r="AB50">
        <f>AB23-'9 Nox1 2009'!AB23</f>
        <v>1.4199000000001405E-2</v>
      </c>
      <c r="AC50">
        <f>AC23-'9 Nox1 2009'!AC23</f>
        <v>-1.9620999999997224E-2</v>
      </c>
      <c r="AD50">
        <f t="shared" si="2"/>
        <v>1.2720678571428636E-2</v>
      </c>
    </row>
    <row r="51" spans="1:30" x14ac:dyDescent="0.45">
      <c r="A51" t="s">
        <v>24</v>
      </c>
      <c r="B51">
        <f>B24-'9 Nox1 2009'!B24</f>
        <v>1.9093000000001581E-2</v>
      </c>
      <c r="C51">
        <f>C24-'9 Nox1 2009'!C24</f>
        <v>-2.552000000001442E-3</v>
      </c>
      <c r="D51">
        <f>D24-'9 Nox1 2009'!D24</f>
        <v>-4.2429999999999524E-2</v>
      </c>
      <c r="E51">
        <f>E24-'9 Nox1 2009'!E24</f>
        <v>0</v>
      </c>
      <c r="F51">
        <f>F24-'9 Nox1 2009'!F24</f>
        <v>-9.2120000000015523E-3</v>
      </c>
      <c r="G51">
        <f>G24-'9 Nox1 2009'!G24</f>
        <v>-0.31901300000000177</v>
      </c>
      <c r="H51">
        <f>H24-'9 Nox1 2009'!H24</f>
        <v>2.893800000000013E-2</v>
      </c>
      <c r="I51">
        <f>I24-'9 Nox1 2009'!I24</f>
        <v>8.3664999999999878E-2</v>
      </c>
      <c r="J51">
        <f>J24-'9 Nox1 2009'!J24</f>
        <v>-0.11573899999999959</v>
      </c>
      <c r="K51">
        <f>K24-'9 Nox1 2009'!K24</f>
        <v>0.33966299999999983</v>
      </c>
      <c r="L51">
        <f>L24-'9 Nox1 2009'!L24</f>
        <v>0</v>
      </c>
      <c r="M51">
        <f>M24-'9 Nox1 2009'!M24</f>
        <v>-2.3112000000000243E-2</v>
      </c>
      <c r="N51">
        <f>N24-'9 Nox1 2009'!N24</f>
        <v>9.4905000000000683E-2</v>
      </c>
      <c r="O51">
        <f>O24-'9 Nox1 2009'!O24</f>
        <v>-0.2180029999999995</v>
      </c>
      <c r="P51">
        <f>P24-'9 Nox1 2009'!P24</f>
        <v>0.27980300000000113</v>
      </c>
      <c r="Q51">
        <f>Q24-'9 Nox1 2009'!Q24</f>
        <v>0.14494099999999932</v>
      </c>
      <c r="R51">
        <f>R24-'9 Nox1 2009'!R24</f>
        <v>-3.9999999970063982E-6</v>
      </c>
      <c r="S51">
        <f>S24-'9 Nox1 2009'!S24</f>
        <v>-3.5351000000002131E-2</v>
      </c>
      <c r="T51">
        <f>T24-'9 Nox1 2009'!T24</f>
        <v>8.9693000000000467E-2</v>
      </c>
      <c r="U51">
        <f>U24-'9 Nox1 2009'!U24</f>
        <v>0.14840699999999973</v>
      </c>
      <c r="V51">
        <f>V24-'9 Nox1 2009'!V24</f>
        <v>-3.9976000000000234E-2</v>
      </c>
      <c r="W51">
        <f>W24-'9 Nox1 2009'!W24</f>
        <v>-0.13324200000000008</v>
      </c>
      <c r="X51">
        <f>X24-'9 Nox1 2009'!X24</f>
        <v>7.5238000000000582E-2</v>
      </c>
      <c r="Y51">
        <f>Y24-'9 Nox1 2009'!Y24</f>
        <v>0.24723800000000118</v>
      </c>
      <c r="Z51">
        <f>Z24-'9 Nox1 2009'!Z24</f>
        <v>-0.16670500000000033</v>
      </c>
      <c r="AA51">
        <f>AA24-'9 Nox1 2009'!AA24</f>
        <v>0.11706599999999945</v>
      </c>
      <c r="AB51">
        <f>AB24-'9 Nox1 2009'!AB24</f>
        <v>6.0780999999998642E-2</v>
      </c>
      <c r="AC51">
        <f>AC24-'9 Nox1 2009'!AC24</f>
        <v>2.9230000000001866E-2</v>
      </c>
      <c r="AD51">
        <f t="shared" si="2"/>
        <v>2.3332928571428609E-2</v>
      </c>
    </row>
    <row r="52" spans="1:30" x14ac:dyDescent="0.45">
      <c r="A52" t="s">
        <v>21</v>
      </c>
      <c r="B52">
        <f>B25-'9 Nox1 2009'!B25</f>
        <v>4.7288999999999248E-2</v>
      </c>
      <c r="C52">
        <f>C25-'9 Nox1 2009'!C25</f>
        <v>1.0169999999973811E-3</v>
      </c>
      <c r="D52">
        <f>D25-'9 Nox1 2009'!D25</f>
        <v>8.1193999999999988E-2</v>
      </c>
      <c r="E52">
        <f>E25-'9 Nox1 2009'!E25</f>
        <v>0</v>
      </c>
      <c r="F52">
        <f>F25-'9 Nox1 2009'!F25</f>
        <v>-1.3620000000003074E-3</v>
      </c>
      <c r="G52">
        <f>G25-'9 Nox1 2009'!G25</f>
        <v>8.5373999999998063E-2</v>
      </c>
      <c r="H52">
        <f>H25-'9 Nox1 2009'!H25</f>
        <v>-0.10378099999999968</v>
      </c>
      <c r="I52">
        <f>I25-'9 Nox1 2009'!I25</f>
        <v>0</v>
      </c>
      <c r="J52">
        <f>J25-'9 Nox1 2009'!J25</f>
        <v>0</v>
      </c>
      <c r="K52">
        <f>K25-'9 Nox1 2009'!K25</f>
        <v>1.3799999999997148E-4</v>
      </c>
      <c r="L52">
        <f>L25-'9 Nox1 2009'!L25</f>
        <v>-0.10669799999999974</v>
      </c>
      <c r="M52">
        <f>M25-'9 Nox1 2009'!M25</f>
        <v>4.1854000000000724E-2</v>
      </c>
      <c r="N52">
        <f>N25-'9 Nox1 2009'!N25</f>
        <v>-0.17609099999999955</v>
      </c>
      <c r="O52">
        <f>O25-'9 Nox1 2009'!O25</f>
        <v>7.0679000000001935E-2</v>
      </c>
      <c r="P52">
        <f>P25-'9 Nox1 2009'!P25</f>
        <v>3.7310000000001509E-2</v>
      </c>
      <c r="Q52">
        <f>Q25-'9 Nox1 2009'!Q25</f>
        <v>2.9626000000000374E-2</v>
      </c>
      <c r="R52">
        <f>R25-'9 Nox1 2009'!R25</f>
        <v>1.5000000001208491E-5</v>
      </c>
      <c r="S52">
        <f>S25-'9 Nox1 2009'!S25</f>
        <v>2.1061000000003105E-2</v>
      </c>
      <c r="T52">
        <f>T25-'9 Nox1 2009'!T25</f>
        <v>9.809400000000057E-2</v>
      </c>
      <c r="U52">
        <f>U25-'9 Nox1 2009'!U25</f>
        <v>-0.14150300000000016</v>
      </c>
      <c r="V52">
        <f>V25-'9 Nox1 2009'!V25</f>
        <v>-3.3668999999999727E-2</v>
      </c>
      <c r="W52">
        <f>W25-'9 Nox1 2009'!W25</f>
        <v>0.21711299999999945</v>
      </c>
      <c r="X52">
        <f>X25-'9 Nox1 2009'!X25</f>
        <v>0.45258099999999857</v>
      </c>
      <c r="Y52">
        <f>Y25-'9 Nox1 2009'!Y25</f>
        <v>3.9263999999999299E-2</v>
      </c>
      <c r="Z52">
        <f>Z25-'9 Nox1 2009'!Z25</f>
        <v>-0.12646999999999764</v>
      </c>
      <c r="AA52">
        <f>AA25-'9 Nox1 2009'!AA25</f>
        <v>-6.3186999999999216E-2</v>
      </c>
      <c r="AB52">
        <f>AB25-'9 Nox1 2009'!AB25</f>
        <v>-2.7898999999997898E-2</v>
      </c>
      <c r="AC52">
        <f>AC25-'9 Nox1 2009'!AC25</f>
        <v>1.0004999999999598E-2</v>
      </c>
      <c r="AD52">
        <f t="shared" si="2"/>
        <v>1.614121428571454E-2</v>
      </c>
    </row>
    <row r="53" spans="1:30" x14ac:dyDescent="0.45">
      <c r="A53" t="s">
        <v>22</v>
      </c>
      <c r="B53">
        <f>B26-'9 Nox1 2009'!B26</f>
        <v>1.1068999999999107E-2</v>
      </c>
      <c r="C53">
        <f>C26-'9 Nox1 2009'!C26</f>
        <v>-7.1700000000021191E-3</v>
      </c>
      <c r="D53">
        <f>D26-'9 Nox1 2009'!D26</f>
        <v>3.1829999999999359E-3</v>
      </c>
      <c r="E53">
        <f>E26-'9 Nox1 2009'!E26</f>
        <v>0</v>
      </c>
      <c r="F53">
        <f>F26-'9 Nox1 2009'!F26</f>
        <v>-2.9527000000001635E-2</v>
      </c>
      <c r="G53">
        <f>G26-'9 Nox1 2009'!G26</f>
        <v>-3.6063000000005729E-2</v>
      </c>
      <c r="H53">
        <f>H26-'9 Nox1 2009'!H26</f>
        <v>-4.2577000000001419E-2</v>
      </c>
      <c r="I53">
        <f>I26-'9 Nox1 2009'!I26</f>
        <v>4.6410999999999092E-2</v>
      </c>
      <c r="J53">
        <f>J26-'9 Nox1 2009'!J26</f>
        <v>-1.9709999999975025E-3</v>
      </c>
      <c r="K53">
        <f>K26-'9 Nox1 2009'!K26</f>
        <v>5.8366999999996949E-2</v>
      </c>
      <c r="L53">
        <f>L26-'9 Nox1 2009'!L26</f>
        <v>5.2991999999996153E-2</v>
      </c>
      <c r="M53">
        <f>M26-'9 Nox1 2009'!M26</f>
        <v>1.1930000000006658E-3</v>
      </c>
      <c r="N53">
        <f>N26-'9 Nox1 2009'!N26</f>
        <v>-5.864700000000056E-2</v>
      </c>
      <c r="O53">
        <f>O26-'9 Nox1 2009'!O26</f>
        <v>-2.651000000000181E-3</v>
      </c>
      <c r="P53">
        <f>P26-'9 Nox1 2009'!P26</f>
        <v>1.7586000000008539E-2</v>
      </c>
      <c r="Q53">
        <f>Q26-'9 Nox1 2009'!Q26</f>
        <v>0</v>
      </c>
      <c r="R53">
        <f>R26-'9 Nox1 2009'!R26</f>
        <v>0</v>
      </c>
      <c r="S53">
        <f>S26-'9 Nox1 2009'!S26</f>
        <v>-0.15146599999999921</v>
      </c>
      <c r="T53">
        <f>T26-'9 Nox1 2009'!T26</f>
        <v>6.4709999999976731E-3</v>
      </c>
      <c r="U53">
        <f>U26-'9 Nox1 2009'!U26</f>
        <v>-9.6160000000011792E-3</v>
      </c>
      <c r="V53">
        <f>V26-'9 Nox1 2009'!V26</f>
        <v>7.8876000000001056E-2</v>
      </c>
      <c r="W53">
        <f>W26-'9 Nox1 2009'!W26</f>
        <v>-0.17846400000000173</v>
      </c>
      <c r="X53">
        <f>X26-'9 Nox1 2009'!X26</f>
        <v>0.14773500000000439</v>
      </c>
      <c r="Y53">
        <f>Y26-'9 Nox1 2009'!Y26</f>
        <v>0.19228799999999779</v>
      </c>
      <c r="Z53">
        <f>Z26-'9 Nox1 2009'!Z26</f>
        <v>-0.17765500000000145</v>
      </c>
      <c r="AA53">
        <f>AA26-'9 Nox1 2009'!AA26</f>
        <v>-2.9112999999995282E-2</v>
      </c>
      <c r="AB53">
        <f>AB26-'9 Nox1 2009'!AB26</f>
        <v>-7.8500000000047976E-3</v>
      </c>
      <c r="AC53">
        <f>AC26-'9 Nox1 2009'!AC26</f>
        <v>0</v>
      </c>
      <c r="AD53">
        <f t="shared" si="2"/>
        <v>-4.1642500000004089E-3</v>
      </c>
    </row>
    <row r="54" spans="1:30" x14ac:dyDescent="0.45">
      <c r="AD54">
        <f>AD53+AD48+AD42+AD36</f>
        <v>3.4572506428571415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/>
  <dimension ref="A1:AD54"/>
  <sheetViews>
    <sheetView workbookViewId="0">
      <selection sqref="A1:AC26"/>
    </sheetView>
  </sheetViews>
  <sheetFormatPr defaultRowHeight="14.25" x14ac:dyDescent="0.45"/>
  <cols>
    <col min="1" max="1" width="22" bestFit="1" customWidth="1"/>
    <col min="2" max="11" width="12.73046875" bestFit="1" customWidth="1"/>
    <col min="12" max="12" width="11.73046875" bestFit="1" customWidth="1"/>
    <col min="13" max="29" width="12.73046875" bestFit="1" customWidth="1"/>
  </cols>
  <sheetData>
    <row r="1" spans="1:30" x14ac:dyDescent="0.45">
      <c r="A1" s="2"/>
      <c r="B1">
        <v>2019</v>
      </c>
      <c r="C1">
        <v>2019</v>
      </c>
      <c r="D1">
        <v>2019</v>
      </c>
      <c r="E1">
        <v>2019</v>
      </c>
      <c r="F1">
        <v>2019</v>
      </c>
      <c r="G1">
        <v>2019</v>
      </c>
      <c r="H1">
        <v>2019</v>
      </c>
      <c r="I1">
        <v>2019</v>
      </c>
      <c r="J1">
        <v>2019</v>
      </c>
      <c r="K1">
        <v>2019</v>
      </c>
      <c r="L1">
        <v>2019</v>
      </c>
      <c r="M1">
        <v>2019</v>
      </c>
      <c r="N1">
        <v>2020</v>
      </c>
      <c r="O1">
        <v>2020</v>
      </c>
      <c r="P1">
        <v>2020</v>
      </c>
      <c r="Q1">
        <v>2020</v>
      </c>
      <c r="R1">
        <v>2020</v>
      </c>
      <c r="S1">
        <v>2020</v>
      </c>
      <c r="T1">
        <v>2020</v>
      </c>
      <c r="U1">
        <v>2020</v>
      </c>
      <c r="V1">
        <v>2020</v>
      </c>
      <c r="W1">
        <v>2020</v>
      </c>
      <c r="X1">
        <v>2020</v>
      </c>
      <c r="Y1">
        <v>2020</v>
      </c>
      <c r="Z1">
        <v>2021</v>
      </c>
      <c r="AA1">
        <v>2021</v>
      </c>
      <c r="AB1">
        <v>2021</v>
      </c>
      <c r="AC1">
        <v>2021</v>
      </c>
    </row>
    <row r="2" spans="1:30" x14ac:dyDescent="0.45">
      <c r="B2" s="1">
        <v>44197</v>
      </c>
      <c r="C2" s="1">
        <v>44228</v>
      </c>
      <c r="D2" s="1">
        <v>44256</v>
      </c>
      <c r="E2" s="1">
        <v>44287</v>
      </c>
      <c r="F2" s="1">
        <v>44317</v>
      </c>
      <c r="G2" s="1">
        <v>44348</v>
      </c>
      <c r="H2" s="1">
        <v>44378</v>
      </c>
      <c r="I2" s="1">
        <v>44409</v>
      </c>
      <c r="J2" s="1">
        <v>44440</v>
      </c>
      <c r="K2" s="1">
        <v>44470</v>
      </c>
      <c r="L2" s="1">
        <v>44501</v>
      </c>
      <c r="M2" s="1">
        <v>44531</v>
      </c>
      <c r="N2" s="1">
        <v>44197</v>
      </c>
      <c r="O2" s="1">
        <v>44228</v>
      </c>
      <c r="P2" s="1">
        <v>44256</v>
      </c>
      <c r="Q2" s="1">
        <v>44287</v>
      </c>
      <c r="R2" s="1">
        <v>44317</v>
      </c>
      <c r="S2" s="1">
        <v>44348</v>
      </c>
      <c r="T2" s="1">
        <v>44378</v>
      </c>
      <c r="U2" s="1">
        <v>44409</v>
      </c>
      <c r="V2" s="1">
        <v>44440</v>
      </c>
      <c r="W2" s="1">
        <v>44470</v>
      </c>
      <c r="X2" s="1">
        <v>44501</v>
      </c>
      <c r="Y2" s="1">
        <v>44531</v>
      </c>
      <c r="Z2" s="1">
        <v>44197</v>
      </c>
      <c r="AA2" s="1">
        <v>44228</v>
      </c>
      <c r="AB2" s="1">
        <v>44256</v>
      </c>
      <c r="AC2" s="1">
        <v>44287</v>
      </c>
      <c r="AD2" t="s">
        <v>25</v>
      </c>
    </row>
    <row r="3" spans="1:30" x14ac:dyDescent="0.45">
      <c r="A3" t="s">
        <v>0</v>
      </c>
      <c r="B3">
        <v>-7821286.5303530004</v>
      </c>
      <c r="C3">
        <v>-15944780.728468999</v>
      </c>
      <c r="D3">
        <v>-10513065.171832001</v>
      </c>
      <c r="E3">
        <v>-31266509.860079002</v>
      </c>
      <c r="F3">
        <v>-31531582.677237</v>
      </c>
      <c r="G3">
        <v>-6761573.0544220004</v>
      </c>
      <c r="H3">
        <v>-10789987.540796001</v>
      </c>
      <c r="I3">
        <v>-11225296.956753001</v>
      </c>
      <c r="J3">
        <v>-10516513.253676999</v>
      </c>
      <c r="K3">
        <v>-36020706.420680001</v>
      </c>
      <c r="L3">
        <v>-7965617.569007</v>
      </c>
      <c r="M3">
        <v>-6567521.5089410003</v>
      </c>
      <c r="N3">
        <v>-7646239.3627359997</v>
      </c>
      <c r="O3">
        <v>-13287090.802649001</v>
      </c>
      <c r="P3">
        <v>-5867780.9181840001</v>
      </c>
      <c r="Q3">
        <v>-18522354.949499998</v>
      </c>
      <c r="R3">
        <v>-158381945.423177</v>
      </c>
      <c r="S3">
        <v>-115751799.661672</v>
      </c>
      <c r="T3">
        <v>-10567487.158756001</v>
      </c>
      <c r="U3">
        <v>-5275639.1534949997</v>
      </c>
      <c r="V3">
        <v>-7626226.8597480003</v>
      </c>
      <c r="W3">
        <v>-8815959.9319589995</v>
      </c>
      <c r="X3">
        <v>-6834840.371948</v>
      </c>
      <c r="Y3">
        <v>-9480570.6175229996</v>
      </c>
      <c r="Z3">
        <v>-12327544.265241001</v>
      </c>
      <c r="AA3">
        <v>-11130275.565078</v>
      </c>
      <c r="AB3">
        <v>-8788576.0223609991</v>
      </c>
      <c r="AC3">
        <v>-21004069.918761998</v>
      </c>
      <c r="AD3">
        <f>AVERAGE(B3:AC3)</f>
        <v>-21722601.509108394</v>
      </c>
    </row>
    <row r="4" spans="1:30" x14ac:dyDescent="0.45">
      <c r="A4" t="s">
        <v>1</v>
      </c>
      <c r="B4">
        <v>-5009614.4714040002</v>
      </c>
      <c r="C4">
        <v>-11931091.317002</v>
      </c>
      <c r="D4">
        <v>-4283934.5492420001</v>
      </c>
      <c r="E4">
        <v>-987266.54217599996</v>
      </c>
      <c r="F4">
        <v>657449.90299800003</v>
      </c>
      <c r="G4">
        <v>820265.90640400001</v>
      </c>
      <c r="H4">
        <v>-4464885.9302380001</v>
      </c>
      <c r="I4">
        <v>-5636516.8959929999</v>
      </c>
      <c r="J4">
        <v>-5682204.7543919999</v>
      </c>
      <c r="K4">
        <v>-4481080.7553669997</v>
      </c>
      <c r="L4">
        <v>-7010683.9140830003</v>
      </c>
      <c r="M4">
        <v>-6485386.1471859999</v>
      </c>
      <c r="N4">
        <v>-6032682.0046469998</v>
      </c>
      <c r="O4">
        <v>-4902881.387747</v>
      </c>
      <c r="P4">
        <v>-5867780.9181840001</v>
      </c>
      <c r="Q4">
        <v>-4546803.5349390004</v>
      </c>
      <c r="R4">
        <v>-200755.88651700001</v>
      </c>
      <c r="S4">
        <v>-303145.12762599997</v>
      </c>
      <c r="T4">
        <v>-2625201.3194869999</v>
      </c>
      <c r="U4">
        <v>-5275639.1534949997</v>
      </c>
      <c r="V4">
        <v>-6850238.126038</v>
      </c>
      <c r="W4">
        <v>-6182172.553239</v>
      </c>
      <c r="X4">
        <v>-6531694.2126869997</v>
      </c>
      <c r="Y4">
        <v>-9323178.6175229996</v>
      </c>
      <c r="Z4">
        <v>-7917260.779654</v>
      </c>
      <c r="AA4">
        <v>-6725875.2386039998</v>
      </c>
      <c r="AB4">
        <v>-3908818.9696220001</v>
      </c>
      <c r="AC4">
        <v>-1271142.9320070001</v>
      </c>
      <c r="AD4">
        <f t="shared" ref="AD4:AD26" si="0">AVERAGE(B4:AC4)</f>
        <v>-4748579.2939177509</v>
      </c>
    </row>
    <row r="5" spans="1:30" x14ac:dyDescent="0.45">
      <c r="A5" t="s">
        <v>2</v>
      </c>
      <c r="B5">
        <v>40.984153999999997</v>
      </c>
      <c r="C5">
        <v>35.454563</v>
      </c>
      <c r="D5">
        <v>31.880161000000001</v>
      </c>
      <c r="E5">
        <v>51.949117000000001</v>
      </c>
      <c r="F5">
        <v>61.256574000000001</v>
      </c>
      <c r="G5">
        <v>58.145462000000002</v>
      </c>
      <c r="H5">
        <v>41.366083000000003</v>
      </c>
      <c r="I5">
        <v>36.560679</v>
      </c>
      <c r="J5">
        <v>49.414400000000001</v>
      </c>
      <c r="K5">
        <v>40.529361999999999</v>
      </c>
      <c r="L5">
        <v>41.734963999999998</v>
      </c>
      <c r="M5">
        <v>45.969248</v>
      </c>
      <c r="N5">
        <v>43.458790999999998</v>
      </c>
      <c r="O5">
        <v>46.564810999999999</v>
      </c>
      <c r="P5">
        <v>15.189361999999999</v>
      </c>
      <c r="Q5">
        <v>0</v>
      </c>
      <c r="R5">
        <v>0</v>
      </c>
      <c r="S5">
        <v>27.610302999999998</v>
      </c>
      <c r="T5">
        <v>54.535473000000003</v>
      </c>
      <c r="U5">
        <v>35.751294000000001</v>
      </c>
      <c r="V5">
        <v>24.382652</v>
      </c>
      <c r="W5">
        <v>33.762751999999999</v>
      </c>
      <c r="X5">
        <v>48.167206999999998</v>
      </c>
      <c r="Y5">
        <v>47.503270999999998</v>
      </c>
      <c r="Z5">
        <v>46.222498000000002</v>
      </c>
      <c r="AA5">
        <v>47.285131</v>
      </c>
      <c r="AB5">
        <v>47.525517999999998</v>
      </c>
      <c r="AC5">
        <v>42.316028000000003</v>
      </c>
      <c r="AD5">
        <f t="shared" si="0"/>
        <v>39.125709214285713</v>
      </c>
    </row>
    <row r="6" spans="1:30" x14ac:dyDescent="0.45">
      <c r="A6" t="s">
        <v>3</v>
      </c>
      <c r="B6">
        <v>25.226635000000002</v>
      </c>
      <c r="C6">
        <v>20.575790000000001</v>
      </c>
      <c r="D6">
        <v>17.575641999999998</v>
      </c>
      <c r="E6">
        <v>48.928964999999998</v>
      </c>
      <c r="F6">
        <v>66.608046999999999</v>
      </c>
      <c r="G6">
        <v>64.973613</v>
      </c>
      <c r="H6">
        <v>30.472149999999999</v>
      </c>
      <c r="I6">
        <v>20.896326999999999</v>
      </c>
      <c r="J6">
        <v>1.314543</v>
      </c>
      <c r="K6">
        <v>0</v>
      </c>
      <c r="L6">
        <v>0</v>
      </c>
      <c r="M6">
        <v>0</v>
      </c>
      <c r="N6">
        <v>0</v>
      </c>
      <c r="O6">
        <v>0</v>
      </c>
      <c r="P6">
        <v>23.230882999999999</v>
      </c>
      <c r="Q6">
        <v>46.417614999999998</v>
      </c>
      <c r="R6">
        <v>68.058481999999998</v>
      </c>
      <c r="S6">
        <v>66.368728000000004</v>
      </c>
      <c r="T6">
        <v>51.724119000000002</v>
      </c>
      <c r="U6">
        <v>17.083197999999999</v>
      </c>
      <c r="V6">
        <v>10.388211</v>
      </c>
      <c r="W6">
        <v>26.216232999999999</v>
      </c>
      <c r="X6">
        <v>47.678597000000003</v>
      </c>
      <c r="Y6">
        <v>41.839793999999998</v>
      </c>
      <c r="Z6">
        <v>41.776862999999999</v>
      </c>
      <c r="AA6">
        <v>42.757748999999997</v>
      </c>
      <c r="AB6">
        <v>39.941938999999998</v>
      </c>
      <c r="AC6">
        <v>31.548788999999999</v>
      </c>
      <c r="AD6">
        <f t="shared" si="0"/>
        <v>30.414389714285715</v>
      </c>
    </row>
    <row r="7" spans="1:30" x14ac:dyDescent="0.45">
      <c r="A7" t="s">
        <v>4</v>
      </c>
      <c r="B7">
        <v>21.282132000000001</v>
      </c>
      <c r="C7">
        <v>17.646751999999999</v>
      </c>
      <c r="D7">
        <v>13.973269</v>
      </c>
      <c r="E7">
        <v>45.893090000000001</v>
      </c>
      <c r="F7">
        <v>66.526269999999997</v>
      </c>
      <c r="G7">
        <v>63.141114000000002</v>
      </c>
      <c r="H7">
        <v>26.467571</v>
      </c>
      <c r="I7">
        <v>5.0023080000000002</v>
      </c>
      <c r="J7">
        <v>28.019722000000002</v>
      </c>
      <c r="K7">
        <v>26.666278999999999</v>
      </c>
      <c r="L7">
        <v>27.840585000000001</v>
      </c>
      <c r="M7">
        <v>37.184787</v>
      </c>
      <c r="N7">
        <v>45.363438000000002</v>
      </c>
      <c r="O7">
        <v>35.712632999999997</v>
      </c>
      <c r="P7">
        <v>15.010058000000001</v>
      </c>
      <c r="Q7">
        <v>35.652763999999998</v>
      </c>
      <c r="R7">
        <v>68.011522999999997</v>
      </c>
      <c r="S7">
        <v>66.581513000000001</v>
      </c>
      <c r="T7">
        <v>49.530154000000003</v>
      </c>
      <c r="U7">
        <v>15.764918</v>
      </c>
      <c r="V7">
        <v>1.750788</v>
      </c>
      <c r="W7">
        <v>0</v>
      </c>
      <c r="X7">
        <v>0</v>
      </c>
      <c r="Y7">
        <v>0</v>
      </c>
      <c r="Z7">
        <v>0</v>
      </c>
      <c r="AA7">
        <v>0</v>
      </c>
      <c r="AB7">
        <v>1.474691</v>
      </c>
      <c r="AC7">
        <v>23.252116000000001</v>
      </c>
      <c r="AD7">
        <f t="shared" si="0"/>
        <v>26.348159821428567</v>
      </c>
    </row>
    <row r="8" spans="1:30" x14ac:dyDescent="0.45">
      <c r="A8" t="s">
        <v>5</v>
      </c>
      <c r="B8">
        <v>4.607094</v>
      </c>
      <c r="C8">
        <v>6.2407830000000004</v>
      </c>
      <c r="D8">
        <v>4.5882339999999999</v>
      </c>
      <c r="E8">
        <v>30.828994000000002</v>
      </c>
      <c r="F8">
        <v>53.226491000000003</v>
      </c>
      <c r="G8">
        <v>43.103538</v>
      </c>
      <c r="H8">
        <v>12.670356999999999</v>
      </c>
      <c r="I8">
        <v>0.84828099999999995</v>
      </c>
      <c r="J8">
        <v>0.55226500000000001</v>
      </c>
      <c r="K8">
        <v>8.7809640000000009</v>
      </c>
      <c r="L8">
        <v>1.090211</v>
      </c>
      <c r="M8">
        <v>10.717873000000001</v>
      </c>
      <c r="N8">
        <v>16.199269999999999</v>
      </c>
      <c r="O8">
        <v>11.459712</v>
      </c>
      <c r="P8">
        <v>22.582871000000001</v>
      </c>
      <c r="Q8">
        <v>28.243086999999999</v>
      </c>
      <c r="R8">
        <v>54.603745000000004</v>
      </c>
      <c r="S8">
        <v>53.406174999999998</v>
      </c>
      <c r="T8">
        <v>31.928515000000001</v>
      </c>
      <c r="U8">
        <v>8.200488</v>
      </c>
      <c r="V8">
        <v>5.9610440000000002</v>
      </c>
      <c r="W8">
        <v>18.256212000000001</v>
      </c>
      <c r="X8">
        <v>11.529078999999999</v>
      </c>
      <c r="Y8">
        <v>14.136158999999999</v>
      </c>
      <c r="Z8">
        <v>10.566877</v>
      </c>
      <c r="AA8">
        <v>16.399512999999999</v>
      </c>
      <c r="AB8">
        <v>14.511612</v>
      </c>
      <c r="AC8">
        <v>6.9412510000000003</v>
      </c>
      <c r="AD8">
        <f t="shared" si="0"/>
        <v>17.935024821428577</v>
      </c>
    </row>
    <row r="9" spans="1:30" x14ac:dyDescent="0.45">
      <c r="A9" t="s">
        <v>6</v>
      </c>
      <c r="B9">
        <v>92.100015999999997</v>
      </c>
      <c r="C9">
        <v>79.917888000000005</v>
      </c>
      <c r="D9">
        <v>68.017306000000005</v>
      </c>
      <c r="E9">
        <v>177.600166</v>
      </c>
      <c r="F9">
        <v>247.61738099999999</v>
      </c>
      <c r="G9">
        <v>229.36372800000001</v>
      </c>
      <c r="H9">
        <v>110.976162</v>
      </c>
      <c r="I9">
        <v>63.307595999999997</v>
      </c>
      <c r="J9">
        <v>79.300929999999994</v>
      </c>
      <c r="K9">
        <v>75.976605000000006</v>
      </c>
      <c r="L9">
        <v>70.625691000000003</v>
      </c>
      <c r="M9">
        <v>93.871908000000005</v>
      </c>
      <c r="N9">
        <v>105.02149900000001</v>
      </c>
      <c r="O9">
        <v>93.737155999999999</v>
      </c>
      <c r="P9">
        <v>76.013174000000006</v>
      </c>
      <c r="Q9">
        <v>110.313467</v>
      </c>
      <c r="R9">
        <v>190.67375100000001</v>
      </c>
      <c r="S9">
        <v>213.96672000000001</v>
      </c>
      <c r="T9">
        <v>187.71826100000001</v>
      </c>
      <c r="U9">
        <v>76.799897999999999</v>
      </c>
      <c r="V9">
        <v>42.482695</v>
      </c>
      <c r="W9">
        <v>78.235197999999997</v>
      </c>
      <c r="X9">
        <v>107.29276400000001</v>
      </c>
      <c r="Y9">
        <v>103.479224</v>
      </c>
      <c r="Z9">
        <v>98.566237999999998</v>
      </c>
      <c r="AA9">
        <v>106.442393</v>
      </c>
      <c r="AB9">
        <v>103.45376</v>
      </c>
      <c r="AC9">
        <v>104.058184</v>
      </c>
      <c r="AD9">
        <f t="shared" si="0"/>
        <v>113.8189199642857</v>
      </c>
    </row>
    <row r="10" spans="1:30" x14ac:dyDescent="0.45">
      <c r="A10" t="s">
        <v>7</v>
      </c>
      <c r="B10">
        <v>31.844352000000001</v>
      </c>
      <c r="C10">
        <v>27.219859</v>
      </c>
      <c r="D10">
        <v>22.827987</v>
      </c>
      <c r="E10">
        <v>62.419483</v>
      </c>
      <c r="F10">
        <v>98.951127</v>
      </c>
      <c r="G10">
        <v>86.232079999999996</v>
      </c>
      <c r="H10">
        <v>40.227435</v>
      </c>
      <c r="I10">
        <v>24.879086000000001</v>
      </c>
      <c r="J10">
        <v>18.420898999999999</v>
      </c>
      <c r="K10">
        <v>14.422775</v>
      </c>
      <c r="L10">
        <v>44.351714000000001</v>
      </c>
      <c r="M10">
        <v>48.716819000000001</v>
      </c>
      <c r="N10">
        <v>49.652940999999998</v>
      </c>
      <c r="O10">
        <v>44.830879000000003</v>
      </c>
      <c r="P10">
        <v>40.266669999999998</v>
      </c>
      <c r="Q10">
        <v>55.982081999999998</v>
      </c>
      <c r="R10">
        <v>95.536507999999998</v>
      </c>
      <c r="S10">
        <v>98.509878999999998</v>
      </c>
      <c r="T10">
        <v>69.793435000000002</v>
      </c>
      <c r="U10">
        <v>35.822204999999997</v>
      </c>
      <c r="V10">
        <v>33.344929</v>
      </c>
      <c r="W10">
        <v>44.667357000000003</v>
      </c>
      <c r="X10">
        <v>50.546736000000003</v>
      </c>
      <c r="Y10">
        <v>43.307937000000003</v>
      </c>
      <c r="Z10">
        <v>42.079216000000002</v>
      </c>
      <c r="AA10">
        <v>44.513008999999997</v>
      </c>
      <c r="AB10">
        <v>42.686464000000001</v>
      </c>
      <c r="AC10">
        <v>44.789870000000001</v>
      </c>
      <c r="AD10">
        <f t="shared" si="0"/>
        <v>48.458704750000003</v>
      </c>
    </row>
    <row r="11" spans="1:30" x14ac:dyDescent="0.45">
      <c r="A11" t="s">
        <v>8</v>
      </c>
      <c r="B11">
        <v>38.267572000000001</v>
      </c>
      <c r="C11">
        <v>32.709446</v>
      </c>
      <c r="D11">
        <v>27.565252000000001</v>
      </c>
      <c r="E11">
        <v>64.769537999999997</v>
      </c>
      <c r="F11">
        <v>99.030632999999995</v>
      </c>
      <c r="G11">
        <v>89.386578</v>
      </c>
      <c r="H11">
        <v>48.324655</v>
      </c>
      <c r="I11">
        <v>28.754843000000001</v>
      </c>
      <c r="J11">
        <v>19.370183999999998</v>
      </c>
      <c r="K11">
        <v>14.431093000000001</v>
      </c>
      <c r="L11">
        <v>50.951805999999998</v>
      </c>
      <c r="M11">
        <v>37.163428000000003</v>
      </c>
      <c r="N11">
        <v>39.220160999999997</v>
      </c>
      <c r="O11">
        <v>31.005255999999999</v>
      </c>
      <c r="P11">
        <v>33.545226</v>
      </c>
      <c r="Q11">
        <v>43.549256</v>
      </c>
      <c r="R11">
        <v>101.517027</v>
      </c>
      <c r="S11">
        <v>86.644694000000001</v>
      </c>
      <c r="T11">
        <v>66.022073000000006</v>
      </c>
      <c r="U11">
        <v>32.084952999999999</v>
      </c>
      <c r="V11">
        <v>25.676106999999998</v>
      </c>
      <c r="W11">
        <v>36.151339</v>
      </c>
      <c r="X11">
        <v>50.923692000000003</v>
      </c>
      <c r="Y11">
        <v>45.327531999999998</v>
      </c>
      <c r="Z11">
        <v>42.878590000000003</v>
      </c>
      <c r="AA11">
        <v>43.142986999999998</v>
      </c>
      <c r="AB11">
        <v>42.728828999999998</v>
      </c>
      <c r="AC11">
        <v>48.382902000000001</v>
      </c>
      <c r="AD11">
        <f t="shared" si="0"/>
        <v>47.125916142857136</v>
      </c>
    </row>
    <row r="12" spans="1:30" x14ac:dyDescent="0.45">
      <c r="A12" t="s">
        <v>9</v>
      </c>
      <c r="B12">
        <v>41.095360999999997</v>
      </c>
      <c r="C12">
        <v>34.843862000000001</v>
      </c>
      <c r="D12">
        <v>29.006540999999999</v>
      </c>
      <c r="E12">
        <v>63.511532000000003</v>
      </c>
      <c r="F12">
        <v>96.558266000000003</v>
      </c>
      <c r="G12">
        <v>88.702365</v>
      </c>
      <c r="H12">
        <v>48.523052</v>
      </c>
      <c r="I12">
        <v>26.898530000000001</v>
      </c>
      <c r="J12">
        <v>43.469653000000001</v>
      </c>
      <c r="K12">
        <v>51.456161999999999</v>
      </c>
      <c r="L12">
        <v>16.498877</v>
      </c>
      <c r="M12">
        <v>46.090432999999997</v>
      </c>
      <c r="N12">
        <v>44.511184</v>
      </c>
      <c r="O12">
        <v>34.888539000000002</v>
      </c>
      <c r="P12">
        <v>31.673870000000001</v>
      </c>
      <c r="Q12">
        <v>44.111096000000003</v>
      </c>
      <c r="R12">
        <v>94.682092999999995</v>
      </c>
      <c r="S12">
        <v>83.079328000000004</v>
      </c>
      <c r="T12">
        <v>64.682902999999996</v>
      </c>
      <c r="U12">
        <v>29.715591</v>
      </c>
      <c r="V12">
        <v>17.498467000000002</v>
      </c>
      <c r="W12">
        <v>32.580224999999999</v>
      </c>
      <c r="X12">
        <v>48.847881999999998</v>
      </c>
      <c r="Y12">
        <v>42.598779999999998</v>
      </c>
      <c r="Z12">
        <v>40.63241</v>
      </c>
      <c r="AA12">
        <v>40.790816999999997</v>
      </c>
      <c r="AB12">
        <v>42.115195999999997</v>
      </c>
      <c r="AC12">
        <v>49.887915999999997</v>
      </c>
      <c r="AD12">
        <f t="shared" si="0"/>
        <v>47.462533249999986</v>
      </c>
    </row>
    <row r="13" spans="1:30" x14ac:dyDescent="0.45">
      <c r="A13" t="s">
        <v>10</v>
      </c>
      <c r="B13">
        <v>8.2994839999999996</v>
      </c>
      <c r="C13">
        <v>10.479125</v>
      </c>
      <c r="D13">
        <v>7.5776079999999997</v>
      </c>
      <c r="E13">
        <v>33.481450000000002</v>
      </c>
      <c r="F13">
        <v>67.054680000000005</v>
      </c>
      <c r="G13">
        <v>45.952153000000003</v>
      </c>
      <c r="H13">
        <v>9.2102299999999993</v>
      </c>
      <c r="I13">
        <v>4.107469</v>
      </c>
      <c r="J13">
        <v>8.3863120000000002</v>
      </c>
      <c r="K13">
        <v>6.8377660000000002</v>
      </c>
      <c r="L13">
        <v>0</v>
      </c>
      <c r="M13">
        <v>6.2082139999999999</v>
      </c>
      <c r="N13">
        <v>7.0184600000000001</v>
      </c>
      <c r="O13">
        <v>7.973363</v>
      </c>
      <c r="P13">
        <v>2.4829400000000001</v>
      </c>
      <c r="Q13">
        <v>6.9180789999999996</v>
      </c>
      <c r="R13">
        <v>79.202181999999993</v>
      </c>
      <c r="S13">
        <v>65.018872000000002</v>
      </c>
      <c r="T13">
        <v>36.660423999999999</v>
      </c>
      <c r="U13">
        <v>7.8963150000000004</v>
      </c>
      <c r="V13">
        <v>3.1642890000000001</v>
      </c>
      <c r="W13">
        <v>3.558271</v>
      </c>
      <c r="X13">
        <v>15.671713</v>
      </c>
      <c r="Y13">
        <v>5.1977370000000001</v>
      </c>
      <c r="Z13">
        <v>4.7514570000000003</v>
      </c>
      <c r="AA13">
        <v>9.9045609999999993</v>
      </c>
      <c r="AB13">
        <v>7.5149350000000004</v>
      </c>
      <c r="AC13">
        <v>3.963873</v>
      </c>
      <c r="AD13">
        <f t="shared" si="0"/>
        <v>16.9461415</v>
      </c>
    </row>
    <row r="14" spans="1:30" x14ac:dyDescent="0.45">
      <c r="A14" t="s">
        <v>11</v>
      </c>
      <c r="B14">
        <v>22.142457</v>
      </c>
      <c r="C14">
        <v>21.058630000000001</v>
      </c>
      <c r="D14">
        <v>17.679908000000001</v>
      </c>
      <c r="E14">
        <v>55.89913</v>
      </c>
      <c r="F14">
        <v>95.968269000000006</v>
      </c>
      <c r="G14">
        <v>76.331771000000003</v>
      </c>
      <c r="H14">
        <v>25.319579999999998</v>
      </c>
      <c r="I14">
        <v>14.806748000000001</v>
      </c>
      <c r="J14">
        <v>31.340693000000002</v>
      </c>
      <c r="K14">
        <v>36.051319999999997</v>
      </c>
      <c r="L14">
        <v>0</v>
      </c>
      <c r="M14">
        <v>4.9543879999999998</v>
      </c>
      <c r="N14">
        <v>22.357633</v>
      </c>
      <c r="O14">
        <v>20.007401000000002</v>
      </c>
      <c r="P14">
        <v>11.329577</v>
      </c>
      <c r="Q14">
        <v>21.649381000000002</v>
      </c>
      <c r="R14">
        <v>86.542637999999997</v>
      </c>
      <c r="S14">
        <v>81.323886000000002</v>
      </c>
      <c r="T14">
        <v>59.515303000000003</v>
      </c>
      <c r="U14">
        <v>18.003816</v>
      </c>
      <c r="V14">
        <v>11.311341000000001</v>
      </c>
      <c r="W14">
        <v>2.870851</v>
      </c>
      <c r="X14">
        <v>0</v>
      </c>
      <c r="Y14">
        <v>19.667472</v>
      </c>
      <c r="Z14">
        <v>20.234145000000002</v>
      </c>
      <c r="AA14">
        <v>23.59449</v>
      </c>
      <c r="AB14">
        <v>16.998847000000001</v>
      </c>
      <c r="AC14">
        <v>16.114198999999999</v>
      </c>
      <c r="AD14">
        <f t="shared" si="0"/>
        <v>29.752638357142853</v>
      </c>
    </row>
    <row r="15" spans="1:30" x14ac:dyDescent="0.45">
      <c r="A15" t="s">
        <v>12</v>
      </c>
      <c r="B15">
        <v>141.649227</v>
      </c>
      <c r="C15">
        <v>126.31092099999999</v>
      </c>
      <c r="D15">
        <v>104.657296</v>
      </c>
      <c r="E15">
        <v>280.08113200000003</v>
      </c>
      <c r="F15">
        <v>457.56297599999999</v>
      </c>
      <c r="G15">
        <v>386.60494599999998</v>
      </c>
      <c r="H15">
        <v>171.604951</v>
      </c>
      <c r="I15">
        <v>99.446674999999999</v>
      </c>
      <c r="J15">
        <v>120.987741</v>
      </c>
      <c r="K15">
        <v>123.199116</v>
      </c>
      <c r="L15">
        <v>111.802397</v>
      </c>
      <c r="M15">
        <v>143.13328300000001</v>
      </c>
      <c r="N15">
        <v>162.760379</v>
      </c>
      <c r="O15">
        <v>138.70543900000001</v>
      </c>
      <c r="P15">
        <v>119.298283</v>
      </c>
      <c r="Q15">
        <v>172.20989499999999</v>
      </c>
      <c r="R15">
        <v>457.48044900000002</v>
      </c>
      <c r="S15">
        <v>414.57665800000001</v>
      </c>
      <c r="T15">
        <v>296.67413800000003</v>
      </c>
      <c r="U15">
        <v>123.52288</v>
      </c>
      <c r="V15">
        <v>90.995132999999996</v>
      </c>
      <c r="W15">
        <v>119.82804400000001</v>
      </c>
      <c r="X15">
        <v>165.94518600000001</v>
      </c>
      <c r="Y15">
        <v>156.099459</v>
      </c>
      <c r="Z15">
        <v>150.575818</v>
      </c>
      <c r="AA15">
        <v>161.945865</v>
      </c>
      <c r="AB15">
        <v>152.04427100000001</v>
      </c>
      <c r="AC15">
        <v>163.13875899999999</v>
      </c>
      <c r="AD15">
        <f t="shared" si="0"/>
        <v>189.74433275000001</v>
      </c>
    </row>
    <row r="16" spans="1:30" x14ac:dyDescent="0.45">
      <c r="A16" t="s">
        <v>13</v>
      </c>
      <c r="B16">
        <v>32.205644999999997</v>
      </c>
      <c r="C16">
        <v>70.354167000000004</v>
      </c>
      <c r="D16">
        <v>45.683714999999999</v>
      </c>
      <c r="E16">
        <v>14.756944000000001</v>
      </c>
      <c r="F16">
        <v>11.114247000000001</v>
      </c>
      <c r="G16">
        <v>18.169443999999999</v>
      </c>
      <c r="H16">
        <v>23.465053999999999</v>
      </c>
      <c r="I16">
        <v>28.782257999999999</v>
      </c>
      <c r="J16">
        <v>27.873611</v>
      </c>
      <c r="K16">
        <v>31.607527000000001</v>
      </c>
      <c r="L16">
        <v>35.130374000000003</v>
      </c>
      <c r="M16">
        <v>35.184139999999999</v>
      </c>
      <c r="N16">
        <v>21.837365999999999</v>
      </c>
      <c r="O16">
        <v>16.508621000000002</v>
      </c>
      <c r="P16">
        <v>23.171709</v>
      </c>
      <c r="Q16">
        <v>16.468056000000001</v>
      </c>
      <c r="R16">
        <v>8.3158600000000007</v>
      </c>
      <c r="S16">
        <v>4.9041670000000002</v>
      </c>
      <c r="T16">
        <v>15.620968</v>
      </c>
      <c r="U16">
        <v>30.719086000000001</v>
      </c>
      <c r="V16">
        <v>24.956944</v>
      </c>
      <c r="W16">
        <v>26.146308999999999</v>
      </c>
      <c r="X16">
        <v>26.251389</v>
      </c>
      <c r="Y16">
        <v>30.193548</v>
      </c>
      <c r="Z16">
        <v>22.174731000000001</v>
      </c>
      <c r="AA16">
        <v>43.907738000000002</v>
      </c>
      <c r="AB16">
        <v>25.679677000000002</v>
      </c>
      <c r="AC16">
        <v>33.041666999999997</v>
      </c>
      <c r="AD16">
        <f t="shared" si="0"/>
        <v>26.57946292857142</v>
      </c>
    </row>
    <row r="17" spans="1:30" x14ac:dyDescent="0.45">
      <c r="A17" t="s">
        <v>14</v>
      </c>
      <c r="B17">
        <v>8.0231340000000007</v>
      </c>
      <c r="C17">
        <v>8.1713179999999994</v>
      </c>
      <c r="D17">
        <v>7.0429959999999996</v>
      </c>
      <c r="E17">
        <v>8.4214249999999993</v>
      </c>
      <c r="F17">
        <v>8.6800250000000005</v>
      </c>
      <c r="G17">
        <v>8.451727</v>
      </c>
      <c r="H17">
        <v>3.730893</v>
      </c>
      <c r="I17">
        <v>3.0046789999999999</v>
      </c>
      <c r="J17">
        <v>3.6235400000000002</v>
      </c>
      <c r="K17">
        <v>4.5934020000000002</v>
      </c>
      <c r="L17">
        <v>3.3976359999999999</v>
      </c>
      <c r="M17">
        <v>4.6600590000000004</v>
      </c>
      <c r="N17">
        <v>6.3140229999999997</v>
      </c>
      <c r="O17">
        <v>8.5522399999999994</v>
      </c>
      <c r="P17">
        <v>7.1998620000000004</v>
      </c>
      <c r="Q17">
        <v>8.8889829999999996</v>
      </c>
      <c r="R17">
        <v>8.5802689999999995</v>
      </c>
      <c r="S17">
        <v>8.3251570000000008</v>
      </c>
      <c r="T17">
        <v>3.4464869999999999</v>
      </c>
      <c r="U17">
        <v>2.2129829999999999</v>
      </c>
      <c r="V17">
        <v>2.2984749999999998</v>
      </c>
      <c r="W17">
        <v>4.2801090000000004</v>
      </c>
      <c r="X17">
        <v>5.2757120000000004</v>
      </c>
      <c r="Y17">
        <v>6.3004199999999999</v>
      </c>
      <c r="Z17">
        <v>8.4784869999999994</v>
      </c>
      <c r="AA17">
        <v>6.5736379999999999</v>
      </c>
      <c r="AB17">
        <v>7.881011</v>
      </c>
      <c r="AC17">
        <v>8.9473789999999997</v>
      </c>
      <c r="AD17">
        <f t="shared" si="0"/>
        <v>6.2627167500000009</v>
      </c>
    </row>
    <row r="18" spans="1:30" x14ac:dyDescent="0.45">
      <c r="A18" t="s">
        <v>15</v>
      </c>
      <c r="B18">
        <v>8.0257740000000002</v>
      </c>
      <c r="C18">
        <v>8.0832219999999992</v>
      </c>
      <c r="D18">
        <v>7.0316789999999996</v>
      </c>
      <c r="E18">
        <v>8.4225700000000003</v>
      </c>
      <c r="F18">
        <v>8.6805199999999996</v>
      </c>
      <c r="G18">
        <v>8.4689099999999993</v>
      </c>
      <c r="H18">
        <v>3.7792829999999999</v>
      </c>
      <c r="I18">
        <v>2.9664199999999998</v>
      </c>
      <c r="J18">
        <v>3.3201049999999999</v>
      </c>
      <c r="K18">
        <v>4.615335</v>
      </c>
      <c r="L18">
        <v>4.3168680000000004</v>
      </c>
      <c r="M18">
        <v>4.5222020000000001</v>
      </c>
      <c r="N18">
        <v>6.3734070000000003</v>
      </c>
      <c r="O18">
        <v>8.4669519999999991</v>
      </c>
      <c r="P18">
        <v>7.2054159999999996</v>
      </c>
      <c r="Q18">
        <v>8.9061710000000005</v>
      </c>
      <c r="R18">
        <v>8.5874170000000003</v>
      </c>
      <c r="S18">
        <v>8.4109560000000005</v>
      </c>
      <c r="T18">
        <v>3.8307359999999999</v>
      </c>
      <c r="U18">
        <v>2.2478560000000001</v>
      </c>
      <c r="V18">
        <v>2.3270019999999998</v>
      </c>
      <c r="W18">
        <v>4.4148670000000001</v>
      </c>
      <c r="X18">
        <v>6.3496350000000001</v>
      </c>
      <c r="Y18">
        <v>5.842689</v>
      </c>
      <c r="Z18">
        <v>8.5314160000000001</v>
      </c>
      <c r="AA18">
        <v>6.5175939999999999</v>
      </c>
      <c r="AB18">
        <v>7.9803480000000002</v>
      </c>
      <c r="AC18">
        <v>8.949973</v>
      </c>
      <c r="AD18">
        <f t="shared" si="0"/>
        <v>6.3276901071428577</v>
      </c>
    </row>
    <row r="19" spans="1:30" x14ac:dyDescent="0.45">
      <c r="A19" t="s">
        <v>16</v>
      </c>
      <c r="B19">
        <v>8.0386930000000003</v>
      </c>
      <c r="C19">
        <v>8.0584620000000005</v>
      </c>
      <c r="D19">
        <v>6.9578280000000001</v>
      </c>
      <c r="E19">
        <v>8.4217490000000002</v>
      </c>
      <c r="F19">
        <v>8.6807669999999995</v>
      </c>
      <c r="G19">
        <v>1.599423</v>
      </c>
      <c r="H19">
        <v>3.4777770000000001</v>
      </c>
      <c r="I19">
        <v>2.1417999999999999</v>
      </c>
      <c r="J19">
        <v>3.0311780000000002</v>
      </c>
      <c r="K19">
        <v>3.9691489999999998</v>
      </c>
      <c r="L19">
        <v>4.3918160000000004</v>
      </c>
      <c r="M19">
        <v>4.2948729999999999</v>
      </c>
      <c r="N19">
        <v>6.2682149999999996</v>
      </c>
      <c r="O19">
        <v>8.5151059999999994</v>
      </c>
      <c r="P19">
        <v>7.1293480000000002</v>
      </c>
      <c r="Q19">
        <v>8.9005740000000007</v>
      </c>
      <c r="R19">
        <v>8.5874170000000003</v>
      </c>
      <c r="S19">
        <v>8.4921330000000008</v>
      </c>
      <c r="T19">
        <v>4.169524</v>
      </c>
      <c r="U19">
        <v>2.0893280000000001</v>
      </c>
      <c r="V19">
        <v>2.032619</v>
      </c>
      <c r="W19">
        <v>0.66084100000000001</v>
      </c>
      <c r="X19">
        <v>3.4786820000000001</v>
      </c>
      <c r="Y19">
        <v>5.267277</v>
      </c>
      <c r="Z19">
        <v>8.3702100000000002</v>
      </c>
      <c r="AA19">
        <v>6.6040190000000001</v>
      </c>
      <c r="AB19">
        <v>8.0141919999999995</v>
      </c>
      <c r="AC19">
        <v>8.9496179999999992</v>
      </c>
      <c r="AD19">
        <f t="shared" si="0"/>
        <v>5.7354506428571428</v>
      </c>
    </row>
    <row r="20" spans="1:30" x14ac:dyDescent="0.45">
      <c r="A20" t="s">
        <v>17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  <c r="I20">
        <v>0</v>
      </c>
      <c r="J20">
        <v>0.51919599999999999</v>
      </c>
      <c r="K20">
        <v>2.6232009999999999</v>
      </c>
      <c r="L20">
        <v>4.1010220000000004</v>
      </c>
      <c r="M20">
        <v>3.9307820000000002</v>
      </c>
      <c r="N20">
        <v>6.1269460000000002</v>
      </c>
      <c r="O20">
        <v>8.4465269999999997</v>
      </c>
      <c r="P20">
        <v>7.0278650000000003</v>
      </c>
      <c r="Q20">
        <v>8.9059469999999994</v>
      </c>
      <c r="R20">
        <v>8.5874170000000003</v>
      </c>
      <c r="S20">
        <v>8.5248779999999993</v>
      </c>
      <c r="T20">
        <v>4.0318459999999998</v>
      </c>
      <c r="U20">
        <v>1.9501630000000001</v>
      </c>
      <c r="V20">
        <v>1.957535</v>
      </c>
      <c r="W20">
        <v>3.6019760000000001</v>
      </c>
      <c r="X20">
        <v>6.5103400000000002</v>
      </c>
      <c r="Y20">
        <v>3.41994</v>
      </c>
      <c r="Z20">
        <v>8.2549290000000006</v>
      </c>
      <c r="AA20">
        <v>6.6295570000000001</v>
      </c>
      <c r="AB20">
        <v>7.8835319999999998</v>
      </c>
      <c r="AC20">
        <v>8.9540939999999996</v>
      </c>
      <c r="AD20">
        <f t="shared" si="0"/>
        <v>3.9995604642857145</v>
      </c>
    </row>
    <row r="21" spans="1:30" x14ac:dyDescent="0.45">
      <c r="A21" t="s">
        <v>18</v>
      </c>
      <c r="B21">
        <v>24.087600999999999</v>
      </c>
      <c r="C21">
        <v>24.313002999999998</v>
      </c>
      <c r="D21">
        <v>21.032502999999998</v>
      </c>
      <c r="E21">
        <v>25.265741999999999</v>
      </c>
      <c r="F21">
        <v>26.041308000000001</v>
      </c>
      <c r="G21">
        <v>18.520059</v>
      </c>
      <c r="H21">
        <v>10.987952999999999</v>
      </c>
      <c r="I21">
        <v>8.1128990000000005</v>
      </c>
      <c r="J21">
        <v>10.494019</v>
      </c>
      <c r="K21">
        <v>15.801086</v>
      </c>
      <c r="L21">
        <v>16.19558</v>
      </c>
      <c r="M21">
        <v>17.407916</v>
      </c>
      <c r="N21">
        <v>25.08259</v>
      </c>
      <c r="O21">
        <v>33.980825000000003</v>
      </c>
      <c r="P21">
        <v>28.562491000000001</v>
      </c>
      <c r="Q21">
        <v>35.601671000000003</v>
      </c>
      <c r="R21">
        <v>34.34252</v>
      </c>
      <c r="S21">
        <v>33.753121</v>
      </c>
      <c r="T21">
        <v>15.478593</v>
      </c>
      <c r="U21">
        <v>8.5003299999999999</v>
      </c>
      <c r="V21">
        <v>8.6156310000000005</v>
      </c>
      <c r="W21">
        <v>12.957794</v>
      </c>
      <c r="X21">
        <v>21.602226999999999</v>
      </c>
      <c r="Y21">
        <v>20.830325999999999</v>
      </c>
      <c r="Z21">
        <v>33.635041000000001</v>
      </c>
      <c r="AA21">
        <v>26.324807</v>
      </c>
      <c r="AB21">
        <v>31.759080999999998</v>
      </c>
      <c r="AC21">
        <v>35.801065000000001</v>
      </c>
      <c r="AD21">
        <f t="shared" si="0"/>
        <v>22.324563642857147</v>
      </c>
    </row>
    <row r="22" spans="1:30" x14ac:dyDescent="0.45">
      <c r="A22" t="s">
        <v>19</v>
      </c>
      <c r="B22">
        <v>3.2412239999999999</v>
      </c>
      <c r="C22">
        <v>3.909929</v>
      </c>
      <c r="D22">
        <v>8.2443980000000003</v>
      </c>
      <c r="E22">
        <v>20.886634999999998</v>
      </c>
      <c r="F22">
        <v>20.940629999999999</v>
      </c>
      <c r="G22">
        <v>9.7847869999999997</v>
      </c>
      <c r="H22">
        <v>0.82560999999999996</v>
      </c>
      <c r="I22">
        <v>4.3207319999999996</v>
      </c>
      <c r="J22">
        <v>4.081734</v>
      </c>
      <c r="K22">
        <v>8.1182990000000004</v>
      </c>
      <c r="L22">
        <v>7.9216259999999998</v>
      </c>
      <c r="M22">
        <v>6.3442980000000002</v>
      </c>
      <c r="N22">
        <v>11.583232000000001</v>
      </c>
      <c r="O22">
        <v>19.420608000000001</v>
      </c>
      <c r="P22">
        <v>13.656551</v>
      </c>
      <c r="Q22">
        <v>20.979189000000002</v>
      </c>
      <c r="R22">
        <v>20.868708999999999</v>
      </c>
      <c r="S22">
        <v>20.740663999999999</v>
      </c>
      <c r="T22">
        <v>7.8398310000000002</v>
      </c>
      <c r="U22">
        <v>4.4539730000000004</v>
      </c>
      <c r="V22">
        <v>3.106995</v>
      </c>
      <c r="W22">
        <v>2.3546260000000001</v>
      </c>
      <c r="X22">
        <v>13.226606</v>
      </c>
      <c r="Y22">
        <v>10.388417</v>
      </c>
      <c r="Z22">
        <v>19.077542000000001</v>
      </c>
      <c r="AA22">
        <v>13.073117999999999</v>
      </c>
      <c r="AB22">
        <v>17.786110999999998</v>
      </c>
      <c r="AC22">
        <v>21.524936</v>
      </c>
      <c r="AD22">
        <f t="shared" si="0"/>
        <v>11.382178928571431</v>
      </c>
    </row>
    <row r="23" spans="1:30" x14ac:dyDescent="0.45">
      <c r="A23" t="s">
        <v>20</v>
      </c>
      <c r="B23">
        <v>18.312662</v>
      </c>
      <c r="C23">
        <v>18.142410000000002</v>
      </c>
      <c r="D23">
        <v>16.544297</v>
      </c>
      <c r="E23">
        <v>20.895068999999999</v>
      </c>
      <c r="F23">
        <v>20.919536000000001</v>
      </c>
      <c r="G23">
        <v>15.680458</v>
      </c>
      <c r="H23">
        <v>9.0762269999999994</v>
      </c>
      <c r="I23">
        <v>6.7352480000000003</v>
      </c>
      <c r="J23">
        <v>9.525779</v>
      </c>
      <c r="K23">
        <v>13.387176999999999</v>
      </c>
      <c r="L23">
        <v>13.991246</v>
      </c>
      <c r="M23">
        <v>12.975626999999999</v>
      </c>
      <c r="N23">
        <v>15.965232</v>
      </c>
      <c r="O23">
        <v>20.210816999999999</v>
      </c>
      <c r="P23">
        <v>17.903960000000001</v>
      </c>
      <c r="Q23">
        <v>20.947925000000001</v>
      </c>
      <c r="R23">
        <v>20.884644000000002</v>
      </c>
      <c r="S23">
        <v>20.706330000000001</v>
      </c>
      <c r="T23">
        <v>10.697471999999999</v>
      </c>
      <c r="U23">
        <v>6.5439119999999997</v>
      </c>
      <c r="V23">
        <v>6.0712289999999998</v>
      </c>
      <c r="W23">
        <v>8.7474810000000005</v>
      </c>
      <c r="X23">
        <v>11.02608</v>
      </c>
      <c r="Y23">
        <v>15.875308</v>
      </c>
      <c r="Z23">
        <v>19.844296</v>
      </c>
      <c r="AA23">
        <v>16.283073000000002</v>
      </c>
      <c r="AB23">
        <v>19.047737000000001</v>
      </c>
      <c r="AC23">
        <v>21.533626999999999</v>
      </c>
      <c r="AD23">
        <f t="shared" si="0"/>
        <v>15.302673535714282</v>
      </c>
    </row>
    <row r="24" spans="1:30" x14ac:dyDescent="0.45">
      <c r="A24" t="s">
        <v>24</v>
      </c>
      <c r="B24">
        <v>17.651084999999998</v>
      </c>
      <c r="C24">
        <v>18.186858999999998</v>
      </c>
      <c r="D24">
        <v>15.271827</v>
      </c>
      <c r="E24">
        <v>20.931636999999998</v>
      </c>
      <c r="F24">
        <v>20.846350999999999</v>
      </c>
      <c r="G24">
        <v>16.571732999999998</v>
      </c>
      <c r="H24">
        <v>6.6796699999999998</v>
      </c>
      <c r="I24">
        <v>6.8754580000000001</v>
      </c>
      <c r="J24">
        <v>9.7772249999999996</v>
      </c>
      <c r="K24">
        <v>13.808654000000001</v>
      </c>
      <c r="L24">
        <v>0</v>
      </c>
      <c r="M24">
        <v>7.5661820000000004</v>
      </c>
      <c r="N24">
        <v>14.754816</v>
      </c>
      <c r="O24">
        <v>19.937214999999998</v>
      </c>
      <c r="P24">
        <v>17.687152999999999</v>
      </c>
      <c r="Q24">
        <v>20.815695999999999</v>
      </c>
      <c r="R24">
        <v>20.956036999999998</v>
      </c>
      <c r="S24">
        <v>19.239964000000001</v>
      </c>
      <c r="T24">
        <v>9.7634439999999998</v>
      </c>
      <c r="U24">
        <v>4.6098990000000004</v>
      </c>
      <c r="V24">
        <v>5.8515329999999999</v>
      </c>
      <c r="W24">
        <v>7.9469799999999999</v>
      </c>
      <c r="X24">
        <v>8.0938719999999993</v>
      </c>
      <c r="Y24">
        <v>14.234052</v>
      </c>
      <c r="Z24">
        <v>20.108677</v>
      </c>
      <c r="AA24">
        <v>15.970618999999999</v>
      </c>
      <c r="AB24">
        <v>19.122437000000001</v>
      </c>
      <c r="AC24">
        <v>21.562543000000002</v>
      </c>
      <c r="AD24">
        <f t="shared" si="0"/>
        <v>14.100772071428569</v>
      </c>
    </row>
    <row r="25" spans="1:30" x14ac:dyDescent="0.45">
      <c r="A25" t="s">
        <v>21</v>
      </c>
      <c r="B25">
        <v>19.286715000000001</v>
      </c>
      <c r="C25">
        <v>19.447064999999998</v>
      </c>
      <c r="D25">
        <v>17.197219</v>
      </c>
      <c r="E25">
        <v>21.219909000000001</v>
      </c>
      <c r="F25">
        <v>21.224399999999999</v>
      </c>
      <c r="G25">
        <v>20.140609999999999</v>
      </c>
      <c r="H25">
        <v>8.5413320000000006</v>
      </c>
      <c r="I25">
        <v>0</v>
      </c>
      <c r="J25">
        <v>0</v>
      </c>
      <c r="K25">
        <v>0.77744400000000002</v>
      </c>
      <c r="L25">
        <v>15.379886000000001</v>
      </c>
      <c r="M25">
        <v>13.668048000000001</v>
      </c>
      <c r="N25">
        <v>16.918814000000001</v>
      </c>
      <c r="O25">
        <v>20.909200999999999</v>
      </c>
      <c r="P25">
        <v>19.088792999999999</v>
      </c>
      <c r="Q25">
        <v>21.188869</v>
      </c>
      <c r="R25">
        <v>21.222124999999998</v>
      </c>
      <c r="S25">
        <v>20.390470000000001</v>
      </c>
      <c r="T25">
        <v>7.7021879999999996</v>
      </c>
      <c r="U25">
        <v>2.68167</v>
      </c>
      <c r="V25">
        <v>3.7316669999999998</v>
      </c>
      <c r="W25">
        <v>10.728776</v>
      </c>
      <c r="X25">
        <v>18.366116000000002</v>
      </c>
      <c r="Y25">
        <v>8.326003</v>
      </c>
      <c r="Z25">
        <v>21.185839000000001</v>
      </c>
      <c r="AA25">
        <v>17.335466</v>
      </c>
      <c r="AB25">
        <v>19.877071999999998</v>
      </c>
      <c r="AC25">
        <v>21.866520999999999</v>
      </c>
      <c r="AD25">
        <f t="shared" si="0"/>
        <v>14.585793499999998</v>
      </c>
    </row>
    <row r="26" spans="1:30" x14ac:dyDescent="0.45">
      <c r="A26" t="s">
        <v>22</v>
      </c>
      <c r="B26">
        <v>58.491683999999999</v>
      </c>
      <c r="C26">
        <v>59.686262999999997</v>
      </c>
      <c r="D26">
        <v>57.257741000000003</v>
      </c>
      <c r="E26">
        <v>83.933250000000001</v>
      </c>
      <c r="F26">
        <v>83.930916999999994</v>
      </c>
      <c r="G26">
        <v>62.177587000000003</v>
      </c>
      <c r="H26">
        <v>25.122838999999999</v>
      </c>
      <c r="I26">
        <v>17.931438</v>
      </c>
      <c r="J26">
        <v>23.384737999999999</v>
      </c>
      <c r="K26">
        <v>36.091574000000001</v>
      </c>
      <c r="L26">
        <v>37.281785999999997</v>
      </c>
      <c r="M26">
        <v>40.554155000000002</v>
      </c>
      <c r="N26">
        <v>59.222095000000003</v>
      </c>
      <c r="O26">
        <v>80.477840999999998</v>
      </c>
      <c r="P26">
        <v>68.336456999999996</v>
      </c>
      <c r="Q26">
        <v>83.93168</v>
      </c>
      <c r="R26">
        <v>83.931515000000005</v>
      </c>
      <c r="S26">
        <v>81.077427999999998</v>
      </c>
      <c r="T26">
        <v>36.002935000000001</v>
      </c>
      <c r="U26">
        <v>18.289453000000002</v>
      </c>
      <c r="V26">
        <v>18.761424000000002</v>
      </c>
      <c r="W26">
        <v>29.777863</v>
      </c>
      <c r="X26">
        <v>50.679037000000001</v>
      </c>
      <c r="Y26">
        <v>48.823779999999999</v>
      </c>
      <c r="Z26">
        <v>80.216353999999995</v>
      </c>
      <c r="AA26">
        <v>62.662275000000001</v>
      </c>
      <c r="AB26">
        <v>75.833355999999995</v>
      </c>
      <c r="AC26">
        <v>86.487627000000003</v>
      </c>
      <c r="AD26">
        <f t="shared" si="0"/>
        <v>55.369824714285713</v>
      </c>
    </row>
    <row r="27" spans="1:30" x14ac:dyDescent="0.45">
      <c r="A27" t="s">
        <v>49</v>
      </c>
      <c r="B27">
        <f t="shared" ref="B27:AC27" si="1">B26+B21+B15+B9</f>
        <v>316.32852800000001</v>
      </c>
      <c r="C27">
        <f t="shared" si="1"/>
        <v>290.22807499999999</v>
      </c>
      <c r="D27">
        <f t="shared" si="1"/>
        <v>250.96484600000002</v>
      </c>
      <c r="E27">
        <f t="shared" si="1"/>
        <v>566.88029000000006</v>
      </c>
      <c r="F27">
        <f t="shared" si="1"/>
        <v>815.15258200000005</v>
      </c>
      <c r="G27">
        <f t="shared" si="1"/>
        <v>696.66632000000004</v>
      </c>
      <c r="H27">
        <f t="shared" si="1"/>
        <v>318.69190500000002</v>
      </c>
      <c r="I27">
        <f t="shared" si="1"/>
        <v>188.798608</v>
      </c>
      <c r="J27">
        <f t="shared" si="1"/>
        <v>234.167428</v>
      </c>
      <c r="K27">
        <f t="shared" si="1"/>
        <v>251.06838100000002</v>
      </c>
      <c r="L27">
        <f t="shared" si="1"/>
        <v>235.90545400000002</v>
      </c>
      <c r="M27">
        <f t="shared" si="1"/>
        <v>294.96726200000001</v>
      </c>
      <c r="N27">
        <f t="shared" si="1"/>
        <v>352.08656300000001</v>
      </c>
      <c r="O27">
        <f t="shared" si="1"/>
        <v>346.90126099999998</v>
      </c>
      <c r="P27">
        <f t="shared" si="1"/>
        <v>292.21040499999998</v>
      </c>
      <c r="Q27">
        <f t="shared" si="1"/>
        <v>402.056713</v>
      </c>
      <c r="R27">
        <f t="shared" si="1"/>
        <v>766.42823500000009</v>
      </c>
      <c r="S27">
        <f t="shared" si="1"/>
        <v>743.37392699999998</v>
      </c>
      <c r="T27">
        <f t="shared" si="1"/>
        <v>535.87392699999998</v>
      </c>
      <c r="U27">
        <f t="shared" si="1"/>
        <v>227.11256099999997</v>
      </c>
      <c r="V27">
        <f t="shared" si="1"/>
        <v>160.854883</v>
      </c>
      <c r="W27">
        <f t="shared" si="1"/>
        <v>240.79889900000001</v>
      </c>
      <c r="X27">
        <f t="shared" si="1"/>
        <v>345.51921400000003</v>
      </c>
      <c r="Y27">
        <f t="shared" si="1"/>
        <v>329.23278899999997</v>
      </c>
      <c r="Z27">
        <f t="shared" si="1"/>
        <v>362.99345099999999</v>
      </c>
      <c r="AA27">
        <f t="shared" si="1"/>
        <v>357.37533999999999</v>
      </c>
      <c r="AB27">
        <f t="shared" si="1"/>
        <v>363.09046799999999</v>
      </c>
      <c r="AC27">
        <f t="shared" si="1"/>
        <v>389.485635</v>
      </c>
      <c r="AD27">
        <f>AD26+AD21+AD15+AD9</f>
        <v>381.25764107142857</v>
      </c>
    </row>
    <row r="28" spans="1:30" x14ac:dyDescent="0.45">
      <c r="B28">
        <v>2019</v>
      </c>
      <c r="C28">
        <v>2019</v>
      </c>
      <c r="D28">
        <v>2019</v>
      </c>
      <c r="E28">
        <v>2019</v>
      </c>
      <c r="F28">
        <v>2019</v>
      </c>
      <c r="G28">
        <v>2019</v>
      </c>
      <c r="H28">
        <v>2019</v>
      </c>
      <c r="I28">
        <v>2019</v>
      </c>
      <c r="J28">
        <v>2019</v>
      </c>
      <c r="K28">
        <v>2019</v>
      </c>
      <c r="L28">
        <v>2019</v>
      </c>
      <c r="M28">
        <v>2019</v>
      </c>
      <c r="N28">
        <v>2020</v>
      </c>
      <c r="O28">
        <v>2020</v>
      </c>
      <c r="P28">
        <v>2020</v>
      </c>
      <c r="Q28">
        <v>2020</v>
      </c>
      <c r="R28">
        <v>2020</v>
      </c>
      <c r="S28">
        <v>2020</v>
      </c>
      <c r="T28">
        <v>2020</v>
      </c>
      <c r="U28">
        <v>2020</v>
      </c>
      <c r="V28">
        <v>2020</v>
      </c>
      <c r="W28">
        <v>2020</v>
      </c>
      <c r="X28">
        <v>2020</v>
      </c>
      <c r="Y28">
        <v>2020</v>
      </c>
      <c r="Z28">
        <v>2021</v>
      </c>
      <c r="AA28">
        <v>2021</v>
      </c>
      <c r="AB28">
        <v>2021</v>
      </c>
      <c r="AC28">
        <v>2021</v>
      </c>
    </row>
    <row r="29" spans="1:30" x14ac:dyDescent="0.45">
      <c r="B29" s="1">
        <v>44197</v>
      </c>
      <c r="C29" s="1">
        <v>44228</v>
      </c>
      <c r="D29" s="1">
        <v>44256</v>
      </c>
      <c r="E29" s="1">
        <v>44287</v>
      </c>
      <c r="F29" s="1">
        <v>44317</v>
      </c>
      <c r="G29" s="1">
        <v>44348</v>
      </c>
      <c r="H29" s="1">
        <v>44378</v>
      </c>
      <c r="I29" s="1">
        <v>44409</v>
      </c>
      <c r="J29" s="1">
        <v>44440</v>
      </c>
      <c r="K29" s="1">
        <v>44470</v>
      </c>
      <c r="L29" s="1">
        <v>44501</v>
      </c>
      <c r="M29" s="1">
        <v>44531</v>
      </c>
      <c r="N29" s="1">
        <v>44197</v>
      </c>
      <c r="O29" s="1">
        <v>44228</v>
      </c>
      <c r="P29" s="1">
        <v>44256</v>
      </c>
      <c r="Q29" s="1">
        <v>44287</v>
      </c>
      <c r="R29" s="1">
        <v>44317</v>
      </c>
      <c r="S29" s="1">
        <v>44348</v>
      </c>
      <c r="T29" s="1">
        <v>44378</v>
      </c>
      <c r="U29" s="1">
        <v>44409</v>
      </c>
      <c r="V29" s="1">
        <v>44440</v>
      </c>
      <c r="W29" s="1">
        <v>44470</v>
      </c>
      <c r="X29" s="1">
        <v>44501</v>
      </c>
      <c r="Y29" s="1">
        <v>44531</v>
      </c>
      <c r="Z29" s="1">
        <v>44197</v>
      </c>
      <c r="AA29" s="1">
        <v>44228</v>
      </c>
      <c r="AB29" s="1">
        <v>44256</v>
      </c>
      <c r="AC29" s="1">
        <v>44287</v>
      </c>
      <c r="AD29" t="s">
        <v>23</v>
      </c>
    </row>
    <row r="30" spans="1:30" x14ac:dyDescent="0.45">
      <c r="A30" t="s">
        <v>0</v>
      </c>
      <c r="B30">
        <f>B3-'10 Nox3 2010'!B3</f>
        <v>42968.677665999159</v>
      </c>
      <c r="C30">
        <f>C3-'10 Nox3 2010'!C3</f>
        <v>72806.291335999966</v>
      </c>
      <c r="D30">
        <f>D3-'10 Nox3 2010'!D3</f>
        <v>35550.771652998403</v>
      </c>
      <c r="E30">
        <f>E3-'10 Nox3 2010'!E3</f>
        <v>21628.152045998722</v>
      </c>
      <c r="F30">
        <f>F3-'10 Nox3 2010'!F3</f>
        <v>-75269.762591000646</v>
      </c>
      <c r="G30">
        <f>G3-'10 Nox3 2010'!G3</f>
        <v>31525.022982999682</v>
      </c>
      <c r="H30">
        <f>H3-'10 Nox3 2010'!H3</f>
        <v>10355.351935999468</v>
      </c>
      <c r="I30">
        <f>I3-'10 Nox3 2010'!I3</f>
        <v>12388.502568999305</v>
      </c>
      <c r="J30">
        <f>J3-'10 Nox3 2010'!J3</f>
        <v>20296.008470000699</v>
      </c>
      <c r="K30">
        <f>K3-'10 Nox3 2010'!K3</f>
        <v>110814.98802500218</v>
      </c>
      <c r="L30">
        <f>L3-'10 Nox3 2010'!L3</f>
        <v>20259.567644000053</v>
      </c>
      <c r="M30">
        <f>M3-'10 Nox3 2010'!M3</f>
        <v>33804.325662000105</v>
      </c>
      <c r="N30">
        <f>N3-'10 Nox3 2010'!N3</f>
        <v>42135.343009000644</v>
      </c>
      <c r="O30">
        <f>O3-'10 Nox3 2010'!O3</f>
        <v>6607.5380409993231</v>
      </c>
      <c r="P30">
        <f>P3-'10 Nox3 2010'!P3</f>
        <v>12037.423208000138</v>
      </c>
      <c r="Q30">
        <f>Q3-'10 Nox3 2010'!Q3</f>
        <v>262.27624200284481</v>
      </c>
      <c r="R30">
        <f>R3-'10 Nox3 2010'!R3</f>
        <v>-581868.181656003</v>
      </c>
      <c r="S30">
        <f>S3-'10 Nox3 2010'!S3</f>
        <v>-215502.88118100166</v>
      </c>
      <c r="T30">
        <f>T3-'10 Nox3 2010'!T3</f>
        <v>24979.693393999711</v>
      </c>
      <c r="U30">
        <f>U3-'10 Nox3 2010'!U3</f>
        <v>31974.208165000193</v>
      </c>
      <c r="V30">
        <f>V3-'10 Nox3 2010'!V3</f>
        <v>8338.533358999528</v>
      </c>
      <c r="W30">
        <f>W3-'10 Nox3 2010'!W3</f>
        <v>26916.680611001328</v>
      </c>
      <c r="X30">
        <f>X3-'10 Nox3 2010'!X3</f>
        <v>37606.187088999897</v>
      </c>
      <c r="Y30">
        <f>Y3-'10 Nox3 2010'!Y3</f>
        <v>28373.869270000607</v>
      </c>
      <c r="Z30">
        <f>Z3-'10 Nox3 2010'!Z3</f>
        <v>39395.183064999059</v>
      </c>
      <c r="AA30">
        <f>AA3-'10 Nox3 2010'!AA3</f>
        <v>7295.2685270011425</v>
      </c>
      <c r="AB30">
        <f>AB3-'10 Nox3 2010'!AB3</f>
        <v>5779.0199920013547</v>
      </c>
      <c r="AC30">
        <f>AC3-'10 Nox3 2010'!AC3</f>
        <v>19999.303520001471</v>
      </c>
      <c r="AD30">
        <f>AVERAGE(B30:AC30)</f>
        <v>-6019.3799266428687</v>
      </c>
    </row>
    <row r="31" spans="1:30" x14ac:dyDescent="0.45">
      <c r="A31" t="s">
        <v>1</v>
      </c>
      <c r="B31">
        <f>B4-'10 Nox3 2010'!B4</f>
        <v>42162.496057000011</v>
      </c>
      <c r="C31">
        <f>C4-'10 Nox3 2010'!C4</f>
        <v>62093.046014999971</v>
      </c>
      <c r="D31">
        <f>D4-'10 Nox3 2010'!D4</f>
        <v>36088.649233999662</v>
      </c>
      <c r="E31">
        <f>E4-'10 Nox3 2010'!E4</f>
        <v>26233.330382000073</v>
      </c>
      <c r="F31">
        <f>F4-'10 Nox3 2010'!F4</f>
        <v>10106.036756000016</v>
      </c>
      <c r="G31">
        <f>G4-'10 Nox3 2010'!G4</f>
        <v>37271.149210000061</v>
      </c>
      <c r="H31">
        <f>H4-'10 Nox3 2010'!H4</f>
        <v>16846.009910999797</v>
      </c>
      <c r="I31">
        <f>I4-'10 Nox3 2010'!I4</f>
        <v>17165.457720000297</v>
      </c>
      <c r="J31">
        <f>J4-'10 Nox3 2010'!J4</f>
        <v>4654.8452200004831</v>
      </c>
      <c r="K31">
        <f>K4-'10 Nox3 2010'!K4</f>
        <v>60142.355887000449</v>
      </c>
      <c r="L31">
        <f>L4-'10 Nox3 2010'!L4</f>
        <v>20261.087644999847</v>
      </c>
      <c r="M31">
        <f>M4-'10 Nox3 2010'!M4</f>
        <v>33800.501337000169</v>
      </c>
      <c r="N31">
        <f>N4-'10 Nox3 2010'!N4</f>
        <v>41995.573571000248</v>
      </c>
      <c r="O31">
        <f>O4-'10 Nox3 2010'!O4</f>
        <v>7169.9098610002548</v>
      </c>
      <c r="P31">
        <f>P4-'10 Nox3 2010'!P4</f>
        <v>12037.423208000138</v>
      </c>
      <c r="Q31">
        <f>Q4-'10 Nox3 2010'!Q4</f>
        <v>1007.2808929998428</v>
      </c>
      <c r="R31">
        <f>R4-'10 Nox3 2010'!R4</f>
        <v>7082.6611989999947</v>
      </c>
      <c r="S31">
        <f>S4-'10 Nox3 2010'!S4</f>
        <v>5201.5178010000382</v>
      </c>
      <c r="T31">
        <f>T4-'10 Nox3 2010'!T4</f>
        <v>18363.868925000075</v>
      </c>
      <c r="U31">
        <f>U4-'10 Nox3 2010'!U4</f>
        <v>25207.042657000013</v>
      </c>
      <c r="V31">
        <f>V4-'10 Nox3 2010'!V4</f>
        <v>15833.812034999952</v>
      </c>
      <c r="W31">
        <f>W4-'10 Nox3 2010'!W4</f>
        <v>28913.036392999813</v>
      </c>
      <c r="X31">
        <f>X4-'10 Nox3 2010'!X4</f>
        <v>37606.187092000619</v>
      </c>
      <c r="Y31">
        <f>Y4-'10 Nox3 2010'!Y4</f>
        <v>28373.869270000607</v>
      </c>
      <c r="Z31">
        <f>Z4-'10 Nox3 2010'!Z4</f>
        <v>43663.555627999827</v>
      </c>
      <c r="AA31">
        <f>AA4-'10 Nox3 2010'!AA4</f>
        <v>33205.996671999805</v>
      </c>
      <c r="AB31">
        <f>AB4-'10 Nox3 2010'!AB4</f>
        <v>22169.194631999824</v>
      </c>
      <c r="AC31">
        <f>AC4-'10 Nox3 2010'!AC4</f>
        <v>25258.493591999868</v>
      </c>
      <c r="AD31">
        <f t="shared" ref="AD31:AD53" si="2">AVERAGE(B31:AC31)</f>
        <v>25711.228171535775</v>
      </c>
    </row>
    <row r="32" spans="1:30" x14ac:dyDescent="0.45">
      <c r="A32" t="s">
        <v>2</v>
      </c>
      <c r="B32">
        <f>B5-'10 Nox3 2010'!B5</f>
        <v>1.0150979999999947</v>
      </c>
      <c r="C32">
        <f>C5-'10 Nox3 2010'!C5</f>
        <v>0.19925899999999785</v>
      </c>
      <c r="D32">
        <f>D5-'10 Nox3 2010'!D5</f>
        <v>-0.49175999999999931</v>
      </c>
      <c r="E32">
        <f>E5-'10 Nox3 2010'!E5</f>
        <v>0.32068300000000249</v>
      </c>
      <c r="F32">
        <f>F5-'10 Nox3 2010'!F5</f>
        <v>-8.7902999999997178E-2</v>
      </c>
      <c r="G32">
        <f>G5-'10 Nox3 2010'!G5</f>
        <v>0.13375500000000073</v>
      </c>
      <c r="H32">
        <f>H5-'10 Nox3 2010'!H5</f>
        <v>0.32456499999999977</v>
      </c>
      <c r="I32">
        <f>I5-'10 Nox3 2010'!I5</f>
        <v>0.67997600000000347</v>
      </c>
      <c r="J32">
        <f>J5-'10 Nox3 2010'!J5</f>
        <v>-0.23621599999999887</v>
      </c>
      <c r="K32">
        <f>K5-'10 Nox3 2010'!K5</f>
        <v>-8.7938000000001182E-2</v>
      </c>
      <c r="L32">
        <f>L5-'10 Nox3 2010'!L5</f>
        <v>0.66295499999999663</v>
      </c>
      <c r="M32">
        <f>M5-'10 Nox3 2010'!M5</f>
        <v>0.87516399999999805</v>
      </c>
      <c r="N32">
        <f>N5-'10 Nox3 2010'!N5</f>
        <v>-8.1018000000000256E-2</v>
      </c>
      <c r="O32">
        <f>O5-'10 Nox3 2010'!O5</f>
        <v>0.68090099999999865</v>
      </c>
      <c r="P32">
        <f>P5-'10 Nox3 2010'!P5</f>
        <v>-0.12765599999999999</v>
      </c>
      <c r="Q32">
        <f>Q5-'10 Nox3 2010'!Q5</f>
        <v>0</v>
      </c>
      <c r="R32">
        <f>R5-'10 Nox3 2010'!R5</f>
        <v>0</v>
      </c>
      <c r="S32">
        <f>S5-'10 Nox3 2010'!S5</f>
        <v>3.744999999998555E-3</v>
      </c>
      <c r="T32">
        <f>T5-'10 Nox3 2010'!T5</f>
        <v>0.7488000000000028</v>
      </c>
      <c r="U32">
        <f>U5-'10 Nox3 2010'!U5</f>
        <v>0.14168099999999839</v>
      </c>
      <c r="V32">
        <f>V5-'10 Nox3 2010'!V5</f>
        <v>0.15304300000000026</v>
      </c>
      <c r="W32">
        <f>W5-'10 Nox3 2010'!W5</f>
        <v>2.684099999999745E-2</v>
      </c>
      <c r="X32">
        <f>X5-'10 Nox3 2010'!X5</f>
        <v>0.26479499999999945</v>
      </c>
      <c r="Y32">
        <f>Y5-'10 Nox3 2010'!Y5</f>
        <v>-0.58663500000000113</v>
      </c>
      <c r="Z32">
        <f>Z5-'10 Nox3 2010'!Z5</f>
        <v>-0.94481899999999541</v>
      </c>
      <c r="AA32">
        <f>AA5-'10 Nox3 2010'!AA5</f>
        <v>-0.35629000000000133</v>
      </c>
      <c r="AB32">
        <f>AB5-'10 Nox3 2010'!AB5</f>
        <v>-0.10183800000000076</v>
      </c>
      <c r="AC32">
        <f>AC5-'10 Nox3 2010'!AC5</f>
        <v>8.1172000000002242E-2</v>
      </c>
      <c r="AD32">
        <f t="shared" si="2"/>
        <v>0.11465571428571415</v>
      </c>
    </row>
    <row r="33" spans="1:30" x14ac:dyDescent="0.45">
      <c r="A33" t="s">
        <v>3</v>
      </c>
      <c r="B33">
        <f>B6-'10 Nox3 2010'!B6</f>
        <v>-7.6431999999996947E-2</v>
      </c>
      <c r="C33">
        <f>C6-'10 Nox3 2010'!C6</f>
        <v>-0.63688199999999995</v>
      </c>
      <c r="D33">
        <f>D6-'10 Nox3 2010'!D6</f>
        <v>0.53075399999999817</v>
      </c>
      <c r="E33">
        <f>E6-'10 Nox3 2010'!E6</f>
        <v>0.64186799999999522</v>
      </c>
      <c r="F33">
        <f>F6-'10 Nox3 2010'!F6</f>
        <v>3.6765000000002601E-2</v>
      </c>
      <c r="G33">
        <f>G6-'10 Nox3 2010'!G6</f>
        <v>0.68090899999999976</v>
      </c>
      <c r="H33">
        <f>H6-'10 Nox3 2010'!H6</f>
        <v>-0.48950200000000166</v>
      </c>
      <c r="I33">
        <f>I6-'10 Nox3 2010'!I6</f>
        <v>-0.83758800000000022</v>
      </c>
      <c r="J33">
        <f>J6-'10 Nox3 2010'!J6</f>
        <v>2.1480000000000388E-3</v>
      </c>
      <c r="K33">
        <f>K6-'10 Nox3 2010'!K6</f>
        <v>0</v>
      </c>
      <c r="L33">
        <f>L6-'10 Nox3 2010'!L6</f>
        <v>0</v>
      </c>
      <c r="M33">
        <f>M6-'10 Nox3 2010'!M6</f>
        <v>0</v>
      </c>
      <c r="N33">
        <f>N6-'10 Nox3 2010'!N6</f>
        <v>0</v>
      </c>
      <c r="O33">
        <f>O6-'10 Nox3 2010'!O6</f>
        <v>0</v>
      </c>
      <c r="P33">
        <f>P6-'10 Nox3 2010'!P6</f>
        <v>-0.81108000000000047</v>
      </c>
      <c r="Q33">
        <f>Q6-'10 Nox3 2010'!Q6</f>
        <v>-0.93890400000000085</v>
      </c>
      <c r="R33">
        <f>R6-'10 Nox3 2010'!R6</f>
        <v>7.2600000000022646E-3</v>
      </c>
      <c r="S33">
        <f>S6-'10 Nox3 2010'!S6</f>
        <v>-0.31043799999999067</v>
      </c>
      <c r="T33">
        <f>T6-'10 Nox3 2010'!T6</f>
        <v>9.2348999999998682E-2</v>
      </c>
      <c r="U33">
        <f>U6-'10 Nox3 2010'!U6</f>
        <v>0.21278200000000069</v>
      </c>
      <c r="V33">
        <f>V6-'10 Nox3 2010'!V6</f>
        <v>-0.3278370000000006</v>
      </c>
      <c r="W33">
        <f>W6-'10 Nox3 2010'!W6</f>
        <v>-4.6003999999999934E-2</v>
      </c>
      <c r="X33">
        <f>X6-'10 Nox3 2010'!X6</f>
        <v>0.94405200000000633</v>
      </c>
      <c r="Y33">
        <f>Y6-'10 Nox3 2010'!Y6</f>
        <v>2.6533559999999952</v>
      </c>
      <c r="Z33">
        <f>Z6-'10 Nox3 2010'!Z6</f>
        <v>1.0823490000000007</v>
      </c>
      <c r="AA33">
        <f>AA6-'10 Nox3 2010'!AA6</f>
        <v>1.1321079999999952</v>
      </c>
      <c r="AB33">
        <f>AB6-'10 Nox3 2010'!AB6</f>
        <v>0.59018400000000071</v>
      </c>
      <c r="AC33">
        <f>AC6-'10 Nox3 2010'!AC6</f>
        <v>1.2298159999999996</v>
      </c>
      <c r="AD33">
        <f t="shared" si="2"/>
        <v>0.1915011785714287</v>
      </c>
    </row>
    <row r="34" spans="1:30" x14ac:dyDescent="0.45">
      <c r="A34" t="s">
        <v>4</v>
      </c>
      <c r="B34">
        <f>B7-'10 Nox3 2010'!B7</f>
        <v>0.13943899999999942</v>
      </c>
      <c r="C34">
        <f>C7-'10 Nox3 2010'!C7</f>
        <v>0.10640000000000072</v>
      </c>
      <c r="D34">
        <f>D7-'10 Nox3 2010'!D7</f>
        <v>0.36887100000000039</v>
      </c>
      <c r="E34">
        <f>E7-'10 Nox3 2010'!E7</f>
        <v>-0.30275499999999766</v>
      </c>
      <c r="F34">
        <f>F7-'10 Nox3 2010'!F7</f>
        <v>4.6799999999933561E-3</v>
      </c>
      <c r="G34">
        <f>G7-'10 Nox3 2010'!G7</f>
        <v>0.46205499999999944</v>
      </c>
      <c r="H34">
        <f>H7-'10 Nox3 2010'!H7</f>
        <v>3.1904999999998296E-2</v>
      </c>
      <c r="I34">
        <f>I7-'10 Nox3 2010'!I7</f>
        <v>0.27707300000000057</v>
      </c>
      <c r="J34">
        <f>J7-'10 Nox3 2010'!J7</f>
        <v>0.23681800000000308</v>
      </c>
      <c r="K34">
        <f>K7-'10 Nox3 2010'!K7</f>
        <v>0.3480080000000001</v>
      </c>
      <c r="L34">
        <f>L7-'10 Nox3 2010'!L7</f>
        <v>-0.30211399999999955</v>
      </c>
      <c r="M34">
        <f>M7-'10 Nox3 2010'!M7</f>
        <v>1.3809299999999993</v>
      </c>
      <c r="N34">
        <f>N7-'10 Nox3 2010'!N7</f>
        <v>2.2739490000000018</v>
      </c>
      <c r="O34">
        <f>O7-'10 Nox3 2010'!O7</f>
        <v>-0.22617900000000191</v>
      </c>
      <c r="P34">
        <f>P7-'10 Nox3 2010'!P7</f>
        <v>0.74205400000000132</v>
      </c>
      <c r="Q34">
        <f>Q7-'10 Nox3 2010'!Q7</f>
        <v>9.2843999999999482E-2</v>
      </c>
      <c r="R34">
        <f>R7-'10 Nox3 2010'!R7</f>
        <v>7.2509999999965657E-3</v>
      </c>
      <c r="S34">
        <f>S7-'10 Nox3 2010'!S7</f>
        <v>2.0948000000004185E-2</v>
      </c>
      <c r="T34">
        <f>T7-'10 Nox3 2010'!T7</f>
        <v>-0.43057699999999954</v>
      </c>
      <c r="U34">
        <f>U7-'10 Nox3 2010'!U7</f>
        <v>9.0289999999999537E-3</v>
      </c>
      <c r="V34">
        <f>V7-'10 Nox3 2010'!V7</f>
        <v>-5.7200000000001694E-4</v>
      </c>
      <c r="W34">
        <f>W7-'10 Nox3 2010'!W7</f>
        <v>0</v>
      </c>
      <c r="X34">
        <f>X7-'10 Nox3 2010'!X7</f>
        <v>0</v>
      </c>
      <c r="Y34">
        <f>Y7-'10 Nox3 2010'!Y7</f>
        <v>0</v>
      </c>
      <c r="Z34">
        <f>Z7-'10 Nox3 2010'!Z7</f>
        <v>0</v>
      </c>
      <c r="AA34">
        <f>AA7-'10 Nox3 2010'!AA7</f>
        <v>0</v>
      </c>
      <c r="AB34">
        <f>AB7-'10 Nox3 2010'!AB7</f>
        <v>1.770999999999967E-3</v>
      </c>
      <c r="AC34">
        <f>AC7-'10 Nox3 2010'!AC7</f>
        <v>0.35134500000000202</v>
      </c>
      <c r="AD34">
        <f t="shared" si="2"/>
        <v>0.19975617857142861</v>
      </c>
    </row>
    <row r="35" spans="1:30" x14ac:dyDescent="0.45">
      <c r="A35" t="s">
        <v>5</v>
      </c>
      <c r="B35">
        <f>B8-'10 Nox3 2010'!B8</f>
        <v>-0.60222200000000026</v>
      </c>
      <c r="C35">
        <f>C8-'10 Nox3 2010'!C8</f>
        <v>5.5609000000000464E-2</v>
      </c>
      <c r="D35">
        <f>D8-'10 Nox3 2010'!D8</f>
        <v>-0.39867499999999989</v>
      </c>
      <c r="E35">
        <f>E8-'10 Nox3 2010'!E8</f>
        <v>-0.62409199999999743</v>
      </c>
      <c r="F35">
        <f>F8-'10 Nox3 2010'!F8</f>
        <v>1.4806000000000097E-2</v>
      </c>
      <c r="G35">
        <f>G8-'10 Nox3 2010'!G8</f>
        <v>-0.6725759999999994</v>
      </c>
      <c r="H35">
        <f>H8-'10 Nox3 2010'!H8</f>
        <v>-0.43108500000000127</v>
      </c>
      <c r="I35">
        <f>I8-'10 Nox3 2010'!I8</f>
        <v>-0.14176900000000003</v>
      </c>
      <c r="J35">
        <f>J8-'10 Nox3 2010'!J8</f>
        <v>-5.7969999999999411E-3</v>
      </c>
      <c r="K35">
        <f>K8-'10 Nox3 2010'!K8</f>
        <v>-3.7289999999998713E-3</v>
      </c>
      <c r="L35">
        <f>L8-'10 Nox3 2010'!L8</f>
        <v>-0.42966899999999986</v>
      </c>
      <c r="M35">
        <f>M8-'10 Nox3 2010'!M8</f>
        <v>-1.9967499999999987</v>
      </c>
      <c r="N35">
        <f>N8-'10 Nox3 2010'!N8</f>
        <v>-1.581315</v>
      </c>
      <c r="O35">
        <f>O8-'10 Nox3 2010'!O8</f>
        <v>-1.2468690000000002</v>
      </c>
      <c r="P35">
        <f>P8-'10 Nox3 2010'!P8</f>
        <v>0.18424399999999963</v>
      </c>
      <c r="Q35">
        <f>Q8-'10 Nox3 2010'!Q8</f>
        <v>0.12017200000000017</v>
      </c>
      <c r="R35">
        <f>R8-'10 Nox3 2010'!R8</f>
        <v>8.5474000000004935E-2</v>
      </c>
      <c r="S35">
        <f>S8-'10 Nox3 2010'!S8</f>
        <v>-1.8727000000005489E-2</v>
      </c>
      <c r="T35">
        <f>T8-'10 Nox3 2010'!T8</f>
        <v>-0.22688799999999887</v>
      </c>
      <c r="U35">
        <f>U8-'10 Nox3 2010'!U8</f>
        <v>-0.21010599999999968</v>
      </c>
      <c r="V35">
        <f>V8-'10 Nox3 2010'!V8</f>
        <v>6.7693000000000225E-2</v>
      </c>
      <c r="W35">
        <f>W8-'10 Nox3 2010'!W8</f>
        <v>0.17281499999999994</v>
      </c>
      <c r="X35">
        <f>X8-'10 Nox3 2010'!X8</f>
        <v>-1.0356680000000011</v>
      </c>
      <c r="Y35">
        <f>Y8-'10 Nox3 2010'!Y8</f>
        <v>-2.0168689999999998</v>
      </c>
      <c r="Z35">
        <f>Z8-'10 Nox3 2010'!Z8</f>
        <v>-0.55046699999999937</v>
      </c>
      <c r="AA35">
        <f>AA8-'10 Nox3 2010'!AA8</f>
        <v>-0.72817099999999968</v>
      </c>
      <c r="AB35">
        <f>AB8-'10 Nox3 2010'!AB8</f>
        <v>-0.38056300000000043</v>
      </c>
      <c r="AC35">
        <f>AC8-'10 Nox3 2010'!AC8</f>
        <v>-1.2284719999999991</v>
      </c>
      <c r="AD35">
        <f t="shared" si="2"/>
        <v>-0.49391664285714271</v>
      </c>
    </row>
    <row r="36" spans="1:30" x14ac:dyDescent="0.45">
      <c r="A36" t="s">
        <v>6</v>
      </c>
      <c r="B36">
        <f>B9-'10 Nox3 2010'!B9</f>
        <v>0.47588399999999353</v>
      </c>
      <c r="C36">
        <f>C9-'10 Nox3 2010'!C9</f>
        <v>-0.27561399999999026</v>
      </c>
      <c r="D36">
        <f>D9-'10 Nox3 2010'!D9</f>
        <v>9.1910000000012815E-3</v>
      </c>
      <c r="E36">
        <f>E9-'10 Nox3 2010'!E9</f>
        <v>3.5704000000009728E-2</v>
      </c>
      <c r="F36">
        <f>F9-'10 Nox3 2010'!F9</f>
        <v>-3.1653000000005704E-2</v>
      </c>
      <c r="G36">
        <f>G9-'10 Nox3 2010'!G9</f>
        <v>0.60414500000001681</v>
      </c>
      <c r="H36">
        <f>H9-'10 Nox3 2010'!H9</f>
        <v>-0.56411599999999851</v>
      </c>
      <c r="I36">
        <f>I9-'10 Nox3 2010'!I9</f>
        <v>-2.2307000000004962E-2</v>
      </c>
      <c r="J36">
        <f>J9-'10 Nox3 2010'!J9</f>
        <v>-3.048000000006823E-3</v>
      </c>
      <c r="K36">
        <f>K9-'10 Nox3 2010'!K9</f>
        <v>0.25634100000000615</v>
      </c>
      <c r="L36">
        <f>L9-'10 Nox3 2010'!L9</f>
        <v>-6.7813999999998487E-2</v>
      </c>
      <c r="M36">
        <f>M9-'10 Nox3 2010'!M9</f>
        <v>0.25934399999999869</v>
      </c>
      <c r="N36">
        <f>N9-'10 Nox3 2010'!N9</f>
        <v>0.61161600000001215</v>
      </c>
      <c r="O36">
        <f>O9-'10 Nox3 2010'!O9</f>
        <v>-0.79214699999999993</v>
      </c>
      <c r="P36">
        <f>P9-'10 Nox3 2010'!P9</f>
        <v>-1.2436999999991372E-2</v>
      </c>
      <c r="Q36">
        <f>Q9-'10 Nox3 2010'!Q9</f>
        <v>-0.72588799999999765</v>
      </c>
      <c r="R36">
        <f>R9-'10 Nox3 2010'!R9</f>
        <v>9.9986999999998716E-2</v>
      </c>
      <c r="S36">
        <f>S9-'10 Nox3 2010'!S9</f>
        <v>-0.3044699999999807</v>
      </c>
      <c r="T36">
        <f>T9-'10 Nox3 2010'!T9</f>
        <v>0.18368300000000204</v>
      </c>
      <c r="U36">
        <f>U9-'10 Nox3 2010'!U9</f>
        <v>0.15338599999999758</v>
      </c>
      <c r="V36">
        <f>V9-'10 Nox3 2010'!V9</f>
        <v>-0.10767299999999835</v>
      </c>
      <c r="W36">
        <f>W9-'10 Nox3 2010'!W9</f>
        <v>0.1536519999999939</v>
      </c>
      <c r="X36">
        <f>X9-'10 Nox3 2010'!X9</f>
        <v>0.17330499999999915</v>
      </c>
      <c r="Y36">
        <f>Y9-'10 Nox3 2010'!Y9</f>
        <v>4.985200000000134E-2</v>
      </c>
      <c r="Z36">
        <f>Z9-'10 Nox3 2010'!Z9</f>
        <v>-0.41293699999999944</v>
      </c>
      <c r="AA36">
        <f>AA9-'10 Nox3 2010'!AA9</f>
        <v>4.7646999999997774E-2</v>
      </c>
      <c r="AB36">
        <f>AB9-'10 Nox3 2010'!AB9</f>
        <v>0.10955400000000282</v>
      </c>
      <c r="AC36">
        <f>AC9-'10 Nox3 2010'!AC9</f>
        <v>0.43386099999999317</v>
      </c>
      <c r="AD36">
        <f t="shared" si="2"/>
        <v>1.2037428571430451E-2</v>
      </c>
    </row>
    <row r="37" spans="1:30" x14ac:dyDescent="0.45">
      <c r="A37" t="s">
        <v>7</v>
      </c>
      <c r="B37">
        <f>B10-'10 Nox3 2010'!B10</f>
        <v>-10.409548999999998</v>
      </c>
      <c r="C37">
        <f>C10-'10 Nox3 2010'!C10</f>
        <v>-8.8157040000000038</v>
      </c>
      <c r="D37">
        <f>D10-'10 Nox3 2010'!D10</f>
        <v>-6.1195640000000004</v>
      </c>
      <c r="E37">
        <f>E10-'10 Nox3 2010'!E10</f>
        <v>-6.132829000000001</v>
      </c>
      <c r="F37">
        <f>F10-'10 Nox3 2010'!F10</f>
        <v>8.454999999999302E-2</v>
      </c>
      <c r="G37">
        <f>G10-'10 Nox3 2010'!G10</f>
        <v>-6.1341090000000094</v>
      </c>
      <c r="H37">
        <f>H10-'10 Nox3 2010'!H10</f>
        <v>-12.712009000000002</v>
      </c>
      <c r="I37">
        <f>I10-'10 Nox3 2010'!I10</f>
        <v>-4.7369050000000001</v>
      </c>
      <c r="J37">
        <f>J10-'10 Nox3 2010'!J10</f>
        <v>-3.8680030000000016</v>
      </c>
      <c r="K37">
        <f>K10-'10 Nox3 2010'!K10</f>
        <v>-3.498367</v>
      </c>
      <c r="L37">
        <f>L10-'10 Nox3 2010'!L10</f>
        <v>-17.492992000000001</v>
      </c>
      <c r="M37">
        <f>M10-'10 Nox3 2010'!M10</f>
        <v>-7.5572859999999977</v>
      </c>
      <c r="N37">
        <f>N10-'10 Nox3 2010'!N10</f>
        <v>-5.3934509999999989</v>
      </c>
      <c r="O37">
        <f>O10-'10 Nox3 2010'!O10</f>
        <v>-0.2862829999999974</v>
      </c>
      <c r="P37">
        <f>P10-'10 Nox3 2010'!P10</f>
        <v>-9.7480030000000042</v>
      </c>
      <c r="Q37">
        <f>Q10-'10 Nox3 2010'!Q10</f>
        <v>-7.0412650000000028</v>
      </c>
      <c r="R37">
        <f>R10-'10 Nox3 2010'!R10</f>
        <v>-2.0626960000000025</v>
      </c>
      <c r="S37">
        <f>S10-'10 Nox3 2010'!S10</f>
        <v>2.8026320000000027</v>
      </c>
      <c r="T37">
        <f>T10-'10 Nox3 2010'!T10</f>
        <v>-2.3855669999999947</v>
      </c>
      <c r="U37">
        <f>U10-'10 Nox3 2010'!U10</f>
        <v>-5.2934300000000007</v>
      </c>
      <c r="V37">
        <f>V10-'10 Nox3 2010'!V10</f>
        <v>-5.4814209999999974</v>
      </c>
      <c r="W37">
        <f>W10-'10 Nox3 2010'!W10</f>
        <v>-10.503208999999998</v>
      </c>
      <c r="X37">
        <f>X10-'10 Nox3 2010'!X10</f>
        <v>-8.7522339999999943</v>
      </c>
      <c r="Y37">
        <f>Y10-'10 Nox3 2010'!Y10</f>
        <v>-9.582811999999997</v>
      </c>
      <c r="Z37">
        <f>Z10-'10 Nox3 2010'!Z10</f>
        <v>-7.8332610000000003</v>
      </c>
      <c r="AA37">
        <f>AA10-'10 Nox3 2010'!AA10</f>
        <v>-7.4049710000000033</v>
      </c>
      <c r="AB37">
        <f>AB10-'10 Nox3 2010'!AB10</f>
        <v>-9.6691590000000005</v>
      </c>
      <c r="AC37">
        <f>AC10-'10 Nox3 2010'!AC10</f>
        <v>-15.490412999999997</v>
      </c>
      <c r="AD37">
        <f t="shared" si="2"/>
        <v>-6.8399396428571437</v>
      </c>
    </row>
    <row r="38" spans="1:30" x14ac:dyDescent="0.45">
      <c r="A38" t="s">
        <v>8</v>
      </c>
      <c r="B38">
        <f>B11-'10 Nox3 2010'!B11</f>
        <v>29.527531000000003</v>
      </c>
      <c r="C38">
        <f>C11-'10 Nox3 2010'!C11</f>
        <v>20.896618</v>
      </c>
      <c r="D38">
        <f>D11-'10 Nox3 2010'!D11</f>
        <v>18.083863000000001</v>
      </c>
      <c r="E38">
        <f>E11-'10 Nox3 2010'!E11</f>
        <v>27.096765999999995</v>
      </c>
      <c r="F38">
        <f>F11-'10 Nox3 2010'!F11</f>
        <v>21.282882999999998</v>
      </c>
      <c r="G38">
        <f>G11-'10 Nox3 2010'!G11</f>
        <v>34.308509999999998</v>
      </c>
      <c r="H38">
        <f>H11-'10 Nox3 2010'!H11</f>
        <v>37.303020000000004</v>
      </c>
      <c r="I38">
        <f>I11-'10 Nox3 2010'!I11</f>
        <v>21.43609</v>
      </c>
      <c r="J38">
        <f>J11-'10 Nox3 2010'!J11</f>
        <v>14.261101999999998</v>
      </c>
      <c r="K38">
        <f>K11-'10 Nox3 2010'!K11</f>
        <v>7.6159060000000007</v>
      </c>
      <c r="L38">
        <f>L11-'10 Nox3 2010'!L11</f>
        <v>23.225371999999997</v>
      </c>
      <c r="M38">
        <f>M11-'10 Nox3 2010'!M11</f>
        <v>27.897168000000001</v>
      </c>
      <c r="N38">
        <f>N11-'10 Nox3 2010'!N11</f>
        <v>31.239950999999998</v>
      </c>
      <c r="O38">
        <f>O11-'10 Nox3 2010'!O11</f>
        <v>22.022374999999997</v>
      </c>
      <c r="P38">
        <f>P11-'10 Nox3 2010'!P11</f>
        <v>30.087623999999998</v>
      </c>
      <c r="Q38">
        <f>Q11-'10 Nox3 2010'!Q11</f>
        <v>34.060806999999997</v>
      </c>
      <c r="R38">
        <f>R11-'10 Nox3 2010'!R11</f>
        <v>23.696772999999993</v>
      </c>
      <c r="S38">
        <f>S11-'10 Nox3 2010'!S11</f>
        <v>11.715953999999996</v>
      </c>
      <c r="T38">
        <f>T11-'10 Nox3 2010'!T11</f>
        <v>23.777346000000009</v>
      </c>
      <c r="U38">
        <f>U11-'10 Nox3 2010'!U11</f>
        <v>21.742742</v>
      </c>
      <c r="V38">
        <f>V11-'10 Nox3 2010'!V11</f>
        <v>21.752747999999997</v>
      </c>
      <c r="W38">
        <f>W11-'10 Nox3 2010'!W11</f>
        <v>25.793252000000003</v>
      </c>
      <c r="X38">
        <f>X11-'10 Nox3 2010'!X11</f>
        <v>26.872098000000001</v>
      </c>
      <c r="Y38">
        <f>Y11-'10 Nox3 2010'!Y11</f>
        <v>39.308368000000002</v>
      </c>
      <c r="Z38">
        <f>Z11-'10 Nox3 2010'!Z11</f>
        <v>36.170374000000002</v>
      </c>
      <c r="AA38">
        <f>AA11-'10 Nox3 2010'!AA11</f>
        <v>29.470264999999998</v>
      </c>
      <c r="AB38">
        <f>AB11-'10 Nox3 2010'!AB11</f>
        <v>34.070415999999994</v>
      </c>
      <c r="AC38">
        <f>AC11-'10 Nox3 2010'!AC11</f>
        <v>41.007338000000004</v>
      </c>
      <c r="AD38">
        <f t="shared" si="2"/>
        <v>26.275830714285721</v>
      </c>
    </row>
    <row r="39" spans="1:30" x14ac:dyDescent="0.45">
      <c r="A39" t="s">
        <v>9</v>
      </c>
      <c r="B39">
        <f>B12-'10 Nox3 2010'!B12</f>
        <v>-2.2961540000000014</v>
      </c>
      <c r="C39">
        <f>C12-'10 Nox3 2010'!C12</f>
        <v>-0.64035899999999657</v>
      </c>
      <c r="D39">
        <f>D12-'10 Nox3 2010'!D12</f>
        <v>-1.0885689999999997</v>
      </c>
      <c r="E39">
        <f>E12-'10 Nox3 2010'!E12</f>
        <v>-2.1133250000000032</v>
      </c>
      <c r="F39">
        <f>F12-'10 Nox3 2010'!F12</f>
        <v>-1.8266689999999954</v>
      </c>
      <c r="G39">
        <f>G12-'10 Nox3 2010'!G12</f>
        <v>-1.4869400000000041</v>
      </c>
      <c r="H39">
        <f>H12-'10 Nox3 2010'!H12</f>
        <v>-5.216583</v>
      </c>
      <c r="I39">
        <f>I12-'10 Nox3 2010'!I12</f>
        <v>-4.6348629999999993</v>
      </c>
      <c r="J39">
        <f>J12-'10 Nox3 2010'!J12</f>
        <v>-2.3785809999999969</v>
      </c>
      <c r="K39">
        <f>K12-'10 Nox3 2010'!K12</f>
        <v>0.15763400000000161</v>
      </c>
      <c r="L39">
        <f>L12-'10 Nox3 2010'!L12</f>
        <v>-4.3094770000000011</v>
      </c>
      <c r="M39">
        <f>M12-'10 Nox3 2010'!M12</f>
        <v>-5.4426070000000024</v>
      </c>
      <c r="N39">
        <f>N12-'10 Nox3 2010'!N12</f>
        <v>-6.301282999999998</v>
      </c>
      <c r="O39">
        <f>O12-'10 Nox3 2010'!O12</f>
        <v>-5.3149949999999961</v>
      </c>
      <c r="P39">
        <f>P12-'10 Nox3 2010'!P12</f>
        <v>-6.6786979999999971</v>
      </c>
      <c r="Q39">
        <f>Q12-'10 Nox3 2010'!Q12</f>
        <v>-7.3451869999999957</v>
      </c>
      <c r="R39">
        <f>R12-'10 Nox3 2010'!R12</f>
        <v>-2.1304090000000002</v>
      </c>
      <c r="S39">
        <f>S12-'10 Nox3 2010'!S12</f>
        <v>-1.2989259999999945</v>
      </c>
      <c r="T39">
        <f>T12-'10 Nox3 2010'!T12</f>
        <v>-3.395899</v>
      </c>
      <c r="U39">
        <f>U12-'10 Nox3 2010'!U12</f>
        <v>-4.441596999999998</v>
      </c>
      <c r="V39">
        <f>V12-'10 Nox3 2010'!V12</f>
        <v>-3.0839419999999969</v>
      </c>
      <c r="W39">
        <f>W12-'10 Nox3 2010'!W12</f>
        <v>-7.8803070000000019</v>
      </c>
      <c r="X39">
        <f>X12-'10 Nox3 2010'!X12</f>
        <v>-9.2586080000000024</v>
      </c>
      <c r="Y39">
        <f>Y12-'10 Nox3 2010'!Y12</f>
        <v>-9.2613960000000048</v>
      </c>
      <c r="Z39">
        <f>Z12-'10 Nox3 2010'!Z12</f>
        <v>-9.0052840000000032</v>
      </c>
      <c r="AA39">
        <f>AA12-'10 Nox3 2010'!AA12</f>
        <v>-7.7794220000000038</v>
      </c>
      <c r="AB39">
        <f>AB12-'10 Nox3 2010'!AB12</f>
        <v>-7.8028779999999998</v>
      </c>
      <c r="AC39">
        <f>AC12-'10 Nox3 2010'!AC12</f>
        <v>-7.7828500000000034</v>
      </c>
      <c r="AD39">
        <f t="shared" si="2"/>
        <v>-4.6442205000000003</v>
      </c>
    </row>
    <row r="40" spans="1:30" x14ac:dyDescent="0.45">
      <c r="A40" t="s">
        <v>10</v>
      </c>
      <c r="B40">
        <f>B13-'10 Nox3 2010'!B13</f>
        <v>-6.7074700000000007</v>
      </c>
      <c r="C40">
        <f>C13-'10 Nox3 2010'!C13</f>
        <v>-4.251042</v>
      </c>
      <c r="D40">
        <f>D13-'10 Nox3 2010'!D13</f>
        <v>-3.1757770000000001</v>
      </c>
      <c r="E40">
        <f>E13-'10 Nox3 2010'!E13</f>
        <v>-10.493690999999998</v>
      </c>
      <c r="F40">
        <f>F13-'10 Nox3 2010'!F13</f>
        <v>-10.805449999999993</v>
      </c>
      <c r="G40">
        <f>G13-'10 Nox3 2010'!G13</f>
        <v>-11.333644999999997</v>
      </c>
      <c r="H40">
        <f>H13-'10 Nox3 2010'!H13</f>
        <v>-7.0299000000000014</v>
      </c>
      <c r="I40">
        <f>I13-'10 Nox3 2010'!I13</f>
        <v>-2.9786450000000002</v>
      </c>
      <c r="J40">
        <f>J13-'10 Nox3 2010'!J13</f>
        <v>-2.1781100000000002</v>
      </c>
      <c r="K40">
        <f>K13-'10 Nox3 2010'!K13</f>
        <v>-0.72156600000000015</v>
      </c>
      <c r="L40">
        <f>L13-'10 Nox3 2010'!L13</f>
        <v>0</v>
      </c>
      <c r="M40">
        <f>M13-'10 Nox3 2010'!M13</f>
        <v>-8.961074</v>
      </c>
      <c r="N40">
        <f>N13-'10 Nox3 2010'!N13</f>
        <v>-8.2188240000000015</v>
      </c>
      <c r="O40">
        <f>O13-'10 Nox3 2010'!O13</f>
        <v>-6.3707660000000006</v>
      </c>
      <c r="P40">
        <f>P13-'10 Nox3 2010'!P13</f>
        <v>-4.2678950000000002</v>
      </c>
      <c r="Q40">
        <f>Q13-'10 Nox3 2010'!Q13</f>
        <v>-5.1927410000000007</v>
      </c>
      <c r="R40">
        <f>R13-'10 Nox3 2010'!R13</f>
        <v>-4.3670510000000036</v>
      </c>
      <c r="S40">
        <f>S13-'10 Nox3 2010'!S13</f>
        <v>-9.0018680000000018</v>
      </c>
      <c r="T40">
        <f>T13-'10 Nox3 2010'!T13</f>
        <v>-9.6349009999999993</v>
      </c>
      <c r="U40">
        <f>U13-'10 Nox3 2010'!U13</f>
        <v>-3.2718429999999996</v>
      </c>
      <c r="V40">
        <f>V13-'10 Nox3 2010'!V13</f>
        <v>-3.6176750000000002</v>
      </c>
      <c r="W40">
        <f>W13-'10 Nox3 2010'!W13</f>
        <v>-4.5871690000000012</v>
      </c>
      <c r="X40">
        <f>X13-'10 Nox3 2010'!X13</f>
        <v>-7.1391629999999999</v>
      </c>
      <c r="Y40">
        <f>Y13-'10 Nox3 2010'!Y13</f>
        <v>-6.2200740000000003</v>
      </c>
      <c r="Z40">
        <f>Z13-'10 Nox3 2010'!Z13</f>
        <v>-5.3702609999999993</v>
      </c>
      <c r="AA40">
        <f>AA13-'10 Nox3 2010'!AA13</f>
        <v>-4.272215000000001</v>
      </c>
      <c r="AB40">
        <f>AB13-'10 Nox3 2010'!AB13</f>
        <v>-3.5462829999999999</v>
      </c>
      <c r="AC40">
        <f>AC13-'10 Nox3 2010'!AC13</f>
        <v>-5.1355250000000012</v>
      </c>
      <c r="AD40">
        <f t="shared" si="2"/>
        <v>-5.6732365714285722</v>
      </c>
    </row>
    <row r="41" spans="1:30" x14ac:dyDescent="0.45">
      <c r="A41" t="s">
        <v>11</v>
      </c>
      <c r="B41">
        <f>B14-'10 Nox3 2010'!B14</f>
        <v>-9.0545809999999989</v>
      </c>
      <c r="C41">
        <f>C14-'10 Nox3 2010'!C14</f>
        <v>-6.0068179999999991</v>
      </c>
      <c r="D41">
        <f>D14-'10 Nox3 2010'!D14</f>
        <v>-6.7066489999999988</v>
      </c>
      <c r="E41">
        <f>E14-'10 Nox3 2010'!E14</f>
        <v>-5.7494620000000012</v>
      </c>
      <c r="F41">
        <f>F14-'10 Nox3 2010'!F14</f>
        <v>-6.9344169999999963</v>
      </c>
      <c r="G41">
        <f>G14-'10 Nox3 2010'!G14</f>
        <v>-11.827075999999991</v>
      </c>
      <c r="H41">
        <f>H14-'10 Nox3 2010'!H14</f>
        <v>-11.663895</v>
      </c>
      <c r="I41">
        <f>I14-'10 Nox3 2010'!I14</f>
        <v>-8.4359589999999987</v>
      </c>
      <c r="J41">
        <f>J14-'10 Nox3 2010'!J14</f>
        <v>-5.6140320000000017</v>
      </c>
      <c r="K41">
        <f>K14-'10 Nox3 2010'!K14</f>
        <v>-2.6133980000000037</v>
      </c>
      <c r="L41">
        <f>L14-'10 Nox3 2010'!L14</f>
        <v>0</v>
      </c>
      <c r="M41">
        <f>M14-'10 Nox3 2010'!M14</f>
        <v>-4.8259439999999998</v>
      </c>
      <c r="N41">
        <f>N14-'10 Nox3 2010'!N14</f>
        <v>-9.4433949999999989</v>
      </c>
      <c r="O41">
        <f>O14-'10 Nox3 2010'!O14</f>
        <v>-9.6051969999999969</v>
      </c>
      <c r="P41">
        <f>P14-'10 Nox3 2010'!P14</f>
        <v>-8.7507139999999985</v>
      </c>
      <c r="Q41">
        <f>Q14-'10 Nox3 2010'!Q14</f>
        <v>-13.778904000000001</v>
      </c>
      <c r="R41">
        <f>R14-'10 Nox3 2010'!R14</f>
        <v>-13.699858000000006</v>
      </c>
      <c r="S41">
        <f>S14-'10 Nox3 2010'!S14</f>
        <v>-4.2274799999999999</v>
      </c>
      <c r="T41">
        <f>T14-'10 Nox3 2010'!T14</f>
        <v>-5.6477009999999979</v>
      </c>
      <c r="U41">
        <f>U14-'10 Nox3 2010'!U14</f>
        <v>-7.7369959999999978</v>
      </c>
      <c r="V41">
        <f>V14-'10 Nox3 2010'!V14</f>
        <v>-8.7233849999999986</v>
      </c>
      <c r="W41">
        <f>W14-'10 Nox3 2010'!W14</f>
        <v>-1.6797250000000004</v>
      </c>
      <c r="X41">
        <f>X14-'10 Nox3 2010'!X14</f>
        <v>0</v>
      </c>
      <c r="Y41">
        <f>Y14-'10 Nox3 2010'!Y14</f>
        <v>-13.171313999999999</v>
      </c>
      <c r="Z41">
        <f>Z14-'10 Nox3 2010'!Z14</f>
        <v>-12.472640000000002</v>
      </c>
      <c r="AA41">
        <f>AA14-'10 Nox3 2010'!AA14</f>
        <v>-9.0719130000000021</v>
      </c>
      <c r="AB41">
        <f>AB14-'10 Nox3 2010'!AB14</f>
        <v>-12.246219</v>
      </c>
      <c r="AC41">
        <f>AC14-'10 Nox3 2010'!AC14</f>
        <v>-11.529569000000002</v>
      </c>
      <c r="AD41">
        <f t="shared" si="2"/>
        <v>-7.9006157499999992</v>
      </c>
    </row>
    <row r="42" spans="1:30" x14ac:dyDescent="0.45">
      <c r="A42" t="s">
        <v>12</v>
      </c>
      <c r="B42">
        <f>B15-'10 Nox3 2010'!B15</f>
        <v>1.0597779999999943</v>
      </c>
      <c r="C42">
        <f>C15-'10 Nox3 2010'!C15</f>
        <v>1.1826949999999954</v>
      </c>
      <c r="D42">
        <f>D15-'10 Nox3 2010'!D15</f>
        <v>0.99330299999999738</v>
      </c>
      <c r="E42">
        <f>E15-'10 Nox3 2010'!E15</f>
        <v>2.6074590000000057</v>
      </c>
      <c r="F42">
        <f>F15-'10 Nox3 2010'!F15</f>
        <v>1.8008980000000179</v>
      </c>
      <c r="G42">
        <f>G15-'10 Nox3 2010'!G15</f>
        <v>3.5267399999999611</v>
      </c>
      <c r="H42">
        <f>H15-'10 Nox3 2010'!H15</f>
        <v>0.68063200000000279</v>
      </c>
      <c r="I42">
        <f>I15-'10 Nox3 2010'!I15</f>
        <v>0.64971699999999544</v>
      </c>
      <c r="J42">
        <f>J15-'10 Nox3 2010'!J15</f>
        <v>0.22237599999999702</v>
      </c>
      <c r="K42">
        <f>K15-'10 Nox3 2010'!K15</f>
        <v>0.94020900000001006</v>
      </c>
      <c r="L42">
        <f>L15-'10 Nox3 2010'!L15</f>
        <v>1.4229030000000051</v>
      </c>
      <c r="M42">
        <f>M15-'10 Nox3 2010'!M15</f>
        <v>1.110258000000016</v>
      </c>
      <c r="N42">
        <f>N15-'10 Nox3 2010'!N15</f>
        <v>1.8829979999999864</v>
      </c>
      <c r="O42">
        <f>O15-'10 Nox3 2010'!O15</f>
        <v>0.44513400000002434</v>
      </c>
      <c r="P42">
        <f>P15-'10 Nox3 2010'!P15</f>
        <v>0.64231399999999894</v>
      </c>
      <c r="Q42">
        <f>Q15-'10 Nox3 2010'!Q15</f>
        <v>0.70271099999999365</v>
      </c>
      <c r="R42">
        <f>R15-'10 Nox3 2010'!R15</f>
        <v>1.4367610000000468</v>
      </c>
      <c r="S42">
        <f>S15-'10 Nox3 2010'!S15</f>
        <v>-9.6879999999828215E-3</v>
      </c>
      <c r="T42">
        <f>T15-'10 Nox3 2010'!T15</f>
        <v>2.713277000000005</v>
      </c>
      <c r="U42">
        <f>U15-'10 Nox3 2010'!U15</f>
        <v>0.99887700000000734</v>
      </c>
      <c r="V42">
        <f>V15-'10 Nox3 2010'!V15</f>
        <v>0.84632499999999311</v>
      </c>
      <c r="W42">
        <f>W15-'10 Nox3 2010'!W15</f>
        <v>1.1428429999999992</v>
      </c>
      <c r="X42">
        <f>X15-'10 Nox3 2010'!X15</f>
        <v>1.7422510000000102</v>
      </c>
      <c r="Y42">
        <f>Y15-'10 Nox3 2010'!Y15</f>
        <v>1.0727740000000097</v>
      </c>
      <c r="Z42">
        <f>Z15-'10 Nox3 2010'!Z15</f>
        <v>1.4889289999999846</v>
      </c>
      <c r="AA42">
        <f>AA15-'10 Nox3 2010'!AA15</f>
        <v>0.94174399999999991</v>
      </c>
      <c r="AB42">
        <f>AB15-'10 Nox3 2010'!AB15</f>
        <v>0.80587600000001203</v>
      </c>
      <c r="AC42">
        <f>AC15-'10 Nox3 2010'!AC15</f>
        <v>1.0689799999999821</v>
      </c>
      <c r="AD42">
        <f t="shared" si="2"/>
        <v>1.2185383571428596</v>
      </c>
    </row>
    <row r="43" spans="1:30" x14ac:dyDescent="0.45">
      <c r="A43" t="s">
        <v>13</v>
      </c>
      <c r="B43">
        <f>B16-'10 Nox3 2010'!B16</f>
        <v>0</v>
      </c>
      <c r="C43">
        <f>C16-'10 Nox3 2010'!C16</f>
        <v>0</v>
      </c>
      <c r="D43">
        <f>D16-'10 Nox3 2010'!D16</f>
        <v>0</v>
      </c>
      <c r="E43">
        <f>E16-'10 Nox3 2010'!E16</f>
        <v>0</v>
      </c>
      <c r="F43">
        <f>F16-'10 Nox3 2010'!F16</f>
        <v>0</v>
      </c>
      <c r="G43">
        <f>G16-'10 Nox3 2010'!G16</f>
        <v>0</v>
      </c>
      <c r="H43">
        <f>H16-'10 Nox3 2010'!H16</f>
        <v>0</v>
      </c>
      <c r="I43">
        <f>I16-'10 Nox3 2010'!I16</f>
        <v>0</v>
      </c>
      <c r="J43">
        <f>J16-'10 Nox3 2010'!J16</f>
        <v>0</v>
      </c>
      <c r="K43">
        <f>K16-'10 Nox3 2010'!K16</f>
        <v>0</v>
      </c>
      <c r="L43">
        <f>L16-'10 Nox3 2010'!L16</f>
        <v>0</v>
      </c>
      <c r="M43">
        <f>M16-'10 Nox3 2010'!M16</f>
        <v>0</v>
      </c>
      <c r="N43">
        <f>N16-'10 Nox3 2010'!N16</f>
        <v>0</v>
      </c>
      <c r="O43">
        <f>O16-'10 Nox3 2010'!O16</f>
        <v>0</v>
      </c>
      <c r="P43">
        <f>P16-'10 Nox3 2010'!P16</f>
        <v>0</v>
      </c>
      <c r="Q43">
        <f>Q16-'10 Nox3 2010'!Q16</f>
        <v>0</v>
      </c>
      <c r="R43">
        <f>R16-'10 Nox3 2010'!R16</f>
        <v>0</v>
      </c>
      <c r="S43">
        <f>S16-'10 Nox3 2010'!S16</f>
        <v>0</v>
      </c>
      <c r="T43">
        <f>T16-'10 Nox3 2010'!T16</f>
        <v>0</v>
      </c>
      <c r="U43">
        <f>U16-'10 Nox3 2010'!U16</f>
        <v>0</v>
      </c>
      <c r="V43">
        <f>V16-'10 Nox3 2010'!V16</f>
        <v>0</v>
      </c>
      <c r="W43">
        <f>W16-'10 Nox3 2010'!W16</f>
        <v>0</v>
      </c>
      <c r="X43">
        <f>X16-'10 Nox3 2010'!X16</f>
        <v>0</v>
      </c>
      <c r="Y43">
        <f>Y16-'10 Nox3 2010'!Y16</f>
        <v>0</v>
      </c>
      <c r="Z43">
        <f>Z16-'10 Nox3 2010'!Z16</f>
        <v>0</v>
      </c>
      <c r="AA43">
        <f>AA16-'10 Nox3 2010'!AA16</f>
        <v>0</v>
      </c>
      <c r="AB43">
        <f>AB16-'10 Nox3 2010'!AB16</f>
        <v>0</v>
      </c>
      <c r="AC43">
        <f>AC16-'10 Nox3 2010'!AC16</f>
        <v>0</v>
      </c>
      <c r="AD43">
        <f t="shared" si="2"/>
        <v>0</v>
      </c>
    </row>
    <row r="44" spans="1:30" x14ac:dyDescent="0.45">
      <c r="A44" t="s">
        <v>14</v>
      </c>
      <c r="B44">
        <f>B17-'10 Nox3 2010'!B17</f>
        <v>5.4417000000000826E-2</v>
      </c>
      <c r="C44">
        <f>C17-'10 Nox3 2010'!C17</f>
        <v>8.7614999999999554E-2</v>
      </c>
      <c r="D44">
        <f>D17-'10 Nox3 2010'!D17</f>
        <v>1.2482999999999578E-2</v>
      </c>
      <c r="E44">
        <f>E17-'10 Nox3 2010'!E17</f>
        <v>-7.600000000014262E-4</v>
      </c>
      <c r="F44">
        <f>F17-'10 Nox3 2010'!F17</f>
        <v>8.3000000000055252E-4</v>
      </c>
      <c r="G44">
        <f>G17-'10 Nox3 2010'!G17</f>
        <v>9.5923000000000869E-2</v>
      </c>
      <c r="H44">
        <f>H17-'10 Nox3 2010'!H17</f>
        <v>-4.0652999999999828E-2</v>
      </c>
      <c r="I44">
        <f>I17-'10 Nox3 2010'!I17</f>
        <v>-1.2690000000001866E-3</v>
      </c>
      <c r="J44">
        <f>J17-'10 Nox3 2010'!J17</f>
        <v>0.32419100000000034</v>
      </c>
      <c r="K44">
        <f>K17-'10 Nox3 2010'!K17</f>
        <v>-0.10008000000000017</v>
      </c>
      <c r="L44">
        <f>L17-'10 Nox3 2010'!L17</f>
        <v>-0.17451499999999998</v>
      </c>
      <c r="M44">
        <f>M17-'10 Nox3 2010'!M17</f>
        <v>7.0040000000000546E-2</v>
      </c>
      <c r="N44">
        <f>N17-'10 Nox3 2010'!N17</f>
        <v>-9.391000000000016E-2</v>
      </c>
      <c r="O44">
        <f>O17-'10 Nox3 2010'!O17</f>
        <v>7.5500999999999152E-2</v>
      </c>
      <c r="P44">
        <f>P17-'10 Nox3 2010'!P17</f>
        <v>-3.4256999999999316E-2</v>
      </c>
      <c r="Q44">
        <f>Q17-'10 Nox3 2010'!Q17</f>
        <v>-4.2620000000006542E-3</v>
      </c>
      <c r="R44">
        <f>R17-'10 Nox3 2010'!R17</f>
        <v>-4.1729999999997602E-3</v>
      </c>
      <c r="S44">
        <f>S17-'10 Nox3 2010'!S17</f>
        <v>9.2964000000000269E-2</v>
      </c>
      <c r="T44">
        <f>T17-'10 Nox3 2010'!T17</f>
        <v>2.4095999999999673E-2</v>
      </c>
      <c r="U44">
        <f>U17-'10 Nox3 2010'!U17</f>
        <v>0.17088100000000006</v>
      </c>
      <c r="V44">
        <f>V17-'10 Nox3 2010'!V17</f>
        <v>-3.2000000000032003E-5</v>
      </c>
      <c r="W44">
        <f>W17-'10 Nox3 2010'!W17</f>
        <v>-8.7112999999999552E-2</v>
      </c>
      <c r="X44">
        <f>X17-'10 Nox3 2010'!X17</f>
        <v>1.1440000000000339E-3</v>
      </c>
      <c r="Y44">
        <f>Y17-'10 Nox3 2010'!Y17</f>
        <v>1.2033999999999878E-2</v>
      </c>
      <c r="Z44">
        <f>Z17-'10 Nox3 2010'!Z17</f>
        <v>-1.9469000000000847E-2</v>
      </c>
      <c r="AA44">
        <f>AA17-'10 Nox3 2010'!AA17</f>
        <v>5.5927999999999756E-2</v>
      </c>
      <c r="AB44">
        <f>AB17-'10 Nox3 2010'!AB17</f>
        <v>-3.31039999999998E-2</v>
      </c>
      <c r="AC44">
        <f>AC17-'10 Nox3 2010'!AC17</f>
        <v>5.0159999999994653E-3</v>
      </c>
      <c r="AD44">
        <f t="shared" si="2"/>
        <v>1.7480928571428529E-2</v>
      </c>
    </row>
    <row r="45" spans="1:30" x14ac:dyDescent="0.45">
      <c r="A45" t="s">
        <v>15</v>
      </c>
      <c r="B45">
        <f>B18-'10 Nox3 2010'!B18</f>
        <v>3.5048999999999886E-2</v>
      </c>
      <c r="C45">
        <f>C18-'10 Nox3 2010'!C18</f>
        <v>-1.6110000000001179E-2</v>
      </c>
      <c r="D45">
        <f>D18-'10 Nox3 2010'!D18</f>
        <v>-3.4273000000000664E-2</v>
      </c>
      <c r="E45">
        <f>E18-'10 Nox3 2010'!E18</f>
        <v>8.3599999999961483E-4</v>
      </c>
      <c r="F45">
        <f>F18-'10 Nox3 2010'!F18</f>
        <v>-5.7200000000001694E-4</v>
      </c>
      <c r="G45">
        <f>G18-'10 Nox3 2010'!G18</f>
        <v>-3.1710000000000349E-3</v>
      </c>
      <c r="H45">
        <f>H18-'10 Nox3 2010'!H18</f>
        <v>-0.10022399999999987</v>
      </c>
      <c r="I45">
        <f>I18-'10 Nox3 2010'!I18</f>
        <v>-3.2510000000000261E-2</v>
      </c>
      <c r="J45">
        <f>J18-'10 Nox3 2010'!J18</f>
        <v>1.260299999999992E-2</v>
      </c>
      <c r="K45">
        <f>K18-'10 Nox3 2010'!K18</f>
        <v>-0.11671399999999998</v>
      </c>
      <c r="L45">
        <f>L18-'10 Nox3 2010'!L18</f>
        <v>-8.7041999999999398E-2</v>
      </c>
      <c r="M45">
        <f>M18-'10 Nox3 2010'!M18</f>
        <v>-5.679000000000034E-2</v>
      </c>
      <c r="N45">
        <f>N18-'10 Nox3 2010'!N18</f>
        <v>-9.2916999999999916E-2</v>
      </c>
      <c r="O45">
        <f>O18-'10 Nox3 2010'!O18</f>
        <v>-2.7449000000000723E-2</v>
      </c>
      <c r="P45">
        <f>P18-'10 Nox3 2010'!P18</f>
        <v>-1.8080000000004759E-3</v>
      </c>
      <c r="Q45">
        <f>Q18-'10 Nox3 2010'!Q18</f>
        <v>5.0610000000013144E-3</v>
      </c>
      <c r="R45">
        <f>R18-'10 Nox3 2010'!R18</f>
        <v>-7.2999999999900922E-4</v>
      </c>
      <c r="S45">
        <f>S18-'10 Nox3 2010'!S18</f>
        <v>1.2095000000000411E-2</v>
      </c>
      <c r="T45">
        <f>T18-'10 Nox3 2010'!T18</f>
        <v>-2.6121999999999979E-2</v>
      </c>
      <c r="U45">
        <f>U18-'10 Nox3 2010'!U18</f>
        <v>-9.2399999999992488E-4</v>
      </c>
      <c r="V45">
        <f>V18-'10 Nox3 2010'!V18</f>
        <v>-1.5507000000000382E-2</v>
      </c>
      <c r="W45">
        <f>W18-'10 Nox3 2010'!W18</f>
        <v>3.7700000000029377E-4</v>
      </c>
      <c r="X45">
        <f>X18-'10 Nox3 2010'!X18</f>
        <v>-7.7936999999999479E-2</v>
      </c>
      <c r="Y45">
        <f>Y18-'10 Nox3 2010'!Y18</f>
        <v>-2.5941999999999688E-2</v>
      </c>
      <c r="Z45">
        <f>Z18-'10 Nox3 2010'!Z18</f>
        <v>3.5210000000009956E-3</v>
      </c>
      <c r="AA45">
        <f>AA18-'10 Nox3 2010'!AA18</f>
        <v>3.141700000000025E-2</v>
      </c>
      <c r="AB45">
        <f>AB18-'10 Nox3 2010'!AB18</f>
        <v>3.7820000000001741E-3</v>
      </c>
      <c r="AC45">
        <f>AC18-'10 Nox3 2010'!AC18</f>
        <v>-3.9759999999997575E-3</v>
      </c>
      <c r="AD45">
        <f t="shared" si="2"/>
        <v>-2.1999178571428506E-2</v>
      </c>
    </row>
    <row r="46" spans="1:30" x14ac:dyDescent="0.45">
      <c r="A46" t="s">
        <v>16</v>
      </c>
      <c r="B46">
        <f>B19-'10 Nox3 2010'!B19</f>
        <v>-5.5921999999998917E-2</v>
      </c>
      <c r="C46">
        <f>C19-'10 Nox3 2010'!C19</f>
        <v>-5.1073999999999842E-2</v>
      </c>
      <c r="D46">
        <f>D19-'10 Nox3 2010'!D19</f>
        <v>-1.9099999999996342E-3</v>
      </c>
      <c r="E46">
        <f>E19-'10 Nox3 2010'!E19</f>
        <v>-7.6999999999216584E-5</v>
      </c>
      <c r="F46">
        <f>F19-'10 Nox3 2010'!F19</f>
        <v>-2.030000000008414E-4</v>
      </c>
      <c r="G46">
        <f>G19-'10 Nox3 2010'!G19</f>
        <v>-7.611699999999999E-2</v>
      </c>
      <c r="H46">
        <f>H19-'10 Nox3 2010'!H19</f>
        <v>0.1391180000000003</v>
      </c>
      <c r="I46">
        <f>I19-'10 Nox3 2010'!I19</f>
        <v>2.486999999999906E-3</v>
      </c>
      <c r="J46">
        <f>J19-'10 Nox3 2010'!J19</f>
        <v>-0.24305299999999974</v>
      </c>
      <c r="K46">
        <f>K19-'10 Nox3 2010'!K19</f>
        <v>0.1513169999999997</v>
      </c>
      <c r="L46">
        <f>L19-'10 Nox3 2010'!L19</f>
        <v>8.2732000000000028E-2</v>
      </c>
      <c r="M46">
        <f>M19-'10 Nox3 2010'!M19</f>
        <v>4.0224999999999511E-2</v>
      </c>
      <c r="N46">
        <f>N19-'10 Nox3 2010'!N19</f>
        <v>0.11490399999999923</v>
      </c>
      <c r="O46">
        <f>O19-'10 Nox3 2010'!O19</f>
        <v>-1.2154999999999916E-2</v>
      </c>
      <c r="P46">
        <f>P19-'10 Nox3 2010'!P19</f>
        <v>-0.11412499999999959</v>
      </c>
      <c r="Q46">
        <f>Q19-'10 Nox3 2010'!Q19</f>
        <v>-4.2499999999989768E-4</v>
      </c>
      <c r="R46">
        <f>R19-'10 Nox3 2010'!R19</f>
        <v>-7.2999999999900922E-4</v>
      </c>
      <c r="S46">
        <f>S19-'10 Nox3 2010'!S19</f>
        <v>1.1700000000001154E-3</v>
      </c>
      <c r="T46">
        <f>T19-'10 Nox3 2010'!T19</f>
        <v>-2.8051999999999744E-2</v>
      </c>
      <c r="U46">
        <f>U19-'10 Nox3 2010'!U19</f>
        <v>-0.1538529999999998</v>
      </c>
      <c r="V46">
        <f>V19-'10 Nox3 2010'!V19</f>
        <v>-0.20937200000000011</v>
      </c>
      <c r="W46">
        <f>W19-'10 Nox3 2010'!W19</f>
        <v>-2.2602000000000011E-2</v>
      </c>
      <c r="X46">
        <f>X19-'10 Nox3 2010'!X19</f>
        <v>-4.1402999999999857E-2</v>
      </c>
      <c r="Y46">
        <f>Y19-'10 Nox3 2010'!Y19</f>
        <v>-8.896200000000043E-2</v>
      </c>
      <c r="Z46">
        <f>Z19-'10 Nox3 2010'!Z19</f>
        <v>-8.5699999999988563E-4</v>
      </c>
      <c r="AA46">
        <f>AA19-'10 Nox3 2010'!AA19</f>
        <v>-0.11925399999999975</v>
      </c>
      <c r="AB46">
        <f>AB19-'10 Nox3 2010'!AB19</f>
        <v>4.8938999999999844E-2</v>
      </c>
      <c r="AC46">
        <f>AC19-'10 Nox3 2010'!AC19</f>
        <v>-5.3470000000004347E-3</v>
      </c>
      <c r="AD46">
        <f t="shared" si="2"/>
        <v>-2.3021464285714215E-2</v>
      </c>
    </row>
    <row r="47" spans="1:30" x14ac:dyDescent="0.45">
      <c r="A47" t="s">
        <v>17</v>
      </c>
      <c r="B47">
        <f>B20-'10 Nox3 2010'!B20</f>
        <v>0</v>
      </c>
      <c r="C47">
        <f>C20-'10 Nox3 2010'!C20</f>
        <v>0</v>
      </c>
      <c r="D47">
        <f>D20-'10 Nox3 2010'!D20</f>
        <v>0</v>
      </c>
      <c r="E47">
        <f>E20-'10 Nox3 2010'!E20</f>
        <v>0</v>
      </c>
      <c r="F47">
        <f>F20-'10 Nox3 2010'!F20</f>
        <v>0</v>
      </c>
      <c r="G47">
        <f>G20-'10 Nox3 2010'!G20</f>
        <v>0</v>
      </c>
      <c r="H47">
        <f>H20-'10 Nox3 2010'!H20</f>
        <v>0</v>
      </c>
      <c r="I47">
        <f>I20-'10 Nox3 2010'!I20</f>
        <v>0</v>
      </c>
      <c r="J47">
        <f>J20-'10 Nox3 2010'!J20</f>
        <v>-4.6513000000000027E-2</v>
      </c>
      <c r="K47">
        <f>K20-'10 Nox3 2010'!K20</f>
        <v>0.12767200000000001</v>
      </c>
      <c r="L47">
        <f>L20-'10 Nox3 2010'!L20</f>
        <v>0.20150400000000035</v>
      </c>
      <c r="M47">
        <f>M20-'10 Nox3 2010'!M20</f>
        <v>-0.12048699999999934</v>
      </c>
      <c r="N47">
        <f>N20-'10 Nox3 2010'!N20</f>
        <v>6.8471999999999866E-2</v>
      </c>
      <c r="O47">
        <f>O20-'10 Nox3 2010'!O20</f>
        <v>-5.2514999999999645E-2</v>
      </c>
      <c r="P47">
        <f>P20-'10 Nox3 2010'!P20</f>
        <v>0.1544080000000001</v>
      </c>
      <c r="Q47">
        <f>Q20-'10 Nox3 2010'!Q20</f>
        <v>3.1729999999985381E-3</v>
      </c>
      <c r="R47">
        <f>R20-'10 Nox3 2010'!R20</f>
        <v>-7.2999999999900922E-4</v>
      </c>
      <c r="S47">
        <f>S20-'10 Nox3 2010'!S20</f>
        <v>1.6477000000000075E-2</v>
      </c>
      <c r="T47">
        <f>T20-'10 Nox3 2010'!T20</f>
        <v>1.5257000000000076E-2</v>
      </c>
      <c r="U47">
        <f>U20-'10 Nox3 2010'!U20</f>
        <v>1.4719000000000149E-2</v>
      </c>
      <c r="V47">
        <f>V20-'10 Nox3 2010'!V20</f>
        <v>0.20335199999999998</v>
      </c>
      <c r="W47">
        <f>W20-'10 Nox3 2010'!W20</f>
        <v>8.8382000000000183E-2</v>
      </c>
      <c r="X47">
        <f>X20-'10 Nox3 2010'!X20</f>
        <v>0.14439700000000055</v>
      </c>
      <c r="Y47">
        <f>Y20-'10 Nox3 2010'!Y20</f>
        <v>0.11466600000000016</v>
      </c>
      <c r="Z47">
        <f>Z20-'10 Nox3 2010'!Z20</f>
        <v>6.6420000000000812E-2</v>
      </c>
      <c r="AA47">
        <f>AA20-'10 Nox3 2010'!AA20</f>
        <v>3.0156999999999989E-2</v>
      </c>
      <c r="AB47">
        <f>AB20-'10 Nox3 2010'!AB20</f>
        <v>-7.1005000000000429E-2</v>
      </c>
      <c r="AC47">
        <f>AC20-'10 Nox3 2010'!AC20</f>
        <v>-2.8290000000001925E-3</v>
      </c>
      <c r="AD47">
        <f t="shared" si="2"/>
        <v>3.4106321428571507E-2</v>
      </c>
    </row>
    <row r="48" spans="1:30" x14ac:dyDescent="0.45">
      <c r="A48" t="s">
        <v>18</v>
      </c>
      <c r="B48">
        <f>B21-'10 Nox3 2010'!B21</f>
        <v>3.3542999999998102E-2</v>
      </c>
      <c r="C48">
        <f>C21-'10 Nox3 2010'!C21</f>
        <v>2.0430999999998534E-2</v>
      </c>
      <c r="D48">
        <f>D21-'10 Nox3 2010'!D21</f>
        <v>-2.3700000000001609E-2</v>
      </c>
      <c r="E48">
        <f>E21-'10 Nox3 2010'!E21</f>
        <v>0</v>
      </c>
      <c r="F48">
        <f>F21-'10 Nox3 2010'!F21</f>
        <v>5.400000000221894E-5</v>
      </c>
      <c r="G48">
        <f>G21-'10 Nox3 2010'!G21</f>
        <v>1.6633999999999816E-2</v>
      </c>
      <c r="H48">
        <f>H21-'10 Nox3 2010'!H21</f>
        <v>-1.7590000000016204E-3</v>
      </c>
      <c r="I48">
        <f>I21-'10 Nox3 2010'!I21</f>
        <v>-3.1292999999999793E-2</v>
      </c>
      <c r="J48">
        <f>J21-'10 Nox3 2010'!J21</f>
        <v>4.7228000000000492E-2</v>
      </c>
      <c r="K48">
        <f>K21-'10 Nox3 2010'!K21</f>
        <v>6.2193000000000609E-2</v>
      </c>
      <c r="L48">
        <f>L21-'10 Nox3 2010'!L21</f>
        <v>2.228500000000011E-2</v>
      </c>
      <c r="M48">
        <f>M21-'10 Nox3 2010'!M21</f>
        <v>-6.7011999999998295E-2</v>
      </c>
      <c r="N48">
        <f>N21-'10 Nox3 2010'!N21</f>
        <v>-3.4500000000008413E-3</v>
      </c>
      <c r="O48">
        <f>O21-'10 Nox3 2010'!O21</f>
        <v>-1.6615999999999076E-2</v>
      </c>
      <c r="P48">
        <f>P21-'10 Nox3 2010'!P21</f>
        <v>4.2180000000016094E-3</v>
      </c>
      <c r="Q48">
        <f>Q21-'10 Nox3 2010'!Q21</f>
        <v>3.548000000002105E-3</v>
      </c>
      <c r="R48">
        <f>R21-'10 Nox3 2010'!R21</f>
        <v>-6.3620000000028654E-3</v>
      </c>
      <c r="S48">
        <f>S21-'10 Nox3 2010'!S21</f>
        <v>0.12270500000000339</v>
      </c>
      <c r="T48">
        <f>T21-'10 Nox3 2010'!T21</f>
        <v>-1.4820999999999529E-2</v>
      </c>
      <c r="U48">
        <f>U21-'10 Nox3 2010'!U21</f>
        <v>3.0822999999999823E-2</v>
      </c>
      <c r="V48">
        <f>V21-'10 Nox3 2010'!V21</f>
        <v>-2.1558999999999884E-2</v>
      </c>
      <c r="W48">
        <f>W21-'10 Nox3 2010'!W21</f>
        <v>-2.0953999999999695E-2</v>
      </c>
      <c r="X48">
        <f>X21-'10 Nox3 2010'!X21</f>
        <v>1.8940999999998098E-2</v>
      </c>
      <c r="Y48">
        <f>Y21-'10 Nox3 2010'!Y21</f>
        <v>1.1796000000000362E-2</v>
      </c>
      <c r="Z48">
        <f>Z21-'10 Nox3 2010'!Z21</f>
        <v>4.9615000000002851E-2</v>
      </c>
      <c r="AA48">
        <f>AA21-'10 Nox3 2010'!AA21</f>
        <v>-1.7530000000007817E-3</v>
      </c>
      <c r="AB48">
        <f>AB21-'10 Nox3 2010'!AB21</f>
        <v>-5.1389000000000351E-2</v>
      </c>
      <c r="AC48">
        <f>AC21-'10 Nox3 2010'!AC21</f>
        <v>-7.1359999999955903E-3</v>
      </c>
      <c r="AD48">
        <f t="shared" si="2"/>
        <v>6.293214285714578E-3</v>
      </c>
    </row>
    <row r="49" spans="1:30" x14ac:dyDescent="0.45">
      <c r="A49" t="s">
        <v>19</v>
      </c>
      <c r="B49">
        <f>B22-'10 Nox3 2010'!B22</f>
        <v>0.23504999999999976</v>
      </c>
      <c r="C49">
        <f>C22-'10 Nox3 2010'!C22</f>
        <v>-0.13926700000000025</v>
      </c>
      <c r="D49">
        <f>D22-'10 Nox3 2010'!D22</f>
        <v>9.4863000000000142E-2</v>
      </c>
      <c r="E49">
        <f>E22-'10 Nox3 2010'!E22</f>
        <v>0</v>
      </c>
      <c r="F49">
        <f>F22-'10 Nox3 2010'!F22</f>
        <v>-3.8280000000000314E-2</v>
      </c>
      <c r="G49">
        <f>G22-'10 Nox3 2010'!G22</f>
        <v>0.19190500000000021</v>
      </c>
      <c r="H49">
        <f>H22-'10 Nox3 2010'!H22</f>
        <v>5.8720999999999912E-2</v>
      </c>
      <c r="I49">
        <f>I22-'10 Nox3 2010'!I22</f>
        <v>-0.1591560000000003</v>
      </c>
      <c r="J49">
        <f>J22-'10 Nox3 2010'!J22</f>
        <v>-0.63680800000000026</v>
      </c>
      <c r="K49">
        <f>K22-'10 Nox3 2010'!K22</f>
        <v>-7.9862999999999573E-2</v>
      </c>
      <c r="L49">
        <f>L22-'10 Nox3 2010'!L22</f>
        <v>-0.71206699999999934</v>
      </c>
      <c r="M49">
        <f>M22-'10 Nox3 2010'!M22</f>
        <v>-0.47212799999999966</v>
      </c>
      <c r="N49">
        <f>N22-'10 Nox3 2010'!N22</f>
        <v>-0.19901199999999974</v>
      </c>
      <c r="O49">
        <f>O22-'10 Nox3 2010'!O22</f>
        <v>-1.2793999999999528E-2</v>
      </c>
      <c r="P49">
        <f>P22-'10 Nox3 2010'!P22</f>
        <v>-7.4216999999999089E-2</v>
      </c>
      <c r="Q49">
        <f>Q22-'10 Nox3 2010'!Q22</f>
        <v>3.7070000000021253E-3</v>
      </c>
      <c r="R49">
        <f>R22-'10 Nox3 2010'!R22</f>
        <v>-4.9860000000023774E-3</v>
      </c>
      <c r="S49">
        <f>S22-'10 Nox3 2010'!S22</f>
        <v>-0.13276500000000269</v>
      </c>
      <c r="T49">
        <f>T22-'10 Nox3 2010'!T22</f>
        <v>-0.28991800000000012</v>
      </c>
      <c r="U49">
        <f>U22-'10 Nox3 2010'!U22</f>
        <v>-0.22514499999999948</v>
      </c>
      <c r="V49">
        <f>V22-'10 Nox3 2010'!V22</f>
        <v>0.16436800000000007</v>
      </c>
      <c r="W49">
        <f>W22-'10 Nox3 2010'!W22</f>
        <v>0.15893800000000002</v>
      </c>
      <c r="X49">
        <f>X22-'10 Nox3 2010'!X22</f>
        <v>0.26726600000000111</v>
      </c>
      <c r="Y49">
        <f>Y22-'10 Nox3 2010'!Y22</f>
        <v>-0.25611099999999887</v>
      </c>
      <c r="Z49">
        <f>Z22-'10 Nox3 2010'!Z22</f>
        <v>-2.4777000000000271E-2</v>
      </c>
      <c r="AA49">
        <f>AA22-'10 Nox3 2010'!AA22</f>
        <v>0.15232099999999882</v>
      </c>
      <c r="AB49">
        <f>AB22-'10 Nox3 2010'!AB22</f>
        <v>-1.8959000000002391E-2</v>
      </c>
      <c r="AC49">
        <f>AC22-'10 Nox3 2010'!AC22</f>
        <v>1.5420000000005984E-3</v>
      </c>
      <c r="AD49">
        <f t="shared" si="2"/>
        <v>-7.6699000000000059E-2</v>
      </c>
    </row>
    <row r="50" spans="1:30" x14ac:dyDescent="0.45">
      <c r="A50" t="s">
        <v>20</v>
      </c>
      <c r="B50">
        <f>B23-'10 Nox3 2010'!B23</f>
        <v>1.7219999999998237E-2</v>
      </c>
      <c r="C50">
        <f>C23-'10 Nox3 2010'!C23</f>
        <v>0.25986200000000181</v>
      </c>
      <c r="D50">
        <f>D23-'10 Nox3 2010'!D23</f>
        <v>-2.8669999999998197E-2</v>
      </c>
      <c r="E50">
        <f>E23-'10 Nox3 2010'!E23</f>
        <v>0</v>
      </c>
      <c r="F50">
        <f>F23-'10 Nox3 2010'!F23</f>
        <v>2.0797999999999206E-2</v>
      </c>
      <c r="G50">
        <f>G23-'10 Nox3 2010'!G23</f>
        <v>0.25298100000000012</v>
      </c>
      <c r="H50">
        <f>H23-'10 Nox3 2010'!H23</f>
        <v>0.20769299999999902</v>
      </c>
      <c r="I50">
        <f>I23-'10 Nox3 2010'!I23</f>
        <v>9.717100000000034E-2</v>
      </c>
      <c r="J50">
        <f>J23-'10 Nox3 2010'!J23</f>
        <v>0.38798000000000066</v>
      </c>
      <c r="K50">
        <f>K23-'10 Nox3 2010'!K23</f>
        <v>-4.9264000000000863E-2</v>
      </c>
      <c r="L50">
        <f>L23-'10 Nox3 2010'!L23</f>
        <v>0.28533299999999961</v>
      </c>
      <c r="M50">
        <f>M23-'10 Nox3 2010'!M23</f>
        <v>-3.8942000000000476E-2</v>
      </c>
      <c r="N50">
        <f>N23-'10 Nox3 2010'!N23</f>
        <v>-0.18400700000000114</v>
      </c>
      <c r="O50">
        <f>O23-'10 Nox3 2010'!O23</f>
        <v>5.1631000000000427E-2</v>
      </c>
      <c r="P50">
        <f>P23-'10 Nox3 2010'!P23</f>
        <v>-2.3929999999978691E-3</v>
      </c>
      <c r="Q50">
        <f>Q23-'10 Nox3 2010'!Q23</f>
        <v>3.7070000000021253E-3</v>
      </c>
      <c r="R50">
        <f>R23-'10 Nox3 2010'!R23</f>
        <v>2.5190000000030466E-3</v>
      </c>
      <c r="S50">
        <f>S23-'10 Nox3 2010'!S23</f>
        <v>8.3635000000001014E-2</v>
      </c>
      <c r="T50">
        <f>T23-'10 Nox3 2010'!T23</f>
        <v>0.36797099999999894</v>
      </c>
      <c r="U50">
        <f>U23-'10 Nox3 2010'!U23</f>
        <v>0.1108469999999997</v>
      </c>
      <c r="V50">
        <f>V23-'10 Nox3 2010'!V23</f>
        <v>-0.18684700000000021</v>
      </c>
      <c r="W50">
        <f>W23-'10 Nox3 2010'!W23</f>
        <v>-7.5044000000000111E-2</v>
      </c>
      <c r="X50">
        <f>X23-'10 Nox3 2010'!X23</f>
        <v>5.5220000000009151E-3</v>
      </c>
      <c r="Y50">
        <f>Y23-'10 Nox3 2010'!Y23</f>
        <v>0.10546300000000031</v>
      </c>
      <c r="Z50">
        <f>Z23-'10 Nox3 2010'!Z23</f>
        <v>2.5621000000001004E-2</v>
      </c>
      <c r="AA50">
        <f>AA23-'10 Nox3 2010'!AA23</f>
        <v>-2.4810999999999694E-2</v>
      </c>
      <c r="AB50">
        <f>AB23-'10 Nox3 2010'!AB23</f>
        <v>3.2674000000000092E-2</v>
      </c>
      <c r="AC50">
        <f>AC23-'10 Nox3 2010'!AC23</f>
        <v>1.5429999999980737E-3</v>
      </c>
      <c r="AD50">
        <f t="shared" si="2"/>
        <v>6.1792607142857357E-2</v>
      </c>
    </row>
    <row r="51" spans="1:30" x14ac:dyDescent="0.45">
      <c r="A51" t="s">
        <v>24</v>
      </c>
      <c r="B51">
        <f>B24-'10 Nox3 2010'!B24</f>
        <v>-0.13198400000000277</v>
      </c>
      <c r="C51">
        <f>C24-'10 Nox3 2010'!C24</f>
        <v>-8.8906000000001484E-2</v>
      </c>
      <c r="D51">
        <f>D24-'10 Nox3 2010'!D24</f>
        <v>2.630800000000022E-2</v>
      </c>
      <c r="E51">
        <f>E24-'10 Nox3 2010'!E24</f>
        <v>0</v>
      </c>
      <c r="F51">
        <f>F24-'10 Nox3 2010'!F24</f>
        <v>3.3505999999999148E-2</v>
      </c>
      <c r="G51">
        <f>G24-'10 Nox3 2010'!G24</f>
        <v>-0.44914500000000146</v>
      </c>
      <c r="H51">
        <f>H24-'10 Nox3 2010'!H24</f>
        <v>-0.36187500000000039</v>
      </c>
      <c r="I51">
        <f>I24-'10 Nox3 2010'!I24</f>
        <v>2.2539000000000087E-2</v>
      </c>
      <c r="J51">
        <f>J24-'10 Nox3 2010'!J24</f>
        <v>0.29180599999999934</v>
      </c>
      <c r="K51">
        <f>K24-'10 Nox3 2010'!K24</f>
        <v>0.21475100000000147</v>
      </c>
      <c r="L51">
        <f>L24-'10 Nox3 2010'!L24</f>
        <v>0</v>
      </c>
      <c r="M51">
        <f>M24-'10 Nox3 2010'!M24</f>
        <v>0.22616200000000042</v>
      </c>
      <c r="N51">
        <f>N24-'10 Nox3 2010'!N24</f>
        <v>0.52179899999999968</v>
      </c>
      <c r="O51">
        <f>O24-'10 Nox3 2010'!O24</f>
        <v>-3.3309000000002698E-2</v>
      </c>
      <c r="P51">
        <f>P24-'10 Nox3 2010'!P24</f>
        <v>0.10166499999999701</v>
      </c>
      <c r="Q51">
        <f>Q24-'10 Nox3 2010'!Q24</f>
        <v>-7.469000000000392E-3</v>
      </c>
      <c r="R51">
        <f>R24-'10 Nox3 2010'!R24</f>
        <v>-2.3266000000003118E-2</v>
      </c>
      <c r="S51">
        <f>S24-'10 Nox3 2010'!S24</f>
        <v>0.16832300000000089</v>
      </c>
      <c r="T51">
        <f>T24-'10 Nox3 2010'!T24</f>
        <v>-0.29603100000000104</v>
      </c>
      <c r="U51">
        <f>U24-'10 Nox3 2010'!U24</f>
        <v>-8.6315999999999171E-2</v>
      </c>
      <c r="V51">
        <f>V24-'10 Nox3 2010'!V24</f>
        <v>-0.18393399999999982</v>
      </c>
      <c r="W51">
        <f>W24-'10 Nox3 2010'!W24</f>
        <v>1.7330999999999541E-2</v>
      </c>
      <c r="X51">
        <f>X24-'10 Nox3 2010'!X24</f>
        <v>-0.24611300000000114</v>
      </c>
      <c r="Y51">
        <f>Y24-'10 Nox3 2010'!Y24</f>
        <v>-4.9922000000000466E-2</v>
      </c>
      <c r="Z51">
        <f>Z24-'10 Nox3 2010'!Z24</f>
        <v>6.60810000000005E-2</v>
      </c>
      <c r="AA51">
        <f>AA24-'10 Nox3 2010'!AA24</f>
        <v>3.1909999999992777E-3</v>
      </c>
      <c r="AB51">
        <f>AB24-'10 Nox3 2010'!AB24</f>
        <v>9.8691000000002305E-2</v>
      </c>
      <c r="AC51">
        <f>AC24-'10 Nox3 2010'!AC24</f>
        <v>-2.2179999999991651E-3</v>
      </c>
      <c r="AD51">
        <f t="shared" si="2"/>
        <v>-6.0119642857147581E-3</v>
      </c>
    </row>
    <row r="52" spans="1:30" x14ac:dyDescent="0.45">
      <c r="A52" t="s">
        <v>21</v>
      </c>
      <c r="B52">
        <f>B25-'10 Nox3 2010'!B25</f>
        <v>-0.1381629999999987</v>
      </c>
      <c r="C52">
        <f>C25-'10 Nox3 2010'!C25</f>
        <v>-2.9809000000000196E-2</v>
      </c>
      <c r="D52">
        <f>D25-'10 Nox3 2010'!D25</f>
        <v>-9.5228999999999786E-2</v>
      </c>
      <c r="E52">
        <f>E25-'10 Nox3 2010'!E25</f>
        <v>0</v>
      </c>
      <c r="F52">
        <f>F25-'10 Nox3 2010'!F25</f>
        <v>1.3200999999998686E-2</v>
      </c>
      <c r="G52">
        <f>G25-'10 Nox3 2010'!G25</f>
        <v>5.459899999999962E-2</v>
      </c>
      <c r="H52">
        <f>H25-'10 Nox3 2010'!H25</f>
        <v>0.10298400000000107</v>
      </c>
      <c r="I52">
        <f>I25-'10 Nox3 2010'!I25</f>
        <v>0</v>
      </c>
      <c r="J52">
        <f>J25-'10 Nox3 2010'!J25</f>
        <v>0</v>
      </c>
      <c r="K52">
        <f>K25-'10 Nox3 2010'!K25</f>
        <v>3.0490000000000017E-2</v>
      </c>
      <c r="L52">
        <f>L25-'10 Nox3 2010'!L25</f>
        <v>0.4589610000000004</v>
      </c>
      <c r="M52">
        <f>M25-'10 Nox3 2010'!M25</f>
        <v>0.23085400000000078</v>
      </c>
      <c r="N52">
        <f>N25-'10 Nox3 2010'!N25</f>
        <v>-0.14369599999999849</v>
      </c>
      <c r="O52">
        <f>O25-'10 Nox3 2010'!O25</f>
        <v>-3.0373000000000872E-2</v>
      </c>
      <c r="P52">
        <f>P25-'10 Nox3 2010'!P25</f>
        <v>-1.554100000000247E-2</v>
      </c>
      <c r="Q52">
        <f>Q25-'10 Nox3 2010'!Q25</f>
        <v>5.4999999999694182E-5</v>
      </c>
      <c r="R52">
        <f>R25-'10 Nox3 2010'!R25</f>
        <v>-1.6062000000001575E-2</v>
      </c>
      <c r="S52">
        <f>S25-'10 Nox3 2010'!S25</f>
        <v>5.3844999999999033E-2</v>
      </c>
      <c r="T52">
        <f>T25-'10 Nox3 2010'!T25</f>
        <v>0.20986899999999942</v>
      </c>
      <c r="U52">
        <f>U25-'10 Nox3 2010'!U25</f>
        <v>0.20701500000000017</v>
      </c>
      <c r="V52">
        <f>V25-'10 Nox3 2010'!V25</f>
        <v>0.13706399999999963</v>
      </c>
      <c r="W52">
        <f>W25-'10 Nox3 2010'!W25</f>
        <v>-7.4180999999999386E-2</v>
      </c>
      <c r="X52">
        <f>X25-'10 Nox3 2010'!X25</f>
        <v>1.6418000000001598E-2</v>
      </c>
      <c r="Y52">
        <f>Y25-'10 Nox3 2010'!Y25</f>
        <v>-1.7808999999999742E-2</v>
      </c>
      <c r="Z52">
        <f>Z25-'10 Nox3 2010'!Z25</f>
        <v>0.12802399999999992</v>
      </c>
      <c r="AA52">
        <f>AA25-'10 Nox3 2010'!AA25</f>
        <v>-0.11199500000000029</v>
      </c>
      <c r="AB52">
        <f>AB25-'10 Nox3 2010'!AB25</f>
        <v>-0.11836400000000324</v>
      </c>
      <c r="AC52">
        <f>AC25-'10 Nox3 2010'!AC25</f>
        <v>-8.6699999999950705E-4</v>
      </c>
      <c r="AD52">
        <f t="shared" si="2"/>
        <v>3.0403214285714131E-2</v>
      </c>
    </row>
    <row r="53" spans="1:30" x14ac:dyDescent="0.45">
      <c r="A53" t="s">
        <v>22</v>
      </c>
      <c r="B53">
        <f>B26-'10 Nox3 2010'!B26</f>
        <v>-1.7878000000003169E-2</v>
      </c>
      <c r="C53">
        <f>C26-'10 Nox3 2010'!C26</f>
        <v>1.8799999999998818E-3</v>
      </c>
      <c r="D53">
        <f>D26-'10 Nox3 2010'!D26</f>
        <v>-2.7289999999950965E-3</v>
      </c>
      <c r="E53">
        <f>E26-'10 Nox3 2010'!E26</f>
        <v>0</v>
      </c>
      <c r="F53">
        <f>F26-'10 Nox3 2010'!F26</f>
        <v>2.9224999999996726E-2</v>
      </c>
      <c r="G53">
        <f>G26-'10 Nox3 2010'!G26</f>
        <v>5.0340000000005602E-2</v>
      </c>
      <c r="H53">
        <f>H26-'10 Nox3 2010'!H26</f>
        <v>7.5229999999990582E-3</v>
      </c>
      <c r="I53">
        <f>I26-'10 Nox3 2010'!I26</f>
        <v>-3.9446999999999122E-2</v>
      </c>
      <c r="J53">
        <f>J26-'10 Nox3 2010'!J26</f>
        <v>4.2977999999997962E-2</v>
      </c>
      <c r="K53">
        <f>K26-'10 Nox3 2010'!K26</f>
        <v>0.11611400000000316</v>
      </c>
      <c r="L53">
        <f>L26-'10 Nox3 2010'!L26</f>
        <v>3.3211999999998909E-2</v>
      </c>
      <c r="M53">
        <f>M26-'10 Nox3 2010'!M26</f>
        <v>-5.4052999999996132E-2</v>
      </c>
      <c r="N53">
        <f>N26-'10 Nox3 2010'!N26</f>
        <v>-4.9149999999968941E-3</v>
      </c>
      <c r="O53">
        <f>O26-'10 Nox3 2010'!O26</f>
        <v>-2.4844999999999118E-2</v>
      </c>
      <c r="P53">
        <f>P26-'10 Nox3 2010'!P26</f>
        <v>9.5149999999932788E-3</v>
      </c>
      <c r="Q53">
        <f>Q26-'10 Nox3 2010'!Q26</f>
        <v>0</v>
      </c>
      <c r="R53">
        <f>R26-'10 Nox3 2010'!R26</f>
        <v>-4.179399999999589E-2</v>
      </c>
      <c r="S53">
        <f>S26-'10 Nox3 2010'!S26</f>
        <v>0.17303799999999114</v>
      </c>
      <c r="T53">
        <f>T26-'10 Nox3 2010'!T26</f>
        <v>-8.1089999999974793E-3</v>
      </c>
      <c r="U53">
        <f>U26-'10 Nox3 2010'!U26</f>
        <v>6.4000000000028479E-3</v>
      </c>
      <c r="V53">
        <f>V26-'10 Nox3 2010'!V26</f>
        <v>-6.9348999999998995E-2</v>
      </c>
      <c r="W53">
        <f>W26-'10 Nox3 2010'!W26</f>
        <v>2.7045000000001096E-2</v>
      </c>
      <c r="X53">
        <f>X26-'10 Nox3 2010'!X26</f>
        <v>4.2715999999998644E-2</v>
      </c>
      <c r="Y53">
        <f>Y26-'10 Nox3 2010'!Y26</f>
        <v>-0.21837899999999877</v>
      </c>
      <c r="Z53">
        <f>Z26-'10 Nox3 2010'!Z26</f>
        <v>0.19494799999999657</v>
      </c>
      <c r="AA53">
        <f>AA26-'10 Nox3 2010'!AA26</f>
        <v>1.870399999999961E-2</v>
      </c>
      <c r="AB53">
        <f>AB26-'10 Nox3 2010'!AB26</f>
        <v>-5.9580000000067912E-3</v>
      </c>
      <c r="AC53">
        <f>AC26-'10 Nox3 2010'!AC26</f>
        <v>0</v>
      </c>
      <c r="AD53">
        <f t="shared" si="2"/>
        <v>9.5064999999998935E-3</v>
      </c>
    </row>
    <row r="54" spans="1:30" x14ac:dyDescent="0.45">
      <c r="AD54">
        <f>AD53+AD48+AD42+AD36</f>
        <v>1.2463755000000045</v>
      </c>
    </row>
  </sheetData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A1:AD54"/>
  <sheetViews>
    <sheetView workbookViewId="0">
      <selection sqref="A1:AC26"/>
    </sheetView>
  </sheetViews>
  <sheetFormatPr defaultRowHeight="14.25" x14ac:dyDescent="0.45"/>
  <cols>
    <col min="1" max="1" width="22" bestFit="1" customWidth="1"/>
    <col min="2" max="25" width="12.73046875" bestFit="1" customWidth="1"/>
    <col min="26" max="26" width="11.73046875" bestFit="1" customWidth="1"/>
    <col min="27" max="29" width="12.73046875" bestFit="1" customWidth="1"/>
  </cols>
  <sheetData>
    <row r="1" spans="1:30" x14ac:dyDescent="0.45">
      <c r="B1">
        <v>2019</v>
      </c>
      <c r="C1">
        <v>2019</v>
      </c>
      <c r="D1">
        <v>2019</v>
      </c>
      <c r="E1">
        <v>2019</v>
      </c>
      <c r="F1">
        <v>2019</v>
      </c>
      <c r="G1">
        <v>2019</v>
      </c>
      <c r="H1">
        <v>2019</v>
      </c>
      <c r="I1">
        <v>2019</v>
      </c>
      <c r="J1">
        <v>2019</v>
      </c>
      <c r="K1">
        <v>2019</v>
      </c>
      <c r="L1">
        <v>2019</v>
      </c>
      <c r="M1">
        <v>2019</v>
      </c>
      <c r="N1">
        <v>2020</v>
      </c>
      <c r="O1">
        <v>2020</v>
      </c>
      <c r="P1">
        <v>2020</v>
      </c>
      <c r="Q1">
        <v>2020</v>
      </c>
      <c r="R1">
        <v>2020</v>
      </c>
      <c r="S1">
        <v>2020</v>
      </c>
      <c r="T1">
        <v>2020</v>
      </c>
      <c r="U1">
        <v>2020</v>
      </c>
      <c r="V1">
        <v>2020</v>
      </c>
      <c r="W1">
        <v>2020</v>
      </c>
      <c r="X1">
        <v>2020</v>
      </c>
      <c r="Y1">
        <v>2020</v>
      </c>
      <c r="Z1">
        <v>2021</v>
      </c>
      <c r="AA1">
        <v>2021</v>
      </c>
      <c r="AB1">
        <v>2021</v>
      </c>
      <c r="AC1">
        <v>2021</v>
      </c>
    </row>
    <row r="2" spans="1:30" x14ac:dyDescent="0.45">
      <c r="B2" s="1">
        <v>44197</v>
      </c>
      <c r="C2" s="1">
        <v>44228</v>
      </c>
      <c r="D2" s="1">
        <v>44256</v>
      </c>
      <c r="E2" s="1">
        <v>44287</v>
      </c>
      <c r="F2" s="1">
        <v>44317</v>
      </c>
      <c r="G2" s="1">
        <v>44348</v>
      </c>
      <c r="H2" s="1">
        <v>44378</v>
      </c>
      <c r="I2" s="1">
        <v>44409</v>
      </c>
      <c r="J2" s="1">
        <v>44440</v>
      </c>
      <c r="K2" s="1">
        <v>44470</v>
      </c>
      <c r="L2" s="1">
        <v>44501</v>
      </c>
      <c r="M2" s="1">
        <v>44531</v>
      </c>
      <c r="N2" s="1">
        <v>44197</v>
      </c>
      <c r="O2" s="1">
        <v>44228</v>
      </c>
      <c r="P2" s="1">
        <v>44256</v>
      </c>
      <c r="Q2" s="1">
        <v>44287</v>
      </c>
      <c r="R2" s="1">
        <v>44317</v>
      </c>
      <c r="S2" s="1">
        <v>44348</v>
      </c>
      <c r="T2" s="1">
        <v>44378</v>
      </c>
      <c r="U2" s="1">
        <v>44409</v>
      </c>
      <c r="V2" s="1">
        <v>44440</v>
      </c>
      <c r="W2" s="1">
        <v>44470</v>
      </c>
      <c r="X2" s="1">
        <v>44501</v>
      </c>
      <c r="Y2" s="1">
        <v>44531</v>
      </c>
      <c r="Z2" s="1">
        <v>44197</v>
      </c>
      <c r="AA2" s="1">
        <v>44228</v>
      </c>
      <c r="AB2" s="1">
        <v>44256</v>
      </c>
      <c r="AC2" s="1">
        <v>44287</v>
      </c>
      <c r="AD2" t="s">
        <v>25</v>
      </c>
    </row>
    <row r="3" spans="1:30" x14ac:dyDescent="0.45">
      <c r="A3" t="s">
        <v>0</v>
      </c>
      <c r="B3">
        <v>-7810626.6331399996</v>
      </c>
      <c r="C3">
        <v>-15889709.188595001</v>
      </c>
      <c r="D3">
        <v>-10444870.911420999</v>
      </c>
      <c r="E3">
        <v>-31318699.381367002</v>
      </c>
      <c r="F3">
        <v>-31358890.399599999</v>
      </c>
      <c r="G3">
        <v>-6700301.6530400002</v>
      </c>
      <c r="H3">
        <v>-10777586.306677001</v>
      </c>
      <c r="I3">
        <v>-11200791.398244999</v>
      </c>
      <c r="J3">
        <v>-10496350.294849999</v>
      </c>
      <c r="K3">
        <v>-35984670.894445002</v>
      </c>
      <c r="L3">
        <v>-7915943.57278</v>
      </c>
      <c r="M3">
        <v>-6574217.7486129999</v>
      </c>
      <c r="N3">
        <v>-7642804.0092979996</v>
      </c>
      <c r="O3">
        <v>-13259756.157613</v>
      </c>
      <c r="P3">
        <v>-5856995.7129330002</v>
      </c>
      <c r="Q3">
        <v>-18492603.686207999</v>
      </c>
      <c r="R3">
        <v>-157887890.04018101</v>
      </c>
      <c r="S3">
        <v>-114744494.001085</v>
      </c>
      <c r="T3">
        <v>-10526863.112221001</v>
      </c>
      <c r="U3">
        <v>-5212051.055981</v>
      </c>
      <c r="V3">
        <v>-7610766.6446510004</v>
      </c>
      <c r="W3">
        <v>-8796370.4455009997</v>
      </c>
      <c r="X3">
        <v>-6804241.7539959997</v>
      </c>
      <c r="Y3">
        <v>-9469692.1078079995</v>
      </c>
      <c r="Z3">
        <v>-12312231.987894</v>
      </c>
      <c r="AA3">
        <v>-10826592.024483999</v>
      </c>
      <c r="AB3">
        <v>-8559560.7422310002</v>
      </c>
      <c r="AC3">
        <v>-20982446.515641</v>
      </c>
      <c r="AD3">
        <f>AVERAGE(B3:AC3)</f>
        <v>-21623500.656446397</v>
      </c>
    </row>
    <row r="4" spans="1:30" x14ac:dyDescent="0.45">
      <c r="A4" t="s">
        <v>1</v>
      </c>
      <c r="B4">
        <v>-4998577.1679170001</v>
      </c>
      <c r="C4">
        <v>-11885809.95417</v>
      </c>
      <c r="D4">
        <v>-4223611.4588810001</v>
      </c>
      <c r="E4">
        <v>-1009658.595309</v>
      </c>
      <c r="F4">
        <v>678727.89309799997</v>
      </c>
      <c r="G4">
        <v>858860.42670499999</v>
      </c>
      <c r="H4">
        <v>-4448892.7469070004</v>
      </c>
      <c r="I4">
        <v>-5617247.4890360003</v>
      </c>
      <c r="J4">
        <v>-5661980.667835</v>
      </c>
      <c r="K4">
        <v>-4473415.3160290001</v>
      </c>
      <c r="L4">
        <v>-6961009.1578569999</v>
      </c>
      <c r="M4">
        <v>-6491993.8023899999</v>
      </c>
      <c r="N4">
        <v>-6029260.4613990001</v>
      </c>
      <c r="O4">
        <v>-4880154.3432259997</v>
      </c>
      <c r="P4">
        <v>-5856995.7129330002</v>
      </c>
      <c r="Q4">
        <v>-4530823.8505180003</v>
      </c>
      <c r="R4">
        <v>-166041.537862</v>
      </c>
      <c r="S4">
        <v>-269693.90777699999</v>
      </c>
      <c r="T4">
        <v>-2589677.7682130001</v>
      </c>
      <c r="U4">
        <v>-5205954.5272650002</v>
      </c>
      <c r="V4">
        <v>-6844900.1418049997</v>
      </c>
      <c r="W4">
        <v>-6164973.5167929996</v>
      </c>
      <c r="X4">
        <v>-6501095.5947580002</v>
      </c>
      <c r="Y4">
        <v>-9312300.1078079995</v>
      </c>
      <c r="Z4">
        <v>-7919410.6552299997</v>
      </c>
      <c r="AA4">
        <v>-6701780.3688230002</v>
      </c>
      <c r="AB4">
        <v>-3881129.7682940001</v>
      </c>
      <c r="AC4">
        <v>-1274819.183684</v>
      </c>
      <c r="AD4">
        <f t="shared" ref="AD4:AD26" si="0">AVERAGE(B4:AC4)</f>
        <v>-4727272.124389858</v>
      </c>
    </row>
    <row r="5" spans="1:30" x14ac:dyDescent="0.45">
      <c r="A5" t="s">
        <v>2</v>
      </c>
      <c r="B5">
        <v>40.876694999999998</v>
      </c>
      <c r="C5">
        <v>35.83605</v>
      </c>
      <c r="D5">
        <v>32.423704000000001</v>
      </c>
      <c r="E5">
        <v>51.807065000000001</v>
      </c>
      <c r="F5">
        <v>61.365861000000002</v>
      </c>
      <c r="G5">
        <v>57.990278000000004</v>
      </c>
      <c r="H5">
        <v>41.305413999999999</v>
      </c>
      <c r="I5">
        <v>36.032924000000001</v>
      </c>
      <c r="J5">
        <v>49.439611999999997</v>
      </c>
      <c r="K5">
        <v>41.416280999999998</v>
      </c>
      <c r="L5">
        <v>41.828012999999999</v>
      </c>
      <c r="M5">
        <v>45.555478000000001</v>
      </c>
      <c r="N5">
        <v>43.522091000000003</v>
      </c>
      <c r="O5">
        <v>46.689352999999997</v>
      </c>
      <c r="P5">
        <v>15.305149999999999</v>
      </c>
      <c r="Q5">
        <v>0</v>
      </c>
      <c r="R5">
        <v>0</v>
      </c>
      <c r="S5">
        <v>27.608568000000002</v>
      </c>
      <c r="T5">
        <v>54.185085000000001</v>
      </c>
      <c r="U5">
        <v>36.353717000000003</v>
      </c>
      <c r="V5">
        <v>24.616561999999998</v>
      </c>
      <c r="W5">
        <v>33.358507000000003</v>
      </c>
      <c r="X5">
        <v>48.584065000000002</v>
      </c>
      <c r="Y5">
        <v>46.754452000000001</v>
      </c>
      <c r="Z5">
        <v>47.062587999999998</v>
      </c>
      <c r="AA5">
        <v>47.738692</v>
      </c>
      <c r="AB5">
        <v>47.468290000000003</v>
      </c>
      <c r="AC5">
        <v>42.560837999999997</v>
      </c>
      <c r="AD5">
        <f t="shared" si="0"/>
        <v>39.203047607142864</v>
      </c>
    </row>
    <row r="6" spans="1:30" x14ac:dyDescent="0.45">
      <c r="A6" t="s">
        <v>3</v>
      </c>
      <c r="B6">
        <v>25.302474</v>
      </c>
      <c r="C6">
        <v>20.714805999999999</v>
      </c>
      <c r="D6">
        <v>17.622167999999999</v>
      </c>
      <c r="E6">
        <v>49.450803000000001</v>
      </c>
      <c r="F6">
        <v>66.611103999999997</v>
      </c>
      <c r="G6">
        <v>65.525998999999999</v>
      </c>
      <c r="H6">
        <v>31.098099999999999</v>
      </c>
      <c r="I6">
        <v>21.148258999999999</v>
      </c>
      <c r="J6">
        <v>1.3139110000000001</v>
      </c>
      <c r="K6">
        <v>0</v>
      </c>
      <c r="L6">
        <v>0</v>
      </c>
      <c r="M6">
        <v>0</v>
      </c>
      <c r="N6">
        <v>0</v>
      </c>
      <c r="O6">
        <v>0</v>
      </c>
      <c r="P6">
        <v>23.442454999999999</v>
      </c>
      <c r="Q6">
        <v>47.964063000000003</v>
      </c>
      <c r="R6">
        <v>67.844817000000006</v>
      </c>
      <c r="S6">
        <v>66.532500999999996</v>
      </c>
      <c r="T6">
        <v>52.172989000000001</v>
      </c>
      <c r="U6">
        <v>16.604202999999998</v>
      </c>
      <c r="V6">
        <v>10.292460999999999</v>
      </c>
      <c r="W6">
        <v>27.038019999999999</v>
      </c>
      <c r="X6">
        <v>47.126187000000002</v>
      </c>
      <c r="Y6">
        <v>43.087229999999998</v>
      </c>
      <c r="Z6">
        <v>42.366244999999999</v>
      </c>
      <c r="AA6">
        <v>42.904573999999997</v>
      </c>
      <c r="AB6">
        <v>40.545623999999997</v>
      </c>
      <c r="AC6">
        <v>30.937888999999998</v>
      </c>
      <c r="AD6">
        <f t="shared" si="0"/>
        <v>30.630245785714287</v>
      </c>
    </row>
    <row r="7" spans="1:30" x14ac:dyDescent="0.45">
      <c r="A7" t="s">
        <v>4</v>
      </c>
      <c r="B7">
        <v>21.621888999999999</v>
      </c>
      <c r="C7">
        <v>17.593209999999999</v>
      </c>
      <c r="D7">
        <v>13.276771999999999</v>
      </c>
      <c r="E7">
        <v>45.411346000000002</v>
      </c>
      <c r="F7">
        <v>66.529324000000003</v>
      </c>
      <c r="G7">
        <v>63.396878999999998</v>
      </c>
      <c r="H7">
        <v>26.617723999999999</v>
      </c>
      <c r="I7">
        <v>5.2103809999999999</v>
      </c>
      <c r="J7">
        <v>28.027811</v>
      </c>
      <c r="K7">
        <v>26.987331000000001</v>
      </c>
      <c r="L7">
        <v>28.721260000000001</v>
      </c>
      <c r="M7">
        <v>38.812761000000002</v>
      </c>
      <c r="N7">
        <v>45.197459000000002</v>
      </c>
      <c r="O7">
        <v>36.739412999999999</v>
      </c>
      <c r="P7">
        <v>15.699204999999999</v>
      </c>
      <c r="Q7">
        <v>33.116076</v>
      </c>
      <c r="R7">
        <v>67.924323999999999</v>
      </c>
      <c r="S7">
        <v>66.619574</v>
      </c>
      <c r="T7">
        <v>49.692047000000002</v>
      </c>
      <c r="U7">
        <v>15.693317</v>
      </c>
      <c r="V7">
        <v>1.655154</v>
      </c>
      <c r="W7">
        <v>0</v>
      </c>
      <c r="X7">
        <v>0</v>
      </c>
      <c r="Y7">
        <v>0</v>
      </c>
      <c r="Z7">
        <v>0</v>
      </c>
      <c r="AA7">
        <v>0</v>
      </c>
      <c r="AB7">
        <v>1.5887519999999999</v>
      </c>
      <c r="AC7">
        <v>24.614272</v>
      </c>
      <c r="AD7">
        <f t="shared" si="0"/>
        <v>26.455224321428574</v>
      </c>
    </row>
    <row r="8" spans="1:30" x14ac:dyDescent="0.45">
      <c r="A8" t="s">
        <v>5</v>
      </c>
      <c r="B8">
        <v>4.32639</v>
      </c>
      <c r="C8">
        <v>5.8270169999999997</v>
      </c>
      <c r="D8">
        <v>4.8609150000000003</v>
      </c>
      <c r="E8">
        <v>30.875432</v>
      </c>
      <c r="F8">
        <v>53.189377999999998</v>
      </c>
      <c r="G8">
        <v>42.822159999999997</v>
      </c>
      <c r="H8">
        <v>11.476965999999999</v>
      </c>
      <c r="I8">
        <v>0.78998900000000005</v>
      </c>
      <c r="J8">
        <v>0.55277799999999999</v>
      </c>
      <c r="K8">
        <v>7.3456890000000001</v>
      </c>
      <c r="L8">
        <v>1.227705</v>
      </c>
      <c r="M8">
        <v>9.2346109999999992</v>
      </c>
      <c r="N8">
        <v>16.034625999999999</v>
      </c>
      <c r="O8">
        <v>10.29411</v>
      </c>
      <c r="P8">
        <v>22.020434000000002</v>
      </c>
      <c r="Q8">
        <v>30.181352</v>
      </c>
      <c r="R8">
        <v>54.454084000000002</v>
      </c>
      <c r="S8">
        <v>53.486204000000001</v>
      </c>
      <c r="T8">
        <v>31.750129000000001</v>
      </c>
      <c r="U8">
        <v>8.0896329999999992</v>
      </c>
      <c r="V8">
        <v>5.865367</v>
      </c>
      <c r="W8">
        <v>18.173763000000001</v>
      </c>
      <c r="X8">
        <v>11.404741</v>
      </c>
      <c r="Y8">
        <v>13.716785</v>
      </c>
      <c r="Z8">
        <v>9.7719439999999995</v>
      </c>
      <c r="AA8">
        <v>15.988695</v>
      </c>
      <c r="AB8">
        <v>13.826041999999999</v>
      </c>
      <c r="AC8">
        <v>5.9911199999999996</v>
      </c>
      <c r="AD8">
        <f t="shared" si="0"/>
        <v>17.627787821428573</v>
      </c>
    </row>
    <row r="9" spans="1:30" x14ac:dyDescent="0.45">
      <c r="A9" t="s">
        <v>6</v>
      </c>
      <c r="B9">
        <v>92.127448999999999</v>
      </c>
      <c r="C9">
        <v>79.971084000000005</v>
      </c>
      <c r="D9">
        <v>68.183559000000002</v>
      </c>
      <c r="E9">
        <v>177.544645</v>
      </c>
      <c r="F9">
        <v>247.69566800000001</v>
      </c>
      <c r="G9">
        <v>229.73531700000001</v>
      </c>
      <c r="H9">
        <v>110.498204</v>
      </c>
      <c r="I9">
        <v>63.181553000000001</v>
      </c>
      <c r="J9">
        <v>79.334112000000005</v>
      </c>
      <c r="K9">
        <v>75.749301000000003</v>
      </c>
      <c r="L9">
        <v>71.775277000000003</v>
      </c>
      <c r="M9">
        <v>93.602850000000004</v>
      </c>
      <c r="N9">
        <v>104.754176</v>
      </c>
      <c r="O9">
        <v>93.722875999999999</v>
      </c>
      <c r="P9">
        <v>76.467245000000005</v>
      </c>
      <c r="Q9">
        <v>111.26149100000001</v>
      </c>
      <c r="R9">
        <v>190.22322500000001</v>
      </c>
      <c r="S9">
        <v>214.246848</v>
      </c>
      <c r="T9">
        <v>187.80025000000001</v>
      </c>
      <c r="U9">
        <v>76.740869000000004</v>
      </c>
      <c r="V9">
        <v>42.429544999999997</v>
      </c>
      <c r="W9">
        <v>78.57029</v>
      </c>
      <c r="X9">
        <v>107.114992</v>
      </c>
      <c r="Y9">
        <v>103.558468</v>
      </c>
      <c r="Z9">
        <v>99.200777000000002</v>
      </c>
      <c r="AA9">
        <v>106.631961</v>
      </c>
      <c r="AB9">
        <v>103.428708</v>
      </c>
      <c r="AC9">
        <v>104.104119</v>
      </c>
      <c r="AD9">
        <f t="shared" si="0"/>
        <v>113.91624496428574</v>
      </c>
    </row>
    <row r="10" spans="1:30" x14ac:dyDescent="0.45">
      <c r="A10" t="s">
        <v>7</v>
      </c>
      <c r="B10">
        <v>24.540295</v>
      </c>
      <c r="C10">
        <v>22.289238999999998</v>
      </c>
      <c r="D10">
        <v>18.461255000000001</v>
      </c>
      <c r="E10">
        <v>58.121721999999998</v>
      </c>
      <c r="F10">
        <v>94.624422999999993</v>
      </c>
      <c r="G10">
        <v>76.669171000000006</v>
      </c>
      <c r="H10">
        <v>30.757286000000001</v>
      </c>
      <c r="I10">
        <v>13.493743</v>
      </c>
      <c r="J10">
        <v>10.002317</v>
      </c>
      <c r="K10">
        <v>12.13532</v>
      </c>
      <c r="L10">
        <v>43.758792</v>
      </c>
      <c r="M10">
        <v>44.985492000000001</v>
      </c>
      <c r="N10">
        <v>47.378799999999998</v>
      </c>
      <c r="O10">
        <v>40.206785000000004</v>
      </c>
      <c r="P10">
        <v>37.475439999999999</v>
      </c>
      <c r="Q10">
        <v>54.105240999999999</v>
      </c>
      <c r="R10">
        <v>92.563490000000002</v>
      </c>
      <c r="S10">
        <v>97.657938999999999</v>
      </c>
      <c r="T10">
        <v>64.705189000000004</v>
      </c>
      <c r="U10">
        <v>30.995267999999999</v>
      </c>
      <c r="V10">
        <v>30.441458999999998</v>
      </c>
      <c r="W10">
        <v>37.047479000000003</v>
      </c>
      <c r="X10">
        <v>42.882269000000001</v>
      </c>
      <c r="Y10">
        <v>37.800809000000001</v>
      </c>
      <c r="Z10">
        <v>39.347113</v>
      </c>
      <c r="AA10">
        <v>37.838607000000003</v>
      </c>
      <c r="AB10">
        <v>35.022964999999999</v>
      </c>
      <c r="AC10">
        <v>38.248604999999998</v>
      </c>
      <c r="AD10">
        <f t="shared" si="0"/>
        <v>43.341304035714295</v>
      </c>
    </row>
    <row r="11" spans="1:30" x14ac:dyDescent="0.45">
      <c r="A11" t="s">
        <v>8</v>
      </c>
      <c r="B11">
        <v>28.306345</v>
      </c>
      <c r="C11">
        <v>26.881951000000001</v>
      </c>
      <c r="D11">
        <v>20.348772</v>
      </c>
      <c r="E11">
        <v>56.057974000000002</v>
      </c>
      <c r="F11">
        <v>97.265557999999999</v>
      </c>
      <c r="G11">
        <v>78.588768999999999</v>
      </c>
      <c r="H11">
        <v>41.017735999999999</v>
      </c>
      <c r="I11">
        <v>26.715368999999999</v>
      </c>
      <c r="J11">
        <v>19.321563999999999</v>
      </c>
      <c r="K11">
        <v>13.606408999999999</v>
      </c>
      <c r="L11">
        <v>52.466054</v>
      </c>
      <c r="M11">
        <v>26.517220999999999</v>
      </c>
      <c r="N11">
        <v>31.350445000000001</v>
      </c>
      <c r="O11">
        <v>26.877852000000001</v>
      </c>
      <c r="P11">
        <v>23.195855999999999</v>
      </c>
      <c r="Q11">
        <v>40.181333000000002</v>
      </c>
      <c r="R11">
        <v>101.400532</v>
      </c>
      <c r="S11">
        <v>86.187837999999999</v>
      </c>
      <c r="T11">
        <v>63.778649999999999</v>
      </c>
      <c r="U11">
        <v>29.802896</v>
      </c>
      <c r="V11">
        <v>23.273793999999999</v>
      </c>
      <c r="W11">
        <v>32.475703000000003</v>
      </c>
      <c r="X11">
        <v>41.891246000000002</v>
      </c>
      <c r="Y11">
        <v>37.364382999999997</v>
      </c>
      <c r="Z11">
        <v>34.216276000000001</v>
      </c>
      <c r="AA11">
        <v>41.301982000000002</v>
      </c>
      <c r="AB11">
        <v>37.757427</v>
      </c>
      <c r="AC11">
        <v>39.869543999999998</v>
      </c>
      <c r="AD11">
        <f t="shared" si="0"/>
        <v>42.072124249999995</v>
      </c>
    </row>
    <row r="12" spans="1:30" x14ac:dyDescent="0.45">
      <c r="A12" t="s">
        <v>9</v>
      </c>
      <c r="B12">
        <v>37.629285000000003</v>
      </c>
      <c r="C12">
        <v>30.073407</v>
      </c>
      <c r="D12">
        <v>26.684206</v>
      </c>
      <c r="E12">
        <v>60.678547000000002</v>
      </c>
      <c r="F12">
        <v>95.316749000000002</v>
      </c>
      <c r="G12">
        <v>86.354975999999994</v>
      </c>
      <c r="H12">
        <v>43.139693999999999</v>
      </c>
      <c r="I12">
        <v>28.533234</v>
      </c>
      <c r="J12">
        <v>38.727753</v>
      </c>
      <c r="K12">
        <v>43.379972000000002</v>
      </c>
      <c r="L12">
        <v>16.782834000000001</v>
      </c>
      <c r="M12">
        <v>28.807046</v>
      </c>
      <c r="N12">
        <v>32.454044000000003</v>
      </c>
      <c r="O12">
        <v>27.028693000000001</v>
      </c>
      <c r="P12">
        <v>23.252801999999999</v>
      </c>
      <c r="Q12">
        <v>38.377898000000002</v>
      </c>
      <c r="R12">
        <v>93.295597000000001</v>
      </c>
      <c r="S12">
        <v>81.646821000000003</v>
      </c>
      <c r="T12">
        <v>60.301335999999999</v>
      </c>
      <c r="U12">
        <v>27.847223</v>
      </c>
      <c r="V12">
        <v>14.343201000000001</v>
      </c>
      <c r="W12">
        <v>28.240815000000001</v>
      </c>
      <c r="X12">
        <v>43.203878000000003</v>
      </c>
      <c r="Y12">
        <v>38.207721999999997</v>
      </c>
      <c r="Z12">
        <v>36.723568999999998</v>
      </c>
      <c r="AA12">
        <v>35.086255000000001</v>
      </c>
      <c r="AB12">
        <v>38.471144000000002</v>
      </c>
      <c r="AC12">
        <v>43.085242000000001</v>
      </c>
      <c r="AD12">
        <f t="shared" si="0"/>
        <v>42.77406939285715</v>
      </c>
    </row>
    <row r="13" spans="1:30" x14ac:dyDescent="0.45">
      <c r="A13" t="s">
        <v>10</v>
      </c>
      <c r="B13">
        <v>37.338099</v>
      </c>
      <c r="C13">
        <v>31.513152999999999</v>
      </c>
      <c r="D13">
        <v>26.611594</v>
      </c>
      <c r="E13">
        <v>60.765926999999998</v>
      </c>
      <c r="F13">
        <v>94.214731999999998</v>
      </c>
      <c r="G13">
        <v>85.045534000000004</v>
      </c>
      <c r="H13">
        <v>43.056297000000001</v>
      </c>
      <c r="I13">
        <v>23.630016999999999</v>
      </c>
      <c r="J13">
        <v>37.769032000000003</v>
      </c>
      <c r="K13">
        <v>27.042133</v>
      </c>
      <c r="L13">
        <v>0</v>
      </c>
      <c r="M13">
        <v>41.169209000000002</v>
      </c>
      <c r="N13">
        <v>40.754669999999997</v>
      </c>
      <c r="O13">
        <v>31.631546</v>
      </c>
      <c r="P13">
        <v>30.256910999999999</v>
      </c>
      <c r="Q13">
        <v>28.238886000000001</v>
      </c>
      <c r="R13">
        <v>94.71848</v>
      </c>
      <c r="S13">
        <v>80.760249999999999</v>
      </c>
      <c r="T13">
        <v>60.328848999999998</v>
      </c>
      <c r="U13">
        <v>24.078206999999999</v>
      </c>
      <c r="V13">
        <v>17.565560999999999</v>
      </c>
      <c r="W13">
        <v>20.197230000000001</v>
      </c>
      <c r="X13">
        <v>39.216987000000003</v>
      </c>
      <c r="Y13">
        <v>34.615780000000001</v>
      </c>
      <c r="Z13">
        <v>29.665019000000001</v>
      </c>
      <c r="AA13">
        <v>32.626331</v>
      </c>
      <c r="AB13">
        <v>31.734400999999998</v>
      </c>
      <c r="AC13">
        <v>33.771557000000001</v>
      </c>
      <c r="AD13">
        <f t="shared" si="0"/>
        <v>40.654156857142844</v>
      </c>
    </row>
    <row r="14" spans="1:30" x14ac:dyDescent="0.45">
      <c r="A14" t="s">
        <v>11</v>
      </c>
      <c r="B14">
        <v>14.021113</v>
      </c>
      <c r="C14">
        <v>16.247304</v>
      </c>
      <c r="D14">
        <v>13.204492</v>
      </c>
      <c r="E14">
        <v>45.333351</v>
      </c>
      <c r="F14">
        <v>80.875654999999995</v>
      </c>
      <c r="G14">
        <v>61.729585999999998</v>
      </c>
      <c r="H14">
        <v>15.194545</v>
      </c>
      <c r="I14">
        <v>7.4682120000000003</v>
      </c>
      <c r="J14">
        <v>16.042185</v>
      </c>
      <c r="K14">
        <v>26.712444000000001</v>
      </c>
      <c r="L14">
        <v>0</v>
      </c>
      <c r="M14">
        <v>1.728809</v>
      </c>
      <c r="N14">
        <v>11.437709</v>
      </c>
      <c r="O14">
        <v>13.929411999999999</v>
      </c>
      <c r="P14">
        <v>5.3280900000000004</v>
      </c>
      <c r="Q14">
        <v>11.525354999999999</v>
      </c>
      <c r="R14">
        <v>81.765082000000007</v>
      </c>
      <c r="S14">
        <v>75.081103999999996</v>
      </c>
      <c r="T14">
        <v>49.058557</v>
      </c>
      <c r="U14">
        <v>11.419682</v>
      </c>
      <c r="V14">
        <v>5.3983939999999997</v>
      </c>
      <c r="W14">
        <v>1.9954460000000001</v>
      </c>
      <c r="X14">
        <v>0</v>
      </c>
      <c r="Y14">
        <v>8.6878089999999997</v>
      </c>
      <c r="Z14">
        <v>10.335298999999999</v>
      </c>
      <c r="AA14">
        <v>15.560224</v>
      </c>
      <c r="AB14">
        <v>10.469825999999999</v>
      </c>
      <c r="AC14">
        <v>7.7126460000000003</v>
      </c>
      <c r="AD14">
        <f t="shared" si="0"/>
        <v>22.080797535714282</v>
      </c>
    </row>
    <row r="15" spans="1:30" x14ac:dyDescent="0.45">
      <c r="A15" t="s">
        <v>12</v>
      </c>
      <c r="B15">
        <v>141.835137</v>
      </c>
      <c r="C15">
        <v>127.005053</v>
      </c>
      <c r="D15">
        <v>105.31031900000001</v>
      </c>
      <c r="E15">
        <v>280.95752099999999</v>
      </c>
      <c r="F15">
        <v>462.29711700000001</v>
      </c>
      <c r="G15">
        <v>388.388036</v>
      </c>
      <c r="H15">
        <v>173.16555700000001</v>
      </c>
      <c r="I15">
        <v>99.840575000000001</v>
      </c>
      <c r="J15">
        <v>121.86285100000001</v>
      </c>
      <c r="K15">
        <v>122.876278</v>
      </c>
      <c r="L15">
        <v>113.00767999999999</v>
      </c>
      <c r="M15">
        <v>143.20777799999999</v>
      </c>
      <c r="N15">
        <v>163.37566799999999</v>
      </c>
      <c r="O15">
        <v>139.67428799999999</v>
      </c>
      <c r="P15">
        <v>119.50909900000001</v>
      </c>
      <c r="Q15">
        <v>172.42871299999999</v>
      </c>
      <c r="R15">
        <v>463.74318199999999</v>
      </c>
      <c r="S15">
        <v>421.33395200000001</v>
      </c>
      <c r="T15">
        <v>298.17258099999998</v>
      </c>
      <c r="U15">
        <v>124.143277</v>
      </c>
      <c r="V15">
        <v>91.022407999999999</v>
      </c>
      <c r="W15">
        <v>119.95667299999999</v>
      </c>
      <c r="X15">
        <v>167.19438</v>
      </c>
      <c r="Y15">
        <v>156.67650399999999</v>
      </c>
      <c r="Z15">
        <v>150.28727699999999</v>
      </c>
      <c r="AA15">
        <v>162.413398</v>
      </c>
      <c r="AB15">
        <v>153.45576299999999</v>
      </c>
      <c r="AC15">
        <v>162.68759499999999</v>
      </c>
      <c r="AD15">
        <f t="shared" si="0"/>
        <v>190.92245214285711</v>
      </c>
    </row>
    <row r="16" spans="1:30" x14ac:dyDescent="0.45">
      <c r="A16" t="s">
        <v>13</v>
      </c>
      <c r="B16">
        <v>32.205644999999997</v>
      </c>
      <c r="C16">
        <v>70.354167000000004</v>
      </c>
      <c r="D16">
        <v>45.683714999999999</v>
      </c>
      <c r="E16">
        <v>14.756944000000001</v>
      </c>
      <c r="F16">
        <v>11.114247000000001</v>
      </c>
      <c r="G16">
        <v>18.169443999999999</v>
      </c>
      <c r="H16">
        <v>23.465053999999999</v>
      </c>
      <c r="I16">
        <v>28.782257999999999</v>
      </c>
      <c r="J16">
        <v>27.873611</v>
      </c>
      <c r="K16">
        <v>31.607527000000001</v>
      </c>
      <c r="L16">
        <v>35.130374000000003</v>
      </c>
      <c r="M16">
        <v>35.184139999999999</v>
      </c>
      <c r="N16">
        <v>21.837365999999999</v>
      </c>
      <c r="O16">
        <v>16.508621000000002</v>
      </c>
      <c r="P16">
        <v>23.171709</v>
      </c>
      <c r="Q16">
        <v>16.468056000000001</v>
      </c>
      <c r="R16">
        <v>8.3158600000000007</v>
      </c>
      <c r="S16">
        <v>4.9041670000000002</v>
      </c>
      <c r="T16">
        <v>15.620968</v>
      </c>
      <c r="U16">
        <v>30.719086000000001</v>
      </c>
      <c r="V16">
        <v>24.956944</v>
      </c>
      <c r="W16">
        <v>26.146308999999999</v>
      </c>
      <c r="X16">
        <v>26.251389</v>
      </c>
      <c r="Y16">
        <v>30.193548</v>
      </c>
      <c r="Z16">
        <v>22.174731000000001</v>
      </c>
      <c r="AA16">
        <v>43.907738000000002</v>
      </c>
      <c r="AB16">
        <v>25.679677000000002</v>
      </c>
      <c r="AC16">
        <v>33.041666999999997</v>
      </c>
      <c r="AD16">
        <f t="shared" si="0"/>
        <v>26.57946292857142</v>
      </c>
    </row>
    <row r="17" spans="1:30" x14ac:dyDescent="0.45">
      <c r="A17" t="s">
        <v>14</v>
      </c>
      <c r="B17">
        <v>7.9648560000000002</v>
      </c>
      <c r="C17">
        <v>8.0688960000000005</v>
      </c>
      <c r="D17">
        <v>7.042427</v>
      </c>
      <c r="E17">
        <v>8.4223409999999994</v>
      </c>
      <c r="F17">
        <v>8.677759</v>
      </c>
      <c r="G17">
        <v>8.4366109999999992</v>
      </c>
      <c r="H17">
        <v>3.8533010000000001</v>
      </c>
      <c r="I17">
        <v>3.0154390000000002</v>
      </c>
      <c r="J17">
        <v>3.4548350000000001</v>
      </c>
      <c r="K17">
        <v>4.7563800000000001</v>
      </c>
      <c r="L17">
        <v>3.5287799999999998</v>
      </c>
      <c r="M17">
        <v>4.3995620000000004</v>
      </c>
      <c r="N17">
        <v>6.379391</v>
      </c>
      <c r="O17">
        <v>8.5580920000000003</v>
      </c>
      <c r="P17">
        <v>7.2283970000000002</v>
      </c>
      <c r="Q17">
        <v>8.8961310000000005</v>
      </c>
      <c r="R17">
        <v>8.5699179999999995</v>
      </c>
      <c r="S17">
        <v>8.2115130000000001</v>
      </c>
      <c r="T17">
        <v>3.5231370000000002</v>
      </c>
      <c r="U17">
        <v>2.2167050000000001</v>
      </c>
      <c r="V17">
        <v>2.413373</v>
      </c>
      <c r="W17">
        <v>4.4656120000000001</v>
      </c>
      <c r="X17">
        <v>5.3265750000000001</v>
      </c>
      <c r="Y17">
        <v>6.354241</v>
      </c>
      <c r="Z17">
        <v>8.4965069999999994</v>
      </c>
      <c r="AA17">
        <v>6.6551780000000003</v>
      </c>
      <c r="AB17">
        <v>7.8546719999999999</v>
      </c>
      <c r="AC17">
        <v>8.951079</v>
      </c>
      <c r="AD17">
        <f t="shared" si="0"/>
        <v>6.2757752857142863</v>
      </c>
    </row>
    <row r="18" spans="1:30" x14ac:dyDescent="0.45">
      <c r="A18" t="s">
        <v>15</v>
      </c>
      <c r="B18">
        <v>8.0737410000000001</v>
      </c>
      <c r="C18">
        <v>8.1721900000000005</v>
      </c>
      <c r="D18">
        <v>7.1307239999999998</v>
      </c>
      <c r="E18">
        <v>8.4217189999999995</v>
      </c>
      <c r="F18">
        <v>8.6801650000000006</v>
      </c>
      <c r="G18">
        <v>8.4907020000000006</v>
      </c>
      <c r="H18">
        <v>3.8221409999999998</v>
      </c>
      <c r="I18">
        <v>3.1146410000000002</v>
      </c>
      <c r="J18">
        <v>3.456229</v>
      </c>
      <c r="K18">
        <v>4.7072250000000002</v>
      </c>
      <c r="L18">
        <v>4.052441</v>
      </c>
      <c r="M18">
        <v>4.5612579999999996</v>
      </c>
      <c r="N18">
        <v>6.3192529999999998</v>
      </c>
      <c r="O18">
        <v>8.5380149999999997</v>
      </c>
      <c r="P18">
        <v>7.2461719999999996</v>
      </c>
      <c r="Q18">
        <v>8.9051069999999992</v>
      </c>
      <c r="R18">
        <v>8.5880270000000003</v>
      </c>
      <c r="S18">
        <v>8.3661969999999997</v>
      </c>
      <c r="T18">
        <v>3.8873329999999999</v>
      </c>
      <c r="U18">
        <v>2.2934450000000002</v>
      </c>
      <c r="V18">
        <v>2.2053889999999998</v>
      </c>
      <c r="W18">
        <v>4.5783529999999999</v>
      </c>
      <c r="X18">
        <v>6.3821070000000004</v>
      </c>
      <c r="Y18">
        <v>5.868322</v>
      </c>
      <c r="Z18">
        <v>8.5633730000000003</v>
      </c>
      <c r="AA18">
        <v>6.5088379999999999</v>
      </c>
      <c r="AB18">
        <v>7.9724769999999996</v>
      </c>
      <c r="AC18">
        <v>8.9506519999999998</v>
      </c>
      <c r="AD18">
        <f t="shared" si="0"/>
        <v>6.3520084285714287</v>
      </c>
    </row>
    <row r="19" spans="1:30" x14ac:dyDescent="0.45">
      <c r="A19" t="s">
        <v>16</v>
      </c>
      <c r="B19">
        <v>8.0249310000000005</v>
      </c>
      <c r="C19">
        <v>8.0649770000000007</v>
      </c>
      <c r="D19">
        <v>6.9259380000000004</v>
      </c>
      <c r="E19">
        <v>8.4216850000000001</v>
      </c>
      <c r="F19">
        <v>8.6801019999999998</v>
      </c>
      <c r="G19">
        <v>1.620026</v>
      </c>
      <c r="H19">
        <v>3.3262659999999999</v>
      </c>
      <c r="I19">
        <v>2.011002</v>
      </c>
      <c r="J19">
        <v>3.0956929999999998</v>
      </c>
      <c r="K19">
        <v>3.9949759999999999</v>
      </c>
      <c r="L19">
        <v>4.6030179999999996</v>
      </c>
      <c r="M19">
        <v>4.159084</v>
      </c>
      <c r="N19">
        <v>6.2250819999999996</v>
      </c>
      <c r="O19">
        <v>8.4300010000000007</v>
      </c>
      <c r="P19">
        <v>7.1487990000000003</v>
      </c>
      <c r="Q19">
        <v>8.9068229999999993</v>
      </c>
      <c r="R19">
        <v>8.5880270000000003</v>
      </c>
      <c r="S19">
        <v>8.5374770000000009</v>
      </c>
      <c r="T19">
        <v>4.2442310000000001</v>
      </c>
      <c r="U19">
        <v>2.1074670000000002</v>
      </c>
      <c r="V19">
        <v>2.1047289999999998</v>
      </c>
      <c r="W19">
        <v>0.60163</v>
      </c>
      <c r="X19">
        <v>3.439667</v>
      </c>
      <c r="Y19">
        <v>5.3607189999999996</v>
      </c>
      <c r="Z19">
        <v>8.4012189999999993</v>
      </c>
      <c r="AA19">
        <v>6.5147320000000004</v>
      </c>
      <c r="AB19">
        <v>7.998704</v>
      </c>
      <c r="AC19">
        <v>8.9585500000000007</v>
      </c>
      <c r="AD19">
        <f t="shared" si="0"/>
        <v>5.731984107142857</v>
      </c>
    </row>
    <row r="20" spans="1:30" x14ac:dyDescent="0.45">
      <c r="A20" t="s">
        <v>17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  <c r="I20">
        <v>0</v>
      </c>
      <c r="J20">
        <v>0.470024</v>
      </c>
      <c r="K20">
        <v>2.405948</v>
      </c>
      <c r="L20">
        <v>4.0532339999999998</v>
      </c>
      <c r="M20">
        <v>4.3185409999999997</v>
      </c>
      <c r="N20">
        <v>6.2077429999999998</v>
      </c>
      <c r="O20">
        <v>8.461957</v>
      </c>
      <c r="P20">
        <v>6.9485910000000004</v>
      </c>
      <c r="Q20">
        <v>8.906587</v>
      </c>
      <c r="R20">
        <v>8.5880270000000003</v>
      </c>
      <c r="S20">
        <v>8.5365310000000001</v>
      </c>
      <c r="T20">
        <v>3.854355</v>
      </c>
      <c r="U20">
        <v>1.8711580000000001</v>
      </c>
      <c r="V20">
        <v>1.9457009999999999</v>
      </c>
      <c r="W20">
        <v>3.391391</v>
      </c>
      <c r="X20">
        <v>6.4408909999999997</v>
      </c>
      <c r="Y20">
        <v>3.246216</v>
      </c>
      <c r="Z20">
        <v>8.161467</v>
      </c>
      <c r="AA20">
        <v>6.7118869999999999</v>
      </c>
      <c r="AB20">
        <v>7.952547</v>
      </c>
      <c r="AC20">
        <v>8.9566630000000007</v>
      </c>
      <c r="AD20">
        <f t="shared" si="0"/>
        <v>3.9796235357142855</v>
      </c>
    </row>
    <row r="21" spans="1:30" x14ac:dyDescent="0.45">
      <c r="A21" t="s">
        <v>18</v>
      </c>
      <c r="B21">
        <v>24.063528999999999</v>
      </c>
      <c r="C21">
        <v>24.306065</v>
      </c>
      <c r="D21">
        <v>21.099088999999999</v>
      </c>
      <c r="E21">
        <v>25.265741999999999</v>
      </c>
      <c r="F21">
        <v>26.038022000000002</v>
      </c>
      <c r="G21">
        <v>18.547338</v>
      </c>
      <c r="H21">
        <v>11.001708000000001</v>
      </c>
      <c r="I21">
        <v>8.1410809999999998</v>
      </c>
      <c r="J21">
        <v>10.476781000000001</v>
      </c>
      <c r="K21">
        <v>15.86453</v>
      </c>
      <c r="L21">
        <v>16.237473000000001</v>
      </c>
      <c r="M21">
        <v>17.438445000000002</v>
      </c>
      <c r="N21">
        <v>25.131468000000002</v>
      </c>
      <c r="O21">
        <v>33.988064999999999</v>
      </c>
      <c r="P21">
        <v>28.571959</v>
      </c>
      <c r="Q21">
        <v>35.614645000000003</v>
      </c>
      <c r="R21">
        <v>34.333996999999997</v>
      </c>
      <c r="S21">
        <v>33.651715000000003</v>
      </c>
      <c r="T21">
        <v>15.509055999999999</v>
      </c>
      <c r="U21">
        <v>8.4887739999999994</v>
      </c>
      <c r="V21">
        <v>8.6691900000000004</v>
      </c>
      <c r="W21">
        <v>13.036986000000001</v>
      </c>
      <c r="X21">
        <v>21.58447</v>
      </c>
      <c r="Y21">
        <v>20.829498000000001</v>
      </c>
      <c r="Z21">
        <v>33.622565000000002</v>
      </c>
      <c r="AA21">
        <v>26.390633999999999</v>
      </c>
      <c r="AB21">
        <v>31.778397999999999</v>
      </c>
      <c r="AC21">
        <v>35.816943999999999</v>
      </c>
      <c r="AD21">
        <f t="shared" si="0"/>
        <v>22.339220250000004</v>
      </c>
    </row>
    <row r="22" spans="1:30" x14ac:dyDescent="0.45">
      <c r="A22" t="s">
        <v>19</v>
      </c>
      <c r="B22">
        <v>2.8073920000000001</v>
      </c>
      <c r="C22">
        <v>3.7927430000000002</v>
      </c>
      <c r="D22">
        <v>8.1832460000000005</v>
      </c>
      <c r="E22">
        <v>20.888027000000001</v>
      </c>
      <c r="F22">
        <v>20.934035000000002</v>
      </c>
      <c r="G22">
        <v>9.4772850000000002</v>
      </c>
      <c r="H22">
        <v>0.77227599999999996</v>
      </c>
      <c r="I22">
        <v>4.168749</v>
      </c>
      <c r="J22">
        <v>3.7841209999999998</v>
      </c>
      <c r="K22">
        <v>7.529935</v>
      </c>
      <c r="L22">
        <v>7.9032330000000002</v>
      </c>
      <c r="M22">
        <v>6.0481530000000001</v>
      </c>
      <c r="N22">
        <v>11.800247000000001</v>
      </c>
      <c r="O22">
        <v>19.434229999999999</v>
      </c>
      <c r="P22">
        <v>13.402422</v>
      </c>
      <c r="Q22">
        <v>21.078872</v>
      </c>
      <c r="R22">
        <v>20.867435</v>
      </c>
      <c r="S22">
        <v>20.891649000000001</v>
      </c>
      <c r="T22">
        <v>7.791398</v>
      </c>
      <c r="U22">
        <v>4.2867439999999997</v>
      </c>
      <c r="V22">
        <v>2.6737579999999999</v>
      </c>
      <c r="W22">
        <v>2.2806160000000002</v>
      </c>
      <c r="X22">
        <v>13.087535000000001</v>
      </c>
      <c r="Y22">
        <v>10.603394</v>
      </c>
      <c r="Z22">
        <v>18.954509999999999</v>
      </c>
      <c r="AA22">
        <v>13.139513000000001</v>
      </c>
      <c r="AB22">
        <v>17.632847000000002</v>
      </c>
      <c r="AC22">
        <v>21.516622999999999</v>
      </c>
      <c r="AD22">
        <f t="shared" si="0"/>
        <v>11.276106714285715</v>
      </c>
    </row>
    <row r="23" spans="1:30" x14ac:dyDescent="0.45">
      <c r="A23" t="s">
        <v>20</v>
      </c>
      <c r="B23">
        <v>18.315187999999999</v>
      </c>
      <c r="C23">
        <v>18.045521000000001</v>
      </c>
      <c r="D23">
        <v>16.614007999999998</v>
      </c>
      <c r="E23">
        <v>20.896462</v>
      </c>
      <c r="F23">
        <v>20.916689000000002</v>
      </c>
      <c r="G23">
        <v>15.538371</v>
      </c>
      <c r="H23">
        <v>9.1487079999999992</v>
      </c>
      <c r="I23">
        <v>6.7946809999999997</v>
      </c>
      <c r="J23">
        <v>9.7043160000000004</v>
      </c>
      <c r="K23">
        <v>13.547181</v>
      </c>
      <c r="L23">
        <v>14.025558</v>
      </c>
      <c r="M23">
        <v>13.465431000000001</v>
      </c>
      <c r="N23">
        <v>15.939755</v>
      </c>
      <c r="O23">
        <v>20.156144999999999</v>
      </c>
      <c r="P23">
        <v>17.983174999999999</v>
      </c>
      <c r="Q23">
        <v>21.047644999999999</v>
      </c>
      <c r="R23">
        <v>20.879930999999999</v>
      </c>
      <c r="S23">
        <v>20.668486999999999</v>
      </c>
      <c r="T23">
        <v>10.642559</v>
      </c>
      <c r="U23">
        <v>6.5136419999999999</v>
      </c>
      <c r="V23">
        <v>6.1699089999999996</v>
      </c>
      <c r="W23">
        <v>9.1605930000000004</v>
      </c>
      <c r="X23">
        <v>11.027908999999999</v>
      </c>
      <c r="Y23">
        <v>15.729835</v>
      </c>
      <c r="Z23">
        <v>19.777445</v>
      </c>
      <c r="AA23">
        <v>16.347825</v>
      </c>
      <c r="AB23">
        <v>19.103736999999999</v>
      </c>
      <c r="AC23">
        <v>21.525310000000001</v>
      </c>
      <c r="AD23">
        <f t="shared" si="0"/>
        <v>15.345929142857143</v>
      </c>
    </row>
    <row r="24" spans="1:30" x14ac:dyDescent="0.45">
      <c r="A24" t="s">
        <v>24</v>
      </c>
      <c r="B24">
        <v>17.901845999999999</v>
      </c>
      <c r="C24">
        <v>18.32113</v>
      </c>
      <c r="D24">
        <v>15.270473000000001</v>
      </c>
      <c r="E24">
        <v>20.910547999999999</v>
      </c>
      <c r="F24">
        <v>20.836589</v>
      </c>
      <c r="G24">
        <v>16.902588000000002</v>
      </c>
      <c r="H24">
        <v>6.2822389999999997</v>
      </c>
      <c r="I24">
        <v>6.9320380000000004</v>
      </c>
      <c r="J24">
        <v>9.8984719999999999</v>
      </c>
      <c r="K24">
        <v>14.133312</v>
      </c>
      <c r="L24">
        <v>0</v>
      </c>
      <c r="M24">
        <v>7.3704340000000004</v>
      </c>
      <c r="N24">
        <v>14.602482999999999</v>
      </c>
      <c r="O24">
        <v>19.988538999999999</v>
      </c>
      <c r="P24">
        <v>17.706219000000001</v>
      </c>
      <c r="Q24">
        <v>20.653068999999999</v>
      </c>
      <c r="R24">
        <v>20.939592000000001</v>
      </c>
      <c r="S24">
        <v>19.212405</v>
      </c>
      <c r="T24">
        <v>10.160373999999999</v>
      </c>
      <c r="U24">
        <v>4.8974529999999996</v>
      </c>
      <c r="V24">
        <v>6.166728</v>
      </c>
      <c r="W24">
        <v>7.5340749999999996</v>
      </c>
      <c r="X24">
        <v>8.2514199999999995</v>
      </c>
      <c r="Y24">
        <v>14.255914000000001</v>
      </c>
      <c r="Z24">
        <v>20.236422999999998</v>
      </c>
      <c r="AA24">
        <v>15.876122000000001</v>
      </c>
      <c r="AB24">
        <v>19.113569999999999</v>
      </c>
      <c r="AC24">
        <v>21.576685000000001</v>
      </c>
      <c r="AD24">
        <f t="shared" si="0"/>
        <v>14.14038357142857</v>
      </c>
    </row>
    <row r="25" spans="1:30" x14ac:dyDescent="0.45">
      <c r="A25" t="s">
        <v>21</v>
      </c>
      <c r="B25">
        <v>19.490811999999998</v>
      </c>
      <c r="C25">
        <v>19.520917000000001</v>
      </c>
      <c r="D25">
        <v>17.194116000000001</v>
      </c>
      <c r="E25">
        <v>21.210898</v>
      </c>
      <c r="F25">
        <v>21.215812</v>
      </c>
      <c r="G25">
        <v>20.293149</v>
      </c>
      <c r="H25">
        <v>8.9087929999999993</v>
      </c>
      <c r="I25">
        <v>0</v>
      </c>
      <c r="J25">
        <v>0</v>
      </c>
      <c r="K25">
        <v>0.89747399999999999</v>
      </c>
      <c r="L25">
        <v>15.248338</v>
      </c>
      <c r="M25">
        <v>13.690334</v>
      </c>
      <c r="N25">
        <v>16.978128999999999</v>
      </c>
      <c r="O25">
        <v>20.916851000000001</v>
      </c>
      <c r="P25">
        <v>19.248183000000001</v>
      </c>
      <c r="Q25">
        <v>21.152094000000002</v>
      </c>
      <c r="R25">
        <v>21.230053999999999</v>
      </c>
      <c r="S25">
        <v>20.154686999999999</v>
      </c>
      <c r="T25">
        <v>7.4165590000000003</v>
      </c>
      <c r="U25">
        <v>2.5983800000000001</v>
      </c>
      <c r="V25">
        <v>3.7587130000000002</v>
      </c>
      <c r="W25">
        <v>10.869109999999999</v>
      </c>
      <c r="X25">
        <v>18.270403999999999</v>
      </c>
      <c r="Y25">
        <v>8.3788400000000003</v>
      </c>
      <c r="Z25">
        <v>21.112273999999999</v>
      </c>
      <c r="AA25">
        <v>17.296759000000002</v>
      </c>
      <c r="AB25">
        <v>19.958214999999999</v>
      </c>
      <c r="AC25">
        <v>21.869008000000001</v>
      </c>
      <c r="AD25">
        <f t="shared" si="0"/>
        <v>14.602817964285718</v>
      </c>
    </row>
    <row r="26" spans="1:30" x14ac:dyDescent="0.45">
      <c r="A26" t="s">
        <v>22</v>
      </c>
      <c r="B26">
        <v>58.515236999999999</v>
      </c>
      <c r="C26">
        <v>59.680312000000001</v>
      </c>
      <c r="D26">
        <v>57.261842999999999</v>
      </c>
      <c r="E26">
        <v>83.905935999999997</v>
      </c>
      <c r="F26">
        <v>83.903125000000003</v>
      </c>
      <c r="G26">
        <v>62.211391999999996</v>
      </c>
      <c r="H26">
        <v>25.112015</v>
      </c>
      <c r="I26">
        <v>17.895468000000001</v>
      </c>
      <c r="J26">
        <v>23.386908999999999</v>
      </c>
      <c r="K26">
        <v>36.107902000000003</v>
      </c>
      <c r="L26">
        <v>37.177129999999998</v>
      </c>
      <c r="M26">
        <v>40.574351999999998</v>
      </c>
      <c r="N26">
        <v>59.320613000000002</v>
      </c>
      <c r="O26">
        <v>80.495765000000006</v>
      </c>
      <c r="P26">
        <v>68.339999000000006</v>
      </c>
      <c r="Q26">
        <v>83.93168</v>
      </c>
      <c r="R26">
        <v>83.917012999999997</v>
      </c>
      <c r="S26">
        <v>80.927227000000002</v>
      </c>
      <c r="T26">
        <v>36.010890000000003</v>
      </c>
      <c r="U26">
        <v>18.296219000000001</v>
      </c>
      <c r="V26">
        <v>18.769107999999999</v>
      </c>
      <c r="W26">
        <v>29.844394999999999</v>
      </c>
      <c r="X26">
        <v>50.603821000000003</v>
      </c>
      <c r="Y26">
        <v>48.967982999999997</v>
      </c>
      <c r="Z26">
        <v>80.080652000000001</v>
      </c>
      <c r="AA26">
        <v>62.660218999999998</v>
      </c>
      <c r="AB26">
        <v>75.808368999999999</v>
      </c>
      <c r="AC26">
        <v>86.487627000000003</v>
      </c>
      <c r="AD26">
        <f t="shared" si="0"/>
        <v>55.36404289285715</v>
      </c>
    </row>
    <row r="27" spans="1:30" x14ac:dyDescent="0.45">
      <c r="A27" t="s">
        <v>49</v>
      </c>
      <c r="B27">
        <f t="shared" ref="B27:AC27" si="1">B26+B21+B15+B9</f>
        <v>316.54135200000002</v>
      </c>
      <c r="C27">
        <f t="shared" si="1"/>
        <v>290.962514</v>
      </c>
      <c r="D27">
        <f t="shared" si="1"/>
        <v>251.85480999999999</v>
      </c>
      <c r="E27">
        <f t="shared" si="1"/>
        <v>567.67384399999992</v>
      </c>
      <c r="F27">
        <f t="shared" si="1"/>
        <v>819.93393200000014</v>
      </c>
      <c r="G27">
        <f t="shared" si="1"/>
        <v>698.88208299999997</v>
      </c>
      <c r="H27">
        <f t="shared" si="1"/>
        <v>319.77748400000002</v>
      </c>
      <c r="I27">
        <f t="shared" si="1"/>
        <v>189.05867700000002</v>
      </c>
      <c r="J27">
        <f t="shared" si="1"/>
        <v>235.060653</v>
      </c>
      <c r="K27">
        <f t="shared" si="1"/>
        <v>250.59801100000001</v>
      </c>
      <c r="L27">
        <f t="shared" si="1"/>
        <v>238.19756000000001</v>
      </c>
      <c r="M27">
        <f t="shared" si="1"/>
        <v>294.82342499999999</v>
      </c>
      <c r="N27">
        <f t="shared" si="1"/>
        <v>352.58192499999996</v>
      </c>
      <c r="O27">
        <f t="shared" si="1"/>
        <v>347.88099399999999</v>
      </c>
      <c r="P27">
        <f t="shared" si="1"/>
        <v>292.88830200000001</v>
      </c>
      <c r="Q27">
        <f t="shared" si="1"/>
        <v>403.23652900000002</v>
      </c>
      <c r="R27">
        <f t="shared" si="1"/>
        <v>772.21741700000007</v>
      </c>
      <c r="S27">
        <f t="shared" si="1"/>
        <v>750.15974200000005</v>
      </c>
      <c r="T27">
        <f t="shared" si="1"/>
        <v>537.49277699999993</v>
      </c>
      <c r="U27">
        <f t="shared" si="1"/>
        <v>227.669139</v>
      </c>
      <c r="V27">
        <f t="shared" si="1"/>
        <v>160.89025100000001</v>
      </c>
      <c r="W27">
        <f t="shared" si="1"/>
        <v>241.408344</v>
      </c>
      <c r="X27">
        <f t="shared" si="1"/>
        <v>346.49766299999999</v>
      </c>
      <c r="Y27">
        <f t="shared" si="1"/>
        <v>330.03245300000003</v>
      </c>
      <c r="Z27">
        <f t="shared" si="1"/>
        <v>363.19127100000003</v>
      </c>
      <c r="AA27">
        <f t="shared" si="1"/>
        <v>358.09621199999998</v>
      </c>
      <c r="AB27">
        <f t="shared" si="1"/>
        <v>364.47123799999997</v>
      </c>
      <c r="AC27">
        <f t="shared" si="1"/>
        <v>389.09628499999997</v>
      </c>
      <c r="AD27">
        <f>AD26+AD21+AD15+AD9</f>
        <v>382.54196024999999</v>
      </c>
    </row>
    <row r="28" spans="1:30" x14ac:dyDescent="0.45">
      <c r="B28">
        <v>2019</v>
      </c>
      <c r="C28">
        <v>2019</v>
      </c>
      <c r="D28">
        <v>2019</v>
      </c>
      <c r="E28">
        <v>2019</v>
      </c>
      <c r="F28">
        <v>2019</v>
      </c>
      <c r="G28">
        <v>2019</v>
      </c>
      <c r="H28">
        <v>2019</v>
      </c>
      <c r="I28">
        <v>2019</v>
      </c>
      <c r="J28">
        <v>2019</v>
      </c>
      <c r="K28">
        <v>2019</v>
      </c>
      <c r="L28">
        <v>2019</v>
      </c>
      <c r="M28">
        <v>2019</v>
      </c>
      <c r="N28">
        <v>2020</v>
      </c>
      <c r="O28">
        <v>2020</v>
      </c>
      <c r="P28">
        <v>2020</v>
      </c>
      <c r="Q28">
        <v>2020</v>
      </c>
      <c r="R28">
        <v>2020</v>
      </c>
      <c r="S28">
        <v>2020</v>
      </c>
      <c r="T28">
        <v>2020</v>
      </c>
      <c r="U28">
        <v>2020</v>
      </c>
      <c r="V28">
        <v>2020</v>
      </c>
      <c r="W28">
        <v>2020</v>
      </c>
      <c r="X28">
        <v>2020</v>
      </c>
      <c r="Y28">
        <v>2020</v>
      </c>
      <c r="Z28">
        <v>2021</v>
      </c>
      <c r="AA28">
        <v>2021</v>
      </c>
      <c r="AB28">
        <v>2021</v>
      </c>
      <c r="AC28">
        <v>2021</v>
      </c>
    </row>
    <row r="29" spans="1:30" x14ac:dyDescent="0.45">
      <c r="B29" s="1">
        <v>44197</v>
      </c>
      <c r="C29" s="1">
        <v>44228</v>
      </c>
      <c r="D29" s="1">
        <v>44256</v>
      </c>
      <c r="E29" s="1">
        <v>44287</v>
      </c>
      <c r="F29" s="1">
        <v>44317</v>
      </c>
      <c r="G29" s="1">
        <v>44348</v>
      </c>
      <c r="H29" s="1">
        <v>44378</v>
      </c>
      <c r="I29" s="1">
        <v>44409</v>
      </c>
      <c r="J29" s="1">
        <v>44440</v>
      </c>
      <c r="K29" s="1">
        <v>44470</v>
      </c>
      <c r="L29" s="1">
        <v>44501</v>
      </c>
      <c r="M29" s="1">
        <v>44531</v>
      </c>
      <c r="N29" s="1">
        <v>44197</v>
      </c>
      <c r="O29" s="1">
        <v>44228</v>
      </c>
      <c r="P29" s="1">
        <v>44256</v>
      </c>
      <c r="Q29" s="1">
        <v>44287</v>
      </c>
      <c r="R29" s="1">
        <v>44317</v>
      </c>
      <c r="S29" s="1">
        <v>44348</v>
      </c>
      <c r="T29" s="1">
        <v>44378</v>
      </c>
      <c r="U29" s="1">
        <v>44409</v>
      </c>
      <c r="V29" s="1">
        <v>44440</v>
      </c>
      <c r="W29" s="1">
        <v>44470</v>
      </c>
      <c r="X29" s="1">
        <v>44501</v>
      </c>
      <c r="Y29" s="1">
        <v>44531</v>
      </c>
      <c r="Z29" s="1">
        <v>44197</v>
      </c>
      <c r="AA29" s="1">
        <v>44228</v>
      </c>
      <c r="AB29" s="1">
        <v>44256</v>
      </c>
      <c r="AC29" s="1">
        <v>44287</v>
      </c>
      <c r="AD29" t="s">
        <v>23</v>
      </c>
    </row>
    <row r="30" spans="1:30" x14ac:dyDescent="0.45">
      <c r="A30" t="s">
        <v>0</v>
      </c>
      <c r="B30">
        <f>B3-'11 Nox2 2011'!B3</f>
        <v>10659.897213000804</v>
      </c>
      <c r="C30">
        <f>C3-'11 Nox2 2011'!C3</f>
        <v>55071.539873998612</v>
      </c>
      <c r="D30">
        <f>D3-'11 Nox2 2011'!D3</f>
        <v>68194.260411001742</v>
      </c>
      <c r="E30">
        <f>E3-'11 Nox2 2011'!E3</f>
        <v>-52189.521288000047</v>
      </c>
      <c r="F30">
        <f>F3-'11 Nox2 2011'!F3</f>
        <v>172692.27763700113</v>
      </c>
      <c r="G30">
        <f>G3-'11 Nox2 2011'!G3</f>
        <v>61271.401382000186</v>
      </c>
      <c r="H30">
        <f>H3-'11 Nox2 2011'!H3</f>
        <v>12401.234118999913</v>
      </c>
      <c r="I30">
        <f>I3-'11 Nox2 2011'!I3</f>
        <v>24505.558508001268</v>
      </c>
      <c r="J30">
        <f>J3-'11 Nox2 2011'!J3</f>
        <v>20162.958827000111</v>
      </c>
      <c r="K30">
        <f>K3-'11 Nox2 2011'!K3</f>
        <v>36035.526234999299</v>
      </c>
      <c r="L30">
        <f>L3-'11 Nox2 2011'!L3</f>
        <v>49673.996226999909</v>
      </c>
      <c r="M30">
        <f>M3-'11 Nox2 2011'!M3</f>
        <v>-6696.2396719995886</v>
      </c>
      <c r="N30">
        <f>N3-'11 Nox2 2011'!N3</f>
        <v>3435.3534380001947</v>
      </c>
      <c r="O30">
        <f>O3-'11 Nox2 2011'!O3</f>
        <v>27334.645036000758</v>
      </c>
      <c r="P30">
        <f>P3-'11 Nox2 2011'!P3</f>
        <v>10785.20525099989</v>
      </c>
      <c r="Q30">
        <f>Q3-'11 Nox2 2011'!Q3</f>
        <v>29751.263291999698</v>
      </c>
      <c r="R30">
        <f>R3-'11 Nox2 2011'!R3</f>
        <v>494055.3829959929</v>
      </c>
      <c r="S30">
        <f>S3-'11 Nox2 2011'!S3</f>
        <v>1007305.6605869979</v>
      </c>
      <c r="T30">
        <f>T3-'11 Nox2 2011'!T3</f>
        <v>40624.046535000205</v>
      </c>
      <c r="U30">
        <f>U3-'11 Nox2 2011'!U3</f>
        <v>63588.09751399979</v>
      </c>
      <c r="V30">
        <f>V3-'11 Nox2 2011'!V3</f>
        <v>15460.215096999891</v>
      </c>
      <c r="W30">
        <f>W3-'11 Nox2 2011'!W3</f>
        <v>19589.486457999796</v>
      </c>
      <c r="X30">
        <f>X3-'11 Nox2 2011'!X3</f>
        <v>30598.61795200035</v>
      </c>
      <c r="Y30">
        <f>Y3-'11 Nox2 2011'!Y3</f>
        <v>10878.509715000167</v>
      </c>
      <c r="Z30">
        <f>Z3-'11 Nox2 2011'!Z3</f>
        <v>15312.277347000316</v>
      </c>
      <c r="AA30">
        <f>AA3-'11 Nox2 2011'!AA3</f>
        <v>303683.54059400037</v>
      </c>
      <c r="AB30">
        <f>AB3-'11 Nox2 2011'!AB3</f>
        <v>229015.28012999892</v>
      </c>
      <c r="AC30">
        <f>AC3-'11 Nox2 2011'!AC3</f>
        <v>21623.403120998293</v>
      </c>
      <c r="AD30">
        <f>AVERAGE(B30:AC30)</f>
        <v>99100.852661999743</v>
      </c>
    </row>
    <row r="31" spans="1:30" x14ac:dyDescent="0.45">
      <c r="A31" t="s">
        <v>1</v>
      </c>
      <c r="B31">
        <f>B4-'11 Nox2 2011'!B4</f>
        <v>11037.303487000056</v>
      </c>
      <c r="C31">
        <f>C4-'11 Nox2 2011'!C4</f>
        <v>45281.362832000479</v>
      </c>
      <c r="D31">
        <f>D4-'11 Nox2 2011'!D4</f>
        <v>60323.090361000039</v>
      </c>
      <c r="E31">
        <f>E4-'11 Nox2 2011'!E4</f>
        <v>-22392.053133000038</v>
      </c>
      <c r="F31">
        <f>F4-'11 Nox2 2011'!F4</f>
        <v>21277.990099999937</v>
      </c>
      <c r="G31">
        <f>G4-'11 Nox2 2011'!G4</f>
        <v>38594.520300999982</v>
      </c>
      <c r="H31">
        <f>H4-'11 Nox2 2011'!H4</f>
        <v>15993.183330999687</v>
      </c>
      <c r="I31">
        <f>I4-'11 Nox2 2011'!I4</f>
        <v>19269.406956999563</v>
      </c>
      <c r="J31">
        <f>J4-'11 Nox2 2011'!J4</f>
        <v>20224.086556999944</v>
      </c>
      <c r="K31">
        <f>K4-'11 Nox2 2011'!K4</f>
        <v>7665.4393379995599</v>
      </c>
      <c r="L31">
        <f>L4-'11 Nox2 2011'!L4</f>
        <v>49674.756226000376</v>
      </c>
      <c r="M31">
        <f>M4-'11 Nox2 2011'!M4</f>
        <v>-6607.6552039999515</v>
      </c>
      <c r="N31">
        <f>N4-'11 Nox2 2011'!N4</f>
        <v>3421.5432479996234</v>
      </c>
      <c r="O31">
        <f>O4-'11 Nox2 2011'!O4</f>
        <v>22727.044521000236</v>
      </c>
      <c r="P31">
        <f>P4-'11 Nox2 2011'!P4</f>
        <v>10785.20525099989</v>
      </c>
      <c r="Q31">
        <f>Q4-'11 Nox2 2011'!Q4</f>
        <v>15979.684421000071</v>
      </c>
      <c r="R31">
        <f>R4-'11 Nox2 2011'!R4</f>
        <v>34714.348655000009</v>
      </c>
      <c r="S31">
        <f>S4-'11 Nox2 2011'!S4</f>
        <v>33451.219848999986</v>
      </c>
      <c r="T31">
        <f>T4-'11 Nox2 2011'!T4</f>
        <v>35523.551273999736</v>
      </c>
      <c r="U31">
        <f>U4-'11 Nox2 2011'!U4</f>
        <v>69684.626229999587</v>
      </c>
      <c r="V31">
        <f>V4-'11 Nox2 2011'!V4</f>
        <v>5337.9842330003157</v>
      </c>
      <c r="W31">
        <f>W4-'11 Nox2 2011'!W4</f>
        <v>17199.036446000449</v>
      </c>
      <c r="X31">
        <f>X4-'11 Nox2 2011'!X4</f>
        <v>30598.617928999476</v>
      </c>
      <c r="Y31">
        <f>Y4-'11 Nox2 2011'!Y4</f>
        <v>10878.509715000167</v>
      </c>
      <c r="Z31">
        <f>Z4-'11 Nox2 2011'!Z4</f>
        <v>-2149.8755759997293</v>
      </c>
      <c r="AA31">
        <f>AA4-'11 Nox2 2011'!AA4</f>
        <v>24094.869780999608</v>
      </c>
      <c r="AB31">
        <f>AB4-'11 Nox2 2011'!AB4</f>
        <v>27689.201328000054</v>
      </c>
      <c r="AC31">
        <f>AC4-'11 Nox2 2011'!AC4</f>
        <v>-3676.2516769999638</v>
      </c>
      <c r="AD31">
        <f t="shared" ref="AD31:AD53" si="2">AVERAGE(B31:AC31)</f>
        <v>21307.169527892827</v>
      </c>
    </row>
    <row r="32" spans="1:30" x14ac:dyDescent="0.45">
      <c r="A32" t="s">
        <v>2</v>
      </c>
      <c r="B32">
        <f>B5-'11 Nox2 2011'!B5</f>
        <v>-0.10745899999999864</v>
      </c>
      <c r="C32">
        <f>C5-'11 Nox2 2011'!C5</f>
        <v>0.38148699999999991</v>
      </c>
      <c r="D32">
        <f>D5-'11 Nox2 2011'!D5</f>
        <v>0.54354299999999967</v>
      </c>
      <c r="E32">
        <f>E5-'11 Nox2 2011'!E5</f>
        <v>-0.14205199999999962</v>
      </c>
      <c r="F32">
        <f>F5-'11 Nox2 2011'!F5</f>
        <v>0.10928700000000191</v>
      </c>
      <c r="G32">
        <f>G5-'11 Nox2 2011'!G5</f>
        <v>-0.15518399999999843</v>
      </c>
      <c r="H32">
        <f>H5-'11 Nox2 2011'!H5</f>
        <v>-6.0669000000004303E-2</v>
      </c>
      <c r="I32">
        <f>I5-'11 Nox2 2011'!I5</f>
        <v>-0.52775499999999909</v>
      </c>
      <c r="J32">
        <f>J5-'11 Nox2 2011'!J5</f>
        <v>2.5211999999996237E-2</v>
      </c>
      <c r="K32">
        <f>K5-'11 Nox2 2011'!K5</f>
        <v>0.8869189999999989</v>
      </c>
      <c r="L32">
        <f>L5-'11 Nox2 2011'!L5</f>
        <v>9.3049000000000603E-2</v>
      </c>
      <c r="M32">
        <f>M5-'11 Nox2 2011'!M5</f>
        <v>-0.41376999999999953</v>
      </c>
      <c r="N32">
        <f>N5-'11 Nox2 2011'!N5</f>
        <v>6.3300000000005241E-2</v>
      </c>
      <c r="O32">
        <f>O5-'11 Nox2 2011'!O5</f>
        <v>0.12454199999999815</v>
      </c>
      <c r="P32">
        <f>P5-'11 Nox2 2011'!P5</f>
        <v>0.11578800000000022</v>
      </c>
      <c r="Q32">
        <f>Q5-'11 Nox2 2011'!Q5</f>
        <v>0</v>
      </c>
      <c r="R32">
        <f>R5-'11 Nox2 2011'!R5</f>
        <v>0</v>
      </c>
      <c r="S32">
        <f>S5-'11 Nox2 2011'!S5</f>
        <v>-1.7349999999964894E-3</v>
      </c>
      <c r="T32">
        <f>T5-'11 Nox2 2011'!T5</f>
        <v>-0.35038800000000236</v>
      </c>
      <c r="U32">
        <f>U5-'11 Nox2 2011'!U5</f>
        <v>0.60242300000000171</v>
      </c>
      <c r="V32">
        <f>V5-'11 Nox2 2011'!V5</f>
        <v>0.23390999999999806</v>
      </c>
      <c r="W32">
        <f>W5-'11 Nox2 2011'!W5</f>
        <v>-0.40424499999999597</v>
      </c>
      <c r="X32">
        <f>X5-'11 Nox2 2011'!X5</f>
        <v>0.41685800000000484</v>
      </c>
      <c r="Y32">
        <f>Y5-'11 Nox2 2011'!Y5</f>
        <v>-0.74881899999999746</v>
      </c>
      <c r="Z32">
        <f>Z5-'11 Nox2 2011'!Z5</f>
        <v>0.84008999999999645</v>
      </c>
      <c r="AA32">
        <f>AA5-'11 Nox2 2011'!AA5</f>
        <v>0.45356100000000055</v>
      </c>
      <c r="AB32">
        <f>AB5-'11 Nox2 2011'!AB5</f>
        <v>-5.722799999999495E-2</v>
      </c>
      <c r="AC32">
        <f>AC5-'11 Nox2 2011'!AC5</f>
        <v>0.24480999999999398</v>
      </c>
      <c r="AD32">
        <f t="shared" si="2"/>
        <v>7.7338392857143196E-2</v>
      </c>
    </row>
    <row r="33" spans="1:30" x14ac:dyDescent="0.45">
      <c r="A33" t="s">
        <v>3</v>
      </c>
      <c r="B33">
        <f>B6-'11 Nox2 2011'!B6</f>
        <v>7.5838999999998435E-2</v>
      </c>
      <c r="C33">
        <f>C6-'11 Nox2 2011'!C6</f>
        <v>0.13901599999999803</v>
      </c>
      <c r="D33">
        <f>D6-'11 Nox2 2011'!D6</f>
        <v>4.6526000000000067E-2</v>
      </c>
      <c r="E33">
        <f>E6-'11 Nox2 2011'!E6</f>
        <v>0.52183800000000247</v>
      </c>
      <c r="F33">
        <f>F6-'11 Nox2 2011'!F6</f>
        <v>3.0569999999983111E-3</v>
      </c>
      <c r="G33">
        <f>G6-'11 Nox2 2011'!G6</f>
        <v>0.55238599999999849</v>
      </c>
      <c r="H33">
        <f>H6-'11 Nox2 2011'!H6</f>
        <v>0.62594999999999956</v>
      </c>
      <c r="I33">
        <f>I6-'11 Nox2 2011'!I6</f>
        <v>0.25193200000000004</v>
      </c>
      <c r="J33">
        <f>J6-'11 Nox2 2011'!J6</f>
        <v>-6.3199999999996592E-4</v>
      </c>
      <c r="K33">
        <f>K6-'11 Nox2 2011'!K6</f>
        <v>0</v>
      </c>
      <c r="L33">
        <f>L6-'11 Nox2 2011'!L6</f>
        <v>0</v>
      </c>
      <c r="M33">
        <f>M6-'11 Nox2 2011'!M6</f>
        <v>0</v>
      </c>
      <c r="N33">
        <f>N6-'11 Nox2 2011'!N6</f>
        <v>0</v>
      </c>
      <c r="O33">
        <f>O6-'11 Nox2 2011'!O6</f>
        <v>0</v>
      </c>
      <c r="P33">
        <f>P6-'11 Nox2 2011'!P6</f>
        <v>0.21157200000000032</v>
      </c>
      <c r="Q33">
        <f>Q6-'11 Nox2 2011'!Q6</f>
        <v>1.5464480000000052</v>
      </c>
      <c r="R33">
        <f>R6-'11 Nox2 2011'!R6</f>
        <v>-0.21366499999999178</v>
      </c>
      <c r="S33">
        <f>S6-'11 Nox2 2011'!S6</f>
        <v>0.16377299999999195</v>
      </c>
      <c r="T33">
        <f>T6-'11 Nox2 2011'!T6</f>
        <v>0.44886999999999944</v>
      </c>
      <c r="U33">
        <f>U6-'11 Nox2 2011'!U6</f>
        <v>-0.47899500000000117</v>
      </c>
      <c r="V33">
        <f>V6-'11 Nox2 2011'!V6</f>
        <v>-9.5750000000000668E-2</v>
      </c>
      <c r="W33">
        <f>W6-'11 Nox2 2011'!W6</f>
        <v>0.82178700000000049</v>
      </c>
      <c r="X33">
        <f>X6-'11 Nox2 2011'!X6</f>
        <v>-0.55241000000000184</v>
      </c>
      <c r="Y33">
        <f>Y6-'11 Nox2 2011'!Y6</f>
        <v>1.2474360000000004</v>
      </c>
      <c r="Z33">
        <f>Z6-'11 Nox2 2011'!Z6</f>
        <v>0.58938200000000052</v>
      </c>
      <c r="AA33">
        <f>AA6-'11 Nox2 2011'!AA6</f>
        <v>0.14682499999999976</v>
      </c>
      <c r="AB33">
        <f>AB6-'11 Nox2 2011'!AB6</f>
        <v>0.60368499999999869</v>
      </c>
      <c r="AC33">
        <f>AC6-'11 Nox2 2011'!AC6</f>
        <v>-0.61090000000000089</v>
      </c>
      <c r="AD33">
        <f t="shared" si="2"/>
        <v>0.2158560714285713</v>
      </c>
    </row>
    <row r="34" spans="1:30" x14ac:dyDescent="0.45">
      <c r="A34" t="s">
        <v>4</v>
      </c>
      <c r="B34">
        <f>B7-'11 Nox2 2011'!B7</f>
        <v>0.33975699999999875</v>
      </c>
      <c r="C34">
        <f>C7-'11 Nox2 2011'!C7</f>
        <v>-5.3542000000000201E-2</v>
      </c>
      <c r="D34">
        <f>D7-'11 Nox2 2011'!D7</f>
        <v>-0.69649700000000081</v>
      </c>
      <c r="E34">
        <f>E7-'11 Nox2 2011'!E7</f>
        <v>-0.48174399999999906</v>
      </c>
      <c r="F34">
        <f>F7-'11 Nox2 2011'!F7</f>
        <v>3.0540000000058853E-3</v>
      </c>
      <c r="G34">
        <f>G7-'11 Nox2 2011'!G7</f>
        <v>0.25576499999999669</v>
      </c>
      <c r="H34">
        <f>H7-'11 Nox2 2011'!H7</f>
        <v>0.15015299999999954</v>
      </c>
      <c r="I34">
        <f>I7-'11 Nox2 2011'!I7</f>
        <v>0.20807299999999973</v>
      </c>
      <c r="J34">
        <f>J7-'11 Nox2 2011'!J7</f>
        <v>8.0889999999982365E-3</v>
      </c>
      <c r="K34">
        <f>K7-'11 Nox2 2011'!K7</f>
        <v>0.32105200000000167</v>
      </c>
      <c r="L34">
        <f>L7-'11 Nox2 2011'!L7</f>
        <v>0.8806750000000001</v>
      </c>
      <c r="M34">
        <f>M7-'11 Nox2 2011'!M7</f>
        <v>1.6279740000000018</v>
      </c>
      <c r="N34">
        <f>N7-'11 Nox2 2011'!N7</f>
        <v>-0.1659790000000001</v>
      </c>
      <c r="O34">
        <f>O7-'11 Nox2 2011'!O7</f>
        <v>1.0267800000000022</v>
      </c>
      <c r="P34">
        <f>P7-'11 Nox2 2011'!P7</f>
        <v>0.6891469999999984</v>
      </c>
      <c r="Q34">
        <f>Q7-'11 Nox2 2011'!Q7</f>
        <v>-2.5366879999999981</v>
      </c>
      <c r="R34">
        <f>R7-'11 Nox2 2011'!R7</f>
        <v>-8.719899999999825E-2</v>
      </c>
      <c r="S34">
        <f>S7-'11 Nox2 2011'!S7</f>
        <v>3.8060999999999012E-2</v>
      </c>
      <c r="T34">
        <f>T7-'11 Nox2 2011'!T7</f>
        <v>0.16189299999999918</v>
      </c>
      <c r="U34">
        <f>U7-'11 Nox2 2011'!U7</f>
        <v>-7.160099999999936E-2</v>
      </c>
      <c r="V34">
        <f>V7-'11 Nox2 2011'!V7</f>
        <v>-9.5633999999999997E-2</v>
      </c>
      <c r="W34">
        <f>W7-'11 Nox2 2011'!W7</f>
        <v>0</v>
      </c>
      <c r="X34">
        <f>X7-'11 Nox2 2011'!X7</f>
        <v>0</v>
      </c>
      <c r="Y34">
        <f>Y7-'11 Nox2 2011'!Y7</f>
        <v>0</v>
      </c>
      <c r="Z34">
        <f>Z7-'11 Nox2 2011'!Z7</f>
        <v>0</v>
      </c>
      <c r="AA34">
        <f>AA7-'11 Nox2 2011'!AA7</f>
        <v>0</v>
      </c>
      <c r="AB34">
        <f>AB7-'11 Nox2 2011'!AB7</f>
        <v>0.11406099999999997</v>
      </c>
      <c r="AC34">
        <f>AC7-'11 Nox2 2011'!AC7</f>
        <v>1.3621559999999988</v>
      </c>
      <c r="AD34">
        <f t="shared" si="2"/>
        <v>0.10706450000000015</v>
      </c>
    </row>
    <row r="35" spans="1:30" x14ac:dyDescent="0.45">
      <c r="A35" t="s">
        <v>5</v>
      </c>
      <c r="B35">
        <f>B8-'11 Nox2 2011'!B8</f>
        <v>-0.28070400000000006</v>
      </c>
      <c r="C35">
        <f>C8-'11 Nox2 2011'!C8</f>
        <v>-0.41376600000000074</v>
      </c>
      <c r="D35">
        <f>D8-'11 Nox2 2011'!D8</f>
        <v>0.2726810000000004</v>
      </c>
      <c r="E35">
        <f>E8-'11 Nox2 2011'!E8</f>
        <v>4.6437999999998425E-2</v>
      </c>
      <c r="F35">
        <f>F8-'11 Nox2 2011'!F8</f>
        <v>-3.7113000000005059E-2</v>
      </c>
      <c r="G35">
        <f>G8-'11 Nox2 2011'!G8</f>
        <v>-0.28137800000000368</v>
      </c>
      <c r="H35">
        <f>H8-'11 Nox2 2011'!H8</f>
        <v>-1.1933910000000001</v>
      </c>
      <c r="I35">
        <f>I8-'11 Nox2 2011'!I8</f>
        <v>-5.8291999999999899E-2</v>
      </c>
      <c r="J35">
        <f>J8-'11 Nox2 2011'!J8</f>
        <v>5.1299999999998569E-4</v>
      </c>
      <c r="K35">
        <f>K8-'11 Nox2 2011'!K8</f>
        <v>-1.4352750000000007</v>
      </c>
      <c r="L35">
        <f>L8-'11 Nox2 2011'!L8</f>
        <v>0.13749400000000001</v>
      </c>
      <c r="M35">
        <f>M8-'11 Nox2 2011'!M8</f>
        <v>-1.4832620000000016</v>
      </c>
      <c r="N35">
        <f>N8-'11 Nox2 2011'!N8</f>
        <v>-0.16464399999999912</v>
      </c>
      <c r="O35">
        <f>O8-'11 Nox2 2011'!O8</f>
        <v>-1.1656019999999998</v>
      </c>
      <c r="P35">
        <f>P8-'11 Nox2 2011'!P8</f>
        <v>-0.56243699999999919</v>
      </c>
      <c r="Q35">
        <f>Q8-'11 Nox2 2011'!Q8</f>
        <v>1.9382650000000012</v>
      </c>
      <c r="R35">
        <f>R8-'11 Nox2 2011'!R8</f>
        <v>-0.14966100000000182</v>
      </c>
      <c r="S35">
        <f>S8-'11 Nox2 2011'!S8</f>
        <v>8.0029000000003236E-2</v>
      </c>
      <c r="T35">
        <f>T8-'11 Nox2 2011'!T8</f>
        <v>-0.17838599999999971</v>
      </c>
      <c r="U35">
        <f>U8-'11 Nox2 2011'!U8</f>
        <v>-0.11085500000000081</v>
      </c>
      <c r="V35">
        <f>V8-'11 Nox2 2011'!V8</f>
        <v>-9.5677000000000234E-2</v>
      </c>
      <c r="W35">
        <f>W8-'11 Nox2 2011'!W8</f>
        <v>-8.2449000000000439E-2</v>
      </c>
      <c r="X35">
        <f>X8-'11 Nox2 2011'!X8</f>
        <v>-0.12433799999999984</v>
      </c>
      <c r="Y35">
        <f>Y8-'11 Nox2 2011'!Y8</f>
        <v>-0.41937399999999947</v>
      </c>
      <c r="Z35">
        <f>Z8-'11 Nox2 2011'!Z8</f>
        <v>-0.79493300000000033</v>
      </c>
      <c r="AA35">
        <f>AA8-'11 Nox2 2011'!AA8</f>
        <v>-0.41081799999999902</v>
      </c>
      <c r="AB35">
        <f>AB8-'11 Nox2 2011'!AB8</f>
        <v>-0.68557000000000023</v>
      </c>
      <c r="AC35">
        <f>AC8-'11 Nox2 2011'!AC8</f>
        <v>-0.95013100000000072</v>
      </c>
      <c r="AD35">
        <f t="shared" si="2"/>
        <v>-0.30723700000000032</v>
      </c>
    </row>
    <row r="36" spans="1:30" x14ac:dyDescent="0.45">
      <c r="A36" t="s">
        <v>6</v>
      </c>
      <c r="B36">
        <f>B9-'11 Nox2 2011'!B9</f>
        <v>2.7433000000002039E-2</v>
      </c>
      <c r="C36">
        <f>C9-'11 Nox2 2011'!C9</f>
        <v>5.3195999999999799E-2</v>
      </c>
      <c r="D36">
        <f>D9-'11 Nox2 2011'!D9</f>
        <v>0.16625299999999754</v>
      </c>
      <c r="E36">
        <f>E9-'11 Nox2 2011'!E9</f>
        <v>-5.5520999999998821E-2</v>
      </c>
      <c r="F36">
        <f>F9-'11 Nox2 2011'!F9</f>
        <v>7.8287000000017315E-2</v>
      </c>
      <c r="G36">
        <f>G9-'11 Nox2 2011'!G9</f>
        <v>0.37158900000000017</v>
      </c>
      <c r="H36">
        <f>H9-'11 Nox2 2011'!H9</f>
        <v>-0.47795800000000099</v>
      </c>
      <c r="I36">
        <f>I9-'11 Nox2 2011'!I9</f>
        <v>-0.12604299999999569</v>
      </c>
      <c r="J36">
        <f>J9-'11 Nox2 2011'!J9</f>
        <v>3.3182000000010703E-2</v>
      </c>
      <c r="K36">
        <f>K9-'11 Nox2 2011'!K9</f>
        <v>-0.22730400000000373</v>
      </c>
      <c r="L36">
        <f>L9-'11 Nox2 2011'!L9</f>
        <v>1.1495859999999993</v>
      </c>
      <c r="M36">
        <f>M9-'11 Nox2 2011'!M9</f>
        <v>-0.26905800000000113</v>
      </c>
      <c r="N36">
        <f>N9-'11 Nox2 2011'!N9</f>
        <v>-0.26732300000000464</v>
      </c>
      <c r="O36">
        <f>O9-'11 Nox2 2011'!O9</f>
        <v>-1.4279999999999404E-2</v>
      </c>
      <c r="P36">
        <f>P9-'11 Nox2 2011'!P9</f>
        <v>0.454070999999999</v>
      </c>
      <c r="Q36">
        <f>Q9-'11 Nox2 2011'!Q9</f>
        <v>0.94802400000000375</v>
      </c>
      <c r="R36">
        <f>R9-'11 Nox2 2011'!R9</f>
        <v>-0.45052599999999643</v>
      </c>
      <c r="S36">
        <f>S9-'11 Nox2 2011'!S9</f>
        <v>0.28012799999999061</v>
      </c>
      <c r="T36">
        <f>T9-'11 Nox2 2011'!T9</f>
        <v>8.1988999999992984E-2</v>
      </c>
      <c r="U36">
        <f>U9-'11 Nox2 2011'!U9</f>
        <v>-5.9028999999995335E-2</v>
      </c>
      <c r="V36">
        <f>V9-'11 Nox2 2011'!V9</f>
        <v>-5.3150000000002251E-2</v>
      </c>
      <c r="W36">
        <f>W9-'11 Nox2 2011'!W9</f>
        <v>0.33509200000000305</v>
      </c>
      <c r="X36">
        <f>X9-'11 Nox2 2011'!X9</f>
        <v>-0.17777200000000448</v>
      </c>
      <c r="Y36">
        <f>Y9-'11 Nox2 2011'!Y9</f>
        <v>7.9244000000002757E-2</v>
      </c>
      <c r="Z36">
        <f>Z9-'11 Nox2 2011'!Z9</f>
        <v>0.63453900000000374</v>
      </c>
      <c r="AA36">
        <f>AA9-'11 Nox2 2011'!AA9</f>
        <v>0.1895680000000084</v>
      </c>
      <c r="AB36">
        <f>AB9-'11 Nox2 2011'!AB9</f>
        <v>-2.5052000000002295E-2</v>
      </c>
      <c r="AC36">
        <f>AC9-'11 Nox2 2011'!AC9</f>
        <v>4.5935000000000059E-2</v>
      </c>
      <c r="AD36">
        <f t="shared" si="2"/>
        <v>9.7325000000000925E-2</v>
      </c>
    </row>
    <row r="37" spans="1:30" x14ac:dyDescent="0.45">
      <c r="A37" t="s">
        <v>7</v>
      </c>
      <c r="B37">
        <f>B10-'11 Nox2 2011'!B10</f>
        <v>-7.3040570000000002</v>
      </c>
      <c r="C37">
        <f>C10-'11 Nox2 2011'!C10</f>
        <v>-4.9306200000000011</v>
      </c>
      <c r="D37">
        <f>D10-'11 Nox2 2011'!D10</f>
        <v>-4.3667319999999989</v>
      </c>
      <c r="E37">
        <f>E10-'11 Nox2 2011'!E10</f>
        <v>-4.2977610000000013</v>
      </c>
      <c r="F37">
        <f>F10-'11 Nox2 2011'!F10</f>
        <v>-4.3267040000000065</v>
      </c>
      <c r="G37">
        <f>G10-'11 Nox2 2011'!G10</f>
        <v>-9.5629089999999906</v>
      </c>
      <c r="H37">
        <f>H10-'11 Nox2 2011'!H10</f>
        <v>-9.4701489999999993</v>
      </c>
      <c r="I37">
        <f>I10-'11 Nox2 2011'!I10</f>
        <v>-11.385343000000001</v>
      </c>
      <c r="J37">
        <f>J10-'11 Nox2 2011'!J10</f>
        <v>-8.4185819999999989</v>
      </c>
      <c r="K37">
        <f>K10-'11 Nox2 2011'!K10</f>
        <v>-2.2874549999999996</v>
      </c>
      <c r="L37">
        <f>L10-'11 Nox2 2011'!L10</f>
        <v>-0.5929220000000015</v>
      </c>
      <c r="M37">
        <f>M10-'11 Nox2 2011'!M10</f>
        <v>-3.7313270000000003</v>
      </c>
      <c r="N37">
        <f>N10-'11 Nox2 2011'!N10</f>
        <v>-2.2741410000000002</v>
      </c>
      <c r="O37">
        <f>O10-'11 Nox2 2011'!O10</f>
        <v>-4.6240939999999995</v>
      </c>
      <c r="P37">
        <f>P10-'11 Nox2 2011'!P10</f>
        <v>-2.7912299999999988</v>
      </c>
      <c r="Q37">
        <f>Q10-'11 Nox2 2011'!Q10</f>
        <v>-1.8768409999999989</v>
      </c>
      <c r="R37">
        <f>R10-'11 Nox2 2011'!R10</f>
        <v>-2.9730179999999962</v>
      </c>
      <c r="S37">
        <f>S10-'11 Nox2 2011'!S10</f>
        <v>-0.85193999999999903</v>
      </c>
      <c r="T37">
        <f>T10-'11 Nox2 2011'!T10</f>
        <v>-5.088245999999998</v>
      </c>
      <c r="U37">
        <f>U10-'11 Nox2 2011'!U10</f>
        <v>-4.8269369999999974</v>
      </c>
      <c r="V37">
        <f>V10-'11 Nox2 2011'!V10</f>
        <v>-2.9034700000000022</v>
      </c>
      <c r="W37">
        <f>W10-'11 Nox2 2011'!W10</f>
        <v>-7.6198779999999999</v>
      </c>
      <c r="X37">
        <f>X10-'11 Nox2 2011'!X10</f>
        <v>-7.6644670000000019</v>
      </c>
      <c r="Y37">
        <f>Y10-'11 Nox2 2011'!Y10</f>
        <v>-5.5071280000000016</v>
      </c>
      <c r="Z37">
        <f>Z10-'11 Nox2 2011'!Z10</f>
        <v>-2.7321030000000022</v>
      </c>
      <c r="AA37">
        <f>AA10-'11 Nox2 2011'!AA10</f>
        <v>-6.6744019999999935</v>
      </c>
      <c r="AB37">
        <f>AB10-'11 Nox2 2011'!AB10</f>
        <v>-7.6634990000000016</v>
      </c>
      <c r="AC37">
        <f>AC10-'11 Nox2 2011'!AC10</f>
        <v>-6.5412650000000028</v>
      </c>
      <c r="AD37">
        <f t="shared" si="2"/>
        <v>-5.1174007142857132</v>
      </c>
    </row>
    <row r="38" spans="1:30" x14ac:dyDescent="0.45">
      <c r="A38" t="s">
        <v>8</v>
      </c>
      <c r="B38">
        <f>B11-'11 Nox2 2011'!B11</f>
        <v>-9.9612270000000009</v>
      </c>
      <c r="C38">
        <f>C11-'11 Nox2 2011'!C11</f>
        <v>-5.827494999999999</v>
      </c>
      <c r="D38">
        <f>D11-'11 Nox2 2011'!D11</f>
        <v>-7.2164800000000007</v>
      </c>
      <c r="E38">
        <f>E11-'11 Nox2 2011'!E11</f>
        <v>-8.7115639999999956</v>
      </c>
      <c r="F38">
        <f>F11-'11 Nox2 2011'!F11</f>
        <v>-1.765074999999996</v>
      </c>
      <c r="G38">
        <f>G11-'11 Nox2 2011'!G11</f>
        <v>-10.797809000000001</v>
      </c>
      <c r="H38">
        <f>H11-'11 Nox2 2011'!H11</f>
        <v>-7.3069190000000006</v>
      </c>
      <c r="I38">
        <f>I11-'11 Nox2 2011'!I11</f>
        <v>-2.039474000000002</v>
      </c>
      <c r="J38">
        <f>J11-'11 Nox2 2011'!J11</f>
        <v>-4.8619999999999663E-2</v>
      </c>
      <c r="K38">
        <f>K11-'11 Nox2 2011'!K11</f>
        <v>-0.8246840000000013</v>
      </c>
      <c r="L38">
        <f>L11-'11 Nox2 2011'!L11</f>
        <v>1.514248000000002</v>
      </c>
      <c r="M38">
        <f>M11-'11 Nox2 2011'!M11</f>
        <v>-10.646207000000004</v>
      </c>
      <c r="N38">
        <f>N11-'11 Nox2 2011'!N11</f>
        <v>-7.8697159999999968</v>
      </c>
      <c r="O38">
        <f>O11-'11 Nox2 2011'!O11</f>
        <v>-4.1274039999999985</v>
      </c>
      <c r="P38">
        <f>P11-'11 Nox2 2011'!P11</f>
        <v>-10.34937</v>
      </c>
      <c r="Q38">
        <f>Q11-'11 Nox2 2011'!Q11</f>
        <v>-3.3679229999999976</v>
      </c>
      <c r="R38">
        <f>R11-'11 Nox2 2011'!R11</f>
        <v>-0.11649500000000046</v>
      </c>
      <c r="S38">
        <f>S11-'11 Nox2 2011'!S11</f>
        <v>-0.45685600000000193</v>
      </c>
      <c r="T38">
        <f>T11-'11 Nox2 2011'!T11</f>
        <v>-2.2434230000000071</v>
      </c>
      <c r="U38">
        <f>U11-'11 Nox2 2011'!U11</f>
        <v>-2.2820569999999982</v>
      </c>
      <c r="V38">
        <f>V11-'11 Nox2 2011'!V11</f>
        <v>-2.4023129999999995</v>
      </c>
      <c r="W38">
        <f>W11-'11 Nox2 2011'!W11</f>
        <v>-3.6756359999999972</v>
      </c>
      <c r="X38">
        <f>X11-'11 Nox2 2011'!X11</f>
        <v>-9.0324460000000002</v>
      </c>
      <c r="Y38">
        <f>Y11-'11 Nox2 2011'!Y11</f>
        <v>-7.9631490000000014</v>
      </c>
      <c r="Z38">
        <f>Z11-'11 Nox2 2011'!Z11</f>
        <v>-8.6623140000000021</v>
      </c>
      <c r="AA38">
        <f>AA11-'11 Nox2 2011'!AA11</f>
        <v>-1.8410049999999956</v>
      </c>
      <c r="AB38">
        <f>AB11-'11 Nox2 2011'!AB11</f>
        <v>-4.9714019999999977</v>
      </c>
      <c r="AC38">
        <f>AC11-'11 Nox2 2011'!AC11</f>
        <v>-8.5133580000000038</v>
      </c>
      <c r="AD38">
        <f t="shared" si="2"/>
        <v>-5.0537918928571433</v>
      </c>
    </row>
    <row r="39" spans="1:30" x14ac:dyDescent="0.45">
      <c r="A39" t="s">
        <v>9</v>
      </c>
      <c r="B39">
        <f>B12-'11 Nox2 2011'!B12</f>
        <v>-3.4660759999999939</v>
      </c>
      <c r="C39">
        <f>C12-'11 Nox2 2011'!C12</f>
        <v>-4.7704550000000019</v>
      </c>
      <c r="D39">
        <f>D12-'11 Nox2 2011'!D12</f>
        <v>-2.3223349999999989</v>
      </c>
      <c r="E39">
        <f>E12-'11 Nox2 2011'!E12</f>
        <v>-2.8329850000000008</v>
      </c>
      <c r="F39">
        <f>F12-'11 Nox2 2011'!F12</f>
        <v>-1.2415170000000018</v>
      </c>
      <c r="G39">
        <f>G12-'11 Nox2 2011'!G12</f>
        <v>-2.3473890000000068</v>
      </c>
      <c r="H39">
        <f>H12-'11 Nox2 2011'!H12</f>
        <v>-5.3833580000000012</v>
      </c>
      <c r="I39">
        <f>I12-'11 Nox2 2011'!I12</f>
        <v>1.6347039999999993</v>
      </c>
      <c r="J39">
        <f>J12-'11 Nox2 2011'!J12</f>
        <v>-4.7419000000000011</v>
      </c>
      <c r="K39">
        <f>K12-'11 Nox2 2011'!K12</f>
        <v>-8.0761899999999969</v>
      </c>
      <c r="L39">
        <f>L12-'11 Nox2 2011'!L12</f>
        <v>0.2839570000000009</v>
      </c>
      <c r="M39">
        <f>M12-'11 Nox2 2011'!M12</f>
        <v>-17.283386999999998</v>
      </c>
      <c r="N39">
        <f>N12-'11 Nox2 2011'!N12</f>
        <v>-12.057139999999997</v>
      </c>
      <c r="O39">
        <f>O12-'11 Nox2 2011'!O12</f>
        <v>-7.859846000000001</v>
      </c>
      <c r="P39">
        <f>P12-'11 Nox2 2011'!P12</f>
        <v>-8.4210680000000018</v>
      </c>
      <c r="Q39">
        <f>Q12-'11 Nox2 2011'!Q12</f>
        <v>-5.7331980000000016</v>
      </c>
      <c r="R39">
        <f>R12-'11 Nox2 2011'!R12</f>
        <v>-1.386495999999994</v>
      </c>
      <c r="S39">
        <f>S12-'11 Nox2 2011'!S12</f>
        <v>-1.4325070000000011</v>
      </c>
      <c r="T39">
        <f>T12-'11 Nox2 2011'!T12</f>
        <v>-4.3815669999999969</v>
      </c>
      <c r="U39">
        <f>U12-'11 Nox2 2011'!U12</f>
        <v>-1.8683680000000003</v>
      </c>
      <c r="V39">
        <f>V12-'11 Nox2 2011'!V12</f>
        <v>-3.155266000000001</v>
      </c>
      <c r="W39">
        <f>W12-'11 Nox2 2011'!W12</f>
        <v>-4.3394099999999973</v>
      </c>
      <c r="X39">
        <f>X12-'11 Nox2 2011'!X12</f>
        <v>-5.6440039999999954</v>
      </c>
      <c r="Y39">
        <f>Y12-'11 Nox2 2011'!Y12</f>
        <v>-4.391058000000001</v>
      </c>
      <c r="Z39">
        <f>Z12-'11 Nox2 2011'!Z12</f>
        <v>-3.9088410000000025</v>
      </c>
      <c r="AA39">
        <f>AA12-'11 Nox2 2011'!AA12</f>
        <v>-5.7045619999999957</v>
      </c>
      <c r="AB39">
        <f>AB12-'11 Nox2 2011'!AB12</f>
        <v>-3.644051999999995</v>
      </c>
      <c r="AC39">
        <f>AC12-'11 Nox2 2011'!AC12</f>
        <v>-6.8026739999999961</v>
      </c>
      <c r="AD39">
        <f t="shared" si="2"/>
        <v>-4.6884638571428567</v>
      </c>
    </row>
    <row r="40" spans="1:30" x14ac:dyDescent="0.45">
      <c r="A40" t="s">
        <v>10</v>
      </c>
      <c r="B40">
        <f>B13-'11 Nox2 2011'!B13</f>
        <v>29.038615</v>
      </c>
      <c r="C40">
        <f>C13-'11 Nox2 2011'!C13</f>
        <v>21.034027999999999</v>
      </c>
      <c r="D40">
        <f>D13-'11 Nox2 2011'!D13</f>
        <v>19.033985999999999</v>
      </c>
      <c r="E40">
        <f>E13-'11 Nox2 2011'!E13</f>
        <v>27.284476999999995</v>
      </c>
      <c r="F40">
        <f>F13-'11 Nox2 2011'!F13</f>
        <v>27.160051999999993</v>
      </c>
      <c r="G40">
        <f>G13-'11 Nox2 2011'!G13</f>
        <v>39.093381000000001</v>
      </c>
      <c r="H40">
        <f>H13-'11 Nox2 2011'!H13</f>
        <v>33.846067000000005</v>
      </c>
      <c r="I40">
        <f>I13-'11 Nox2 2011'!I13</f>
        <v>19.522548</v>
      </c>
      <c r="J40">
        <f>J13-'11 Nox2 2011'!J13</f>
        <v>29.382720000000003</v>
      </c>
      <c r="K40">
        <f>K13-'11 Nox2 2011'!K13</f>
        <v>20.204366999999998</v>
      </c>
      <c r="L40">
        <f>L13-'11 Nox2 2011'!L13</f>
        <v>0</v>
      </c>
      <c r="M40">
        <f>M13-'11 Nox2 2011'!M13</f>
        <v>34.960995000000004</v>
      </c>
      <c r="N40">
        <f>N13-'11 Nox2 2011'!N13</f>
        <v>33.73621</v>
      </c>
      <c r="O40">
        <f>O13-'11 Nox2 2011'!O13</f>
        <v>23.658183000000001</v>
      </c>
      <c r="P40">
        <f>P13-'11 Nox2 2011'!P13</f>
        <v>27.773971</v>
      </c>
      <c r="Q40">
        <f>Q13-'11 Nox2 2011'!Q13</f>
        <v>21.320807000000002</v>
      </c>
      <c r="R40">
        <f>R13-'11 Nox2 2011'!R13</f>
        <v>15.516298000000006</v>
      </c>
      <c r="S40">
        <f>S13-'11 Nox2 2011'!S13</f>
        <v>15.741377999999997</v>
      </c>
      <c r="T40">
        <f>T13-'11 Nox2 2011'!T13</f>
        <v>23.668424999999999</v>
      </c>
      <c r="U40">
        <f>U13-'11 Nox2 2011'!U13</f>
        <v>16.181891999999998</v>
      </c>
      <c r="V40">
        <f>V13-'11 Nox2 2011'!V13</f>
        <v>14.401271999999999</v>
      </c>
      <c r="W40">
        <f>W13-'11 Nox2 2011'!W13</f>
        <v>16.638959</v>
      </c>
      <c r="X40">
        <f>X13-'11 Nox2 2011'!X13</f>
        <v>23.545274000000003</v>
      </c>
      <c r="Y40">
        <f>Y13-'11 Nox2 2011'!Y13</f>
        <v>29.418043000000001</v>
      </c>
      <c r="Z40">
        <f>Z13-'11 Nox2 2011'!Z13</f>
        <v>24.913561999999999</v>
      </c>
      <c r="AA40">
        <f>AA13-'11 Nox2 2011'!AA13</f>
        <v>22.721769999999999</v>
      </c>
      <c r="AB40">
        <f>AB13-'11 Nox2 2011'!AB13</f>
        <v>24.219465999999997</v>
      </c>
      <c r="AC40">
        <f>AC13-'11 Nox2 2011'!AC13</f>
        <v>29.807684000000002</v>
      </c>
      <c r="AD40">
        <f t="shared" si="2"/>
        <v>23.708015357142859</v>
      </c>
    </row>
    <row r="41" spans="1:30" x14ac:dyDescent="0.45">
      <c r="A41" t="s">
        <v>11</v>
      </c>
      <c r="B41">
        <f>B14-'11 Nox2 2011'!B14</f>
        <v>-8.1213440000000006</v>
      </c>
      <c r="C41">
        <f>C14-'11 Nox2 2011'!C14</f>
        <v>-4.8113260000000011</v>
      </c>
      <c r="D41">
        <f>D14-'11 Nox2 2011'!D14</f>
        <v>-4.4754160000000009</v>
      </c>
      <c r="E41">
        <f>E14-'11 Nox2 2011'!E14</f>
        <v>-10.565778999999999</v>
      </c>
      <c r="F41">
        <f>F14-'11 Nox2 2011'!F14</f>
        <v>-15.092614000000012</v>
      </c>
      <c r="G41">
        <f>G14-'11 Nox2 2011'!G14</f>
        <v>-14.602185000000006</v>
      </c>
      <c r="H41">
        <f>H14-'11 Nox2 2011'!H14</f>
        <v>-10.125034999999999</v>
      </c>
      <c r="I41">
        <f>I14-'11 Nox2 2011'!I14</f>
        <v>-7.3385360000000004</v>
      </c>
      <c r="J41">
        <f>J14-'11 Nox2 2011'!J14</f>
        <v>-15.298508000000002</v>
      </c>
      <c r="K41">
        <f>K14-'11 Nox2 2011'!K14</f>
        <v>-9.3388759999999955</v>
      </c>
      <c r="L41">
        <f>L14-'11 Nox2 2011'!L14</f>
        <v>0</v>
      </c>
      <c r="M41">
        <f>M14-'11 Nox2 2011'!M14</f>
        <v>-3.2255789999999998</v>
      </c>
      <c r="N41">
        <f>N14-'11 Nox2 2011'!N14</f>
        <v>-10.919924</v>
      </c>
      <c r="O41">
        <f>O14-'11 Nox2 2011'!O14</f>
        <v>-6.0779890000000023</v>
      </c>
      <c r="P41">
        <f>P14-'11 Nox2 2011'!P14</f>
        <v>-6.001487</v>
      </c>
      <c r="Q41">
        <f>Q14-'11 Nox2 2011'!Q14</f>
        <v>-10.124026000000002</v>
      </c>
      <c r="R41">
        <f>R14-'11 Nox2 2011'!R14</f>
        <v>-4.7775559999999899</v>
      </c>
      <c r="S41">
        <f>S14-'11 Nox2 2011'!S14</f>
        <v>-6.2427820000000054</v>
      </c>
      <c r="T41">
        <f>T14-'11 Nox2 2011'!T14</f>
        <v>-10.456746000000003</v>
      </c>
      <c r="U41">
        <f>U14-'11 Nox2 2011'!U14</f>
        <v>-6.5841340000000006</v>
      </c>
      <c r="V41">
        <f>V14-'11 Nox2 2011'!V14</f>
        <v>-5.9129470000000008</v>
      </c>
      <c r="W41">
        <f>W14-'11 Nox2 2011'!W14</f>
        <v>-0.87540499999999999</v>
      </c>
      <c r="X41">
        <f>X14-'11 Nox2 2011'!X14</f>
        <v>0</v>
      </c>
      <c r="Y41">
        <f>Y14-'11 Nox2 2011'!Y14</f>
        <v>-10.979663</v>
      </c>
      <c r="Z41">
        <f>Z14-'11 Nox2 2011'!Z14</f>
        <v>-9.8988460000000025</v>
      </c>
      <c r="AA41">
        <f>AA14-'11 Nox2 2011'!AA14</f>
        <v>-8.0342660000000006</v>
      </c>
      <c r="AB41">
        <f>AB14-'11 Nox2 2011'!AB14</f>
        <v>-6.529021000000002</v>
      </c>
      <c r="AC41">
        <f>AC14-'11 Nox2 2011'!AC14</f>
        <v>-8.4015529999999998</v>
      </c>
      <c r="AD41">
        <f t="shared" si="2"/>
        <v>-7.6718408214285727</v>
      </c>
    </row>
    <row r="42" spans="1:30" x14ac:dyDescent="0.45">
      <c r="A42" t="s">
        <v>12</v>
      </c>
      <c r="B42">
        <f>B15-'11 Nox2 2011'!B15</f>
        <v>0.1859100000000069</v>
      </c>
      <c r="C42">
        <f>C15-'11 Nox2 2011'!C15</f>
        <v>0.69413200000001041</v>
      </c>
      <c r="D42">
        <f>D15-'11 Nox2 2011'!D15</f>
        <v>0.65302300000000457</v>
      </c>
      <c r="E42">
        <f>E15-'11 Nox2 2011'!E15</f>
        <v>0.87638899999996056</v>
      </c>
      <c r="F42">
        <f>F15-'11 Nox2 2011'!F15</f>
        <v>4.7341410000000224</v>
      </c>
      <c r="G42">
        <f>G15-'11 Nox2 2011'!G15</f>
        <v>1.7830900000000156</v>
      </c>
      <c r="H42">
        <f>H15-'11 Nox2 2011'!H15</f>
        <v>1.560606000000007</v>
      </c>
      <c r="I42">
        <f>I15-'11 Nox2 2011'!I15</f>
        <v>0.39390000000000214</v>
      </c>
      <c r="J42">
        <f>J15-'11 Nox2 2011'!J15</f>
        <v>0.87511000000000649</v>
      </c>
      <c r="K42">
        <f>K15-'11 Nox2 2011'!K15</f>
        <v>-0.3228380000000044</v>
      </c>
      <c r="L42">
        <f>L15-'11 Nox2 2011'!L15</f>
        <v>1.2052829999999943</v>
      </c>
      <c r="M42">
        <f>M15-'11 Nox2 2011'!M15</f>
        <v>7.4494999999984657E-2</v>
      </c>
      <c r="N42">
        <f>N15-'11 Nox2 2011'!N15</f>
        <v>0.61528899999998998</v>
      </c>
      <c r="O42">
        <f>O15-'11 Nox2 2011'!O15</f>
        <v>0.96884899999997742</v>
      </c>
      <c r="P42">
        <f>P15-'11 Nox2 2011'!P15</f>
        <v>0.21081600000000833</v>
      </c>
      <c r="Q42">
        <f>Q15-'11 Nox2 2011'!Q15</f>
        <v>0.21881799999999885</v>
      </c>
      <c r="R42">
        <f>R15-'11 Nox2 2011'!R15</f>
        <v>6.2627329999999688</v>
      </c>
      <c r="S42">
        <f>S15-'11 Nox2 2011'!S15</f>
        <v>6.7572940000000017</v>
      </c>
      <c r="T42">
        <f>T15-'11 Nox2 2011'!T15</f>
        <v>1.498442999999952</v>
      </c>
      <c r="U42">
        <f>U15-'11 Nox2 2011'!U15</f>
        <v>0.62039699999999698</v>
      </c>
      <c r="V42">
        <f>V15-'11 Nox2 2011'!V15</f>
        <v>2.7275000000003047E-2</v>
      </c>
      <c r="W42">
        <f>W15-'11 Nox2 2011'!W15</f>
        <v>0.12862899999998945</v>
      </c>
      <c r="X42">
        <f>X15-'11 Nox2 2011'!X15</f>
        <v>1.2491939999999886</v>
      </c>
      <c r="Y42">
        <f>Y15-'11 Nox2 2011'!Y15</f>
        <v>0.57704499999999825</v>
      </c>
      <c r="Z42">
        <f>Z15-'11 Nox2 2011'!Z15</f>
        <v>-0.28854100000000926</v>
      </c>
      <c r="AA42">
        <f>AA15-'11 Nox2 2011'!AA15</f>
        <v>0.46753300000000309</v>
      </c>
      <c r="AB42">
        <f>AB15-'11 Nox2 2011'!AB15</f>
        <v>1.4114919999999813</v>
      </c>
      <c r="AC42">
        <f>AC15-'11 Nox2 2011'!AC15</f>
        <v>-0.45116400000000567</v>
      </c>
      <c r="AD42">
        <f t="shared" si="2"/>
        <v>1.1781193928571376</v>
      </c>
    </row>
    <row r="43" spans="1:30" x14ac:dyDescent="0.45">
      <c r="A43" t="s">
        <v>13</v>
      </c>
      <c r="B43">
        <f>B16-'11 Nox2 2011'!B16</f>
        <v>0</v>
      </c>
      <c r="C43">
        <f>C16-'11 Nox2 2011'!C16</f>
        <v>0</v>
      </c>
      <c r="D43">
        <f>D16-'11 Nox2 2011'!D16</f>
        <v>0</v>
      </c>
      <c r="E43">
        <f>E16-'11 Nox2 2011'!E16</f>
        <v>0</v>
      </c>
      <c r="F43">
        <f>F16-'11 Nox2 2011'!F16</f>
        <v>0</v>
      </c>
      <c r="G43">
        <f>G16-'11 Nox2 2011'!G16</f>
        <v>0</v>
      </c>
      <c r="H43">
        <f>H16-'11 Nox2 2011'!H16</f>
        <v>0</v>
      </c>
      <c r="I43">
        <f>I16-'11 Nox2 2011'!I16</f>
        <v>0</v>
      </c>
      <c r="J43">
        <f>J16-'11 Nox2 2011'!J16</f>
        <v>0</v>
      </c>
      <c r="K43">
        <f>K16-'11 Nox2 2011'!K16</f>
        <v>0</v>
      </c>
      <c r="L43">
        <f>L16-'11 Nox2 2011'!L16</f>
        <v>0</v>
      </c>
      <c r="M43">
        <f>M16-'11 Nox2 2011'!M16</f>
        <v>0</v>
      </c>
      <c r="N43">
        <f>N16-'11 Nox2 2011'!N16</f>
        <v>0</v>
      </c>
      <c r="O43">
        <f>O16-'11 Nox2 2011'!O16</f>
        <v>0</v>
      </c>
      <c r="P43">
        <f>P16-'11 Nox2 2011'!P16</f>
        <v>0</v>
      </c>
      <c r="Q43">
        <f>Q16-'11 Nox2 2011'!Q16</f>
        <v>0</v>
      </c>
      <c r="R43">
        <f>R16-'11 Nox2 2011'!R16</f>
        <v>0</v>
      </c>
      <c r="S43">
        <f>S16-'11 Nox2 2011'!S16</f>
        <v>0</v>
      </c>
      <c r="T43">
        <f>T16-'11 Nox2 2011'!T16</f>
        <v>0</v>
      </c>
      <c r="U43">
        <f>U16-'11 Nox2 2011'!U16</f>
        <v>0</v>
      </c>
      <c r="V43">
        <f>V16-'11 Nox2 2011'!V16</f>
        <v>0</v>
      </c>
      <c r="W43">
        <f>W16-'11 Nox2 2011'!W16</f>
        <v>0</v>
      </c>
      <c r="X43">
        <f>X16-'11 Nox2 2011'!X16</f>
        <v>0</v>
      </c>
      <c r="Y43">
        <f>Y16-'11 Nox2 2011'!Y16</f>
        <v>0</v>
      </c>
      <c r="Z43">
        <f>Z16-'11 Nox2 2011'!Z16</f>
        <v>0</v>
      </c>
      <c r="AA43">
        <f>AA16-'11 Nox2 2011'!AA16</f>
        <v>0</v>
      </c>
      <c r="AB43">
        <f>AB16-'11 Nox2 2011'!AB16</f>
        <v>0</v>
      </c>
      <c r="AC43">
        <f>AC16-'11 Nox2 2011'!AC16</f>
        <v>0</v>
      </c>
      <c r="AD43">
        <f t="shared" si="2"/>
        <v>0</v>
      </c>
    </row>
    <row r="44" spans="1:30" x14ac:dyDescent="0.45">
      <c r="A44" t="s">
        <v>14</v>
      </c>
      <c r="B44">
        <f>B17-'11 Nox2 2011'!B17</f>
        <v>-5.8278000000000496E-2</v>
      </c>
      <c r="C44">
        <f>C17-'11 Nox2 2011'!C17</f>
        <v>-0.1024219999999989</v>
      </c>
      <c r="D44">
        <f>D17-'11 Nox2 2011'!D17</f>
        <v>-5.6899999999959761E-4</v>
      </c>
      <c r="E44">
        <f>E17-'11 Nox2 2011'!E17</f>
        <v>9.1600000000013893E-4</v>
      </c>
      <c r="F44">
        <f>F17-'11 Nox2 2011'!F17</f>
        <v>-2.2660000000005454E-3</v>
      </c>
      <c r="G44">
        <f>G17-'11 Nox2 2011'!G17</f>
        <v>-1.5116000000000795E-2</v>
      </c>
      <c r="H44">
        <f>H17-'11 Nox2 2011'!H17</f>
        <v>0.12240800000000007</v>
      </c>
      <c r="I44">
        <f>I17-'11 Nox2 2011'!I17</f>
        <v>1.0760000000000325E-2</v>
      </c>
      <c r="J44">
        <f>J17-'11 Nox2 2011'!J17</f>
        <v>-0.1687050000000001</v>
      </c>
      <c r="K44">
        <f>K17-'11 Nox2 2011'!K17</f>
        <v>0.16297799999999985</v>
      </c>
      <c r="L44">
        <f>L17-'11 Nox2 2011'!L17</f>
        <v>0.13114399999999993</v>
      </c>
      <c r="M44">
        <f>M17-'11 Nox2 2011'!M17</f>
        <v>-0.26049699999999998</v>
      </c>
      <c r="N44">
        <f>N17-'11 Nox2 2011'!N17</f>
        <v>6.5368000000000315E-2</v>
      </c>
      <c r="O44">
        <f>O17-'11 Nox2 2011'!O17</f>
        <v>5.8520000000008565E-3</v>
      </c>
      <c r="P44">
        <f>P17-'11 Nox2 2011'!P17</f>
        <v>2.8534999999999755E-2</v>
      </c>
      <c r="Q44">
        <f>Q17-'11 Nox2 2011'!Q17</f>
        <v>7.1480000000008204E-3</v>
      </c>
      <c r="R44">
        <f>R17-'11 Nox2 2011'!R17</f>
        <v>-1.0350999999999999E-2</v>
      </c>
      <c r="S44">
        <f>S17-'11 Nox2 2011'!S17</f>
        <v>-0.11364400000000074</v>
      </c>
      <c r="T44">
        <f>T17-'11 Nox2 2011'!T17</f>
        <v>7.6650000000000329E-2</v>
      </c>
      <c r="U44">
        <f>U17-'11 Nox2 2011'!U17</f>
        <v>3.7220000000002251E-3</v>
      </c>
      <c r="V44">
        <f>V17-'11 Nox2 2011'!V17</f>
        <v>0.11489800000000017</v>
      </c>
      <c r="W44">
        <f>W17-'11 Nox2 2011'!W17</f>
        <v>0.18550299999999975</v>
      </c>
      <c r="X44">
        <f>X17-'11 Nox2 2011'!X17</f>
        <v>5.0862999999999658E-2</v>
      </c>
      <c r="Y44">
        <f>Y17-'11 Nox2 2011'!Y17</f>
        <v>5.3821000000000119E-2</v>
      </c>
      <c r="Z44">
        <f>Z17-'11 Nox2 2011'!Z17</f>
        <v>1.8019999999999925E-2</v>
      </c>
      <c r="AA44">
        <f>AA17-'11 Nox2 2011'!AA17</f>
        <v>8.154000000000039E-2</v>
      </c>
      <c r="AB44">
        <f>AB17-'11 Nox2 2011'!AB17</f>
        <v>-2.6339000000000112E-2</v>
      </c>
      <c r="AC44">
        <f>AC17-'11 Nox2 2011'!AC17</f>
        <v>3.7000000000002586E-3</v>
      </c>
      <c r="AD44">
        <f t="shared" si="2"/>
        <v>1.3058535714285771E-2</v>
      </c>
    </row>
    <row r="45" spans="1:30" x14ac:dyDescent="0.45">
      <c r="A45" t="s">
        <v>15</v>
      </c>
      <c r="B45">
        <f>B18-'11 Nox2 2011'!B18</f>
        <v>4.7966999999999871E-2</v>
      </c>
      <c r="C45">
        <f>C18-'11 Nox2 2011'!C18</f>
        <v>8.8968000000001268E-2</v>
      </c>
      <c r="D45">
        <f>D18-'11 Nox2 2011'!D18</f>
        <v>9.9045000000000272E-2</v>
      </c>
      <c r="E45">
        <f>E18-'11 Nox2 2011'!E18</f>
        <v>-8.5100000000082332E-4</v>
      </c>
      <c r="F45">
        <f>F18-'11 Nox2 2011'!F18</f>
        <v>-3.5499999999899501E-4</v>
      </c>
      <c r="G45">
        <f>G18-'11 Nox2 2011'!G18</f>
        <v>2.1792000000001366E-2</v>
      </c>
      <c r="H45">
        <f>H18-'11 Nox2 2011'!H18</f>
        <v>4.2857999999999841E-2</v>
      </c>
      <c r="I45">
        <f>I18-'11 Nox2 2011'!I18</f>
        <v>0.14822100000000038</v>
      </c>
      <c r="J45">
        <f>J18-'11 Nox2 2011'!J18</f>
        <v>0.13612400000000013</v>
      </c>
      <c r="K45">
        <f>K18-'11 Nox2 2011'!K18</f>
        <v>9.1890000000000249E-2</v>
      </c>
      <c r="L45">
        <f>L18-'11 Nox2 2011'!L18</f>
        <v>-0.26442700000000041</v>
      </c>
      <c r="M45">
        <f>M18-'11 Nox2 2011'!M18</f>
        <v>3.9055999999999536E-2</v>
      </c>
      <c r="N45">
        <f>N18-'11 Nox2 2011'!N18</f>
        <v>-5.415400000000048E-2</v>
      </c>
      <c r="O45">
        <f>O18-'11 Nox2 2011'!O18</f>
        <v>7.1063000000000542E-2</v>
      </c>
      <c r="P45">
        <f>P18-'11 Nox2 2011'!P18</f>
        <v>4.0756000000000014E-2</v>
      </c>
      <c r="Q45">
        <f>Q18-'11 Nox2 2011'!Q18</f>
        <v>-1.0640000000012861E-3</v>
      </c>
      <c r="R45">
        <f>R18-'11 Nox2 2011'!R18</f>
        <v>6.0999999999999943E-4</v>
      </c>
      <c r="S45">
        <f>S18-'11 Nox2 2011'!S18</f>
        <v>-4.4759000000000881E-2</v>
      </c>
      <c r="T45">
        <f>T18-'11 Nox2 2011'!T18</f>
        <v>5.6597000000000008E-2</v>
      </c>
      <c r="U45">
        <f>U18-'11 Nox2 2011'!U18</f>
        <v>4.5589000000000102E-2</v>
      </c>
      <c r="V45">
        <f>V18-'11 Nox2 2011'!V18</f>
        <v>-0.12161299999999997</v>
      </c>
      <c r="W45">
        <f>W18-'11 Nox2 2011'!W18</f>
        <v>0.1634859999999998</v>
      </c>
      <c r="X45">
        <f>X18-'11 Nox2 2011'!X18</f>
        <v>3.2472000000000278E-2</v>
      </c>
      <c r="Y45">
        <f>Y18-'11 Nox2 2011'!Y18</f>
        <v>2.5633000000000017E-2</v>
      </c>
      <c r="Z45">
        <f>Z18-'11 Nox2 2011'!Z18</f>
        <v>3.1957000000000235E-2</v>
      </c>
      <c r="AA45">
        <f>AA18-'11 Nox2 2011'!AA18</f>
        <v>-8.755999999999986E-3</v>
      </c>
      <c r="AB45">
        <f>AB18-'11 Nox2 2011'!AB18</f>
        <v>-7.8710000000006275E-3</v>
      </c>
      <c r="AC45">
        <f>AC18-'11 Nox2 2011'!AC18</f>
        <v>6.7899999999987415E-4</v>
      </c>
      <c r="AD45">
        <f t="shared" si="2"/>
        <v>2.4318321428571439E-2</v>
      </c>
    </row>
    <row r="46" spans="1:30" x14ac:dyDescent="0.45">
      <c r="A46" t="s">
        <v>16</v>
      </c>
      <c r="B46">
        <f>B19-'11 Nox2 2011'!B19</f>
        <v>-1.376199999999983E-2</v>
      </c>
      <c r="C46">
        <f>C19-'11 Nox2 2011'!C19</f>
        <v>6.5150000000002706E-3</v>
      </c>
      <c r="D46">
        <f>D19-'11 Nox2 2011'!D19</f>
        <v>-3.1889999999999752E-2</v>
      </c>
      <c r="E46">
        <f>E19-'11 Nox2 2011'!E19</f>
        <v>-6.4000000000064006E-5</v>
      </c>
      <c r="F46">
        <f>F19-'11 Nox2 2011'!F19</f>
        <v>-6.6499999999969361E-4</v>
      </c>
      <c r="G46">
        <f>G19-'11 Nox2 2011'!G19</f>
        <v>2.0602999999999927E-2</v>
      </c>
      <c r="H46">
        <f>H19-'11 Nox2 2011'!H19</f>
        <v>-0.15151100000000017</v>
      </c>
      <c r="I46">
        <f>I19-'11 Nox2 2011'!I19</f>
        <v>-0.13079799999999997</v>
      </c>
      <c r="J46">
        <f>J19-'11 Nox2 2011'!J19</f>
        <v>6.4514999999999656E-2</v>
      </c>
      <c r="K46">
        <f>K19-'11 Nox2 2011'!K19</f>
        <v>2.5827000000000044E-2</v>
      </c>
      <c r="L46">
        <f>L19-'11 Nox2 2011'!L19</f>
        <v>0.21120199999999922</v>
      </c>
      <c r="M46">
        <f>M19-'11 Nox2 2011'!M19</f>
        <v>-0.13578899999999994</v>
      </c>
      <c r="N46">
        <f>N19-'11 Nox2 2011'!N19</f>
        <v>-4.3133000000000088E-2</v>
      </c>
      <c r="O46">
        <f>O19-'11 Nox2 2011'!O19</f>
        <v>-8.5104999999998654E-2</v>
      </c>
      <c r="P46">
        <f>P19-'11 Nox2 2011'!P19</f>
        <v>1.9451000000000107E-2</v>
      </c>
      <c r="Q46">
        <f>Q19-'11 Nox2 2011'!Q19</f>
        <v>6.2489999999986168E-3</v>
      </c>
      <c r="R46">
        <f>R19-'11 Nox2 2011'!R19</f>
        <v>6.0999999999999943E-4</v>
      </c>
      <c r="S46">
        <f>S19-'11 Nox2 2011'!S19</f>
        <v>4.5344000000000051E-2</v>
      </c>
      <c r="T46">
        <f>T19-'11 Nox2 2011'!T19</f>
        <v>7.4707000000000079E-2</v>
      </c>
      <c r="U46">
        <f>U19-'11 Nox2 2011'!U19</f>
        <v>1.8139000000000127E-2</v>
      </c>
      <c r="V46">
        <f>V19-'11 Nox2 2011'!V19</f>
        <v>7.2109999999999896E-2</v>
      </c>
      <c r="W46">
        <f>W19-'11 Nox2 2011'!W19</f>
        <v>-5.9211000000000014E-2</v>
      </c>
      <c r="X46">
        <f>X19-'11 Nox2 2011'!X19</f>
        <v>-3.9015000000000022E-2</v>
      </c>
      <c r="Y46">
        <f>Y19-'11 Nox2 2011'!Y19</f>
        <v>9.3441999999999581E-2</v>
      </c>
      <c r="Z46">
        <f>Z19-'11 Nox2 2011'!Z19</f>
        <v>3.1008999999999176E-2</v>
      </c>
      <c r="AA46">
        <f>AA19-'11 Nox2 2011'!AA19</f>
        <v>-8.9286999999999672E-2</v>
      </c>
      <c r="AB46">
        <f>AB19-'11 Nox2 2011'!AB19</f>
        <v>-1.5487999999999502E-2</v>
      </c>
      <c r="AC46">
        <f>AC19-'11 Nox2 2011'!AC19</f>
        <v>8.9320000000014943E-3</v>
      </c>
      <c r="AD46">
        <f t="shared" si="2"/>
        <v>-3.4665357142856829E-3</v>
      </c>
    </row>
    <row r="47" spans="1:30" x14ac:dyDescent="0.45">
      <c r="A47" t="s">
        <v>17</v>
      </c>
      <c r="B47">
        <f>B20-'11 Nox2 2011'!B20</f>
        <v>0</v>
      </c>
      <c r="C47">
        <f>C20-'11 Nox2 2011'!C20</f>
        <v>0</v>
      </c>
      <c r="D47">
        <f>D20-'11 Nox2 2011'!D20</f>
        <v>0</v>
      </c>
      <c r="E47">
        <f>E20-'11 Nox2 2011'!E20</f>
        <v>0</v>
      </c>
      <c r="F47">
        <f>F20-'11 Nox2 2011'!F20</f>
        <v>0</v>
      </c>
      <c r="G47">
        <f>G20-'11 Nox2 2011'!G20</f>
        <v>0</v>
      </c>
      <c r="H47">
        <f>H20-'11 Nox2 2011'!H20</f>
        <v>0</v>
      </c>
      <c r="I47">
        <f>I20-'11 Nox2 2011'!I20</f>
        <v>0</v>
      </c>
      <c r="J47">
        <f>J20-'11 Nox2 2011'!J20</f>
        <v>-4.9171999999999993E-2</v>
      </c>
      <c r="K47">
        <f>K20-'11 Nox2 2011'!K20</f>
        <v>-0.21725299999999992</v>
      </c>
      <c r="L47">
        <f>L20-'11 Nox2 2011'!L20</f>
        <v>-4.7788000000000608E-2</v>
      </c>
      <c r="M47">
        <f>M20-'11 Nox2 2011'!M20</f>
        <v>0.38775899999999952</v>
      </c>
      <c r="N47">
        <f>N20-'11 Nox2 2011'!N20</f>
        <v>8.0796999999999564E-2</v>
      </c>
      <c r="O47">
        <f>O20-'11 Nox2 2011'!O20</f>
        <v>1.5430000000000277E-2</v>
      </c>
      <c r="P47">
        <f>P20-'11 Nox2 2011'!P20</f>
        <v>-7.9273999999999845E-2</v>
      </c>
      <c r="Q47">
        <f>Q20-'11 Nox2 2011'!Q20</f>
        <v>6.4000000000064006E-4</v>
      </c>
      <c r="R47">
        <f>R20-'11 Nox2 2011'!R20</f>
        <v>6.0999999999999943E-4</v>
      </c>
      <c r="S47">
        <f>S20-'11 Nox2 2011'!S20</f>
        <v>1.1653000000000802E-2</v>
      </c>
      <c r="T47">
        <f>T20-'11 Nox2 2011'!T20</f>
        <v>-0.17749099999999984</v>
      </c>
      <c r="U47">
        <f>U20-'11 Nox2 2011'!U20</f>
        <v>-7.9004999999999992E-2</v>
      </c>
      <c r="V47">
        <f>V20-'11 Nox2 2011'!V20</f>
        <v>-1.1834000000000122E-2</v>
      </c>
      <c r="W47">
        <f>W20-'11 Nox2 2011'!W20</f>
        <v>-0.21058500000000002</v>
      </c>
      <c r="X47">
        <f>X20-'11 Nox2 2011'!X20</f>
        <v>-6.9449000000000538E-2</v>
      </c>
      <c r="Y47">
        <f>Y20-'11 Nox2 2011'!Y20</f>
        <v>-0.17372399999999999</v>
      </c>
      <c r="Z47">
        <f>Z20-'11 Nox2 2011'!Z20</f>
        <v>-9.34620000000006E-2</v>
      </c>
      <c r="AA47">
        <f>AA20-'11 Nox2 2011'!AA20</f>
        <v>8.2329999999999792E-2</v>
      </c>
      <c r="AB47">
        <f>AB20-'11 Nox2 2011'!AB20</f>
        <v>6.9015000000000271E-2</v>
      </c>
      <c r="AC47">
        <f>AC20-'11 Nox2 2011'!AC20</f>
        <v>2.5690000000011537E-3</v>
      </c>
      <c r="AD47">
        <f t="shared" si="2"/>
        <v>-1.9936928571428553E-2</v>
      </c>
    </row>
    <row r="48" spans="1:30" x14ac:dyDescent="0.45">
      <c r="A48" t="s">
        <v>18</v>
      </c>
      <c r="B48">
        <f>B21-'11 Nox2 2011'!B21</f>
        <v>-2.4072000000000315E-2</v>
      </c>
      <c r="C48">
        <f>C21-'11 Nox2 2011'!C21</f>
        <v>-6.9379999999981123E-3</v>
      </c>
      <c r="D48">
        <f>D21-'11 Nox2 2011'!D21</f>
        <v>6.6586000000000922E-2</v>
      </c>
      <c r="E48">
        <f>E21-'11 Nox2 2011'!E21</f>
        <v>0</v>
      </c>
      <c r="F48">
        <f>F21-'11 Nox2 2011'!F21</f>
        <v>-3.285999999999234E-3</v>
      </c>
      <c r="G48">
        <f>G21-'11 Nox2 2011'!G21</f>
        <v>2.7279000000000053E-2</v>
      </c>
      <c r="H48">
        <f>H21-'11 Nox2 2011'!H21</f>
        <v>1.3755000000001516E-2</v>
      </c>
      <c r="I48">
        <f>I21-'11 Nox2 2011'!I21</f>
        <v>2.8181999999999263E-2</v>
      </c>
      <c r="J48">
        <f>J21-'11 Nox2 2011'!J21</f>
        <v>-1.7237999999998976E-2</v>
      </c>
      <c r="K48">
        <f>K21-'11 Nox2 2011'!K21</f>
        <v>6.34440000000005E-2</v>
      </c>
      <c r="L48">
        <f>L21-'11 Nox2 2011'!L21</f>
        <v>4.1893000000001734E-2</v>
      </c>
      <c r="M48">
        <f>M21-'11 Nox2 2011'!M21</f>
        <v>3.0529000000001361E-2</v>
      </c>
      <c r="N48">
        <f>N21-'11 Nox2 2011'!N21</f>
        <v>4.8878000000001975E-2</v>
      </c>
      <c r="O48">
        <f>O21-'11 Nox2 2011'!O21</f>
        <v>7.2399999999959164E-3</v>
      </c>
      <c r="P48">
        <f>P21-'11 Nox2 2011'!P21</f>
        <v>9.4679999999982556E-3</v>
      </c>
      <c r="Q48">
        <f>Q21-'11 Nox2 2011'!Q21</f>
        <v>1.2973999999999819E-2</v>
      </c>
      <c r="R48">
        <f>R21-'11 Nox2 2011'!R21</f>
        <v>-8.5230000000038331E-3</v>
      </c>
      <c r="S48">
        <f>S21-'11 Nox2 2011'!S21</f>
        <v>-0.10140599999999722</v>
      </c>
      <c r="T48">
        <f>T21-'11 Nox2 2011'!T21</f>
        <v>3.0462999999999241E-2</v>
      </c>
      <c r="U48">
        <f>U21-'11 Nox2 2011'!U21</f>
        <v>-1.1556000000000566E-2</v>
      </c>
      <c r="V48">
        <f>V21-'11 Nox2 2011'!V21</f>
        <v>5.3558999999999912E-2</v>
      </c>
      <c r="W48">
        <f>W21-'11 Nox2 2011'!W21</f>
        <v>7.9192000000000817E-2</v>
      </c>
      <c r="X48">
        <f>X21-'11 Nox2 2011'!X21</f>
        <v>-1.7756999999999579E-2</v>
      </c>
      <c r="Y48">
        <f>Y21-'11 Nox2 2011'!Y21</f>
        <v>-8.2799999999849661E-4</v>
      </c>
      <c r="Z48">
        <f>Z21-'11 Nox2 2011'!Z21</f>
        <v>-1.2475999999999487E-2</v>
      </c>
      <c r="AA48">
        <f>AA21-'11 Nox2 2011'!AA21</f>
        <v>6.5826999999998748E-2</v>
      </c>
      <c r="AB48">
        <f>AB21-'11 Nox2 2011'!AB21</f>
        <v>1.9317000000000917E-2</v>
      </c>
      <c r="AC48">
        <f>AC21-'11 Nox2 2011'!AC21</f>
        <v>1.58789999999982E-2</v>
      </c>
      <c r="AD48">
        <f t="shared" si="2"/>
        <v>1.4656607142857261E-2</v>
      </c>
    </row>
    <row r="49" spans="1:30" x14ac:dyDescent="0.45">
      <c r="A49" t="s">
        <v>19</v>
      </c>
      <c r="B49">
        <f>B22-'11 Nox2 2011'!B22</f>
        <v>-0.43383199999999977</v>
      </c>
      <c r="C49">
        <f>C22-'11 Nox2 2011'!C22</f>
        <v>-0.11718599999999979</v>
      </c>
      <c r="D49">
        <f>D22-'11 Nox2 2011'!D22</f>
        <v>-6.1151999999999873E-2</v>
      </c>
      <c r="E49">
        <f>E22-'11 Nox2 2011'!E22</f>
        <v>1.3920000000027244E-3</v>
      </c>
      <c r="F49">
        <f>F22-'11 Nox2 2011'!F22</f>
        <v>-6.594999999997242E-3</v>
      </c>
      <c r="G49">
        <f>G22-'11 Nox2 2011'!G22</f>
        <v>-0.3075019999999995</v>
      </c>
      <c r="H49">
        <f>H22-'11 Nox2 2011'!H22</f>
        <v>-5.3333999999999993E-2</v>
      </c>
      <c r="I49">
        <f>I22-'11 Nox2 2011'!I22</f>
        <v>-0.15198299999999954</v>
      </c>
      <c r="J49">
        <f>J22-'11 Nox2 2011'!J22</f>
        <v>-0.29761300000000013</v>
      </c>
      <c r="K49">
        <f>K22-'11 Nox2 2011'!K22</f>
        <v>-0.58836400000000033</v>
      </c>
      <c r="L49">
        <f>L22-'11 Nox2 2011'!L22</f>
        <v>-1.839299999999966E-2</v>
      </c>
      <c r="M49">
        <f>M22-'11 Nox2 2011'!M22</f>
        <v>-0.2961450000000001</v>
      </c>
      <c r="N49">
        <f>N22-'11 Nox2 2011'!N22</f>
        <v>0.21701499999999996</v>
      </c>
      <c r="O49">
        <f>O22-'11 Nox2 2011'!O22</f>
        <v>1.3621999999998025E-2</v>
      </c>
      <c r="P49">
        <f>P22-'11 Nox2 2011'!P22</f>
        <v>-0.25412900000000072</v>
      </c>
      <c r="Q49">
        <f>Q22-'11 Nox2 2011'!Q22</f>
        <v>9.9682999999998856E-2</v>
      </c>
      <c r="R49">
        <f>R22-'11 Nox2 2011'!R22</f>
        <v>-1.2739999999986651E-3</v>
      </c>
      <c r="S49">
        <f>S22-'11 Nox2 2011'!S22</f>
        <v>0.15098500000000215</v>
      </c>
      <c r="T49">
        <f>T22-'11 Nox2 2011'!T22</f>
        <v>-4.843300000000017E-2</v>
      </c>
      <c r="U49">
        <f>U22-'11 Nox2 2011'!U22</f>
        <v>-0.16722900000000074</v>
      </c>
      <c r="V49">
        <f>V22-'11 Nox2 2011'!V22</f>
        <v>-0.43323700000000009</v>
      </c>
      <c r="W49">
        <f>W22-'11 Nox2 2011'!W22</f>
        <v>-7.4009999999999909E-2</v>
      </c>
      <c r="X49">
        <f>X22-'11 Nox2 2011'!X22</f>
        <v>-0.1390709999999995</v>
      </c>
      <c r="Y49">
        <f>Y22-'11 Nox2 2011'!Y22</f>
        <v>0.21497699999999931</v>
      </c>
      <c r="Z49">
        <f>Z22-'11 Nox2 2011'!Z22</f>
        <v>-0.12303200000000203</v>
      </c>
      <c r="AA49">
        <f>AA22-'11 Nox2 2011'!AA22</f>
        <v>6.6395000000001758E-2</v>
      </c>
      <c r="AB49">
        <f>AB22-'11 Nox2 2011'!AB22</f>
        <v>-0.15326399999999651</v>
      </c>
      <c r="AC49">
        <f>AC22-'11 Nox2 2011'!AC22</f>
        <v>-8.313000000001125E-3</v>
      </c>
      <c r="AD49">
        <f t="shared" si="2"/>
        <v>-0.10607221428571402</v>
      </c>
    </row>
    <row r="50" spans="1:30" x14ac:dyDescent="0.45">
      <c r="A50" t="s">
        <v>20</v>
      </c>
      <c r="B50">
        <f>B23-'11 Nox2 2011'!B23</f>
        <v>2.5259999999995841E-3</v>
      </c>
      <c r="C50">
        <f>C23-'11 Nox2 2011'!C23</f>
        <v>-9.6889000000000891E-2</v>
      </c>
      <c r="D50">
        <f>D23-'11 Nox2 2011'!D23</f>
        <v>6.971099999999808E-2</v>
      </c>
      <c r="E50">
        <f>E23-'11 Nox2 2011'!E23</f>
        <v>1.3930000000001996E-3</v>
      </c>
      <c r="F50">
        <f>F23-'11 Nox2 2011'!F23</f>
        <v>-2.8469999999991558E-3</v>
      </c>
      <c r="G50">
        <f>G23-'11 Nox2 2011'!G23</f>
        <v>-0.14208700000000007</v>
      </c>
      <c r="H50">
        <f>H23-'11 Nox2 2011'!H23</f>
        <v>7.2480999999999796E-2</v>
      </c>
      <c r="I50">
        <f>I23-'11 Nox2 2011'!I23</f>
        <v>5.9432999999999403E-2</v>
      </c>
      <c r="J50">
        <f>J23-'11 Nox2 2011'!J23</f>
        <v>0.17853700000000039</v>
      </c>
      <c r="K50">
        <f>K23-'11 Nox2 2011'!K23</f>
        <v>0.1600040000000007</v>
      </c>
      <c r="L50">
        <f>L23-'11 Nox2 2011'!L23</f>
        <v>3.4311999999999898E-2</v>
      </c>
      <c r="M50">
        <f>M23-'11 Nox2 2011'!M23</f>
        <v>0.48980400000000124</v>
      </c>
      <c r="N50">
        <f>N23-'11 Nox2 2011'!N23</f>
        <v>-2.5477000000000416E-2</v>
      </c>
      <c r="O50">
        <f>O23-'11 Nox2 2011'!O23</f>
        <v>-5.4672000000000054E-2</v>
      </c>
      <c r="P50">
        <f>P23-'11 Nox2 2011'!P23</f>
        <v>7.9214999999997815E-2</v>
      </c>
      <c r="Q50">
        <f>Q23-'11 Nox2 2011'!Q23</f>
        <v>9.971999999999781E-2</v>
      </c>
      <c r="R50">
        <f>R23-'11 Nox2 2011'!R23</f>
        <v>-4.7130000000024097E-3</v>
      </c>
      <c r="S50">
        <f>S23-'11 Nox2 2011'!S23</f>
        <v>-3.7843000000002291E-2</v>
      </c>
      <c r="T50">
        <f>T23-'11 Nox2 2011'!T23</f>
        <v>-5.4912999999999101E-2</v>
      </c>
      <c r="U50">
        <f>U23-'11 Nox2 2011'!U23</f>
        <v>-3.0269999999999797E-2</v>
      </c>
      <c r="V50">
        <f>V23-'11 Nox2 2011'!V23</f>
        <v>9.8679999999999879E-2</v>
      </c>
      <c r="W50">
        <f>W23-'11 Nox2 2011'!W23</f>
        <v>0.41311199999999992</v>
      </c>
      <c r="X50">
        <f>X23-'11 Nox2 2011'!X23</f>
        <v>1.8289999999989703E-3</v>
      </c>
      <c r="Y50">
        <f>Y23-'11 Nox2 2011'!Y23</f>
        <v>-0.14547300000000085</v>
      </c>
      <c r="Z50">
        <f>Z23-'11 Nox2 2011'!Z23</f>
        <v>-6.6850999999999772E-2</v>
      </c>
      <c r="AA50">
        <f>AA23-'11 Nox2 2011'!AA23</f>
        <v>6.4751999999998588E-2</v>
      </c>
      <c r="AB50">
        <f>AB23-'11 Nox2 2011'!AB23</f>
        <v>5.5999999999997385E-2</v>
      </c>
      <c r="AC50">
        <f>AC23-'11 Nox2 2011'!AC23</f>
        <v>-8.3169999999981314E-3</v>
      </c>
      <c r="AD50">
        <f t="shared" si="2"/>
        <v>4.3255607142856665E-2</v>
      </c>
    </row>
    <row r="51" spans="1:30" x14ac:dyDescent="0.45">
      <c r="A51" t="s">
        <v>24</v>
      </c>
      <c r="B51">
        <f>B24-'11 Nox2 2011'!B24</f>
        <v>0.25076100000000068</v>
      </c>
      <c r="C51">
        <f>C24-'11 Nox2 2011'!C24</f>
        <v>0.13427100000000181</v>
      </c>
      <c r="D51">
        <f>D24-'11 Nox2 2011'!D24</f>
        <v>-1.3539999999991892E-3</v>
      </c>
      <c r="E51">
        <f>E24-'11 Nox2 2011'!E24</f>
        <v>-2.1088999999999913E-2</v>
      </c>
      <c r="F51">
        <f>F24-'11 Nox2 2011'!F24</f>
        <v>-9.7619999999984941E-3</v>
      </c>
      <c r="G51">
        <f>G24-'11 Nox2 2011'!G24</f>
        <v>0.33085500000000323</v>
      </c>
      <c r="H51">
        <f>H24-'11 Nox2 2011'!H24</f>
        <v>-0.39743100000000009</v>
      </c>
      <c r="I51">
        <f>I24-'11 Nox2 2011'!I24</f>
        <v>5.6580000000000297E-2</v>
      </c>
      <c r="J51">
        <f>J24-'11 Nox2 2011'!J24</f>
        <v>0.12124700000000033</v>
      </c>
      <c r="K51">
        <f>K24-'11 Nox2 2011'!K24</f>
        <v>0.32465799999999945</v>
      </c>
      <c r="L51">
        <f>L24-'11 Nox2 2011'!L24</f>
        <v>0</v>
      </c>
      <c r="M51">
        <f>M24-'11 Nox2 2011'!M24</f>
        <v>-0.19574800000000003</v>
      </c>
      <c r="N51">
        <f>N24-'11 Nox2 2011'!N24</f>
        <v>-0.1523330000000005</v>
      </c>
      <c r="O51">
        <f>O24-'11 Nox2 2011'!O24</f>
        <v>5.1324000000001035E-2</v>
      </c>
      <c r="P51">
        <f>P24-'11 Nox2 2011'!P24</f>
        <v>1.9066000000002248E-2</v>
      </c>
      <c r="Q51">
        <f>Q24-'11 Nox2 2011'!Q24</f>
        <v>-0.16262700000000052</v>
      </c>
      <c r="R51">
        <f>R24-'11 Nox2 2011'!R24</f>
        <v>-1.6444999999997378E-2</v>
      </c>
      <c r="S51">
        <f>S24-'11 Nox2 2011'!S24</f>
        <v>-2.7559000000000111E-2</v>
      </c>
      <c r="T51">
        <f>T24-'11 Nox2 2011'!T24</f>
        <v>0.39692999999999934</v>
      </c>
      <c r="U51">
        <f>U24-'11 Nox2 2011'!U24</f>
        <v>0.2875539999999992</v>
      </c>
      <c r="V51">
        <f>V24-'11 Nox2 2011'!V24</f>
        <v>0.31519500000000011</v>
      </c>
      <c r="W51">
        <f>W24-'11 Nox2 2011'!W24</f>
        <v>-0.4129050000000003</v>
      </c>
      <c r="X51">
        <f>X24-'11 Nox2 2011'!X24</f>
        <v>0.15754800000000024</v>
      </c>
      <c r="Y51">
        <f>Y24-'11 Nox2 2011'!Y24</f>
        <v>2.1862000000000492E-2</v>
      </c>
      <c r="Z51">
        <f>Z24-'11 Nox2 2011'!Z24</f>
        <v>0.12774599999999836</v>
      </c>
      <c r="AA51">
        <f>AA24-'11 Nox2 2011'!AA24</f>
        <v>-9.4496999999998721E-2</v>
      </c>
      <c r="AB51">
        <f>AB24-'11 Nox2 2011'!AB24</f>
        <v>-8.8670000000021787E-3</v>
      </c>
      <c r="AC51">
        <f>AC24-'11 Nox2 2011'!AC24</f>
        <v>1.4141999999999655E-2</v>
      </c>
      <c r="AD51">
        <f t="shared" si="2"/>
        <v>3.961150000000032E-2</v>
      </c>
    </row>
    <row r="52" spans="1:30" x14ac:dyDescent="0.45">
      <c r="A52" t="s">
        <v>21</v>
      </c>
      <c r="B52">
        <f>B25-'11 Nox2 2011'!B25</f>
        <v>0.20409699999999731</v>
      </c>
      <c r="C52">
        <f>C25-'11 Nox2 2011'!C25</f>
        <v>7.3852000000002249E-2</v>
      </c>
      <c r="D52">
        <f>D25-'11 Nox2 2011'!D25</f>
        <v>-3.1029999999994118E-3</v>
      </c>
      <c r="E52">
        <f>E25-'11 Nox2 2011'!E25</f>
        <v>-9.0110000000009904E-3</v>
      </c>
      <c r="F52">
        <f>F25-'11 Nox2 2011'!F25</f>
        <v>-8.587999999999596E-3</v>
      </c>
      <c r="G52">
        <f>G25-'11 Nox2 2011'!G25</f>
        <v>0.15253900000000087</v>
      </c>
      <c r="H52">
        <f>H25-'11 Nox2 2011'!H25</f>
        <v>0.36746099999999871</v>
      </c>
      <c r="I52">
        <f>I25-'11 Nox2 2011'!I25</f>
        <v>0</v>
      </c>
      <c r="J52">
        <f>J25-'11 Nox2 2011'!J25</f>
        <v>0</v>
      </c>
      <c r="K52">
        <f>K25-'11 Nox2 2011'!K25</f>
        <v>0.12002999999999997</v>
      </c>
      <c r="L52">
        <f>L25-'11 Nox2 2011'!L25</f>
        <v>-0.13154800000000044</v>
      </c>
      <c r="M52">
        <f>M25-'11 Nox2 2011'!M25</f>
        <v>2.2285999999999362E-2</v>
      </c>
      <c r="N52">
        <f>N25-'11 Nox2 2011'!N25</f>
        <v>5.9314999999998008E-2</v>
      </c>
      <c r="O52">
        <f>O25-'11 Nox2 2011'!O25</f>
        <v>7.650000000001711E-3</v>
      </c>
      <c r="P52">
        <f>P25-'11 Nox2 2011'!P25</f>
        <v>0.15939000000000192</v>
      </c>
      <c r="Q52">
        <f>Q25-'11 Nox2 2011'!Q25</f>
        <v>-3.677499999999867E-2</v>
      </c>
      <c r="R52">
        <f>R25-'11 Nox2 2011'!R25</f>
        <v>7.929000000000741E-3</v>
      </c>
      <c r="S52">
        <f>S25-'11 Nox2 2011'!S25</f>
        <v>-0.23578300000000141</v>
      </c>
      <c r="T52">
        <f>T25-'11 Nox2 2011'!T25</f>
        <v>-0.28562899999999924</v>
      </c>
      <c r="U52">
        <f>U25-'11 Nox2 2011'!U25</f>
        <v>-8.3289999999999864E-2</v>
      </c>
      <c r="V52">
        <f>V25-'11 Nox2 2011'!V25</f>
        <v>2.7046000000000348E-2</v>
      </c>
      <c r="W52">
        <f>W25-'11 Nox2 2011'!W25</f>
        <v>0.14033399999999929</v>
      </c>
      <c r="X52">
        <f>X25-'11 Nox2 2011'!X25</f>
        <v>-9.5712000000002462E-2</v>
      </c>
      <c r="Y52">
        <f>Y25-'11 Nox2 2011'!Y25</f>
        <v>5.2837000000000245E-2</v>
      </c>
      <c r="Z52">
        <f>Z25-'11 Nox2 2011'!Z25</f>
        <v>-7.3565000000002101E-2</v>
      </c>
      <c r="AA52">
        <f>AA25-'11 Nox2 2011'!AA25</f>
        <v>-3.8706999999998715E-2</v>
      </c>
      <c r="AB52">
        <f>AB25-'11 Nox2 2011'!AB25</f>
        <v>8.1143000000000853E-2</v>
      </c>
      <c r="AC52">
        <f>AC25-'11 Nox2 2011'!AC25</f>
        <v>2.4870000000021264E-3</v>
      </c>
      <c r="AD52">
        <f t="shared" si="2"/>
        <v>1.7024464285714309E-2</v>
      </c>
    </row>
    <row r="53" spans="1:30" x14ac:dyDescent="0.45">
      <c r="A53" t="s">
        <v>22</v>
      </c>
      <c r="B53">
        <f>B26-'11 Nox2 2011'!B26</f>
        <v>2.3552999999999713E-2</v>
      </c>
      <c r="C53">
        <f>C26-'11 Nox2 2011'!C26</f>
        <v>-5.9509999999960428E-3</v>
      </c>
      <c r="D53">
        <f>D26-'11 Nox2 2011'!D26</f>
        <v>4.1019999999960532E-3</v>
      </c>
      <c r="E53">
        <f>E26-'11 Nox2 2011'!E26</f>
        <v>-2.7314000000004057E-2</v>
      </c>
      <c r="F53">
        <f>F26-'11 Nox2 2011'!F26</f>
        <v>-2.7791999999990935E-2</v>
      </c>
      <c r="G53">
        <f>G26-'11 Nox2 2011'!G26</f>
        <v>3.3804999999993868E-2</v>
      </c>
      <c r="H53">
        <f>H26-'11 Nox2 2011'!H26</f>
        <v>-1.0823999999999501E-2</v>
      </c>
      <c r="I53">
        <f>I26-'11 Nox2 2011'!I26</f>
        <v>-3.5969999999998947E-2</v>
      </c>
      <c r="J53">
        <f>J26-'11 Nox2 2011'!J26</f>
        <v>2.1710000000005891E-3</v>
      </c>
      <c r="K53">
        <f>K26-'11 Nox2 2011'!K26</f>
        <v>1.6328000000001452E-2</v>
      </c>
      <c r="L53">
        <f>L26-'11 Nox2 2011'!L26</f>
        <v>-0.10465599999999853</v>
      </c>
      <c r="M53">
        <f>M26-'11 Nox2 2011'!M26</f>
        <v>2.0196999999996024E-2</v>
      </c>
      <c r="N53">
        <f>N26-'11 Nox2 2011'!N26</f>
        <v>9.8517999999998551E-2</v>
      </c>
      <c r="O53">
        <f>O26-'11 Nox2 2011'!O26</f>
        <v>1.7924000000007823E-2</v>
      </c>
      <c r="P53">
        <f>P26-'11 Nox2 2011'!P26</f>
        <v>3.5420000000101481E-3</v>
      </c>
      <c r="Q53">
        <f>Q26-'11 Nox2 2011'!Q26</f>
        <v>0</v>
      </c>
      <c r="R53">
        <f>R26-'11 Nox2 2011'!R26</f>
        <v>-1.4502000000007342E-2</v>
      </c>
      <c r="S53">
        <f>S26-'11 Nox2 2011'!S26</f>
        <v>-0.15020099999999559</v>
      </c>
      <c r="T53">
        <f>T26-'11 Nox2 2011'!T26</f>
        <v>7.9550000000025989E-3</v>
      </c>
      <c r="U53">
        <f>U26-'11 Nox2 2011'!U26</f>
        <v>6.7659999999989395E-3</v>
      </c>
      <c r="V53">
        <f>V26-'11 Nox2 2011'!V26</f>
        <v>7.6839999999975817E-3</v>
      </c>
      <c r="W53">
        <f>W26-'11 Nox2 2011'!W26</f>
        <v>6.6531999999998703E-2</v>
      </c>
      <c r="X53">
        <f>X26-'11 Nox2 2011'!X26</f>
        <v>-7.5215999999997507E-2</v>
      </c>
      <c r="Y53">
        <f>Y26-'11 Nox2 2011'!Y26</f>
        <v>0.14420299999999742</v>
      </c>
      <c r="Z53">
        <f>Z26-'11 Nox2 2011'!Z26</f>
        <v>-0.13570199999999488</v>
      </c>
      <c r="AA53">
        <f>AA26-'11 Nox2 2011'!AA26</f>
        <v>-2.0560000000031664E-3</v>
      </c>
      <c r="AB53">
        <f>AB26-'11 Nox2 2011'!AB26</f>
        <v>-2.4986999999995874E-2</v>
      </c>
      <c r="AC53">
        <f>AC26-'11 Nox2 2011'!AC26</f>
        <v>0</v>
      </c>
      <c r="AD53">
        <f t="shared" si="2"/>
        <v>-5.7818214285708181E-3</v>
      </c>
    </row>
    <row r="54" spans="1:30" x14ac:dyDescent="0.45">
      <c r="AD54">
        <f>AD53+AD48+AD42+AD36</f>
        <v>1.284319178571425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/>
  <dimension ref="A1:AD21"/>
  <sheetViews>
    <sheetView workbookViewId="0">
      <selection sqref="A1:AC20"/>
    </sheetView>
  </sheetViews>
  <sheetFormatPr defaultRowHeight="14.25" x14ac:dyDescent="0.45"/>
  <cols>
    <col min="1" max="1" width="22" bestFit="1" customWidth="1"/>
    <col min="2" max="17" width="12.73046875" bestFit="1" customWidth="1"/>
    <col min="18" max="18" width="12" bestFit="1" customWidth="1"/>
    <col min="19" max="19" width="12.73046875" bestFit="1" customWidth="1"/>
    <col min="20" max="20" width="12" bestFit="1" customWidth="1"/>
    <col min="21" max="30" width="12.73046875" bestFit="1" customWidth="1"/>
  </cols>
  <sheetData>
    <row r="1" spans="1:30" x14ac:dyDescent="0.45">
      <c r="B1">
        <v>2019</v>
      </c>
      <c r="C1">
        <v>2019</v>
      </c>
      <c r="D1">
        <v>2019</v>
      </c>
      <c r="E1">
        <v>2019</v>
      </c>
      <c r="F1">
        <v>2019</v>
      </c>
      <c r="G1">
        <v>2019</v>
      </c>
      <c r="H1">
        <v>2019</v>
      </c>
      <c r="I1">
        <v>2019</v>
      </c>
      <c r="J1">
        <v>2019</v>
      </c>
      <c r="K1">
        <v>2019</v>
      </c>
      <c r="L1">
        <v>2019</v>
      </c>
      <c r="M1">
        <v>2019</v>
      </c>
      <c r="N1">
        <v>2020</v>
      </c>
      <c r="O1">
        <v>2020</v>
      </c>
      <c r="P1">
        <v>2020</v>
      </c>
      <c r="Q1">
        <v>2020</v>
      </c>
      <c r="R1">
        <v>2020</v>
      </c>
      <c r="S1">
        <v>2020</v>
      </c>
      <c r="T1">
        <v>2020</v>
      </c>
      <c r="U1">
        <v>2020</v>
      </c>
      <c r="V1">
        <v>2020</v>
      </c>
      <c r="W1">
        <v>2020</v>
      </c>
      <c r="X1">
        <v>2020</v>
      </c>
      <c r="Y1">
        <v>2020</v>
      </c>
      <c r="Z1">
        <v>2021</v>
      </c>
      <c r="AA1">
        <v>2021</v>
      </c>
      <c r="AB1">
        <v>2021</v>
      </c>
      <c r="AC1">
        <v>2021</v>
      </c>
    </row>
    <row r="2" spans="1:30" x14ac:dyDescent="0.45">
      <c r="B2" s="1">
        <v>44197</v>
      </c>
      <c r="C2" s="1">
        <v>44228</v>
      </c>
      <c r="D2" s="1">
        <v>44256</v>
      </c>
      <c r="E2" s="1">
        <v>44287</v>
      </c>
      <c r="F2" s="1">
        <v>44317</v>
      </c>
      <c r="G2" s="1">
        <v>44348</v>
      </c>
      <c r="H2" s="1">
        <v>44378</v>
      </c>
      <c r="I2" s="1">
        <v>44409</v>
      </c>
      <c r="J2" s="1">
        <v>44440</v>
      </c>
      <c r="K2" s="1">
        <v>44470</v>
      </c>
      <c r="L2" s="1">
        <v>44501</v>
      </c>
      <c r="M2" s="1">
        <v>44531</v>
      </c>
      <c r="N2" s="1">
        <v>44197</v>
      </c>
      <c r="O2" s="1">
        <v>44228</v>
      </c>
      <c r="P2" s="1">
        <v>44256</v>
      </c>
      <c r="Q2" s="1">
        <v>44287</v>
      </c>
      <c r="R2" s="1">
        <v>44317</v>
      </c>
      <c r="S2" s="1">
        <v>44348</v>
      </c>
      <c r="T2" s="1">
        <v>44378</v>
      </c>
      <c r="U2" s="1">
        <v>44409</v>
      </c>
      <c r="V2" s="1">
        <v>44440</v>
      </c>
      <c r="W2" s="1">
        <v>44470</v>
      </c>
      <c r="X2" s="1">
        <v>44501</v>
      </c>
      <c r="Y2" s="1">
        <v>44531</v>
      </c>
      <c r="Z2" s="1">
        <v>44197</v>
      </c>
      <c r="AA2" s="1">
        <v>44228</v>
      </c>
      <c r="AB2" s="1">
        <v>44256</v>
      </c>
      <c r="AC2" s="1">
        <v>44287</v>
      </c>
      <c r="AD2" t="s">
        <v>25</v>
      </c>
    </row>
    <row r="3" spans="1:30" x14ac:dyDescent="0.45">
      <c r="A3" t="s">
        <v>0</v>
      </c>
      <c r="B3">
        <v>-31098126.576427002</v>
      </c>
      <c r="C3">
        <v>-19500991.844455998</v>
      </c>
      <c r="D3">
        <v>-26334316.828217</v>
      </c>
      <c r="E3">
        <v>-31623980.719491001</v>
      </c>
      <c r="F3">
        <v>-33659483.182749003</v>
      </c>
      <c r="G3">
        <v>-29916939.942604002</v>
      </c>
      <c r="H3">
        <v>-38061991.484917</v>
      </c>
      <c r="I3">
        <v>-44049552.351406001</v>
      </c>
      <c r="J3">
        <v>-36354240.171980001</v>
      </c>
      <c r="K3">
        <v>-33770733.984672002</v>
      </c>
      <c r="L3">
        <v>-29441320.732478999</v>
      </c>
      <c r="M3">
        <v>-29863632.824035998</v>
      </c>
      <c r="N3">
        <v>-32078013.968672998</v>
      </c>
      <c r="O3">
        <v>-29712738.323585</v>
      </c>
      <c r="P3">
        <v>-32886587.017646</v>
      </c>
      <c r="Q3">
        <v>-74093662.171625003</v>
      </c>
      <c r="R3">
        <v>-77508944.397956997</v>
      </c>
      <c r="S3">
        <v>-72160773.994429007</v>
      </c>
      <c r="T3">
        <v>-87504157.102078006</v>
      </c>
      <c r="U3">
        <v>-86963832.208848</v>
      </c>
      <c r="V3">
        <v>-91190331.482111007</v>
      </c>
      <c r="W3">
        <v>-81065378.443575993</v>
      </c>
      <c r="X3">
        <v>-69338885.606766</v>
      </c>
      <c r="Y3">
        <v>-76569591.094081998</v>
      </c>
      <c r="Z3">
        <v>-74228417.653161004</v>
      </c>
      <c r="AA3">
        <v>-56863472.351244003</v>
      </c>
      <c r="AB3">
        <v>-73431408.449692994</v>
      </c>
      <c r="AC3">
        <v>-84934626.014330998</v>
      </c>
      <c r="AD3">
        <f>AVERAGE(B3:AC3)</f>
        <v>-53007361.818687096</v>
      </c>
    </row>
    <row r="4" spans="1:30" x14ac:dyDescent="0.45">
      <c r="A4" t="s">
        <v>1</v>
      </c>
      <c r="B4">
        <v>6745136.1972479997</v>
      </c>
      <c r="C4">
        <v>13138426.927712001</v>
      </c>
      <c r="D4">
        <v>8868877.6522049997</v>
      </c>
      <c r="E4">
        <v>3639425.642523</v>
      </c>
      <c r="F4">
        <v>2994644.486331</v>
      </c>
      <c r="G4">
        <v>4241481.6634649998</v>
      </c>
      <c r="H4">
        <v>3517291.0101649999</v>
      </c>
      <c r="I4">
        <v>3261140.6844080002</v>
      </c>
      <c r="J4">
        <v>3346639.6313479999</v>
      </c>
      <c r="K4">
        <v>5960930.5965339998</v>
      </c>
      <c r="L4">
        <v>5875866.3296100004</v>
      </c>
      <c r="M4">
        <v>6349925.7552439999</v>
      </c>
      <c r="N4">
        <v>4633751.0379010001</v>
      </c>
      <c r="O4">
        <v>3711746.3864020002</v>
      </c>
      <c r="P4">
        <v>5134758.754245</v>
      </c>
      <c r="Q4">
        <v>3722388.014916</v>
      </c>
      <c r="R4">
        <v>1940842.392801</v>
      </c>
      <c r="S4">
        <v>1213872.8375029999</v>
      </c>
      <c r="T4">
        <v>2408682.4440810001</v>
      </c>
      <c r="U4">
        <v>4391648.5530049996</v>
      </c>
      <c r="V4">
        <v>3081041.7329219999</v>
      </c>
      <c r="W4">
        <v>4623459.125852</v>
      </c>
      <c r="X4">
        <v>5199463.2988</v>
      </c>
      <c r="Y4">
        <v>5917725.3056730004</v>
      </c>
      <c r="Z4">
        <v>5362144.2755479999</v>
      </c>
      <c r="AA4">
        <v>8790682.8497819994</v>
      </c>
      <c r="AB4">
        <v>5954283.5306890002</v>
      </c>
      <c r="AC4">
        <v>7153094.2953390004</v>
      </c>
      <c r="AD4">
        <f t="shared" ref="AD4:AD20" si="0">AVERAGE(B4:AC4)</f>
        <v>5042120.4075804288</v>
      </c>
    </row>
    <row r="5" spans="1:30" x14ac:dyDescent="0.45">
      <c r="A5" t="s">
        <v>13</v>
      </c>
      <c r="B5">
        <v>32.221774000000003</v>
      </c>
      <c r="C5">
        <v>70.354911000000001</v>
      </c>
      <c r="D5">
        <v>45.683714999999999</v>
      </c>
      <c r="E5">
        <v>14.765278</v>
      </c>
      <c r="F5">
        <v>11.198252999999999</v>
      </c>
      <c r="G5">
        <v>18.177083</v>
      </c>
      <c r="H5">
        <v>23.465053999999999</v>
      </c>
      <c r="I5">
        <v>28.782257999999999</v>
      </c>
      <c r="J5">
        <v>27.873611</v>
      </c>
      <c r="K5">
        <v>31.608871000000001</v>
      </c>
      <c r="L5">
        <v>35.130374000000003</v>
      </c>
      <c r="M5">
        <v>35.186155999999997</v>
      </c>
      <c r="N5">
        <v>21.837365999999999</v>
      </c>
      <c r="O5">
        <v>16.508621000000002</v>
      </c>
      <c r="P5">
        <v>23.171709</v>
      </c>
      <c r="Q5">
        <v>16.468056000000001</v>
      </c>
      <c r="R5">
        <v>8.3158600000000007</v>
      </c>
      <c r="S5">
        <v>4.9041670000000002</v>
      </c>
      <c r="T5">
        <v>15.620968</v>
      </c>
      <c r="U5">
        <v>30.719086000000001</v>
      </c>
      <c r="V5">
        <v>24.956944</v>
      </c>
      <c r="W5">
        <v>26.146308999999999</v>
      </c>
      <c r="X5">
        <v>26.251389</v>
      </c>
      <c r="Y5">
        <v>30.193548</v>
      </c>
      <c r="Z5">
        <v>22.174731000000001</v>
      </c>
      <c r="AA5">
        <v>43.907738000000002</v>
      </c>
      <c r="AB5">
        <v>25.679677000000002</v>
      </c>
      <c r="AC5">
        <v>33.041666999999997</v>
      </c>
      <c r="AD5">
        <f t="shared" si="0"/>
        <v>26.583756214285707</v>
      </c>
    </row>
    <row r="6" spans="1:30" x14ac:dyDescent="0.45">
      <c r="A6" t="s">
        <v>14</v>
      </c>
      <c r="B6">
        <v>7.7134840000000002</v>
      </c>
      <c r="C6">
        <v>7.5031780000000001</v>
      </c>
      <c r="D6">
        <v>7.0252220000000003</v>
      </c>
      <c r="E6">
        <v>8.4816850000000006</v>
      </c>
      <c r="F6">
        <v>8.7018229999999992</v>
      </c>
      <c r="G6">
        <v>8.0349470000000007</v>
      </c>
      <c r="H6">
        <v>3.5932710000000001</v>
      </c>
      <c r="I6">
        <v>2.5579670000000001</v>
      </c>
      <c r="J6">
        <v>3.4483980000000001</v>
      </c>
      <c r="K6">
        <v>4.2428090000000003</v>
      </c>
      <c r="L6">
        <v>4.2869219999999997</v>
      </c>
      <c r="M6">
        <v>6.5500340000000001</v>
      </c>
      <c r="N6">
        <v>7.9973999999999998</v>
      </c>
      <c r="O6">
        <v>8.5178150000000006</v>
      </c>
      <c r="P6">
        <v>7.326263</v>
      </c>
      <c r="Q6">
        <v>5.932175</v>
      </c>
      <c r="R6">
        <v>7.4101249999999999</v>
      </c>
      <c r="S6">
        <v>5.298368</v>
      </c>
      <c r="T6">
        <v>1.153367</v>
      </c>
      <c r="U6">
        <v>0.94595099999999999</v>
      </c>
      <c r="V6">
        <v>1.119448</v>
      </c>
      <c r="W6">
        <v>1.47376</v>
      </c>
      <c r="X6">
        <v>1.621283</v>
      </c>
      <c r="Y6">
        <v>2.2899660000000002</v>
      </c>
      <c r="Z6">
        <v>6.1539999999999999</v>
      </c>
      <c r="AA6">
        <v>4.3415809999999997</v>
      </c>
      <c r="AB6">
        <v>4.555491</v>
      </c>
      <c r="AC6">
        <v>6.3389680000000004</v>
      </c>
      <c r="AD6">
        <f t="shared" si="0"/>
        <v>5.1648464642857137</v>
      </c>
    </row>
    <row r="7" spans="1:30" x14ac:dyDescent="0.45">
      <c r="A7" t="s">
        <v>15</v>
      </c>
      <c r="B7">
        <v>8.0065410000000004</v>
      </c>
      <c r="C7">
        <v>7.6941040000000003</v>
      </c>
      <c r="D7">
        <v>7.1787749999999999</v>
      </c>
      <c r="E7">
        <v>8.4960640000000005</v>
      </c>
      <c r="F7">
        <v>8.7535950000000007</v>
      </c>
      <c r="G7">
        <v>8.2402099999999994</v>
      </c>
      <c r="H7">
        <v>3.7443399999999998</v>
      </c>
      <c r="I7">
        <v>2.3719950000000001</v>
      </c>
      <c r="J7">
        <v>3.0805229999999999</v>
      </c>
      <c r="K7">
        <v>3.8506100000000001</v>
      </c>
      <c r="L7">
        <v>4.0526479999999996</v>
      </c>
      <c r="M7">
        <v>5.6575639999999998</v>
      </c>
      <c r="N7">
        <v>7.0636729999999996</v>
      </c>
      <c r="O7">
        <v>8.5400189999999991</v>
      </c>
      <c r="P7">
        <v>7.3160869999999996</v>
      </c>
      <c r="Q7">
        <v>8.5800020000000004</v>
      </c>
      <c r="R7">
        <v>8.3087540000000004</v>
      </c>
      <c r="S7">
        <v>8.6160359999999994</v>
      </c>
      <c r="T7">
        <v>3.0544449999999999</v>
      </c>
      <c r="U7">
        <v>1.841456</v>
      </c>
      <c r="V7">
        <v>1.9893110000000001</v>
      </c>
      <c r="W7">
        <v>4.8634839999999997</v>
      </c>
      <c r="X7">
        <v>6.3111259999999998</v>
      </c>
      <c r="Y7">
        <v>5.4632240000000003</v>
      </c>
      <c r="Z7">
        <v>8.4908059999999992</v>
      </c>
      <c r="AA7">
        <v>6.7620930000000001</v>
      </c>
      <c r="AB7">
        <v>7.9992919999999996</v>
      </c>
      <c r="AC7">
        <v>8.8751940000000005</v>
      </c>
      <c r="AD7">
        <f t="shared" si="0"/>
        <v>6.2572132499999986</v>
      </c>
    </row>
    <row r="8" spans="1:30" x14ac:dyDescent="0.45">
      <c r="A8" t="s">
        <v>16</v>
      </c>
      <c r="B8">
        <v>8.0618839999999992</v>
      </c>
      <c r="C8">
        <v>7.9938130000000003</v>
      </c>
      <c r="D8">
        <v>6.9542580000000003</v>
      </c>
      <c r="E8">
        <v>8.4936509999999998</v>
      </c>
      <c r="F8">
        <v>8.7515110000000007</v>
      </c>
      <c r="G8">
        <v>1.723579</v>
      </c>
      <c r="H8">
        <v>3.7978839999999998</v>
      </c>
      <c r="I8">
        <v>2.4481229999999998</v>
      </c>
      <c r="J8">
        <v>3.0598139999999998</v>
      </c>
      <c r="K8">
        <v>3.9298139999999999</v>
      </c>
      <c r="L8">
        <v>4.0455589999999999</v>
      </c>
      <c r="M8">
        <v>2.4788519999999998</v>
      </c>
      <c r="N8">
        <v>4.943289</v>
      </c>
      <c r="O8">
        <v>8.1810840000000002</v>
      </c>
      <c r="P8">
        <v>6.6344339999999997</v>
      </c>
      <c r="Q8">
        <v>8.7363560000000007</v>
      </c>
      <c r="R8">
        <v>8.3574979999999996</v>
      </c>
      <c r="S8">
        <v>8.6570280000000004</v>
      </c>
      <c r="T8">
        <v>5.5601159999999998</v>
      </c>
      <c r="U8">
        <v>2.649937</v>
      </c>
      <c r="V8">
        <v>2.3779469999999998</v>
      </c>
      <c r="W8">
        <v>0.99937600000000004</v>
      </c>
      <c r="X8">
        <v>4.3939079999999997</v>
      </c>
      <c r="Y8">
        <v>7.0054819999999998</v>
      </c>
      <c r="Z8">
        <v>8.6808859999999992</v>
      </c>
      <c r="AA8">
        <v>7.3388770000000001</v>
      </c>
      <c r="AB8">
        <v>8.5742290000000008</v>
      </c>
      <c r="AC8">
        <v>8.9331320000000005</v>
      </c>
      <c r="AD8">
        <f t="shared" si="0"/>
        <v>5.8486543214285698</v>
      </c>
    </row>
    <row r="9" spans="1:30" x14ac:dyDescent="0.45">
      <c r="A9" t="s">
        <v>17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0.36488900000000002</v>
      </c>
      <c r="K9">
        <v>3.2132670000000001</v>
      </c>
      <c r="L9">
        <v>3.5608430000000002</v>
      </c>
      <c r="M9">
        <v>2.4270139999999998</v>
      </c>
      <c r="N9">
        <v>4.9607479999999997</v>
      </c>
      <c r="O9">
        <v>8.4129620000000003</v>
      </c>
      <c r="P9">
        <v>6.9820770000000003</v>
      </c>
      <c r="Q9">
        <v>8.7965590000000002</v>
      </c>
      <c r="R9">
        <v>8.3465249999999997</v>
      </c>
      <c r="S9">
        <v>8.6840130000000002</v>
      </c>
      <c r="T9">
        <v>5.3887559999999999</v>
      </c>
      <c r="U9">
        <v>2.550424</v>
      </c>
      <c r="V9">
        <v>2.6835740000000001</v>
      </c>
      <c r="W9">
        <v>5.1948980000000002</v>
      </c>
      <c r="X9">
        <v>8.4417840000000002</v>
      </c>
      <c r="Y9">
        <v>5.8590900000000001</v>
      </c>
      <c r="Z9">
        <v>8.7191700000000001</v>
      </c>
      <c r="AA9">
        <v>7.6299799999999998</v>
      </c>
      <c r="AB9">
        <v>8.7206770000000002</v>
      </c>
      <c r="AC9">
        <v>8.9334050000000005</v>
      </c>
      <c r="AD9">
        <f t="shared" si="0"/>
        <v>4.2810948214285718</v>
      </c>
    </row>
    <row r="10" spans="1:30" x14ac:dyDescent="0.45">
      <c r="A10" t="s">
        <v>18</v>
      </c>
      <c r="B10">
        <v>23.781908999999999</v>
      </c>
      <c r="C10">
        <v>23.191095000000001</v>
      </c>
      <c r="D10">
        <v>21.158255</v>
      </c>
      <c r="E10">
        <v>25.471399999999999</v>
      </c>
      <c r="F10">
        <v>26.206928999999999</v>
      </c>
      <c r="G10">
        <v>17.998736999999998</v>
      </c>
      <c r="H10">
        <v>11.135495000000001</v>
      </c>
      <c r="I10">
        <v>7.3780859999999997</v>
      </c>
      <c r="J10">
        <v>9.9536230000000003</v>
      </c>
      <c r="K10">
        <v>15.236501000000001</v>
      </c>
      <c r="L10">
        <v>15.934754999999999</v>
      </c>
      <c r="M10">
        <v>17.113462999999999</v>
      </c>
      <c r="N10">
        <v>24.965109999999999</v>
      </c>
      <c r="O10">
        <v>33.651879999999998</v>
      </c>
      <c r="P10">
        <v>28.258861</v>
      </c>
      <c r="Q10">
        <v>32.045093999999999</v>
      </c>
      <c r="R10">
        <v>32.422901000000003</v>
      </c>
      <c r="S10">
        <v>31.255445000000002</v>
      </c>
      <c r="T10">
        <v>15.156685</v>
      </c>
      <c r="U10">
        <v>7.9877669999999998</v>
      </c>
      <c r="V10">
        <v>8.1702790000000007</v>
      </c>
      <c r="W10">
        <v>12.531518999999999</v>
      </c>
      <c r="X10">
        <v>20.759758000000001</v>
      </c>
      <c r="Y10">
        <v>20.617761999999999</v>
      </c>
      <c r="Z10">
        <v>32.044862999999999</v>
      </c>
      <c r="AA10">
        <v>26.072531000000001</v>
      </c>
      <c r="AB10">
        <v>29.849689000000001</v>
      </c>
      <c r="AC10">
        <v>33.080702000000002</v>
      </c>
      <c r="AD10">
        <f t="shared" si="0"/>
        <v>21.5511105</v>
      </c>
    </row>
    <row r="11" spans="1:30" x14ac:dyDescent="0.45">
      <c r="A11" t="s">
        <v>19</v>
      </c>
      <c r="B11">
        <v>4.3751559999999996</v>
      </c>
      <c r="C11">
        <v>6.2454700000000001</v>
      </c>
      <c r="D11">
        <v>8.3943879999999993</v>
      </c>
      <c r="E11">
        <v>20.794339999999998</v>
      </c>
      <c r="F11">
        <v>20.907838000000002</v>
      </c>
      <c r="G11">
        <v>10.85197</v>
      </c>
      <c r="H11">
        <v>4.765981</v>
      </c>
      <c r="I11">
        <v>8.8194409999999994</v>
      </c>
      <c r="J11">
        <v>9.1288999999999998</v>
      </c>
      <c r="K11">
        <v>9.8044659999999997</v>
      </c>
      <c r="L11">
        <v>2.6037210000000002</v>
      </c>
      <c r="M11">
        <v>7.7649999999999997E-2</v>
      </c>
      <c r="N11">
        <v>8.0877020000000002</v>
      </c>
      <c r="O11">
        <v>18.916405000000001</v>
      </c>
      <c r="P11">
        <v>13.245266000000001</v>
      </c>
      <c r="Q11">
        <v>19.007968000000002</v>
      </c>
      <c r="R11">
        <v>19.999275000000001</v>
      </c>
      <c r="S11">
        <v>17.866243999999998</v>
      </c>
      <c r="T11">
        <v>8.0052400000000006</v>
      </c>
      <c r="U11">
        <v>7.6147070000000001</v>
      </c>
      <c r="V11">
        <v>4.5971450000000003</v>
      </c>
      <c r="W11">
        <v>2.2133579999999999</v>
      </c>
      <c r="X11">
        <v>11.898192999999999</v>
      </c>
      <c r="Y11">
        <v>13.544670999999999</v>
      </c>
      <c r="Z11">
        <v>17.376307000000001</v>
      </c>
      <c r="AA11">
        <v>11.318833</v>
      </c>
      <c r="AB11">
        <v>14.920161</v>
      </c>
      <c r="AC11">
        <v>16.152279</v>
      </c>
      <c r="AD11">
        <f t="shared" si="0"/>
        <v>11.126181250000002</v>
      </c>
    </row>
    <row r="12" spans="1:30" x14ac:dyDescent="0.45">
      <c r="A12" t="s">
        <v>20</v>
      </c>
      <c r="B12">
        <v>18.043263</v>
      </c>
      <c r="C12">
        <v>18.096232000000001</v>
      </c>
      <c r="D12">
        <v>16.864502000000002</v>
      </c>
      <c r="E12">
        <v>20.776126000000001</v>
      </c>
      <c r="F12">
        <v>20.909803</v>
      </c>
      <c r="G12">
        <v>16.487624</v>
      </c>
      <c r="H12">
        <v>10.877117</v>
      </c>
      <c r="I12">
        <v>8.5364999999999996E-2</v>
      </c>
      <c r="J12">
        <v>2.5897920000000001</v>
      </c>
      <c r="K12">
        <v>7.1110569999999997</v>
      </c>
      <c r="L12">
        <v>15.165787</v>
      </c>
      <c r="M12">
        <v>13.86041</v>
      </c>
      <c r="N12">
        <v>18.533182</v>
      </c>
      <c r="O12">
        <v>19.94999</v>
      </c>
      <c r="P12">
        <v>17.092411999999999</v>
      </c>
      <c r="Q12">
        <v>19.740251000000001</v>
      </c>
      <c r="R12">
        <v>19.413540000000001</v>
      </c>
      <c r="S12">
        <v>16.414138000000001</v>
      </c>
      <c r="T12">
        <v>2.7569599999999999</v>
      </c>
      <c r="U12">
        <v>0.71567899999999995</v>
      </c>
      <c r="V12">
        <v>0.38740000000000002</v>
      </c>
      <c r="W12">
        <v>2.3252130000000002</v>
      </c>
      <c r="X12">
        <v>7.9740539999999998</v>
      </c>
      <c r="Y12">
        <v>8.5592389999999998</v>
      </c>
      <c r="Z12">
        <v>17.957882000000001</v>
      </c>
      <c r="AA12">
        <v>15.516313999999999</v>
      </c>
      <c r="AB12">
        <v>16.748166999999999</v>
      </c>
      <c r="AC12">
        <v>20.796610999999999</v>
      </c>
      <c r="AD12">
        <f t="shared" si="0"/>
        <v>13.062432500000003</v>
      </c>
    </row>
    <row r="13" spans="1:30" x14ac:dyDescent="0.45">
      <c r="A13" t="s">
        <v>24</v>
      </c>
      <c r="B13">
        <v>16.881201999999998</v>
      </c>
      <c r="C13">
        <v>15.826311</v>
      </c>
      <c r="D13">
        <v>13.241263</v>
      </c>
      <c r="E13">
        <v>20.911109</v>
      </c>
      <c r="F13">
        <v>20.883091</v>
      </c>
      <c r="G13">
        <v>15.98133</v>
      </c>
      <c r="H13">
        <v>3.8578130000000002</v>
      </c>
      <c r="I13">
        <v>8.884093</v>
      </c>
      <c r="J13">
        <v>11.68149</v>
      </c>
      <c r="K13">
        <v>18.259401</v>
      </c>
      <c r="L13">
        <v>0</v>
      </c>
      <c r="M13">
        <v>5.8822039999999998</v>
      </c>
      <c r="N13">
        <v>11.588665000000001</v>
      </c>
      <c r="O13">
        <v>20.217345999999999</v>
      </c>
      <c r="P13">
        <v>17.791996999999999</v>
      </c>
      <c r="Q13">
        <v>21.181716000000002</v>
      </c>
      <c r="R13">
        <v>20.911270999999999</v>
      </c>
      <c r="S13">
        <v>20.517502</v>
      </c>
      <c r="T13">
        <v>15.486501000000001</v>
      </c>
      <c r="U13">
        <v>6.0030659999999996</v>
      </c>
      <c r="V13">
        <v>8.9297590000000007</v>
      </c>
      <c r="W13">
        <v>12.502564</v>
      </c>
      <c r="X13">
        <v>9.921716</v>
      </c>
      <c r="Y13">
        <v>17.505728999999999</v>
      </c>
      <c r="Z13">
        <v>20.312055000000001</v>
      </c>
      <c r="AA13">
        <v>17.103897</v>
      </c>
      <c r="AB13">
        <v>20.045650999999999</v>
      </c>
      <c r="AC13">
        <v>21.522369000000001</v>
      </c>
      <c r="AD13">
        <f t="shared" si="0"/>
        <v>14.779682535714285</v>
      </c>
    </row>
    <row r="14" spans="1:30" x14ac:dyDescent="0.45">
      <c r="A14" t="s">
        <v>21</v>
      </c>
      <c r="B14">
        <v>19.167014999999999</v>
      </c>
      <c r="C14">
        <v>19.504950000000001</v>
      </c>
      <c r="D14">
        <v>18.820295000000002</v>
      </c>
      <c r="E14">
        <v>21.179238999999999</v>
      </c>
      <c r="F14">
        <v>21.216076999999999</v>
      </c>
      <c r="G14">
        <v>19.659115</v>
      </c>
      <c r="H14">
        <v>5.7050619999999999</v>
      </c>
      <c r="I14">
        <v>0</v>
      </c>
      <c r="J14">
        <v>0</v>
      </c>
      <c r="K14">
        <v>0.91592700000000005</v>
      </c>
      <c r="L14">
        <v>19.853300000000001</v>
      </c>
      <c r="M14">
        <v>20.713940999999998</v>
      </c>
      <c r="N14">
        <v>21.279564000000001</v>
      </c>
      <c r="O14">
        <v>21.284603000000001</v>
      </c>
      <c r="P14">
        <v>20.235289999999999</v>
      </c>
      <c r="Q14">
        <v>17.315705000000001</v>
      </c>
      <c r="R14">
        <v>21.171215</v>
      </c>
      <c r="S14">
        <v>21.317723000000001</v>
      </c>
      <c r="T14">
        <v>9.9297810000000002</v>
      </c>
      <c r="U14">
        <v>3.9502109999999999</v>
      </c>
      <c r="V14">
        <v>5.1805349999999999</v>
      </c>
      <c r="W14">
        <v>12.826841999999999</v>
      </c>
      <c r="X14">
        <v>20.553283</v>
      </c>
      <c r="Y14">
        <v>9.9641160000000006</v>
      </c>
      <c r="Z14">
        <v>20.795940999999999</v>
      </c>
      <c r="AA14">
        <v>19.218595000000001</v>
      </c>
      <c r="AB14">
        <v>20.359321999999999</v>
      </c>
      <c r="AC14">
        <v>21.685714999999998</v>
      </c>
      <c r="AD14">
        <f t="shared" si="0"/>
        <v>15.492977214285718</v>
      </c>
    </row>
    <row r="15" spans="1:30" x14ac:dyDescent="0.45">
      <c r="A15" t="s">
        <v>22</v>
      </c>
      <c r="B15">
        <v>58.466636000000001</v>
      </c>
      <c r="C15">
        <v>59.672963000000003</v>
      </c>
      <c r="D15">
        <v>57.320447999999999</v>
      </c>
      <c r="E15">
        <v>83.660814999999999</v>
      </c>
      <c r="F15">
        <v>83.916809000000001</v>
      </c>
      <c r="G15">
        <v>62.980038999999998</v>
      </c>
      <c r="H15">
        <v>25.205971999999999</v>
      </c>
      <c r="I15">
        <v>17.788898</v>
      </c>
      <c r="J15">
        <v>23.400182000000001</v>
      </c>
      <c r="K15">
        <v>36.090851999999998</v>
      </c>
      <c r="L15">
        <v>37.622807999999999</v>
      </c>
      <c r="M15">
        <v>40.534205</v>
      </c>
      <c r="N15">
        <v>59.489113000000003</v>
      </c>
      <c r="O15">
        <v>80.368345000000005</v>
      </c>
      <c r="P15">
        <v>68.364964999999998</v>
      </c>
      <c r="Q15">
        <v>77.245638999999997</v>
      </c>
      <c r="R15">
        <v>81.495301999999995</v>
      </c>
      <c r="S15">
        <v>76.115606999999997</v>
      </c>
      <c r="T15">
        <v>36.178482000000002</v>
      </c>
      <c r="U15">
        <v>18.283663000000001</v>
      </c>
      <c r="V15">
        <v>19.094839</v>
      </c>
      <c r="W15">
        <v>29.867975999999999</v>
      </c>
      <c r="X15">
        <v>50.319685</v>
      </c>
      <c r="Y15">
        <v>49.573754999999998</v>
      </c>
      <c r="Z15">
        <v>76.442184999999995</v>
      </c>
      <c r="AA15">
        <v>63.157639000000003</v>
      </c>
      <c r="AB15">
        <v>72.073300000000003</v>
      </c>
      <c r="AC15">
        <v>80.156974000000005</v>
      </c>
      <c r="AD15">
        <f t="shared" si="0"/>
        <v>54.460289142857128</v>
      </c>
    </row>
    <row r="16" spans="1:30" x14ac:dyDescent="0.45">
      <c r="A16" t="s">
        <v>26</v>
      </c>
      <c r="B16">
        <v>4.1238219999999997</v>
      </c>
      <c r="C16">
        <v>4.8849749999999998</v>
      </c>
      <c r="D16">
        <v>2.955212</v>
      </c>
      <c r="E16">
        <v>5.8418749999999999</v>
      </c>
      <c r="F16">
        <v>5.8398659999999998</v>
      </c>
      <c r="G16">
        <v>4.6010460000000002</v>
      </c>
      <c r="H16">
        <v>0.77680800000000005</v>
      </c>
      <c r="I16">
        <v>1.1951609999999999</v>
      </c>
      <c r="J16">
        <v>0</v>
      </c>
      <c r="K16">
        <v>0.80839399999999995</v>
      </c>
      <c r="L16">
        <v>2.7767119999999998</v>
      </c>
      <c r="M16">
        <v>3.056381</v>
      </c>
      <c r="N16">
        <v>4.979806</v>
      </c>
      <c r="O16">
        <v>1.420474</v>
      </c>
      <c r="P16">
        <v>0</v>
      </c>
      <c r="Q16">
        <v>0</v>
      </c>
      <c r="R16">
        <v>0.59387000000000001</v>
      </c>
      <c r="S16">
        <v>2.234229</v>
      </c>
      <c r="T16">
        <v>3.8015150000000002</v>
      </c>
      <c r="U16">
        <v>0.70766099999999998</v>
      </c>
      <c r="V16">
        <v>3.9322000000000003E-2</v>
      </c>
      <c r="W16">
        <v>1.1251949999999999</v>
      </c>
      <c r="X16">
        <v>4.6581289999999997</v>
      </c>
      <c r="Y16">
        <v>4.1380330000000001</v>
      </c>
      <c r="Z16">
        <v>4.3318250000000003</v>
      </c>
      <c r="AA16">
        <v>3.7498909999999999</v>
      </c>
      <c r="AB16">
        <v>3.6109939999999998</v>
      </c>
      <c r="AC16">
        <v>2.717638</v>
      </c>
      <c r="AD16">
        <f t="shared" si="0"/>
        <v>2.6774583571428572</v>
      </c>
    </row>
    <row r="17" spans="1:30" x14ac:dyDescent="0.45">
      <c r="A17" t="s">
        <v>27</v>
      </c>
      <c r="B17">
        <v>4.0768969999999998</v>
      </c>
      <c r="C17">
        <v>4.8666669999999996</v>
      </c>
      <c r="D17">
        <v>3.0188039999999998</v>
      </c>
      <c r="E17">
        <v>5.8418749999999999</v>
      </c>
      <c r="F17">
        <v>5.8251099999999996</v>
      </c>
      <c r="G17">
        <v>4.6652110000000002</v>
      </c>
      <c r="H17">
        <v>0.556257</v>
      </c>
      <c r="I17">
        <v>0.40887099999999998</v>
      </c>
      <c r="J17">
        <v>0</v>
      </c>
      <c r="K17">
        <v>0.89584699999999995</v>
      </c>
      <c r="L17">
        <v>2.2093069999999999</v>
      </c>
      <c r="M17">
        <v>3.01613</v>
      </c>
      <c r="N17">
        <v>5.0050189999999999</v>
      </c>
      <c r="O17">
        <v>4.5471979999999999</v>
      </c>
      <c r="P17">
        <v>0</v>
      </c>
      <c r="Q17">
        <v>0.30446299999999998</v>
      </c>
      <c r="R17">
        <v>1.719457</v>
      </c>
      <c r="S17">
        <v>2.1732670000000001</v>
      </c>
      <c r="T17">
        <v>3.7965089999999999</v>
      </c>
      <c r="U17">
        <v>0.35269499999999998</v>
      </c>
      <c r="V17">
        <v>2.3507E-2</v>
      </c>
      <c r="W17">
        <v>1.1391519999999999</v>
      </c>
      <c r="X17">
        <v>4.6348039999999999</v>
      </c>
      <c r="Y17">
        <v>3.9230749999999999</v>
      </c>
      <c r="Z17">
        <v>4.1710630000000002</v>
      </c>
      <c r="AA17">
        <v>3.8531949999999999</v>
      </c>
      <c r="AB17">
        <v>3.4287380000000001</v>
      </c>
      <c r="AC17">
        <v>2.7618879999999999</v>
      </c>
      <c r="AD17">
        <f t="shared" si="0"/>
        <v>2.7576787857142855</v>
      </c>
    </row>
    <row r="18" spans="1:30" x14ac:dyDescent="0.45">
      <c r="A18" t="s">
        <v>28</v>
      </c>
      <c r="B18">
        <v>5.8882139999999996</v>
      </c>
      <c r="C18">
        <v>5.0666359999999999</v>
      </c>
      <c r="D18">
        <v>6.7837839999999998</v>
      </c>
      <c r="E18">
        <v>8.6209399999999992</v>
      </c>
      <c r="F18">
        <v>8.5113730000000007</v>
      </c>
      <c r="G18">
        <v>7.113747</v>
      </c>
      <c r="H18">
        <v>1.305671</v>
      </c>
      <c r="I18">
        <v>2.6276999999999998E-2</v>
      </c>
      <c r="J18">
        <v>0</v>
      </c>
      <c r="K18">
        <v>0</v>
      </c>
      <c r="L18">
        <v>0</v>
      </c>
      <c r="M18">
        <v>9.2169999999999995E-3</v>
      </c>
      <c r="N18">
        <v>0</v>
      </c>
      <c r="O18">
        <v>0</v>
      </c>
      <c r="P18">
        <v>5.6700809999999997</v>
      </c>
      <c r="Q18">
        <v>6.1890859999999996</v>
      </c>
      <c r="R18">
        <v>3.8248129999999998</v>
      </c>
      <c r="S18">
        <v>6.3578950000000001</v>
      </c>
      <c r="T18">
        <v>3.549966</v>
      </c>
      <c r="U18">
        <v>4.7093230000000004</v>
      </c>
      <c r="V18">
        <v>1.2374970000000001</v>
      </c>
      <c r="W18">
        <v>0.112911</v>
      </c>
      <c r="X18">
        <v>0</v>
      </c>
      <c r="Y18">
        <v>2.1638000000000001E-2</v>
      </c>
      <c r="Z18">
        <v>4.3133670000000004</v>
      </c>
      <c r="AA18">
        <v>6.6959660000000003</v>
      </c>
      <c r="AB18">
        <v>7.132339</v>
      </c>
      <c r="AC18">
        <v>6.2576549999999997</v>
      </c>
      <c r="AD18">
        <f t="shared" si="0"/>
        <v>3.5499427142857143</v>
      </c>
    </row>
    <row r="19" spans="1:30" x14ac:dyDescent="0.45">
      <c r="A19" t="s">
        <v>29</v>
      </c>
      <c r="B19">
        <v>5.8259090000000002</v>
      </c>
      <c r="C19">
        <v>6.4925680000000003</v>
      </c>
      <c r="D19">
        <v>6.7170459999999999</v>
      </c>
      <c r="E19">
        <v>8.6209399999999992</v>
      </c>
      <c r="F19">
        <v>8.5218019999999992</v>
      </c>
      <c r="G19">
        <v>6.6173089999999997</v>
      </c>
      <c r="H19">
        <v>6.3572240000000004</v>
      </c>
      <c r="I19">
        <v>4.5162849999999999</v>
      </c>
      <c r="J19">
        <v>7.5140849999999997</v>
      </c>
      <c r="K19">
        <v>8.0881240000000005</v>
      </c>
      <c r="L19">
        <v>8.380922</v>
      </c>
      <c r="M19">
        <v>8.3130919999999993</v>
      </c>
      <c r="N19">
        <v>8.4233799999999999</v>
      </c>
      <c r="O19">
        <v>8.6301249999999996</v>
      </c>
      <c r="P19">
        <v>8.63293</v>
      </c>
      <c r="Q19">
        <v>6.1109390000000001</v>
      </c>
      <c r="R19">
        <v>3.8709560000000001</v>
      </c>
      <c r="S19">
        <v>6.1789589999999999</v>
      </c>
      <c r="T19">
        <v>1.1936690000000001</v>
      </c>
      <c r="U19">
        <v>0.44978899999999999</v>
      </c>
      <c r="V19">
        <v>5.1224179999999997</v>
      </c>
      <c r="W19">
        <v>7.8231539999999997</v>
      </c>
      <c r="X19">
        <v>7.7986209999999998</v>
      </c>
      <c r="Y19">
        <v>8.0254340000000006</v>
      </c>
      <c r="Z19">
        <v>6.7100869999999997</v>
      </c>
      <c r="AA19">
        <v>6.7775930000000004</v>
      </c>
      <c r="AB19">
        <v>7.0453049999999999</v>
      </c>
      <c r="AC19">
        <v>6.1568199999999997</v>
      </c>
      <c r="AD19">
        <f t="shared" si="0"/>
        <v>6.6041244642857153</v>
      </c>
    </row>
    <row r="20" spans="1:30" x14ac:dyDescent="0.45">
      <c r="A20" t="s">
        <v>30</v>
      </c>
      <c r="B20">
        <v>19.914840999999999</v>
      </c>
      <c r="C20">
        <v>21.310846000000002</v>
      </c>
      <c r="D20">
        <v>19.474847</v>
      </c>
      <c r="E20">
        <v>28.925630000000002</v>
      </c>
      <c r="F20">
        <v>28.698152</v>
      </c>
      <c r="G20">
        <v>22.997311</v>
      </c>
      <c r="H20">
        <v>8.9959600000000002</v>
      </c>
      <c r="I20">
        <v>6.1465940000000003</v>
      </c>
      <c r="J20">
        <v>7.5140849999999997</v>
      </c>
      <c r="K20">
        <v>9.7923650000000002</v>
      </c>
      <c r="L20">
        <v>13.360034000000001</v>
      </c>
      <c r="M20">
        <v>14.394821</v>
      </c>
      <c r="N20">
        <v>18.408204999999999</v>
      </c>
      <c r="O20">
        <v>14.597797</v>
      </c>
      <c r="P20">
        <v>14.303011</v>
      </c>
      <c r="Q20">
        <v>12.604487000000001</v>
      </c>
      <c r="R20">
        <v>10.009093999999999</v>
      </c>
      <c r="S20">
        <v>16.94435</v>
      </c>
      <c r="T20">
        <v>12.341658000000001</v>
      </c>
      <c r="U20">
        <v>6.219468</v>
      </c>
      <c r="V20">
        <v>6.4227439999999998</v>
      </c>
      <c r="W20">
        <v>10.200412999999999</v>
      </c>
      <c r="X20">
        <v>17.091553000000001</v>
      </c>
      <c r="Y20">
        <v>16.108180000000001</v>
      </c>
      <c r="Z20">
        <v>19.526342</v>
      </c>
      <c r="AA20">
        <v>21.076644000000002</v>
      </c>
      <c r="AB20">
        <v>21.217375000000001</v>
      </c>
      <c r="AC20">
        <v>17.894000999999999</v>
      </c>
      <c r="AD20">
        <f t="shared" si="0"/>
        <v>15.58895742857143</v>
      </c>
    </row>
    <row r="21" spans="1:30" x14ac:dyDescent="0.45">
      <c r="B21">
        <f t="shared" ref="B21:AD21" si="1">B20+B15+B10</f>
        <v>102.163386</v>
      </c>
      <c r="C21">
        <f t="shared" si="1"/>
        <v>104.17490400000001</v>
      </c>
      <c r="D21">
        <f t="shared" si="1"/>
        <v>97.953549999999993</v>
      </c>
      <c r="E21">
        <f t="shared" si="1"/>
        <v>138.05784499999999</v>
      </c>
      <c r="F21">
        <f t="shared" si="1"/>
        <v>138.82189</v>
      </c>
      <c r="G21">
        <f t="shared" si="1"/>
        <v>103.97608700000001</v>
      </c>
      <c r="H21">
        <f t="shared" si="1"/>
        <v>45.337426999999998</v>
      </c>
      <c r="I21">
        <f t="shared" si="1"/>
        <v>31.313578</v>
      </c>
      <c r="J21">
        <f t="shared" si="1"/>
        <v>40.867890000000003</v>
      </c>
      <c r="K21">
        <f t="shared" si="1"/>
        <v>61.119718000000006</v>
      </c>
      <c r="L21">
        <f t="shared" si="1"/>
        <v>66.917597000000001</v>
      </c>
      <c r="M21">
        <f t="shared" si="1"/>
        <v>72.042489000000003</v>
      </c>
      <c r="N21">
        <f t="shared" si="1"/>
        <v>102.86242799999999</v>
      </c>
      <c r="O21">
        <f t="shared" si="1"/>
        <v>128.618022</v>
      </c>
      <c r="P21">
        <f t="shared" si="1"/>
        <v>110.92683699999999</v>
      </c>
      <c r="Q21">
        <f t="shared" si="1"/>
        <v>121.89521999999999</v>
      </c>
      <c r="R21">
        <f t="shared" si="1"/>
        <v>123.92729700000001</v>
      </c>
      <c r="S21">
        <f t="shared" si="1"/>
        <v>124.31540200000001</v>
      </c>
      <c r="T21">
        <f t="shared" si="1"/>
        <v>63.676825000000008</v>
      </c>
      <c r="U21">
        <f t="shared" si="1"/>
        <v>32.490898000000001</v>
      </c>
      <c r="V21">
        <f t="shared" si="1"/>
        <v>33.687862000000003</v>
      </c>
      <c r="W21">
        <f t="shared" si="1"/>
        <v>52.599907999999999</v>
      </c>
      <c r="X21">
        <f t="shared" si="1"/>
        <v>88.170996000000002</v>
      </c>
      <c r="Y21">
        <f t="shared" si="1"/>
        <v>86.299696999999995</v>
      </c>
      <c r="Z21">
        <f t="shared" si="1"/>
        <v>128.01338999999999</v>
      </c>
      <c r="AA21">
        <f t="shared" si="1"/>
        <v>110.306814</v>
      </c>
      <c r="AB21">
        <f t="shared" si="1"/>
        <v>123.14036400000001</v>
      </c>
      <c r="AC21">
        <f t="shared" si="1"/>
        <v>131.13167700000002</v>
      </c>
      <c r="AD21">
        <f t="shared" si="1"/>
        <v>91.600357071428562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/>
  <dimension ref="A1:AD42"/>
  <sheetViews>
    <sheetView workbookViewId="0">
      <selection sqref="A1:AC20"/>
    </sheetView>
  </sheetViews>
  <sheetFormatPr defaultRowHeight="14.25" x14ac:dyDescent="0.45"/>
  <cols>
    <col min="1" max="1" width="22" bestFit="1" customWidth="1"/>
    <col min="2" max="9" width="12.73046875" bestFit="1" customWidth="1"/>
    <col min="10" max="10" width="12" bestFit="1" customWidth="1"/>
    <col min="11" max="11" width="12.73046875" bestFit="1" customWidth="1"/>
    <col min="12" max="12" width="12" bestFit="1" customWidth="1"/>
    <col min="13" max="16" width="12.73046875" bestFit="1" customWidth="1"/>
    <col min="17" max="18" width="12" bestFit="1" customWidth="1"/>
    <col min="19" max="22" width="12.73046875" bestFit="1" customWidth="1"/>
    <col min="23" max="24" width="12" bestFit="1" customWidth="1"/>
    <col min="25" max="30" width="12.73046875" bestFit="1" customWidth="1"/>
  </cols>
  <sheetData>
    <row r="1" spans="1:30" x14ac:dyDescent="0.45">
      <c r="B1">
        <v>2019</v>
      </c>
      <c r="C1">
        <v>2019</v>
      </c>
      <c r="D1">
        <v>2019</v>
      </c>
      <c r="E1">
        <v>2019</v>
      </c>
      <c r="F1">
        <v>2019</v>
      </c>
      <c r="G1">
        <v>2019</v>
      </c>
      <c r="H1">
        <v>2019</v>
      </c>
      <c r="I1">
        <v>2019</v>
      </c>
      <c r="J1">
        <v>2019</v>
      </c>
      <c r="K1">
        <v>2019</v>
      </c>
      <c r="L1">
        <v>2019</v>
      </c>
      <c r="M1">
        <v>2019</v>
      </c>
      <c r="N1">
        <v>2020</v>
      </c>
      <c r="O1">
        <v>2020</v>
      </c>
      <c r="P1">
        <v>2020</v>
      </c>
      <c r="Q1">
        <v>2020</v>
      </c>
      <c r="R1">
        <v>2020</v>
      </c>
      <c r="S1">
        <v>2020</v>
      </c>
      <c r="T1">
        <v>2020</v>
      </c>
      <c r="U1">
        <v>2020</v>
      </c>
      <c r="V1">
        <v>2020</v>
      </c>
      <c r="W1">
        <v>2020</v>
      </c>
      <c r="X1">
        <v>2020</v>
      </c>
      <c r="Y1">
        <v>2020</v>
      </c>
      <c r="Z1">
        <v>2021</v>
      </c>
      <c r="AA1">
        <v>2021</v>
      </c>
      <c r="AB1">
        <v>2021</v>
      </c>
      <c r="AC1">
        <v>2021</v>
      </c>
    </row>
    <row r="2" spans="1:30" x14ac:dyDescent="0.45">
      <c r="B2" s="1">
        <v>44197</v>
      </c>
      <c r="C2" s="1">
        <v>44228</v>
      </c>
      <c r="D2" s="1">
        <v>44256</v>
      </c>
      <c r="E2" s="1">
        <v>44287</v>
      </c>
      <c r="F2" s="1">
        <v>44317</v>
      </c>
      <c r="G2" s="1">
        <v>44348</v>
      </c>
      <c r="H2" s="1">
        <v>44378</v>
      </c>
      <c r="I2" s="1">
        <v>44409</v>
      </c>
      <c r="J2" s="1">
        <v>44440</v>
      </c>
      <c r="K2" s="1">
        <v>44470</v>
      </c>
      <c r="L2" s="1">
        <v>44501</v>
      </c>
      <c r="M2" s="1">
        <v>44531</v>
      </c>
      <c r="N2" s="1">
        <v>44197</v>
      </c>
      <c r="O2" s="1">
        <v>44228</v>
      </c>
      <c r="P2" s="1">
        <v>44256</v>
      </c>
      <c r="Q2" s="1">
        <v>44287</v>
      </c>
      <c r="R2" s="1">
        <v>44317</v>
      </c>
      <c r="S2" s="1">
        <v>44348</v>
      </c>
      <c r="T2" s="1">
        <v>44378</v>
      </c>
      <c r="U2" s="1">
        <v>44409</v>
      </c>
      <c r="V2" s="1">
        <v>44440</v>
      </c>
      <c r="W2" s="1">
        <v>44470</v>
      </c>
      <c r="X2" s="1">
        <v>44501</v>
      </c>
      <c r="Y2" s="1">
        <v>44531</v>
      </c>
      <c r="Z2" s="1">
        <v>44197</v>
      </c>
      <c r="AA2" s="1">
        <v>44228</v>
      </c>
      <c r="AB2" s="1">
        <v>44256</v>
      </c>
      <c r="AC2" s="1">
        <v>44287</v>
      </c>
      <c r="AD2" t="s">
        <v>25</v>
      </c>
    </row>
    <row r="3" spans="1:30" x14ac:dyDescent="0.45">
      <c r="A3" t="s">
        <v>0</v>
      </c>
      <c r="B3">
        <v>-31150467.201012</v>
      </c>
      <c r="C3">
        <v>-19535580.796218999</v>
      </c>
      <c r="D3">
        <v>-26324908.703373</v>
      </c>
      <c r="E3">
        <v>-31597488.919562999</v>
      </c>
      <c r="F3">
        <v>-33636773.202687003</v>
      </c>
      <c r="G3">
        <v>-29907363.667968001</v>
      </c>
      <c r="H3">
        <v>-37843670.035282001</v>
      </c>
      <c r="I3">
        <v>-42545500.920307003</v>
      </c>
      <c r="J3">
        <v>-36368721.448317997</v>
      </c>
      <c r="K3">
        <v>-33804113.416697003</v>
      </c>
      <c r="L3">
        <v>-29241424.516403999</v>
      </c>
      <c r="M3">
        <v>-29782546.635884002</v>
      </c>
      <c r="N3">
        <v>-32203842.439801</v>
      </c>
      <c r="O3">
        <v>-29705523.765471</v>
      </c>
      <c r="P3">
        <v>-32886587.017646</v>
      </c>
      <c r="Q3">
        <v>-74136284.584830999</v>
      </c>
      <c r="R3">
        <v>-77106491.690222993</v>
      </c>
      <c r="S3">
        <v>-71613274.934773996</v>
      </c>
      <c r="T3">
        <v>-84462950.302852005</v>
      </c>
      <c r="U3">
        <v>-85797754.020193994</v>
      </c>
      <c r="V3">
        <v>-91260546.230443001</v>
      </c>
      <c r="W3">
        <v>-80337165.586500004</v>
      </c>
      <c r="X3">
        <v>-66960144.609687999</v>
      </c>
      <c r="Y3">
        <v>-73749795.365123004</v>
      </c>
      <c r="Z3">
        <v>-73542615.139427006</v>
      </c>
      <c r="AA3">
        <v>-56789889.767687999</v>
      </c>
      <c r="AB3">
        <v>-72907489.233893007</v>
      </c>
      <c r="AC3">
        <v>-83878392.348429993</v>
      </c>
      <c r="AD3">
        <f>AVERAGE(B3:AC3)</f>
        <v>-52467046.660739206</v>
      </c>
    </row>
    <row r="4" spans="1:30" x14ac:dyDescent="0.45">
      <c r="A4" t="s">
        <v>1</v>
      </c>
      <c r="B4">
        <v>6765518.1614499995</v>
      </c>
      <c r="C4">
        <v>13130821.997218</v>
      </c>
      <c r="D4">
        <v>8873567.3066990003</v>
      </c>
      <c r="E4">
        <v>3667633.2917070002</v>
      </c>
      <c r="F4">
        <v>3017354.4663959998</v>
      </c>
      <c r="G4">
        <v>4242889.6638890002</v>
      </c>
      <c r="H4">
        <v>3523497.8629549998</v>
      </c>
      <c r="I4">
        <v>3265033.2712940001</v>
      </c>
      <c r="J4">
        <v>3359782.112646</v>
      </c>
      <c r="K4">
        <v>5943996.9186039995</v>
      </c>
      <c r="L4">
        <v>5882572.0020690002</v>
      </c>
      <c r="M4">
        <v>6361435.9169509998</v>
      </c>
      <c r="N4">
        <v>4654290.9220629996</v>
      </c>
      <c r="O4">
        <v>3718960.9445159999</v>
      </c>
      <c r="P4">
        <v>5134758.754245</v>
      </c>
      <c r="Q4">
        <v>3721723.119616</v>
      </c>
      <c r="R4">
        <v>1946228.802354</v>
      </c>
      <c r="S4">
        <v>1228121.6934130001</v>
      </c>
      <c r="T4">
        <v>2389631.0170240002</v>
      </c>
      <c r="U4">
        <v>4396439.4275049996</v>
      </c>
      <c r="V4">
        <v>3083135.2070169998</v>
      </c>
      <c r="W4">
        <v>4630841.976578</v>
      </c>
      <c r="X4">
        <v>5221751.9567139996</v>
      </c>
      <c r="Y4">
        <v>5960444.9843229996</v>
      </c>
      <c r="Z4">
        <v>5407931.3415879998</v>
      </c>
      <c r="AA4">
        <v>8798715.0805760007</v>
      </c>
      <c r="AB4">
        <v>5992982.7902149996</v>
      </c>
      <c r="AC4">
        <v>7227095.6603089999</v>
      </c>
      <c r="AD4">
        <f t="shared" ref="AD4:AD20" si="0">AVERAGE(B4:AC4)</f>
        <v>5055255.594640499</v>
      </c>
    </row>
    <row r="5" spans="1:30" x14ac:dyDescent="0.45">
      <c r="A5" t="s">
        <v>13</v>
      </c>
      <c r="B5">
        <v>32.221774000000003</v>
      </c>
      <c r="C5">
        <v>70.354911000000001</v>
      </c>
      <c r="D5">
        <v>45.683714999999999</v>
      </c>
      <c r="E5">
        <v>14.765278</v>
      </c>
      <c r="F5">
        <v>11.198252999999999</v>
      </c>
      <c r="G5">
        <v>18.177083</v>
      </c>
      <c r="H5">
        <v>23.465053999999999</v>
      </c>
      <c r="I5">
        <v>28.782257999999999</v>
      </c>
      <c r="J5">
        <v>27.873611</v>
      </c>
      <c r="K5">
        <v>31.608871000000001</v>
      </c>
      <c r="L5">
        <v>35.130374000000003</v>
      </c>
      <c r="M5">
        <v>35.186155999999997</v>
      </c>
      <c r="N5">
        <v>21.837365999999999</v>
      </c>
      <c r="O5">
        <v>16.508621000000002</v>
      </c>
      <c r="P5">
        <v>23.171709</v>
      </c>
      <c r="Q5">
        <v>16.468056000000001</v>
      </c>
      <c r="R5">
        <v>8.3158600000000007</v>
      </c>
      <c r="S5">
        <v>4.9041670000000002</v>
      </c>
      <c r="T5">
        <v>15.620968</v>
      </c>
      <c r="U5">
        <v>30.719086000000001</v>
      </c>
      <c r="V5">
        <v>24.956944</v>
      </c>
      <c r="W5">
        <v>26.146308999999999</v>
      </c>
      <c r="X5">
        <v>26.251389</v>
      </c>
      <c r="Y5">
        <v>30.193548</v>
      </c>
      <c r="Z5">
        <v>22.174731000000001</v>
      </c>
      <c r="AA5">
        <v>43.907738000000002</v>
      </c>
      <c r="AB5">
        <v>25.679677000000002</v>
      </c>
      <c r="AC5">
        <v>33.041666999999997</v>
      </c>
      <c r="AD5">
        <f t="shared" si="0"/>
        <v>26.583756214285707</v>
      </c>
    </row>
    <row r="6" spans="1:30" x14ac:dyDescent="0.45">
      <c r="A6" t="s">
        <v>14</v>
      </c>
      <c r="B6">
        <v>7.9208090000000002</v>
      </c>
      <c r="C6">
        <v>7.7274330000000004</v>
      </c>
      <c r="D6">
        <v>7.2707490000000004</v>
      </c>
      <c r="E6">
        <v>8.4860199999999999</v>
      </c>
      <c r="F6">
        <v>8.6984750000000002</v>
      </c>
      <c r="G6">
        <v>8.0789150000000003</v>
      </c>
      <c r="H6">
        <v>3.7989959999999998</v>
      </c>
      <c r="I6">
        <v>2.5270739999999998</v>
      </c>
      <c r="J6">
        <v>3.1235849999999998</v>
      </c>
      <c r="K6">
        <v>4.234864</v>
      </c>
      <c r="L6">
        <v>4.1666879999999997</v>
      </c>
      <c r="M6">
        <v>4.2026269999999997</v>
      </c>
      <c r="N6">
        <v>6.6402720000000004</v>
      </c>
      <c r="O6">
        <v>8.5181690000000003</v>
      </c>
      <c r="P6">
        <v>7.326263</v>
      </c>
      <c r="Q6">
        <v>5.7213750000000001</v>
      </c>
      <c r="R6">
        <v>7.4044720000000002</v>
      </c>
      <c r="S6">
        <v>5.4563699999999997</v>
      </c>
      <c r="T6">
        <v>1.6194839999999999</v>
      </c>
      <c r="U6">
        <v>1.1679729999999999</v>
      </c>
      <c r="V6">
        <v>1.551004</v>
      </c>
      <c r="W6">
        <v>1.7578100000000001</v>
      </c>
      <c r="X6">
        <v>1.749333</v>
      </c>
      <c r="Y6">
        <v>2.119294</v>
      </c>
      <c r="Z6">
        <v>6.2557229999999997</v>
      </c>
      <c r="AA6">
        <v>4.4092589999999996</v>
      </c>
      <c r="AB6">
        <v>4.8073839999999999</v>
      </c>
      <c r="AC6">
        <v>6.5130679999999996</v>
      </c>
      <c r="AD6">
        <f t="shared" si="0"/>
        <v>5.1161960000000004</v>
      </c>
    </row>
    <row r="7" spans="1:30" x14ac:dyDescent="0.45">
      <c r="A7" t="s">
        <v>15</v>
      </c>
      <c r="B7">
        <v>7.7692509999999997</v>
      </c>
      <c r="C7">
        <v>7.5880660000000004</v>
      </c>
      <c r="D7">
        <v>7.048889</v>
      </c>
      <c r="E7">
        <v>8.5003209999999996</v>
      </c>
      <c r="F7">
        <v>8.7509789999999992</v>
      </c>
      <c r="G7">
        <v>8.1400550000000003</v>
      </c>
      <c r="H7">
        <v>3.694045</v>
      </c>
      <c r="I7">
        <v>2.3433009999999999</v>
      </c>
      <c r="J7">
        <v>3.511641</v>
      </c>
      <c r="K7">
        <v>3.7313730000000001</v>
      </c>
      <c r="L7">
        <v>3.9596439999999999</v>
      </c>
      <c r="M7">
        <v>4.185467</v>
      </c>
      <c r="N7">
        <v>6.5023210000000002</v>
      </c>
      <c r="O7">
        <v>8.5742759999999993</v>
      </c>
      <c r="P7">
        <v>7.3160869999999996</v>
      </c>
      <c r="Q7">
        <v>8.6806750000000008</v>
      </c>
      <c r="R7">
        <v>8.315334</v>
      </c>
      <c r="S7">
        <v>8.5019279999999995</v>
      </c>
      <c r="T7">
        <v>3.2397</v>
      </c>
      <c r="U7">
        <v>1.534678</v>
      </c>
      <c r="V7">
        <v>2.05348</v>
      </c>
      <c r="W7">
        <v>4.7824559999999998</v>
      </c>
      <c r="X7">
        <v>6.1119250000000003</v>
      </c>
      <c r="Y7">
        <v>5.9254639999999998</v>
      </c>
      <c r="Z7">
        <v>8.5861040000000006</v>
      </c>
      <c r="AA7">
        <v>7.0072219999999996</v>
      </c>
      <c r="AB7">
        <v>8.1506100000000004</v>
      </c>
      <c r="AC7">
        <v>8.9676659999999995</v>
      </c>
      <c r="AD7">
        <f t="shared" si="0"/>
        <v>6.1954627857142865</v>
      </c>
    </row>
    <row r="8" spans="1:30" x14ac:dyDescent="0.45">
      <c r="A8" t="s">
        <v>16</v>
      </c>
      <c r="B8">
        <v>8.0204050000000002</v>
      </c>
      <c r="C8">
        <v>7.6856390000000001</v>
      </c>
      <c r="D8">
        <v>6.8349010000000003</v>
      </c>
      <c r="E8">
        <v>8.4989030000000003</v>
      </c>
      <c r="F8">
        <v>8.7434449999999995</v>
      </c>
      <c r="G8">
        <v>1.638422</v>
      </c>
      <c r="H8">
        <v>3.7384879999999998</v>
      </c>
      <c r="I8">
        <v>2.5539749999999999</v>
      </c>
      <c r="J8">
        <v>2.9190909999999999</v>
      </c>
      <c r="K8">
        <v>4.003876</v>
      </c>
      <c r="L8">
        <v>3.9745520000000001</v>
      </c>
      <c r="M8">
        <v>4.3171540000000004</v>
      </c>
      <c r="N8">
        <v>5.9092460000000004</v>
      </c>
      <c r="O8">
        <v>8.1672010000000004</v>
      </c>
      <c r="P8">
        <v>6.6344339999999997</v>
      </c>
      <c r="Q8">
        <v>8.8202149999999993</v>
      </c>
      <c r="R8">
        <v>8.3087300000000006</v>
      </c>
      <c r="S8">
        <v>8.6885069999999995</v>
      </c>
      <c r="T8">
        <v>5.2334569999999996</v>
      </c>
      <c r="U8">
        <v>2.5282290000000001</v>
      </c>
      <c r="V8">
        <v>2.4777580000000001</v>
      </c>
      <c r="W8">
        <v>0.99870599999999998</v>
      </c>
      <c r="X8">
        <v>4.5784820000000002</v>
      </c>
      <c r="Y8">
        <v>7.0342950000000002</v>
      </c>
      <c r="Z8">
        <v>8.6647560000000006</v>
      </c>
      <c r="AA8">
        <v>7.411168</v>
      </c>
      <c r="AB8">
        <v>8.5586690000000001</v>
      </c>
      <c r="AC8">
        <v>8.9711549999999995</v>
      </c>
      <c r="AD8">
        <f t="shared" si="0"/>
        <v>5.9254949642857158</v>
      </c>
    </row>
    <row r="9" spans="1:30" x14ac:dyDescent="0.45">
      <c r="A9" t="s">
        <v>17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0.413858</v>
      </c>
      <c r="K9">
        <v>3.257069</v>
      </c>
      <c r="L9">
        <v>4.0646890000000004</v>
      </c>
      <c r="M9">
        <v>4.6083480000000003</v>
      </c>
      <c r="N9">
        <v>6.0559339999999997</v>
      </c>
      <c r="O9">
        <v>8.4068930000000002</v>
      </c>
      <c r="P9">
        <v>6.9820770000000003</v>
      </c>
      <c r="Q9">
        <v>8.8087029999999995</v>
      </c>
      <c r="R9">
        <v>8.3420070000000006</v>
      </c>
      <c r="S9">
        <v>8.6586499999999997</v>
      </c>
      <c r="T9">
        <v>5.0345810000000002</v>
      </c>
      <c r="U9">
        <v>2.7149779999999999</v>
      </c>
      <c r="V9">
        <v>2.2192189999999998</v>
      </c>
      <c r="W9">
        <v>4.9278139999999997</v>
      </c>
      <c r="X9">
        <v>8.4417980000000004</v>
      </c>
      <c r="Y9">
        <v>5.5082930000000001</v>
      </c>
      <c r="Z9">
        <v>8.662998</v>
      </c>
      <c r="AA9">
        <v>7.2516129999999999</v>
      </c>
      <c r="AB9">
        <v>8.520149</v>
      </c>
      <c r="AC9">
        <v>8.9698980000000006</v>
      </c>
      <c r="AD9">
        <f t="shared" si="0"/>
        <v>4.3517703214285719</v>
      </c>
    </row>
    <row r="10" spans="1:30" x14ac:dyDescent="0.45">
      <c r="A10" t="s">
        <v>18</v>
      </c>
      <c r="B10">
        <v>23.710464999999999</v>
      </c>
      <c r="C10">
        <v>23.001138000000001</v>
      </c>
      <c r="D10">
        <v>21.154540000000001</v>
      </c>
      <c r="E10">
        <v>25.485244999999999</v>
      </c>
      <c r="F10">
        <v>26.192900000000002</v>
      </c>
      <c r="G10">
        <v>17.857392999999998</v>
      </c>
      <c r="H10">
        <v>11.231529</v>
      </c>
      <c r="I10">
        <v>7.4243499999999996</v>
      </c>
      <c r="J10">
        <v>9.9681750000000005</v>
      </c>
      <c r="K10">
        <v>15.227182000000001</v>
      </c>
      <c r="L10">
        <v>16.159942999999998</v>
      </c>
      <c r="M10">
        <v>17.313596</v>
      </c>
      <c r="N10">
        <v>25.107773000000002</v>
      </c>
      <c r="O10">
        <v>33.666539</v>
      </c>
      <c r="P10">
        <v>28.258861</v>
      </c>
      <c r="Q10">
        <v>32.030968999999999</v>
      </c>
      <c r="R10">
        <v>32.370542</v>
      </c>
      <c r="S10">
        <v>31.305454999999998</v>
      </c>
      <c r="T10">
        <v>15.127222</v>
      </c>
      <c r="U10">
        <v>7.9458580000000003</v>
      </c>
      <c r="V10">
        <v>8.3014609999999998</v>
      </c>
      <c r="W10">
        <v>12.466786000000001</v>
      </c>
      <c r="X10">
        <v>20.872761000000001</v>
      </c>
      <c r="Y10">
        <v>20.587346</v>
      </c>
      <c r="Z10">
        <v>32.169583000000003</v>
      </c>
      <c r="AA10">
        <v>26.079263000000001</v>
      </c>
      <c r="AB10">
        <v>30.036812999999999</v>
      </c>
      <c r="AC10">
        <v>33.421787999999999</v>
      </c>
      <c r="AD10">
        <f t="shared" si="0"/>
        <v>21.588409857142864</v>
      </c>
    </row>
    <row r="11" spans="1:30" x14ac:dyDescent="0.45">
      <c r="A11" t="s">
        <v>19</v>
      </c>
      <c r="B11">
        <v>4.4061199999999996</v>
      </c>
      <c r="C11">
        <v>6.7637770000000002</v>
      </c>
      <c r="D11">
        <v>8.3592720000000007</v>
      </c>
      <c r="E11">
        <v>20.787248000000002</v>
      </c>
      <c r="F11">
        <v>20.917649999999998</v>
      </c>
      <c r="G11">
        <v>10.749924</v>
      </c>
      <c r="H11">
        <v>4.4343849999999998</v>
      </c>
      <c r="I11">
        <v>8.7564530000000005</v>
      </c>
      <c r="J11">
        <v>6.2621779999999996</v>
      </c>
      <c r="K11">
        <v>11.404771</v>
      </c>
      <c r="L11">
        <v>2.9209689999999999</v>
      </c>
      <c r="M11">
        <v>1.244407</v>
      </c>
      <c r="N11">
        <v>9.2053670000000007</v>
      </c>
      <c r="O11">
        <v>18.916596999999999</v>
      </c>
      <c r="P11">
        <v>13.245266000000001</v>
      </c>
      <c r="Q11">
        <v>18.71368</v>
      </c>
      <c r="R11">
        <v>19.703866999999999</v>
      </c>
      <c r="S11">
        <v>17.078658000000001</v>
      </c>
      <c r="T11">
        <v>8.4750340000000008</v>
      </c>
      <c r="U11">
        <v>7.5423960000000001</v>
      </c>
      <c r="V11">
        <v>4.9980859999999998</v>
      </c>
      <c r="W11">
        <v>1.846366</v>
      </c>
      <c r="X11">
        <v>13.413384000000001</v>
      </c>
      <c r="Y11">
        <v>11.643212</v>
      </c>
      <c r="Z11">
        <v>16.443791999999998</v>
      </c>
      <c r="AA11">
        <v>12.044862999999999</v>
      </c>
      <c r="AB11">
        <v>12.702296</v>
      </c>
      <c r="AC11">
        <v>15.865671000000001</v>
      </c>
      <c r="AD11">
        <f t="shared" si="0"/>
        <v>11.03020317857143</v>
      </c>
    </row>
    <row r="12" spans="1:30" x14ac:dyDescent="0.45">
      <c r="A12" t="s">
        <v>20</v>
      </c>
      <c r="B12">
        <v>18.198599000000002</v>
      </c>
      <c r="C12">
        <v>16.952708000000001</v>
      </c>
      <c r="D12">
        <v>16.652085</v>
      </c>
      <c r="E12">
        <v>20.797591000000001</v>
      </c>
      <c r="F12">
        <v>20.926096999999999</v>
      </c>
      <c r="G12">
        <v>17.165445999999999</v>
      </c>
      <c r="H12">
        <v>11.012233999999999</v>
      </c>
      <c r="I12">
        <v>0.16065399999999999</v>
      </c>
      <c r="J12">
        <v>5.3196779999999997</v>
      </c>
      <c r="K12">
        <v>5.4224449999999997</v>
      </c>
      <c r="L12">
        <v>15.330384</v>
      </c>
      <c r="M12">
        <v>14.671815</v>
      </c>
      <c r="N12">
        <v>17.289942</v>
      </c>
      <c r="O12">
        <v>19.981819999999999</v>
      </c>
      <c r="P12">
        <v>17.092411999999999</v>
      </c>
      <c r="Q12">
        <v>19.866886999999998</v>
      </c>
      <c r="R12">
        <v>19.573090000000001</v>
      </c>
      <c r="S12">
        <v>18.073937999999998</v>
      </c>
      <c r="T12">
        <v>2.9228909999999999</v>
      </c>
      <c r="U12">
        <v>0.89892000000000005</v>
      </c>
      <c r="V12">
        <v>0.57852599999999998</v>
      </c>
      <c r="W12">
        <v>3.0244230000000001</v>
      </c>
      <c r="X12">
        <v>7.4515779999999996</v>
      </c>
      <c r="Y12">
        <v>10.694201</v>
      </c>
      <c r="Z12">
        <v>19.159656999999999</v>
      </c>
      <c r="AA12">
        <v>15.175134</v>
      </c>
      <c r="AB12">
        <v>19.160976999999999</v>
      </c>
      <c r="AC12">
        <v>21.432255999999999</v>
      </c>
      <c r="AD12">
        <f t="shared" si="0"/>
        <v>13.392370999999999</v>
      </c>
    </row>
    <row r="13" spans="1:30" x14ac:dyDescent="0.45">
      <c r="A13" t="s">
        <v>24</v>
      </c>
      <c r="B13">
        <v>16.708987</v>
      </c>
      <c r="C13">
        <v>17.104946000000002</v>
      </c>
      <c r="D13">
        <v>13.349164999999999</v>
      </c>
      <c r="E13">
        <v>20.885736999999999</v>
      </c>
      <c r="F13">
        <v>20.867303</v>
      </c>
      <c r="G13">
        <v>14.997483000000001</v>
      </c>
      <c r="H13">
        <v>4.1378409999999999</v>
      </c>
      <c r="I13">
        <v>8.9391470000000002</v>
      </c>
      <c r="J13">
        <v>11.759518999999999</v>
      </c>
      <c r="K13">
        <v>18.285544000000002</v>
      </c>
      <c r="L13">
        <v>0</v>
      </c>
      <c r="M13">
        <v>5.8708410000000004</v>
      </c>
      <c r="N13">
        <v>13.857887</v>
      </c>
      <c r="O13">
        <v>20.217375000000001</v>
      </c>
      <c r="P13">
        <v>17.791996999999999</v>
      </c>
      <c r="Q13">
        <v>21.125152</v>
      </c>
      <c r="R13">
        <v>20.887539</v>
      </c>
      <c r="S13">
        <v>20.324196000000001</v>
      </c>
      <c r="T13">
        <v>14.903029999999999</v>
      </c>
      <c r="U13">
        <v>6.1151749999999998</v>
      </c>
      <c r="V13">
        <v>8.715662</v>
      </c>
      <c r="W13">
        <v>11.56199</v>
      </c>
      <c r="X13">
        <v>9.4542169999999999</v>
      </c>
      <c r="Y13">
        <v>16.363347999999998</v>
      </c>
      <c r="Z13">
        <v>20.220935000000001</v>
      </c>
      <c r="AA13">
        <v>16.931318999999998</v>
      </c>
      <c r="AB13">
        <v>19.935079999999999</v>
      </c>
      <c r="AC13">
        <v>21.699997</v>
      </c>
      <c r="AD13">
        <f t="shared" si="0"/>
        <v>14.750407571428571</v>
      </c>
    </row>
    <row r="14" spans="1:30" x14ac:dyDescent="0.45">
      <c r="A14" t="s">
        <v>21</v>
      </c>
      <c r="B14">
        <v>19.158239999999999</v>
      </c>
      <c r="C14">
        <v>18.823595999999998</v>
      </c>
      <c r="D14">
        <v>18.953703000000001</v>
      </c>
      <c r="E14">
        <v>21.156348999999999</v>
      </c>
      <c r="F14">
        <v>21.202939000000001</v>
      </c>
      <c r="G14">
        <v>19.794305000000001</v>
      </c>
      <c r="H14">
        <v>5.6978080000000002</v>
      </c>
      <c r="I14">
        <v>0</v>
      </c>
      <c r="J14">
        <v>0</v>
      </c>
      <c r="K14">
        <v>0.88479600000000003</v>
      </c>
      <c r="L14">
        <v>19.492373000000001</v>
      </c>
      <c r="M14">
        <v>18.705546999999999</v>
      </c>
      <c r="N14">
        <v>19.021511</v>
      </c>
      <c r="O14">
        <v>21.284139</v>
      </c>
      <c r="P14">
        <v>20.235289999999999</v>
      </c>
      <c r="Q14">
        <v>17.438067</v>
      </c>
      <c r="R14">
        <v>21.174669999999999</v>
      </c>
      <c r="S14">
        <v>20.840619</v>
      </c>
      <c r="T14">
        <v>9.8541340000000002</v>
      </c>
      <c r="U14">
        <v>3.71583</v>
      </c>
      <c r="V14">
        <v>4.8742780000000003</v>
      </c>
      <c r="W14">
        <v>13.236337000000001</v>
      </c>
      <c r="X14">
        <v>20.279177000000001</v>
      </c>
      <c r="Y14">
        <v>10.682145</v>
      </c>
      <c r="Z14">
        <v>20.913003</v>
      </c>
      <c r="AA14">
        <v>18.822483999999999</v>
      </c>
      <c r="AB14">
        <v>20.675502999999999</v>
      </c>
      <c r="AC14">
        <v>21.960937999999999</v>
      </c>
      <c r="AD14">
        <f t="shared" si="0"/>
        <v>15.317063607142854</v>
      </c>
    </row>
    <row r="15" spans="1:30" x14ac:dyDescent="0.45">
      <c r="A15" t="s">
        <v>22</v>
      </c>
      <c r="B15">
        <v>58.471946000000003</v>
      </c>
      <c r="C15">
        <v>59.645028000000003</v>
      </c>
      <c r="D15">
        <v>57.314225</v>
      </c>
      <c r="E15">
        <v>83.626924000000002</v>
      </c>
      <c r="F15">
        <v>83.913988000000003</v>
      </c>
      <c r="G15">
        <v>62.707158</v>
      </c>
      <c r="H15">
        <v>25.282267000000001</v>
      </c>
      <c r="I15">
        <v>17.856254</v>
      </c>
      <c r="J15">
        <v>23.341374999999999</v>
      </c>
      <c r="K15">
        <v>35.997557</v>
      </c>
      <c r="L15">
        <v>37.722492000000003</v>
      </c>
      <c r="M15">
        <v>40.492609999999999</v>
      </c>
      <c r="N15">
        <v>59.374707000000001</v>
      </c>
      <c r="O15">
        <v>80.399932000000007</v>
      </c>
      <c r="P15">
        <v>68.364964999999998</v>
      </c>
      <c r="Q15">
        <v>77.143786000000006</v>
      </c>
      <c r="R15">
        <v>81.339167000000003</v>
      </c>
      <c r="S15">
        <v>76.317411000000007</v>
      </c>
      <c r="T15">
        <v>36.155088999999997</v>
      </c>
      <c r="U15">
        <v>18.272321000000002</v>
      </c>
      <c r="V15">
        <v>19.166553</v>
      </c>
      <c r="W15">
        <v>29.669115999999999</v>
      </c>
      <c r="X15">
        <v>50.569415999999997</v>
      </c>
      <c r="Y15">
        <v>49.382907000000003</v>
      </c>
      <c r="Z15">
        <v>76.737386999999998</v>
      </c>
      <c r="AA15">
        <v>62.973799</v>
      </c>
      <c r="AB15">
        <v>72.473855999999998</v>
      </c>
      <c r="AC15">
        <v>80.958860999999999</v>
      </c>
      <c r="AD15">
        <f t="shared" si="0"/>
        <v>54.488253464285719</v>
      </c>
    </row>
    <row r="16" spans="1:30" x14ac:dyDescent="0.45">
      <c r="A16" t="s">
        <v>26</v>
      </c>
      <c r="B16">
        <v>7.7590669999999999</v>
      </c>
      <c r="C16">
        <v>7.451778</v>
      </c>
      <c r="D16">
        <v>6.1533230000000003</v>
      </c>
      <c r="E16">
        <v>8.5194010000000002</v>
      </c>
      <c r="F16">
        <v>8.4637949999999993</v>
      </c>
      <c r="G16">
        <v>7.0214119999999998</v>
      </c>
      <c r="H16">
        <v>1.6819809999999999</v>
      </c>
      <c r="I16">
        <v>2.0595530000000002</v>
      </c>
      <c r="J16">
        <v>0.101877</v>
      </c>
      <c r="K16">
        <v>2.1108639999999999</v>
      </c>
      <c r="L16">
        <v>6.6586319999999999</v>
      </c>
      <c r="M16">
        <v>7.5870329999999999</v>
      </c>
      <c r="N16">
        <v>7.892684</v>
      </c>
      <c r="O16">
        <v>2.0715249999999998</v>
      </c>
      <c r="P16">
        <v>0</v>
      </c>
      <c r="Q16">
        <v>0</v>
      </c>
      <c r="R16">
        <v>1.122525</v>
      </c>
      <c r="S16">
        <v>4.0528969999999997</v>
      </c>
      <c r="T16">
        <v>6.7552729999999999</v>
      </c>
      <c r="U16">
        <v>1.5529200000000001</v>
      </c>
      <c r="V16">
        <v>8.1712000000000007E-2</v>
      </c>
      <c r="W16">
        <v>2.737552</v>
      </c>
      <c r="X16">
        <v>7.5732619999999997</v>
      </c>
      <c r="Y16">
        <v>7.6508989999999999</v>
      </c>
      <c r="Z16">
        <v>6.6779960000000003</v>
      </c>
      <c r="AA16">
        <v>6.591037</v>
      </c>
      <c r="AB16">
        <v>6.2955360000000002</v>
      </c>
      <c r="AC16">
        <v>4.5021129999999996</v>
      </c>
      <c r="AD16">
        <f t="shared" si="0"/>
        <v>4.683094535714285</v>
      </c>
    </row>
    <row r="17" spans="1:30" x14ac:dyDescent="0.45">
      <c r="A17" t="s">
        <v>27</v>
      </c>
      <c r="B17">
        <v>4.9163490000000003</v>
      </c>
      <c r="C17">
        <v>4.5400619999999998</v>
      </c>
      <c r="D17">
        <v>2.5377900000000002</v>
      </c>
      <c r="E17">
        <v>5.8418749999999999</v>
      </c>
      <c r="F17">
        <v>5.8229170000000003</v>
      </c>
      <c r="G17">
        <v>4.584943</v>
      </c>
      <c r="H17">
        <v>0.717059</v>
      </c>
      <c r="I17">
        <v>0</v>
      </c>
      <c r="J17">
        <v>1.3903E-2</v>
      </c>
      <c r="K17">
        <v>0.78658799999999995</v>
      </c>
      <c r="L17">
        <v>0.51015100000000002</v>
      </c>
      <c r="M17">
        <v>0.31229600000000002</v>
      </c>
      <c r="N17">
        <v>3.5940460000000001</v>
      </c>
      <c r="O17">
        <v>4.5471979999999999</v>
      </c>
      <c r="P17">
        <v>0</v>
      </c>
      <c r="Q17">
        <v>0.33571200000000001</v>
      </c>
      <c r="R17">
        <v>1.9027229999999999</v>
      </c>
      <c r="S17">
        <v>1.9652160000000001</v>
      </c>
      <c r="T17">
        <v>0.197461</v>
      </c>
      <c r="U17">
        <v>0</v>
      </c>
      <c r="V17">
        <v>6.9509999999999997E-3</v>
      </c>
      <c r="W17">
        <v>0.497228</v>
      </c>
      <c r="X17">
        <v>1.923079</v>
      </c>
      <c r="Y17">
        <v>1.7851490000000001</v>
      </c>
      <c r="Z17">
        <v>4.304271</v>
      </c>
      <c r="AA17">
        <v>3.377726</v>
      </c>
      <c r="AB17">
        <v>3.0608460000000002</v>
      </c>
      <c r="AC17">
        <v>2.5091190000000001</v>
      </c>
      <c r="AD17">
        <f t="shared" si="0"/>
        <v>2.1639520714285712</v>
      </c>
    </row>
    <row r="18" spans="1:30" x14ac:dyDescent="0.45">
      <c r="A18" t="s">
        <v>28</v>
      </c>
      <c r="B18">
        <v>7.8260730000000001</v>
      </c>
      <c r="C18">
        <v>5.0464190000000002</v>
      </c>
      <c r="D18">
        <v>5.8859139999999996</v>
      </c>
      <c r="E18">
        <v>8.6209399999999992</v>
      </c>
      <c r="F18">
        <v>8.5139340000000008</v>
      </c>
      <c r="G18">
        <v>5.4460550000000003</v>
      </c>
      <c r="H18">
        <v>0.99828899999999998</v>
      </c>
      <c r="I18">
        <v>2.6276999999999998E-2</v>
      </c>
      <c r="J18">
        <v>0</v>
      </c>
      <c r="K18">
        <v>0</v>
      </c>
      <c r="L18">
        <v>0</v>
      </c>
      <c r="M18">
        <v>9.3779999999999992E-3</v>
      </c>
      <c r="N18">
        <v>0</v>
      </c>
      <c r="O18">
        <v>0</v>
      </c>
      <c r="P18">
        <v>5.6700809999999997</v>
      </c>
      <c r="Q18">
        <v>6.1263230000000002</v>
      </c>
      <c r="R18">
        <v>4.0975429999999999</v>
      </c>
      <c r="S18">
        <v>6.3341909999999997</v>
      </c>
      <c r="T18">
        <v>3.1715010000000001</v>
      </c>
      <c r="U18">
        <v>4.7264189999999999</v>
      </c>
      <c r="V18">
        <v>1.3546339999999999</v>
      </c>
      <c r="W18">
        <v>0.109414</v>
      </c>
      <c r="X18">
        <v>1.6796999999999999E-2</v>
      </c>
      <c r="Y18">
        <v>2.0069E-2</v>
      </c>
      <c r="Z18">
        <v>4.1311260000000001</v>
      </c>
      <c r="AA18">
        <v>5.7780300000000002</v>
      </c>
      <c r="AB18">
        <v>6.325653</v>
      </c>
      <c r="AC18">
        <v>6.238111</v>
      </c>
      <c r="AD18">
        <f t="shared" si="0"/>
        <v>3.4454703928571431</v>
      </c>
    </row>
    <row r="19" spans="1:30" x14ac:dyDescent="0.45">
      <c r="A19" t="s">
        <v>29</v>
      </c>
      <c r="B19">
        <v>0.17590800000000001</v>
      </c>
      <c r="C19">
        <v>4.0685440000000002</v>
      </c>
      <c r="D19">
        <v>5.7500939999999998</v>
      </c>
      <c r="E19">
        <v>8.6209399999999992</v>
      </c>
      <c r="F19">
        <v>8.5109879999999993</v>
      </c>
      <c r="G19">
        <v>6.5655229999999998</v>
      </c>
      <c r="H19">
        <v>5.7272059999999998</v>
      </c>
      <c r="I19">
        <v>4.5127470000000001</v>
      </c>
      <c r="J19">
        <v>7.4108970000000003</v>
      </c>
      <c r="K19">
        <v>6.9875439999999998</v>
      </c>
      <c r="L19">
        <v>6.0721619999999996</v>
      </c>
      <c r="M19">
        <v>6.5054670000000003</v>
      </c>
      <c r="N19">
        <v>7.8075460000000003</v>
      </c>
      <c r="O19">
        <v>8.6298700000000004</v>
      </c>
      <c r="P19">
        <v>8.63293</v>
      </c>
      <c r="Q19">
        <v>6.177905</v>
      </c>
      <c r="R19">
        <v>3.9680029999999999</v>
      </c>
      <c r="S19">
        <v>6.0786230000000003</v>
      </c>
      <c r="T19">
        <v>1.1243829999999999</v>
      </c>
      <c r="U19">
        <v>0.41953499999999999</v>
      </c>
      <c r="V19">
        <v>4.9845300000000003</v>
      </c>
      <c r="W19">
        <v>6.9648750000000001</v>
      </c>
      <c r="X19">
        <v>7.5466660000000001</v>
      </c>
      <c r="Y19">
        <v>7.7455259999999999</v>
      </c>
      <c r="Z19">
        <v>6.6328440000000004</v>
      </c>
      <c r="AA19">
        <v>5.3164230000000003</v>
      </c>
      <c r="AB19">
        <v>6.5200829999999996</v>
      </c>
      <c r="AC19">
        <v>6.5095749999999999</v>
      </c>
      <c r="AD19">
        <f t="shared" si="0"/>
        <v>5.927404892857143</v>
      </c>
    </row>
    <row r="20" spans="1:30" x14ac:dyDescent="0.45">
      <c r="A20" t="s">
        <v>30</v>
      </c>
      <c r="B20">
        <v>20.677396000000002</v>
      </c>
      <c r="C20">
        <v>21.106801999999998</v>
      </c>
      <c r="D20">
        <v>20.327121000000002</v>
      </c>
      <c r="E20">
        <v>31.603155999999998</v>
      </c>
      <c r="F20">
        <v>31.311634000000002</v>
      </c>
      <c r="G20">
        <v>23.617932</v>
      </c>
      <c r="H20">
        <v>9.1245360000000009</v>
      </c>
      <c r="I20">
        <v>6.5985769999999997</v>
      </c>
      <c r="J20">
        <v>7.5266770000000003</v>
      </c>
      <c r="K20">
        <v>9.8849970000000003</v>
      </c>
      <c r="L20">
        <v>13.240945999999999</v>
      </c>
      <c r="M20">
        <v>14.414173999999999</v>
      </c>
      <c r="N20">
        <v>19.294276</v>
      </c>
      <c r="O20">
        <v>15.248593</v>
      </c>
      <c r="P20">
        <v>14.303011</v>
      </c>
      <c r="Q20">
        <v>12.639939999999999</v>
      </c>
      <c r="R20">
        <v>11.090793</v>
      </c>
      <c r="S20">
        <v>18.430927000000001</v>
      </c>
      <c r="T20">
        <v>11.248619</v>
      </c>
      <c r="U20">
        <v>6.698874</v>
      </c>
      <c r="V20">
        <v>6.4278269999999997</v>
      </c>
      <c r="W20">
        <v>10.30907</v>
      </c>
      <c r="X20">
        <v>17.059802999999999</v>
      </c>
      <c r="Y20">
        <v>17.201640999999999</v>
      </c>
      <c r="Z20">
        <v>21.746236</v>
      </c>
      <c r="AA20">
        <v>21.063216000000001</v>
      </c>
      <c r="AB20">
        <v>22.202117000000001</v>
      </c>
      <c r="AC20">
        <v>19.758917</v>
      </c>
      <c r="AD20">
        <f t="shared" si="0"/>
        <v>16.219921714285718</v>
      </c>
    </row>
    <row r="21" spans="1:30" x14ac:dyDescent="0.45">
      <c r="B21">
        <f t="shared" ref="B21:AD21" si="1">B20+B15+B10</f>
        <v>102.859807</v>
      </c>
      <c r="C21">
        <f t="shared" si="1"/>
        <v>103.752968</v>
      </c>
      <c r="D21">
        <f t="shared" si="1"/>
        <v>98.795885999999996</v>
      </c>
      <c r="E21">
        <f t="shared" si="1"/>
        <v>140.71532500000001</v>
      </c>
      <c r="F21">
        <f t="shared" si="1"/>
        <v>141.418522</v>
      </c>
      <c r="G21">
        <f t="shared" si="1"/>
        <v>104.182483</v>
      </c>
      <c r="H21">
        <f t="shared" si="1"/>
        <v>45.638332000000005</v>
      </c>
      <c r="I21">
        <f t="shared" si="1"/>
        <v>31.879180999999999</v>
      </c>
      <c r="J21">
        <f t="shared" si="1"/>
        <v>40.836227000000001</v>
      </c>
      <c r="K21">
        <f t="shared" si="1"/>
        <v>61.109735999999998</v>
      </c>
      <c r="L21">
        <f t="shared" si="1"/>
        <v>67.123380999999995</v>
      </c>
      <c r="M21">
        <f t="shared" si="1"/>
        <v>72.220380000000006</v>
      </c>
      <c r="N21">
        <f t="shared" si="1"/>
        <v>103.77675600000001</v>
      </c>
      <c r="O21">
        <f t="shared" si="1"/>
        <v>129.31506400000001</v>
      </c>
      <c r="P21">
        <f t="shared" si="1"/>
        <v>110.92683699999999</v>
      </c>
      <c r="Q21">
        <f t="shared" si="1"/>
        <v>121.814695</v>
      </c>
      <c r="R21">
        <f t="shared" si="1"/>
        <v>124.80050200000001</v>
      </c>
      <c r="S21">
        <f t="shared" si="1"/>
        <v>126.053793</v>
      </c>
      <c r="T21">
        <f t="shared" si="1"/>
        <v>62.530929999999998</v>
      </c>
      <c r="U21">
        <f t="shared" si="1"/>
        <v>32.917053000000003</v>
      </c>
      <c r="V21">
        <f t="shared" si="1"/>
        <v>33.895841000000004</v>
      </c>
      <c r="W21">
        <f t="shared" si="1"/>
        <v>52.444972</v>
      </c>
      <c r="X21">
        <f t="shared" si="1"/>
        <v>88.501979999999989</v>
      </c>
      <c r="Y21">
        <f t="shared" si="1"/>
        <v>87.171893999999995</v>
      </c>
      <c r="Z21">
        <f t="shared" si="1"/>
        <v>130.65320600000001</v>
      </c>
      <c r="AA21">
        <f t="shared" si="1"/>
        <v>110.11627799999999</v>
      </c>
      <c r="AB21">
        <f t="shared" si="1"/>
        <v>124.71278599999999</v>
      </c>
      <c r="AC21">
        <f t="shared" si="1"/>
        <v>134.139566</v>
      </c>
      <c r="AD21">
        <f t="shared" si="1"/>
        <v>92.296585035714301</v>
      </c>
    </row>
    <row r="22" spans="1:30" x14ac:dyDescent="0.45">
      <c r="B22">
        <v>2019</v>
      </c>
      <c r="C22">
        <v>2019</v>
      </c>
      <c r="D22">
        <v>2019</v>
      </c>
      <c r="E22">
        <v>2019</v>
      </c>
      <c r="F22">
        <v>2019</v>
      </c>
      <c r="G22">
        <v>2019</v>
      </c>
      <c r="H22">
        <v>2019</v>
      </c>
      <c r="I22">
        <v>2019</v>
      </c>
      <c r="J22">
        <v>2019</v>
      </c>
      <c r="K22">
        <v>2019</v>
      </c>
      <c r="L22">
        <v>2019</v>
      </c>
      <c r="M22">
        <v>2019</v>
      </c>
      <c r="N22">
        <v>2020</v>
      </c>
      <c r="O22">
        <v>2020</v>
      </c>
      <c r="P22">
        <v>2020</v>
      </c>
      <c r="Q22">
        <v>2020</v>
      </c>
      <c r="R22">
        <v>2020</v>
      </c>
      <c r="S22">
        <v>2020</v>
      </c>
      <c r="T22">
        <v>2020</v>
      </c>
      <c r="U22">
        <v>2020</v>
      </c>
      <c r="V22">
        <v>2020</v>
      </c>
      <c r="W22">
        <v>2020</v>
      </c>
      <c r="X22">
        <v>2020</v>
      </c>
      <c r="Y22">
        <v>2020</v>
      </c>
      <c r="Z22">
        <v>2021</v>
      </c>
      <c r="AA22">
        <v>2021</v>
      </c>
      <c r="AB22">
        <v>2021</v>
      </c>
      <c r="AC22">
        <v>2021</v>
      </c>
    </row>
    <row r="23" spans="1:30" x14ac:dyDescent="0.45">
      <c r="B23" s="1">
        <v>44197</v>
      </c>
      <c r="C23" s="1">
        <v>44228</v>
      </c>
      <c r="D23" s="1">
        <v>44256</v>
      </c>
      <c r="E23" s="1">
        <v>44287</v>
      </c>
      <c r="F23" s="1">
        <v>44317</v>
      </c>
      <c r="G23" s="1">
        <v>44348</v>
      </c>
      <c r="H23" s="1">
        <v>44378</v>
      </c>
      <c r="I23" s="1">
        <v>44409</v>
      </c>
      <c r="J23" s="1">
        <v>44440</v>
      </c>
      <c r="K23" s="1">
        <v>44470</v>
      </c>
      <c r="L23" s="1">
        <v>44501</v>
      </c>
      <c r="M23" s="1">
        <v>44531</v>
      </c>
      <c r="N23" s="1">
        <v>44197</v>
      </c>
      <c r="O23" s="1">
        <v>44228</v>
      </c>
      <c r="P23" s="1">
        <v>44256</v>
      </c>
      <c r="Q23" s="1">
        <v>44287</v>
      </c>
      <c r="R23" s="1">
        <v>44317</v>
      </c>
      <c r="S23" s="1">
        <v>44348</v>
      </c>
      <c r="T23" s="1">
        <v>44378</v>
      </c>
      <c r="U23" s="1">
        <v>44409</v>
      </c>
      <c r="V23" s="1">
        <v>44440</v>
      </c>
      <c r="W23" s="1">
        <v>44470</v>
      </c>
      <c r="X23" s="1">
        <v>44501</v>
      </c>
      <c r="Y23" s="1">
        <v>44531</v>
      </c>
      <c r="Z23" s="1">
        <v>44197</v>
      </c>
      <c r="AA23" s="1">
        <v>44228</v>
      </c>
      <c r="AB23" s="1">
        <v>44256</v>
      </c>
      <c r="AC23" s="1">
        <v>44287</v>
      </c>
      <c r="AD23" t="s">
        <v>23</v>
      </c>
    </row>
    <row r="24" spans="1:30" x14ac:dyDescent="0.45">
      <c r="A24" t="s">
        <v>0</v>
      </c>
      <c r="B24">
        <f>B3-'13 9Mile Pre Upgrades'!B3</f>
        <v>-52340.624584998935</v>
      </c>
      <c r="C24">
        <f>C3-'13 9Mile Pre Upgrades'!C3</f>
        <v>-34588.951763000339</v>
      </c>
      <c r="D24">
        <f>D3-'13 9Mile Pre Upgrades'!D3</f>
        <v>9408.1248439997435</v>
      </c>
      <c r="E24">
        <f>E3-'13 9Mile Pre Upgrades'!E3</f>
        <v>26491.799928002059</v>
      </c>
      <c r="F24">
        <f>F3-'13 9Mile Pre Upgrades'!F3</f>
        <v>22709.980062000453</v>
      </c>
      <c r="G24">
        <f>G3-'13 9Mile Pre Upgrades'!G3</f>
        <v>9576.2746360003948</v>
      </c>
      <c r="H24">
        <f>H3-'13 9Mile Pre Upgrades'!H3</f>
        <v>218321.44963499904</v>
      </c>
      <c r="I24">
        <f>I3-'13 9Mile Pre Upgrades'!I3</f>
        <v>1504051.4310989976</v>
      </c>
      <c r="J24">
        <f>J3-'13 9Mile Pre Upgrades'!J3</f>
        <v>-14481.276337996125</v>
      </c>
      <c r="K24">
        <f>K3-'13 9Mile Pre Upgrades'!K3</f>
        <v>-33379.432025000453</v>
      </c>
      <c r="L24">
        <f>L3-'13 9Mile Pre Upgrades'!L3</f>
        <v>199896.21607499942</v>
      </c>
      <c r="M24">
        <f>M3-'13 9Mile Pre Upgrades'!M3</f>
        <v>81086.188151996583</v>
      </c>
      <c r="N24">
        <f>N3-'13 9Mile Pre Upgrades'!N3</f>
        <v>-125828.47112800181</v>
      </c>
      <c r="O24">
        <f>O3-'13 9Mile Pre Upgrades'!O3</f>
        <v>7214.5581139996648</v>
      </c>
      <c r="P24">
        <f>P3-'13 9Mile Pre Upgrades'!P3</f>
        <v>0</v>
      </c>
      <c r="Q24">
        <f>Q3-'13 9Mile Pre Upgrades'!Q3</f>
        <v>-42622.413205996156</v>
      </c>
      <c r="R24">
        <f>R3-'13 9Mile Pre Upgrades'!R3</f>
        <v>402452.70773400366</v>
      </c>
      <c r="S24">
        <f>S3-'13 9Mile Pre Upgrades'!S3</f>
        <v>547499.0596550107</v>
      </c>
      <c r="T24">
        <f>T3-'13 9Mile Pre Upgrades'!T3</f>
        <v>3041206.7992260009</v>
      </c>
      <c r="U24">
        <f>U3-'13 9Mile Pre Upgrades'!U3</f>
        <v>1166078.1886540055</v>
      </c>
      <c r="V24">
        <f>V3-'13 9Mile Pre Upgrades'!V3</f>
        <v>-70214.748331993818</v>
      </c>
      <c r="W24">
        <f>W3-'13 9Mile Pre Upgrades'!W3</f>
        <v>728212.85707598925</v>
      </c>
      <c r="X24">
        <f>X3-'13 9Mile Pre Upgrades'!X3</f>
        <v>2378740.9970780015</v>
      </c>
      <c r="Y24">
        <f>Y3-'13 9Mile Pre Upgrades'!Y3</f>
        <v>2819795.7289589942</v>
      </c>
      <c r="Z24">
        <f>Z3-'13 9Mile Pre Upgrades'!Z3</f>
        <v>685802.51373399794</v>
      </c>
      <c r="AA24">
        <f>AA3-'13 9Mile Pre Upgrades'!AA3</f>
        <v>73582.583556003869</v>
      </c>
      <c r="AB24">
        <f>AB3-'13 9Mile Pre Upgrades'!AB3</f>
        <v>523919.21579998732</v>
      </c>
      <c r="AC24">
        <f>AC3-'13 9Mile Pre Upgrades'!AC3</f>
        <v>1056233.6659010053</v>
      </c>
      <c r="AD24">
        <f>AVERAGE(B24:AC24)</f>
        <v>540315.15794789314</v>
      </c>
    </row>
    <row r="25" spans="1:30" x14ac:dyDescent="0.45">
      <c r="A25" t="s">
        <v>1</v>
      </c>
      <c r="B25">
        <f>B4-'13 9Mile Pre Upgrades'!B4</f>
        <v>20381.964201999828</v>
      </c>
      <c r="C25">
        <f>C4-'13 9Mile Pre Upgrades'!C4</f>
        <v>-7604.9304940011352</v>
      </c>
      <c r="D25">
        <f>D4-'13 9Mile Pre Upgrades'!D4</f>
        <v>4689.6544940005988</v>
      </c>
      <c r="E25">
        <f>E4-'13 9Mile Pre Upgrades'!E4</f>
        <v>28207.649184000213</v>
      </c>
      <c r="F25">
        <f>F4-'13 9Mile Pre Upgrades'!F4</f>
        <v>22709.980064999778</v>
      </c>
      <c r="G25">
        <f>G4-'13 9Mile Pre Upgrades'!G4</f>
        <v>1408.0004240004346</v>
      </c>
      <c r="H25">
        <f>H4-'13 9Mile Pre Upgrades'!H4</f>
        <v>6206.8527899999171</v>
      </c>
      <c r="I25">
        <f>I4-'13 9Mile Pre Upgrades'!I4</f>
        <v>3892.5868859998882</v>
      </c>
      <c r="J25">
        <f>J4-'13 9Mile Pre Upgrades'!J4</f>
        <v>13142.481298000086</v>
      </c>
      <c r="K25">
        <f>K4-'13 9Mile Pre Upgrades'!K4</f>
        <v>-16933.677930000238</v>
      </c>
      <c r="L25">
        <f>L4-'13 9Mile Pre Upgrades'!L4</f>
        <v>6705.6724589997903</v>
      </c>
      <c r="M25">
        <f>M4-'13 9Mile Pre Upgrades'!M4</f>
        <v>11510.161706999876</v>
      </c>
      <c r="N25">
        <f>N4-'13 9Mile Pre Upgrades'!N4</f>
        <v>20539.884161999449</v>
      </c>
      <c r="O25">
        <f>O4-'13 9Mile Pre Upgrades'!O4</f>
        <v>7214.5581139996648</v>
      </c>
      <c r="P25">
        <f>P4-'13 9Mile Pre Upgrades'!P4</f>
        <v>0</v>
      </c>
      <c r="Q25">
        <f>Q4-'13 9Mile Pre Upgrades'!Q4</f>
        <v>-664.89529999997467</v>
      </c>
      <c r="R25">
        <f>R4-'13 9Mile Pre Upgrades'!R4</f>
        <v>5386.409553000005</v>
      </c>
      <c r="S25">
        <f>S4-'13 9Mile Pre Upgrades'!S4</f>
        <v>14248.855910000158</v>
      </c>
      <c r="T25">
        <f>T4-'13 9Mile Pre Upgrades'!T4</f>
        <v>-19051.427056999877</v>
      </c>
      <c r="U25">
        <f>U4-'13 9Mile Pre Upgrades'!U4</f>
        <v>4790.874499999918</v>
      </c>
      <c r="V25">
        <f>V4-'13 9Mile Pre Upgrades'!V4</f>
        <v>2093.4740949999541</v>
      </c>
      <c r="W25">
        <f>W4-'13 9Mile Pre Upgrades'!W4</f>
        <v>7382.8507260000333</v>
      </c>
      <c r="X25">
        <f>X4-'13 9Mile Pre Upgrades'!X4</f>
        <v>22288.657913999632</v>
      </c>
      <c r="Y25">
        <f>Y4-'13 9Mile Pre Upgrades'!Y4</f>
        <v>42719.678649999201</v>
      </c>
      <c r="Z25">
        <f>Z4-'13 9Mile Pre Upgrades'!Z4</f>
        <v>45787.066039999947</v>
      </c>
      <c r="AA25">
        <f>AA4-'13 9Mile Pre Upgrades'!AA4</f>
        <v>8032.2307940013707</v>
      </c>
      <c r="AB25">
        <f>AB4-'13 9Mile Pre Upgrades'!AB4</f>
        <v>38699.259525999427</v>
      </c>
      <c r="AC25">
        <f>AC4-'13 9Mile Pre Upgrades'!AC4</f>
        <v>74001.364969999529</v>
      </c>
      <c r="AD25">
        <f t="shared" ref="AD25:AD41" si="2">AVERAGE(B25:AC25)</f>
        <v>13135.187060071339</v>
      </c>
    </row>
    <row r="26" spans="1:30" x14ac:dyDescent="0.45">
      <c r="A26" t="s">
        <v>13</v>
      </c>
      <c r="B26">
        <f>B5-'13 9Mile Pre Upgrades'!B5</f>
        <v>0</v>
      </c>
      <c r="C26">
        <f>C5-'13 9Mile Pre Upgrades'!C5</f>
        <v>0</v>
      </c>
      <c r="D26">
        <f>D5-'13 9Mile Pre Upgrades'!D5</f>
        <v>0</v>
      </c>
      <c r="E26">
        <f>E5-'13 9Mile Pre Upgrades'!E5</f>
        <v>0</v>
      </c>
      <c r="F26">
        <f>F5-'13 9Mile Pre Upgrades'!F5</f>
        <v>0</v>
      </c>
      <c r="G26">
        <f>G5-'13 9Mile Pre Upgrades'!G5</f>
        <v>0</v>
      </c>
      <c r="H26">
        <f>H5-'13 9Mile Pre Upgrades'!H5</f>
        <v>0</v>
      </c>
      <c r="I26">
        <f>I5-'13 9Mile Pre Upgrades'!I5</f>
        <v>0</v>
      </c>
      <c r="J26">
        <f>J5-'13 9Mile Pre Upgrades'!J5</f>
        <v>0</v>
      </c>
      <c r="K26">
        <f>K5-'13 9Mile Pre Upgrades'!K5</f>
        <v>0</v>
      </c>
      <c r="L26">
        <f>L5-'13 9Mile Pre Upgrades'!L5</f>
        <v>0</v>
      </c>
      <c r="M26">
        <f>M5-'13 9Mile Pre Upgrades'!M5</f>
        <v>0</v>
      </c>
      <c r="N26">
        <f>N5-'13 9Mile Pre Upgrades'!N5</f>
        <v>0</v>
      </c>
      <c r="O26">
        <f>O5-'13 9Mile Pre Upgrades'!O5</f>
        <v>0</v>
      </c>
      <c r="P26">
        <f>P5-'13 9Mile Pre Upgrades'!P5</f>
        <v>0</v>
      </c>
      <c r="Q26">
        <f>Q5-'13 9Mile Pre Upgrades'!Q5</f>
        <v>0</v>
      </c>
      <c r="R26">
        <f>R5-'13 9Mile Pre Upgrades'!R5</f>
        <v>0</v>
      </c>
      <c r="S26">
        <f>S5-'13 9Mile Pre Upgrades'!S5</f>
        <v>0</v>
      </c>
      <c r="T26">
        <f>T5-'13 9Mile Pre Upgrades'!T5</f>
        <v>0</v>
      </c>
      <c r="U26">
        <f>U5-'13 9Mile Pre Upgrades'!U5</f>
        <v>0</v>
      </c>
      <c r="V26">
        <f>V5-'13 9Mile Pre Upgrades'!V5</f>
        <v>0</v>
      </c>
      <c r="W26">
        <f>W5-'13 9Mile Pre Upgrades'!W5</f>
        <v>0</v>
      </c>
      <c r="X26">
        <f>X5-'13 9Mile Pre Upgrades'!X5</f>
        <v>0</v>
      </c>
      <c r="Y26">
        <f>Y5-'13 9Mile Pre Upgrades'!Y5</f>
        <v>0</v>
      </c>
      <c r="Z26">
        <f>Z5-'13 9Mile Pre Upgrades'!Z5</f>
        <v>0</v>
      </c>
      <c r="AA26">
        <f>AA5-'13 9Mile Pre Upgrades'!AA5</f>
        <v>0</v>
      </c>
      <c r="AB26">
        <f>AB5-'13 9Mile Pre Upgrades'!AB5</f>
        <v>0</v>
      </c>
      <c r="AC26">
        <f>AC5-'13 9Mile Pre Upgrades'!AC5</f>
        <v>0</v>
      </c>
      <c r="AD26">
        <f t="shared" si="2"/>
        <v>0</v>
      </c>
    </row>
    <row r="27" spans="1:30" x14ac:dyDescent="0.45">
      <c r="A27" t="s">
        <v>14</v>
      </c>
      <c r="B27">
        <f>B6-'13 9Mile Pre Upgrades'!B6</f>
        <v>0.20732499999999998</v>
      </c>
      <c r="C27">
        <f>C6-'13 9Mile Pre Upgrades'!C6</f>
        <v>0.22425500000000032</v>
      </c>
      <c r="D27">
        <f>D6-'13 9Mile Pre Upgrades'!D6</f>
        <v>0.24552700000000005</v>
      </c>
      <c r="E27">
        <f>E6-'13 9Mile Pre Upgrades'!E6</f>
        <v>4.3349999999993116E-3</v>
      </c>
      <c r="F27">
        <f>F6-'13 9Mile Pre Upgrades'!F6</f>
        <v>-3.3479999999990184E-3</v>
      </c>
      <c r="G27">
        <f>G6-'13 9Mile Pre Upgrades'!G6</f>
        <v>4.3967999999999563E-2</v>
      </c>
      <c r="H27">
        <f>H6-'13 9Mile Pre Upgrades'!H6</f>
        <v>0.20572499999999971</v>
      </c>
      <c r="I27">
        <f>I6-'13 9Mile Pre Upgrades'!I6</f>
        <v>-3.0893000000000281E-2</v>
      </c>
      <c r="J27">
        <f>J6-'13 9Mile Pre Upgrades'!J6</f>
        <v>-0.32481300000000024</v>
      </c>
      <c r="K27">
        <f>K6-'13 9Mile Pre Upgrades'!K6</f>
        <v>-7.9450000000003129E-3</v>
      </c>
      <c r="L27">
        <f>L6-'13 9Mile Pre Upgrades'!L6</f>
        <v>-0.12023399999999995</v>
      </c>
      <c r="M27">
        <f>M6-'13 9Mile Pre Upgrades'!M6</f>
        <v>-2.3474070000000005</v>
      </c>
      <c r="N27">
        <f>N6-'13 9Mile Pre Upgrades'!N6</f>
        <v>-1.3571279999999994</v>
      </c>
      <c r="O27">
        <f>O6-'13 9Mile Pre Upgrades'!O6</f>
        <v>3.5399999999974341E-4</v>
      </c>
      <c r="P27">
        <f>P6-'13 9Mile Pre Upgrades'!P6</f>
        <v>0</v>
      </c>
      <c r="Q27">
        <f>Q6-'13 9Mile Pre Upgrades'!Q6</f>
        <v>-0.21079999999999988</v>
      </c>
      <c r="R27">
        <f>R6-'13 9Mile Pre Upgrades'!R6</f>
        <v>-5.6529999999996861E-3</v>
      </c>
      <c r="S27">
        <f>S6-'13 9Mile Pre Upgrades'!S6</f>
        <v>0.15800199999999975</v>
      </c>
      <c r="T27">
        <f>T6-'13 9Mile Pre Upgrades'!T6</f>
        <v>0.46611699999999989</v>
      </c>
      <c r="U27">
        <f>U6-'13 9Mile Pre Upgrades'!U6</f>
        <v>0.22202199999999994</v>
      </c>
      <c r="V27">
        <f>V6-'13 9Mile Pre Upgrades'!V6</f>
        <v>0.43155600000000005</v>
      </c>
      <c r="W27">
        <f>W6-'13 9Mile Pre Upgrades'!W6</f>
        <v>0.28405000000000014</v>
      </c>
      <c r="X27">
        <f>X6-'13 9Mile Pre Upgrades'!X6</f>
        <v>0.12805</v>
      </c>
      <c r="Y27">
        <f>Y6-'13 9Mile Pre Upgrades'!Y6</f>
        <v>-0.17067200000000016</v>
      </c>
      <c r="Z27">
        <f>Z6-'13 9Mile Pre Upgrades'!Z6</f>
        <v>0.10172299999999979</v>
      </c>
      <c r="AA27">
        <f>AA6-'13 9Mile Pre Upgrades'!AA6</f>
        <v>6.7677999999999905E-2</v>
      </c>
      <c r="AB27">
        <f>AB6-'13 9Mile Pre Upgrades'!AB6</f>
        <v>0.25189299999999992</v>
      </c>
      <c r="AC27">
        <f>AC6-'13 9Mile Pre Upgrades'!AC6</f>
        <v>0.17409999999999926</v>
      </c>
      <c r="AD27">
        <f t="shared" si="2"/>
        <v>-4.8650464285714352E-2</v>
      </c>
    </row>
    <row r="28" spans="1:30" x14ac:dyDescent="0.45">
      <c r="A28" t="s">
        <v>15</v>
      </c>
      <c r="B28">
        <f>B7-'13 9Mile Pre Upgrades'!B7</f>
        <v>-0.23729000000000067</v>
      </c>
      <c r="C28">
        <f>C7-'13 9Mile Pre Upgrades'!C7</f>
        <v>-0.10603799999999985</v>
      </c>
      <c r="D28">
        <f>D7-'13 9Mile Pre Upgrades'!D7</f>
        <v>-0.12988599999999995</v>
      </c>
      <c r="E28">
        <f>E7-'13 9Mile Pre Upgrades'!E7</f>
        <v>4.2569999999990671E-3</v>
      </c>
      <c r="F28">
        <f>F7-'13 9Mile Pre Upgrades'!F7</f>
        <v>-2.616000000001506E-3</v>
      </c>
      <c r="G28">
        <f>G7-'13 9Mile Pre Upgrades'!G7</f>
        <v>-0.10015499999999911</v>
      </c>
      <c r="H28">
        <f>H7-'13 9Mile Pre Upgrades'!H7</f>
        <v>-5.0294999999999757E-2</v>
      </c>
      <c r="I28">
        <f>I7-'13 9Mile Pre Upgrades'!I7</f>
        <v>-2.8694000000000219E-2</v>
      </c>
      <c r="J28">
        <f>J7-'13 9Mile Pre Upgrades'!J7</f>
        <v>0.43111800000000011</v>
      </c>
      <c r="K28">
        <f>K7-'13 9Mile Pre Upgrades'!K7</f>
        <v>-0.11923700000000004</v>
      </c>
      <c r="L28">
        <f>L7-'13 9Mile Pre Upgrades'!L7</f>
        <v>-9.3003999999999643E-2</v>
      </c>
      <c r="M28">
        <f>M7-'13 9Mile Pre Upgrades'!M7</f>
        <v>-1.4720969999999998</v>
      </c>
      <c r="N28">
        <f>N7-'13 9Mile Pre Upgrades'!N7</f>
        <v>-0.56135199999999941</v>
      </c>
      <c r="O28">
        <f>O7-'13 9Mile Pre Upgrades'!O7</f>
        <v>3.4257000000000204E-2</v>
      </c>
      <c r="P28">
        <f>P7-'13 9Mile Pre Upgrades'!P7</f>
        <v>0</v>
      </c>
      <c r="Q28">
        <f>Q7-'13 9Mile Pre Upgrades'!Q7</f>
        <v>0.10067300000000046</v>
      </c>
      <c r="R28">
        <f>R7-'13 9Mile Pre Upgrades'!R7</f>
        <v>6.5799999999995862E-3</v>
      </c>
      <c r="S28">
        <f>S7-'13 9Mile Pre Upgrades'!S7</f>
        <v>-0.11410799999999988</v>
      </c>
      <c r="T28">
        <f>T7-'13 9Mile Pre Upgrades'!T7</f>
        <v>0.18525500000000017</v>
      </c>
      <c r="U28">
        <f>U7-'13 9Mile Pre Upgrades'!U7</f>
        <v>-0.306778</v>
      </c>
      <c r="V28">
        <f>V7-'13 9Mile Pre Upgrades'!V7</f>
        <v>6.4168999999999921E-2</v>
      </c>
      <c r="W28">
        <f>W7-'13 9Mile Pre Upgrades'!W7</f>
        <v>-8.1027999999999878E-2</v>
      </c>
      <c r="X28">
        <f>X7-'13 9Mile Pre Upgrades'!X7</f>
        <v>-0.19920099999999952</v>
      </c>
      <c r="Y28">
        <f>Y7-'13 9Mile Pre Upgrades'!Y7</f>
        <v>0.46223999999999954</v>
      </c>
      <c r="Z28">
        <f>Z7-'13 9Mile Pre Upgrades'!Z7</f>
        <v>9.5298000000001437E-2</v>
      </c>
      <c r="AA28">
        <f>AA7-'13 9Mile Pre Upgrades'!AA7</f>
        <v>0.24512899999999949</v>
      </c>
      <c r="AB28">
        <f>AB7-'13 9Mile Pre Upgrades'!AB7</f>
        <v>0.15131800000000073</v>
      </c>
      <c r="AC28">
        <f>AC7-'13 9Mile Pre Upgrades'!AC7</f>
        <v>9.2471999999998999E-2</v>
      </c>
      <c r="AD28">
        <f t="shared" si="2"/>
        <v>-6.1750464285714256E-2</v>
      </c>
    </row>
    <row r="29" spans="1:30" x14ac:dyDescent="0.45">
      <c r="A29" t="s">
        <v>16</v>
      </c>
      <c r="B29">
        <f>B8-'13 9Mile Pre Upgrades'!B8</f>
        <v>-4.1478999999998933E-2</v>
      </c>
      <c r="C29">
        <f>C8-'13 9Mile Pre Upgrades'!C8</f>
        <v>-0.30817400000000017</v>
      </c>
      <c r="D29">
        <f>D8-'13 9Mile Pre Upgrades'!D8</f>
        <v>-0.11935699999999994</v>
      </c>
      <c r="E29">
        <f>E8-'13 9Mile Pre Upgrades'!E8</f>
        <v>5.2520000000004785E-3</v>
      </c>
      <c r="F29">
        <f>F8-'13 9Mile Pre Upgrades'!F8</f>
        <v>-8.0660000000012388E-3</v>
      </c>
      <c r="G29">
        <f>G8-'13 9Mile Pre Upgrades'!G8</f>
        <v>-8.5156999999999927E-2</v>
      </c>
      <c r="H29">
        <f>H8-'13 9Mile Pre Upgrades'!H8</f>
        <v>-5.9396000000000004E-2</v>
      </c>
      <c r="I29">
        <f>I8-'13 9Mile Pre Upgrades'!I8</f>
        <v>0.10585200000000006</v>
      </c>
      <c r="J29">
        <f>J8-'13 9Mile Pre Upgrades'!J8</f>
        <v>-0.14072299999999993</v>
      </c>
      <c r="K29">
        <f>K8-'13 9Mile Pre Upgrades'!K8</f>
        <v>7.4062000000000072E-2</v>
      </c>
      <c r="L29">
        <f>L8-'13 9Mile Pre Upgrades'!L8</f>
        <v>-7.100699999999982E-2</v>
      </c>
      <c r="M29">
        <f>M8-'13 9Mile Pre Upgrades'!M8</f>
        <v>1.8383020000000005</v>
      </c>
      <c r="N29">
        <f>N8-'13 9Mile Pre Upgrades'!N8</f>
        <v>0.9659570000000004</v>
      </c>
      <c r="O29">
        <f>O8-'13 9Mile Pre Upgrades'!O8</f>
        <v>-1.3882999999999868E-2</v>
      </c>
      <c r="P29">
        <f>P8-'13 9Mile Pre Upgrades'!P8</f>
        <v>0</v>
      </c>
      <c r="Q29">
        <f>Q8-'13 9Mile Pre Upgrades'!Q8</f>
        <v>8.3858999999998574E-2</v>
      </c>
      <c r="R29">
        <f>R8-'13 9Mile Pre Upgrades'!R8</f>
        <v>-4.8767999999999034E-2</v>
      </c>
      <c r="S29">
        <f>S8-'13 9Mile Pre Upgrades'!S8</f>
        <v>3.1478999999999147E-2</v>
      </c>
      <c r="T29">
        <f>T8-'13 9Mile Pre Upgrades'!T8</f>
        <v>-0.32665900000000025</v>
      </c>
      <c r="U29">
        <f>U8-'13 9Mile Pre Upgrades'!U8</f>
        <v>-0.12170799999999993</v>
      </c>
      <c r="V29">
        <f>V8-'13 9Mile Pre Upgrades'!V8</f>
        <v>9.9811000000000316E-2</v>
      </c>
      <c r="W29">
        <f>W8-'13 9Mile Pre Upgrades'!W8</f>
        <v>-6.7000000000005944E-4</v>
      </c>
      <c r="X29">
        <f>X8-'13 9Mile Pre Upgrades'!X8</f>
        <v>0.18457400000000046</v>
      </c>
      <c r="Y29">
        <f>Y8-'13 9Mile Pre Upgrades'!Y8</f>
        <v>2.8813000000000422E-2</v>
      </c>
      <c r="Z29">
        <f>Z8-'13 9Mile Pre Upgrades'!Z8</f>
        <v>-1.6129999999998645E-2</v>
      </c>
      <c r="AA29">
        <f>AA8-'13 9Mile Pre Upgrades'!AA8</f>
        <v>7.2290999999999883E-2</v>
      </c>
      <c r="AB29">
        <f>AB8-'13 9Mile Pre Upgrades'!AB8</f>
        <v>-1.5560000000000684E-2</v>
      </c>
      <c r="AC29">
        <f>AC8-'13 9Mile Pre Upgrades'!AC8</f>
        <v>3.802299999999903E-2</v>
      </c>
      <c r="AD29">
        <f t="shared" si="2"/>
        <v>7.6840642857142899E-2</v>
      </c>
    </row>
    <row r="30" spans="1:30" x14ac:dyDescent="0.45">
      <c r="A30" t="s">
        <v>17</v>
      </c>
      <c r="B30">
        <f>B9-'13 9Mile Pre Upgrades'!B9</f>
        <v>0</v>
      </c>
      <c r="C30">
        <f>C9-'13 9Mile Pre Upgrades'!C9</f>
        <v>0</v>
      </c>
      <c r="D30">
        <f>D9-'13 9Mile Pre Upgrades'!D9</f>
        <v>0</v>
      </c>
      <c r="E30">
        <f>E9-'13 9Mile Pre Upgrades'!E9</f>
        <v>0</v>
      </c>
      <c r="F30">
        <f>F9-'13 9Mile Pre Upgrades'!F9</f>
        <v>0</v>
      </c>
      <c r="G30">
        <f>G9-'13 9Mile Pre Upgrades'!G9</f>
        <v>0</v>
      </c>
      <c r="H30">
        <f>H9-'13 9Mile Pre Upgrades'!H9</f>
        <v>0</v>
      </c>
      <c r="I30">
        <f>I9-'13 9Mile Pre Upgrades'!I9</f>
        <v>0</v>
      </c>
      <c r="J30">
        <f>J9-'13 9Mile Pre Upgrades'!J9</f>
        <v>4.8968999999999985E-2</v>
      </c>
      <c r="K30">
        <f>K9-'13 9Mile Pre Upgrades'!K9</f>
        <v>4.3801999999999897E-2</v>
      </c>
      <c r="L30">
        <f>L9-'13 9Mile Pre Upgrades'!L9</f>
        <v>0.50384600000000024</v>
      </c>
      <c r="M30">
        <f>M9-'13 9Mile Pre Upgrades'!M9</f>
        <v>2.1813340000000006</v>
      </c>
      <c r="N30">
        <f>N9-'13 9Mile Pre Upgrades'!N9</f>
        <v>1.095186</v>
      </c>
      <c r="O30">
        <f>O9-'13 9Mile Pre Upgrades'!O9</f>
        <v>-6.0690000000001021E-3</v>
      </c>
      <c r="P30">
        <f>P9-'13 9Mile Pre Upgrades'!P9</f>
        <v>0</v>
      </c>
      <c r="Q30">
        <f>Q9-'13 9Mile Pre Upgrades'!Q9</f>
        <v>1.2143999999999266E-2</v>
      </c>
      <c r="R30">
        <f>R9-'13 9Mile Pre Upgrades'!R9</f>
        <v>-4.5179999999991338E-3</v>
      </c>
      <c r="S30">
        <f>S9-'13 9Mile Pre Upgrades'!S9</f>
        <v>-2.5363000000000469E-2</v>
      </c>
      <c r="T30">
        <f>T9-'13 9Mile Pre Upgrades'!T9</f>
        <v>-0.35417499999999968</v>
      </c>
      <c r="U30">
        <f>U9-'13 9Mile Pre Upgrades'!U9</f>
        <v>0.16455399999999987</v>
      </c>
      <c r="V30">
        <f>V9-'13 9Mile Pre Upgrades'!V9</f>
        <v>-0.4643550000000003</v>
      </c>
      <c r="W30">
        <f>W9-'13 9Mile Pre Upgrades'!W9</f>
        <v>-0.26708400000000054</v>
      </c>
      <c r="X30">
        <f>X9-'13 9Mile Pre Upgrades'!X9</f>
        <v>1.4000000000180535E-5</v>
      </c>
      <c r="Y30">
        <f>Y9-'13 9Mile Pre Upgrades'!Y9</f>
        <v>-0.35079700000000003</v>
      </c>
      <c r="Z30">
        <f>Z9-'13 9Mile Pre Upgrades'!Z9</f>
        <v>-5.6172000000000111E-2</v>
      </c>
      <c r="AA30">
        <f>AA9-'13 9Mile Pre Upgrades'!AA9</f>
        <v>-0.3783669999999999</v>
      </c>
      <c r="AB30">
        <f>AB9-'13 9Mile Pre Upgrades'!AB9</f>
        <v>-0.20052800000000026</v>
      </c>
      <c r="AC30">
        <f>AC9-'13 9Mile Pre Upgrades'!AC9</f>
        <v>3.6493000000000109E-2</v>
      </c>
      <c r="AD30">
        <f t="shared" si="2"/>
        <v>7.0675499999999988E-2</v>
      </c>
    </row>
    <row r="31" spans="1:30" x14ac:dyDescent="0.45">
      <c r="A31" t="s">
        <v>18</v>
      </c>
      <c r="B31">
        <f>B10-'13 9Mile Pre Upgrades'!B10</f>
        <v>-7.1443999999999619E-2</v>
      </c>
      <c r="C31">
        <f>C10-'13 9Mile Pre Upgrades'!C10</f>
        <v>-0.18995699999999971</v>
      </c>
      <c r="D31">
        <f>D10-'13 9Mile Pre Upgrades'!D10</f>
        <v>-3.7149999999996908E-3</v>
      </c>
      <c r="E31">
        <f>E10-'13 9Mile Pre Upgrades'!E10</f>
        <v>1.3844999999999885E-2</v>
      </c>
      <c r="F31">
        <f>F10-'13 9Mile Pre Upgrades'!F10</f>
        <v>-1.4028999999997183E-2</v>
      </c>
      <c r="G31">
        <f>G10-'13 9Mile Pre Upgrades'!G10</f>
        <v>-0.14134400000000014</v>
      </c>
      <c r="H31">
        <f>H10-'13 9Mile Pre Upgrades'!H10</f>
        <v>9.6033999999999509E-2</v>
      </c>
      <c r="I31">
        <f>I10-'13 9Mile Pre Upgrades'!I10</f>
        <v>4.6263999999999861E-2</v>
      </c>
      <c r="J31">
        <f>J10-'13 9Mile Pre Upgrades'!J10</f>
        <v>1.455200000000012E-2</v>
      </c>
      <c r="K31">
        <f>K10-'13 9Mile Pre Upgrades'!K10</f>
        <v>-9.3189999999996331E-3</v>
      </c>
      <c r="L31">
        <f>L10-'13 9Mile Pre Upgrades'!L10</f>
        <v>0.22518799999999928</v>
      </c>
      <c r="M31">
        <f>M10-'13 9Mile Pre Upgrades'!M10</f>
        <v>0.200133000000001</v>
      </c>
      <c r="N31">
        <f>N10-'13 9Mile Pre Upgrades'!N10</f>
        <v>0.14266300000000243</v>
      </c>
      <c r="O31">
        <f>O10-'13 9Mile Pre Upgrades'!O10</f>
        <v>1.4659000000001754E-2</v>
      </c>
      <c r="P31">
        <f>P10-'13 9Mile Pre Upgrades'!P10</f>
        <v>0</v>
      </c>
      <c r="Q31">
        <f>Q10-'13 9Mile Pre Upgrades'!Q10</f>
        <v>-1.4124999999999943E-2</v>
      </c>
      <c r="R31">
        <f>R10-'13 9Mile Pre Upgrades'!R10</f>
        <v>-5.2359000000002709E-2</v>
      </c>
      <c r="S31">
        <f>S10-'13 9Mile Pre Upgrades'!S10</f>
        <v>5.0009999999996779E-2</v>
      </c>
      <c r="T31">
        <f>T10-'13 9Mile Pre Upgrades'!T10</f>
        <v>-2.9462999999999795E-2</v>
      </c>
      <c r="U31">
        <f>U10-'13 9Mile Pre Upgrades'!U10</f>
        <v>-4.190899999999953E-2</v>
      </c>
      <c r="V31">
        <f>V10-'13 9Mile Pre Upgrades'!V10</f>
        <v>0.13118199999999902</v>
      </c>
      <c r="W31">
        <f>W10-'13 9Mile Pre Upgrades'!W10</f>
        <v>-6.4732999999998597E-2</v>
      </c>
      <c r="X31">
        <f>X10-'13 9Mile Pre Upgrades'!X10</f>
        <v>0.11300299999999908</v>
      </c>
      <c r="Y31">
        <f>Y10-'13 9Mile Pre Upgrades'!Y10</f>
        <v>-3.0415999999998888E-2</v>
      </c>
      <c r="Z31">
        <f>Z10-'13 9Mile Pre Upgrades'!Z10</f>
        <v>0.12472000000000349</v>
      </c>
      <c r="AA31">
        <f>AA10-'13 9Mile Pre Upgrades'!AA10</f>
        <v>6.7319999999995161E-3</v>
      </c>
      <c r="AB31">
        <f>AB10-'13 9Mile Pre Upgrades'!AB10</f>
        <v>0.18712399999999718</v>
      </c>
      <c r="AC31">
        <f>AC10-'13 9Mile Pre Upgrades'!AC10</f>
        <v>0.34108599999999711</v>
      </c>
      <c r="AD31">
        <f t="shared" si="2"/>
        <v>3.7299357142857162E-2</v>
      </c>
    </row>
    <row r="32" spans="1:30" x14ac:dyDescent="0.45">
      <c r="A32" t="s">
        <v>19</v>
      </c>
      <c r="B32">
        <f>B11-'13 9Mile Pre Upgrades'!B11</f>
        <v>3.0963999999999992E-2</v>
      </c>
      <c r="C32">
        <f>C11-'13 9Mile Pre Upgrades'!C11</f>
        <v>0.51830700000000007</v>
      </c>
      <c r="D32">
        <f>D11-'13 9Mile Pre Upgrades'!D11</f>
        <v>-3.5115999999998593E-2</v>
      </c>
      <c r="E32">
        <f>E11-'13 9Mile Pre Upgrades'!E11</f>
        <v>-7.0919999999965455E-3</v>
      </c>
      <c r="F32">
        <f>F11-'13 9Mile Pre Upgrades'!F11</f>
        <v>9.8119999999966012E-3</v>
      </c>
      <c r="G32">
        <f>G11-'13 9Mile Pre Upgrades'!G11</f>
        <v>-0.10204599999999964</v>
      </c>
      <c r="H32">
        <f>H11-'13 9Mile Pre Upgrades'!H11</f>
        <v>-0.33159600000000022</v>
      </c>
      <c r="I32">
        <f>I11-'13 9Mile Pre Upgrades'!I11</f>
        <v>-6.2987999999998934E-2</v>
      </c>
      <c r="J32">
        <f>J11-'13 9Mile Pre Upgrades'!J11</f>
        <v>-2.8667220000000002</v>
      </c>
      <c r="K32">
        <f>K11-'13 9Mile Pre Upgrades'!K11</f>
        <v>1.6003050000000005</v>
      </c>
      <c r="L32">
        <f>L11-'13 9Mile Pre Upgrades'!L11</f>
        <v>0.31724799999999975</v>
      </c>
      <c r="M32">
        <f>M11-'13 9Mile Pre Upgrades'!M11</f>
        <v>1.166757</v>
      </c>
      <c r="N32">
        <f>N11-'13 9Mile Pre Upgrades'!N11</f>
        <v>1.1176650000000006</v>
      </c>
      <c r="O32">
        <f>O11-'13 9Mile Pre Upgrades'!O11</f>
        <v>1.9199999999841566E-4</v>
      </c>
      <c r="P32">
        <f>P11-'13 9Mile Pre Upgrades'!P11</f>
        <v>0</v>
      </c>
      <c r="Q32">
        <f>Q11-'13 9Mile Pre Upgrades'!Q11</f>
        <v>-0.29428800000000166</v>
      </c>
      <c r="R32">
        <f>R11-'13 9Mile Pre Upgrades'!R11</f>
        <v>-0.29540800000000189</v>
      </c>
      <c r="S32">
        <f>S11-'13 9Mile Pre Upgrades'!S11</f>
        <v>-0.78758599999999745</v>
      </c>
      <c r="T32">
        <f>T11-'13 9Mile Pre Upgrades'!T11</f>
        <v>0.46979400000000027</v>
      </c>
      <c r="U32">
        <f>U11-'13 9Mile Pre Upgrades'!U11</f>
        <v>-7.2311000000000014E-2</v>
      </c>
      <c r="V32">
        <f>V11-'13 9Mile Pre Upgrades'!V11</f>
        <v>0.40094099999999955</v>
      </c>
      <c r="W32">
        <f>W11-'13 9Mile Pre Upgrades'!W11</f>
        <v>-0.36699199999999998</v>
      </c>
      <c r="X32">
        <f>X11-'13 9Mile Pre Upgrades'!X11</f>
        <v>1.5151910000000015</v>
      </c>
      <c r="Y32">
        <f>Y11-'13 9Mile Pre Upgrades'!Y11</f>
        <v>-1.9014589999999991</v>
      </c>
      <c r="Z32">
        <f>Z11-'13 9Mile Pre Upgrades'!Z11</f>
        <v>-0.9325150000000022</v>
      </c>
      <c r="AA32">
        <f>AA11-'13 9Mile Pre Upgrades'!AA11</f>
        <v>0.72602999999999973</v>
      </c>
      <c r="AB32">
        <f>AB11-'13 9Mile Pre Upgrades'!AB11</f>
        <v>-2.2178649999999998</v>
      </c>
      <c r="AC32">
        <f>AC11-'13 9Mile Pre Upgrades'!AC11</f>
        <v>-0.28660799999999931</v>
      </c>
      <c r="AD32">
        <f t="shared" si="2"/>
        <v>-9.5978071428571371E-2</v>
      </c>
    </row>
    <row r="33" spans="1:30" x14ac:dyDescent="0.45">
      <c r="A33" t="s">
        <v>20</v>
      </c>
      <c r="B33">
        <f>B12-'13 9Mile Pre Upgrades'!B12</f>
        <v>0.15533600000000192</v>
      </c>
      <c r="C33">
        <f>C12-'13 9Mile Pre Upgrades'!C12</f>
        <v>-1.1435239999999993</v>
      </c>
      <c r="D33">
        <f>D12-'13 9Mile Pre Upgrades'!D12</f>
        <v>-0.21241700000000208</v>
      </c>
      <c r="E33">
        <f>E12-'13 9Mile Pre Upgrades'!E12</f>
        <v>2.1464999999999179E-2</v>
      </c>
      <c r="F33">
        <f>F12-'13 9Mile Pre Upgrades'!F12</f>
        <v>1.6293999999998476E-2</v>
      </c>
      <c r="G33">
        <f>G12-'13 9Mile Pre Upgrades'!G12</f>
        <v>0.67782199999999904</v>
      </c>
      <c r="H33">
        <f>H12-'13 9Mile Pre Upgrades'!H12</f>
        <v>0.13511699999999927</v>
      </c>
      <c r="I33">
        <f>I12-'13 9Mile Pre Upgrades'!I12</f>
        <v>7.5288999999999995E-2</v>
      </c>
      <c r="J33">
        <f>J12-'13 9Mile Pre Upgrades'!J12</f>
        <v>2.7298859999999996</v>
      </c>
      <c r="K33">
        <f>K12-'13 9Mile Pre Upgrades'!K12</f>
        <v>-1.688612</v>
      </c>
      <c r="L33">
        <f>L12-'13 9Mile Pre Upgrades'!L12</f>
        <v>0.16459700000000055</v>
      </c>
      <c r="M33">
        <f>M12-'13 9Mile Pre Upgrades'!M12</f>
        <v>0.8114050000000006</v>
      </c>
      <c r="N33">
        <f>N12-'13 9Mile Pre Upgrades'!N12</f>
        <v>-1.2432400000000001</v>
      </c>
      <c r="O33">
        <f>O12-'13 9Mile Pre Upgrades'!O12</f>
        <v>3.1829999999999359E-2</v>
      </c>
      <c r="P33">
        <f>P12-'13 9Mile Pre Upgrades'!P12</f>
        <v>0</v>
      </c>
      <c r="Q33">
        <f>Q12-'13 9Mile Pre Upgrades'!Q12</f>
        <v>0.12663599999999775</v>
      </c>
      <c r="R33">
        <f>R12-'13 9Mile Pre Upgrades'!R12</f>
        <v>0.15954999999999941</v>
      </c>
      <c r="S33">
        <f>S12-'13 9Mile Pre Upgrades'!S12</f>
        <v>1.6597999999999971</v>
      </c>
      <c r="T33">
        <f>T12-'13 9Mile Pre Upgrades'!T12</f>
        <v>0.16593100000000005</v>
      </c>
      <c r="U33">
        <f>U12-'13 9Mile Pre Upgrades'!U12</f>
        <v>0.1832410000000001</v>
      </c>
      <c r="V33">
        <f>V12-'13 9Mile Pre Upgrades'!V12</f>
        <v>0.19112599999999996</v>
      </c>
      <c r="W33">
        <f>W12-'13 9Mile Pre Upgrades'!W12</f>
        <v>0.69920999999999989</v>
      </c>
      <c r="X33">
        <f>X12-'13 9Mile Pre Upgrades'!X12</f>
        <v>-0.52247600000000016</v>
      </c>
      <c r="Y33">
        <f>Y12-'13 9Mile Pre Upgrades'!Y12</f>
        <v>2.1349619999999998</v>
      </c>
      <c r="Z33">
        <f>Z12-'13 9Mile Pre Upgrades'!Z12</f>
        <v>1.2017749999999978</v>
      </c>
      <c r="AA33">
        <f>AA12-'13 9Mile Pre Upgrades'!AA12</f>
        <v>-0.34117999999999959</v>
      </c>
      <c r="AB33">
        <f>AB12-'13 9Mile Pre Upgrades'!AB12</f>
        <v>2.4128100000000003</v>
      </c>
      <c r="AC33">
        <f>AC12-'13 9Mile Pre Upgrades'!AC12</f>
        <v>0.63564500000000024</v>
      </c>
      <c r="AD33">
        <f t="shared" si="2"/>
        <v>0.32993849999999963</v>
      </c>
    </row>
    <row r="34" spans="1:30" x14ac:dyDescent="0.45">
      <c r="A34" t="s">
        <v>24</v>
      </c>
      <c r="B34">
        <f>B13-'13 9Mile Pre Upgrades'!B13</f>
        <v>-0.17221499999999779</v>
      </c>
      <c r="C34">
        <f>C13-'13 9Mile Pre Upgrades'!C13</f>
        <v>1.2786350000000013</v>
      </c>
      <c r="D34">
        <f>D13-'13 9Mile Pre Upgrades'!D13</f>
        <v>0.10790199999999928</v>
      </c>
      <c r="E34">
        <f>E13-'13 9Mile Pre Upgrades'!E13</f>
        <v>-2.5372000000000838E-2</v>
      </c>
      <c r="F34">
        <f>F13-'13 9Mile Pre Upgrades'!F13</f>
        <v>-1.5788000000000579E-2</v>
      </c>
      <c r="G34">
        <f>G13-'13 9Mile Pre Upgrades'!G13</f>
        <v>-0.98384699999999903</v>
      </c>
      <c r="H34">
        <f>H13-'13 9Mile Pre Upgrades'!H13</f>
        <v>0.28002799999999972</v>
      </c>
      <c r="I34">
        <f>I13-'13 9Mile Pre Upgrades'!I13</f>
        <v>5.5054000000000158E-2</v>
      </c>
      <c r="J34">
        <f>J13-'13 9Mile Pre Upgrades'!J13</f>
        <v>7.8028999999999016E-2</v>
      </c>
      <c r="K34">
        <f>K13-'13 9Mile Pre Upgrades'!K13</f>
        <v>2.6143000000001138E-2</v>
      </c>
      <c r="L34">
        <f>L13-'13 9Mile Pre Upgrades'!L13</f>
        <v>0</v>
      </c>
      <c r="M34">
        <f>M13-'13 9Mile Pre Upgrades'!M13</f>
        <v>-1.1362999999999346E-2</v>
      </c>
      <c r="N34">
        <f>N13-'13 9Mile Pre Upgrades'!N13</f>
        <v>2.2692219999999992</v>
      </c>
      <c r="O34">
        <f>O13-'13 9Mile Pre Upgrades'!O13</f>
        <v>2.9000000001389026E-5</v>
      </c>
      <c r="P34">
        <f>P13-'13 9Mile Pre Upgrades'!P13</f>
        <v>0</v>
      </c>
      <c r="Q34">
        <f>Q13-'13 9Mile Pre Upgrades'!Q13</f>
        <v>-5.6564000000001613E-2</v>
      </c>
      <c r="R34">
        <f>R13-'13 9Mile Pre Upgrades'!R13</f>
        <v>-2.3731999999998976E-2</v>
      </c>
      <c r="S34">
        <f>S13-'13 9Mile Pre Upgrades'!S13</f>
        <v>-0.19330599999999976</v>
      </c>
      <c r="T34">
        <f>T13-'13 9Mile Pre Upgrades'!T13</f>
        <v>-0.58347100000000118</v>
      </c>
      <c r="U34">
        <f>U13-'13 9Mile Pre Upgrades'!U13</f>
        <v>0.11210900000000024</v>
      </c>
      <c r="V34">
        <f>V13-'13 9Mile Pre Upgrades'!V13</f>
        <v>-0.21409700000000065</v>
      </c>
      <c r="W34">
        <f>W13-'13 9Mile Pre Upgrades'!W13</f>
        <v>-0.9405739999999998</v>
      </c>
      <c r="X34">
        <f>X13-'13 9Mile Pre Upgrades'!X13</f>
        <v>-0.46749900000000011</v>
      </c>
      <c r="Y34">
        <f>Y13-'13 9Mile Pre Upgrades'!Y13</f>
        <v>-1.1423810000000003</v>
      </c>
      <c r="Z34">
        <f>Z13-'13 9Mile Pre Upgrades'!Z13</f>
        <v>-9.112000000000009E-2</v>
      </c>
      <c r="AA34">
        <f>AA13-'13 9Mile Pre Upgrades'!AA13</f>
        <v>-0.17257800000000145</v>
      </c>
      <c r="AB34">
        <f>AB13-'13 9Mile Pre Upgrades'!AB13</f>
        <v>-0.1105710000000002</v>
      </c>
      <c r="AC34">
        <f>AC13-'13 9Mile Pre Upgrades'!AC13</f>
        <v>0.17762799999999856</v>
      </c>
      <c r="AD34">
        <f t="shared" si="2"/>
        <v>-2.9274964285714349E-2</v>
      </c>
    </row>
    <row r="35" spans="1:30" x14ac:dyDescent="0.45">
      <c r="A35" t="s">
        <v>21</v>
      </c>
      <c r="B35">
        <f>B14-'13 9Mile Pre Upgrades'!B14</f>
        <v>-8.7749999999999773E-3</v>
      </c>
      <c r="C35">
        <f>C14-'13 9Mile Pre Upgrades'!C14</f>
        <v>-0.68135400000000246</v>
      </c>
      <c r="D35">
        <f>D14-'13 9Mile Pre Upgrades'!D14</f>
        <v>0.1334079999999993</v>
      </c>
      <c r="E35">
        <f>E14-'13 9Mile Pre Upgrades'!E14</f>
        <v>-2.2890000000000299E-2</v>
      </c>
      <c r="F35">
        <f>F14-'13 9Mile Pre Upgrades'!F14</f>
        <v>-1.3137999999997874E-2</v>
      </c>
      <c r="G35">
        <f>G14-'13 9Mile Pre Upgrades'!G14</f>
        <v>0.13519000000000148</v>
      </c>
      <c r="H35">
        <f>H14-'13 9Mile Pre Upgrades'!H14</f>
        <v>-7.2539999999996496E-3</v>
      </c>
      <c r="I35">
        <f>I14-'13 9Mile Pre Upgrades'!I14</f>
        <v>0</v>
      </c>
      <c r="J35">
        <f>J14-'13 9Mile Pre Upgrades'!J14</f>
        <v>0</v>
      </c>
      <c r="K35">
        <f>K14-'13 9Mile Pre Upgrades'!K14</f>
        <v>-3.113100000000002E-2</v>
      </c>
      <c r="L35">
        <f>L14-'13 9Mile Pre Upgrades'!L14</f>
        <v>-0.36092700000000022</v>
      </c>
      <c r="M35">
        <f>M14-'13 9Mile Pre Upgrades'!M14</f>
        <v>-2.0083939999999991</v>
      </c>
      <c r="N35">
        <f>N14-'13 9Mile Pre Upgrades'!N14</f>
        <v>-2.2580530000000003</v>
      </c>
      <c r="O35">
        <f>O14-'13 9Mile Pre Upgrades'!O14</f>
        <v>-4.6400000000090813E-4</v>
      </c>
      <c r="P35">
        <f>P14-'13 9Mile Pre Upgrades'!P14</f>
        <v>0</v>
      </c>
      <c r="Q35">
        <f>Q14-'13 9Mile Pre Upgrades'!Q14</f>
        <v>0.12236199999999897</v>
      </c>
      <c r="R35">
        <f>R14-'13 9Mile Pre Upgrades'!R14</f>
        <v>3.4549999999988756E-3</v>
      </c>
      <c r="S35">
        <f>S14-'13 9Mile Pre Upgrades'!S14</f>
        <v>-0.47710400000000064</v>
      </c>
      <c r="T35">
        <f>T14-'13 9Mile Pre Upgrades'!T14</f>
        <v>-7.564700000000002E-2</v>
      </c>
      <c r="U35">
        <f>U14-'13 9Mile Pre Upgrades'!U14</f>
        <v>-0.23438099999999995</v>
      </c>
      <c r="V35">
        <f>V14-'13 9Mile Pre Upgrades'!V14</f>
        <v>-0.30625699999999956</v>
      </c>
      <c r="W35">
        <f>W14-'13 9Mile Pre Upgrades'!W14</f>
        <v>0.4094950000000015</v>
      </c>
      <c r="X35">
        <f>X14-'13 9Mile Pre Upgrades'!X14</f>
        <v>-0.27410599999999974</v>
      </c>
      <c r="Y35">
        <f>Y14-'13 9Mile Pre Upgrades'!Y14</f>
        <v>0.71802899999999958</v>
      </c>
      <c r="Z35">
        <f>Z14-'13 9Mile Pre Upgrades'!Z14</f>
        <v>0.11706200000000067</v>
      </c>
      <c r="AA35">
        <f>AA14-'13 9Mile Pre Upgrades'!AA14</f>
        <v>-0.39611100000000121</v>
      </c>
      <c r="AB35">
        <f>AB14-'13 9Mile Pre Upgrades'!AB14</f>
        <v>0.31618100000000027</v>
      </c>
      <c r="AC35">
        <f>AC14-'13 9Mile Pre Upgrades'!AC14</f>
        <v>0.27522300000000044</v>
      </c>
      <c r="AD35">
        <f t="shared" si="2"/>
        <v>-0.17591360714285717</v>
      </c>
    </row>
    <row r="36" spans="1:30" x14ac:dyDescent="0.45">
      <c r="A36" t="s">
        <v>22</v>
      </c>
      <c r="B36">
        <f>B15-'13 9Mile Pre Upgrades'!B15</f>
        <v>5.3100000000014802E-3</v>
      </c>
      <c r="C36">
        <f>C15-'13 9Mile Pre Upgrades'!C15</f>
        <v>-2.7934999999999377E-2</v>
      </c>
      <c r="D36">
        <f>D15-'13 9Mile Pre Upgrades'!D15</f>
        <v>-6.2229999999985353E-3</v>
      </c>
      <c r="E36">
        <f>E15-'13 9Mile Pre Upgrades'!E15</f>
        <v>-3.3890999999997007E-2</v>
      </c>
      <c r="F36">
        <f>F15-'13 9Mile Pre Upgrades'!F15</f>
        <v>-2.8209999999972979E-3</v>
      </c>
      <c r="G36">
        <f>G15-'13 9Mile Pre Upgrades'!G15</f>
        <v>-0.27288099999999815</v>
      </c>
      <c r="H36">
        <f>H15-'13 9Mile Pre Upgrades'!H15</f>
        <v>7.6295000000001778E-2</v>
      </c>
      <c r="I36">
        <f>I15-'13 9Mile Pre Upgrades'!I15</f>
        <v>6.7356000000000193E-2</v>
      </c>
      <c r="J36">
        <f>J15-'13 9Mile Pre Upgrades'!J15</f>
        <v>-5.8807000000001608E-2</v>
      </c>
      <c r="K36">
        <f>K15-'13 9Mile Pre Upgrades'!K15</f>
        <v>-9.3294999999997685E-2</v>
      </c>
      <c r="L36">
        <f>L15-'13 9Mile Pre Upgrades'!L15</f>
        <v>9.9684000000003437E-2</v>
      </c>
      <c r="M36">
        <f>M15-'13 9Mile Pre Upgrades'!M15</f>
        <v>-4.1595000000000937E-2</v>
      </c>
      <c r="N36">
        <f>N15-'13 9Mile Pre Upgrades'!N15</f>
        <v>-0.11440600000000245</v>
      </c>
      <c r="O36">
        <f>O15-'13 9Mile Pre Upgrades'!O15</f>
        <v>3.1587000000001808E-2</v>
      </c>
      <c r="P36">
        <f>P15-'13 9Mile Pre Upgrades'!P15</f>
        <v>0</v>
      </c>
      <c r="Q36">
        <f>Q15-'13 9Mile Pre Upgrades'!Q15</f>
        <v>-0.10185299999999131</v>
      </c>
      <c r="R36">
        <f>R15-'13 9Mile Pre Upgrades'!R15</f>
        <v>-0.15613499999999192</v>
      </c>
      <c r="S36">
        <f>S15-'13 9Mile Pre Upgrades'!S15</f>
        <v>0.20180400000000986</v>
      </c>
      <c r="T36">
        <f>T15-'13 9Mile Pre Upgrades'!T15</f>
        <v>-2.339300000000577E-2</v>
      </c>
      <c r="U36">
        <f>U15-'13 9Mile Pre Upgrades'!U15</f>
        <v>-1.1341999999999075E-2</v>
      </c>
      <c r="V36">
        <f>V15-'13 9Mile Pre Upgrades'!V15</f>
        <v>7.1714000000000055E-2</v>
      </c>
      <c r="W36">
        <f>W15-'13 9Mile Pre Upgrades'!W15</f>
        <v>-0.19885999999999981</v>
      </c>
      <c r="X36">
        <f>X15-'13 9Mile Pre Upgrades'!X15</f>
        <v>0.24973099999999704</v>
      </c>
      <c r="Y36">
        <f>Y15-'13 9Mile Pre Upgrades'!Y15</f>
        <v>-0.19084799999999547</v>
      </c>
      <c r="Z36">
        <f>Z15-'13 9Mile Pre Upgrades'!Z15</f>
        <v>0.2952020000000033</v>
      </c>
      <c r="AA36">
        <f>AA15-'13 9Mile Pre Upgrades'!AA15</f>
        <v>-0.18384000000000356</v>
      </c>
      <c r="AB36">
        <f>AB15-'13 9Mile Pre Upgrades'!AB15</f>
        <v>0.40055599999999458</v>
      </c>
      <c r="AC36">
        <f>AC15-'13 9Mile Pre Upgrades'!AC15</f>
        <v>0.80188699999999358</v>
      </c>
      <c r="AD36">
        <f t="shared" si="2"/>
        <v>2.7964321428572397E-2</v>
      </c>
    </row>
    <row r="37" spans="1:30" x14ac:dyDescent="0.45">
      <c r="A37" t="s">
        <v>26</v>
      </c>
      <c r="B37">
        <f>B16-'13 9Mile Pre Upgrades'!B16</f>
        <v>3.6352450000000003</v>
      </c>
      <c r="C37">
        <f>C16-'13 9Mile Pre Upgrades'!C16</f>
        <v>2.5668030000000002</v>
      </c>
      <c r="D37">
        <f>D16-'13 9Mile Pre Upgrades'!D16</f>
        <v>3.1981110000000004</v>
      </c>
      <c r="E37">
        <f>E16-'13 9Mile Pre Upgrades'!E16</f>
        <v>2.6775260000000003</v>
      </c>
      <c r="F37">
        <f>F16-'13 9Mile Pre Upgrades'!F16</f>
        <v>2.6239289999999995</v>
      </c>
      <c r="G37">
        <f>G16-'13 9Mile Pre Upgrades'!G16</f>
        <v>2.4203659999999996</v>
      </c>
      <c r="H37">
        <f>H16-'13 9Mile Pre Upgrades'!H16</f>
        <v>0.90517299999999989</v>
      </c>
      <c r="I37">
        <f>I16-'13 9Mile Pre Upgrades'!I16</f>
        <v>0.86439200000000027</v>
      </c>
      <c r="J37">
        <f>J16-'13 9Mile Pre Upgrades'!J16</f>
        <v>0.101877</v>
      </c>
      <c r="K37">
        <f>K16-'13 9Mile Pre Upgrades'!K16</f>
        <v>1.30247</v>
      </c>
      <c r="L37">
        <f>L16-'13 9Mile Pre Upgrades'!L16</f>
        <v>3.88192</v>
      </c>
      <c r="M37">
        <f>M16-'13 9Mile Pre Upgrades'!M16</f>
        <v>4.5306519999999999</v>
      </c>
      <c r="N37">
        <f>N16-'13 9Mile Pre Upgrades'!N16</f>
        <v>2.9128780000000001</v>
      </c>
      <c r="O37">
        <f>O16-'13 9Mile Pre Upgrades'!O16</f>
        <v>0.65105099999999982</v>
      </c>
      <c r="P37">
        <f>P16-'13 9Mile Pre Upgrades'!P16</f>
        <v>0</v>
      </c>
      <c r="Q37">
        <f>Q16-'13 9Mile Pre Upgrades'!Q16</f>
        <v>0</v>
      </c>
      <c r="R37">
        <f>R16-'13 9Mile Pre Upgrades'!R16</f>
        <v>0.52865499999999999</v>
      </c>
      <c r="S37">
        <f>S16-'13 9Mile Pre Upgrades'!S16</f>
        <v>1.8186679999999997</v>
      </c>
      <c r="T37">
        <f>T16-'13 9Mile Pre Upgrades'!T16</f>
        <v>2.9537579999999997</v>
      </c>
      <c r="U37">
        <f>U16-'13 9Mile Pre Upgrades'!U16</f>
        <v>0.84525900000000009</v>
      </c>
      <c r="V37">
        <f>V16-'13 9Mile Pre Upgrades'!V16</f>
        <v>4.2390000000000004E-2</v>
      </c>
      <c r="W37">
        <f>W16-'13 9Mile Pre Upgrades'!W16</f>
        <v>1.612357</v>
      </c>
      <c r="X37">
        <f>X16-'13 9Mile Pre Upgrades'!X16</f>
        <v>2.915133</v>
      </c>
      <c r="Y37">
        <f>Y16-'13 9Mile Pre Upgrades'!Y16</f>
        <v>3.5128659999999998</v>
      </c>
      <c r="Z37">
        <f>Z16-'13 9Mile Pre Upgrades'!Z16</f>
        <v>2.346171</v>
      </c>
      <c r="AA37">
        <f>AA16-'13 9Mile Pre Upgrades'!AA16</f>
        <v>2.8411460000000002</v>
      </c>
      <c r="AB37">
        <f>AB16-'13 9Mile Pre Upgrades'!AB16</f>
        <v>2.6845420000000004</v>
      </c>
      <c r="AC37">
        <f>AC16-'13 9Mile Pre Upgrades'!AC16</f>
        <v>1.7844749999999996</v>
      </c>
      <c r="AD37">
        <f t="shared" si="2"/>
        <v>2.0056361785714287</v>
      </c>
    </row>
    <row r="38" spans="1:30" x14ac:dyDescent="0.45">
      <c r="A38" t="s">
        <v>27</v>
      </c>
      <c r="B38">
        <f>B17-'13 9Mile Pre Upgrades'!B17</f>
        <v>0.83945200000000053</v>
      </c>
      <c r="C38">
        <f>C17-'13 9Mile Pre Upgrades'!C17</f>
        <v>-0.32660499999999981</v>
      </c>
      <c r="D38">
        <f>D17-'13 9Mile Pre Upgrades'!D17</f>
        <v>-0.48101399999999961</v>
      </c>
      <c r="E38">
        <f>E17-'13 9Mile Pre Upgrades'!E17</f>
        <v>0</v>
      </c>
      <c r="F38">
        <f>F17-'13 9Mile Pre Upgrades'!F17</f>
        <v>-2.1929999999992233E-3</v>
      </c>
      <c r="G38">
        <f>G17-'13 9Mile Pre Upgrades'!G17</f>
        <v>-8.0268000000000228E-2</v>
      </c>
      <c r="H38">
        <f>H17-'13 9Mile Pre Upgrades'!H17</f>
        <v>0.160802</v>
      </c>
      <c r="I38">
        <f>I17-'13 9Mile Pre Upgrades'!I17</f>
        <v>-0.40887099999999998</v>
      </c>
      <c r="J38">
        <f>J17-'13 9Mile Pre Upgrades'!J17</f>
        <v>1.3903E-2</v>
      </c>
      <c r="K38">
        <f>K17-'13 9Mile Pre Upgrades'!K17</f>
        <v>-0.109259</v>
      </c>
      <c r="L38">
        <f>L17-'13 9Mile Pre Upgrades'!L17</f>
        <v>-1.6991559999999999</v>
      </c>
      <c r="M38">
        <f>M17-'13 9Mile Pre Upgrades'!M17</f>
        <v>-2.7038340000000001</v>
      </c>
      <c r="N38">
        <f>N17-'13 9Mile Pre Upgrades'!N17</f>
        <v>-1.4109729999999998</v>
      </c>
      <c r="O38">
        <f>O17-'13 9Mile Pre Upgrades'!O17</f>
        <v>0</v>
      </c>
      <c r="P38">
        <f>P17-'13 9Mile Pre Upgrades'!P17</f>
        <v>0</v>
      </c>
      <c r="Q38">
        <f>Q17-'13 9Mile Pre Upgrades'!Q17</f>
        <v>3.1249000000000027E-2</v>
      </c>
      <c r="R38">
        <f>R17-'13 9Mile Pre Upgrades'!R17</f>
        <v>0.18326599999999993</v>
      </c>
      <c r="S38">
        <f>S17-'13 9Mile Pre Upgrades'!S17</f>
        <v>-0.20805099999999999</v>
      </c>
      <c r="T38">
        <f>T17-'13 9Mile Pre Upgrades'!T17</f>
        <v>-3.5990479999999998</v>
      </c>
      <c r="U38">
        <f>U17-'13 9Mile Pre Upgrades'!U17</f>
        <v>-0.35269499999999998</v>
      </c>
      <c r="V38">
        <f>V17-'13 9Mile Pre Upgrades'!V17</f>
        <v>-1.6556000000000001E-2</v>
      </c>
      <c r="W38">
        <f>W17-'13 9Mile Pre Upgrades'!W17</f>
        <v>-0.64192399999999994</v>
      </c>
      <c r="X38">
        <f>X17-'13 9Mile Pre Upgrades'!X17</f>
        <v>-2.7117249999999999</v>
      </c>
      <c r="Y38">
        <f>Y17-'13 9Mile Pre Upgrades'!Y17</f>
        <v>-2.1379259999999998</v>
      </c>
      <c r="Z38">
        <f>Z17-'13 9Mile Pre Upgrades'!Z17</f>
        <v>0.13320799999999977</v>
      </c>
      <c r="AA38">
        <f>AA17-'13 9Mile Pre Upgrades'!AA17</f>
        <v>-0.47546899999999992</v>
      </c>
      <c r="AB38">
        <f>AB17-'13 9Mile Pre Upgrades'!AB17</f>
        <v>-0.36789199999999989</v>
      </c>
      <c r="AC38">
        <f>AC17-'13 9Mile Pre Upgrades'!AC17</f>
        <v>-0.2527689999999998</v>
      </c>
      <c r="AD38">
        <f t="shared" si="2"/>
        <v>-0.59372671428571433</v>
      </c>
    </row>
    <row r="39" spans="1:30" x14ac:dyDescent="0.45">
      <c r="A39" t="s">
        <v>28</v>
      </c>
      <c r="B39">
        <f>B18-'13 9Mile Pre Upgrades'!B18</f>
        <v>1.9378590000000004</v>
      </c>
      <c r="C39">
        <f>C18-'13 9Mile Pre Upgrades'!C18</f>
        <v>-2.0216999999999707E-2</v>
      </c>
      <c r="D39">
        <f>D18-'13 9Mile Pre Upgrades'!D18</f>
        <v>-0.89787000000000017</v>
      </c>
      <c r="E39">
        <f>E18-'13 9Mile Pre Upgrades'!E18</f>
        <v>0</v>
      </c>
      <c r="F39">
        <f>F18-'13 9Mile Pre Upgrades'!F18</f>
        <v>2.5610000000000355E-3</v>
      </c>
      <c r="G39">
        <f>G18-'13 9Mile Pre Upgrades'!G18</f>
        <v>-1.6676919999999997</v>
      </c>
      <c r="H39">
        <f>H18-'13 9Mile Pre Upgrades'!H18</f>
        <v>-0.30738200000000004</v>
      </c>
      <c r="I39">
        <f>I18-'13 9Mile Pre Upgrades'!I18</f>
        <v>0</v>
      </c>
      <c r="J39">
        <f>J18-'13 9Mile Pre Upgrades'!J18</f>
        <v>0</v>
      </c>
      <c r="K39">
        <f>K18-'13 9Mile Pre Upgrades'!K18</f>
        <v>0</v>
      </c>
      <c r="L39">
        <f>L18-'13 9Mile Pre Upgrades'!L18</f>
        <v>0</v>
      </c>
      <c r="M39">
        <f>M18-'13 9Mile Pre Upgrades'!M18</f>
        <v>1.6099999999999969E-4</v>
      </c>
      <c r="N39">
        <f>N18-'13 9Mile Pre Upgrades'!N18</f>
        <v>0</v>
      </c>
      <c r="O39">
        <f>O18-'13 9Mile Pre Upgrades'!O18</f>
        <v>0</v>
      </c>
      <c r="P39">
        <f>P18-'13 9Mile Pre Upgrades'!P18</f>
        <v>0</v>
      </c>
      <c r="Q39">
        <f>Q18-'13 9Mile Pre Upgrades'!Q18</f>
        <v>-6.2762999999999458E-2</v>
      </c>
      <c r="R39">
        <f>R18-'13 9Mile Pre Upgrades'!R18</f>
        <v>0.27273000000000014</v>
      </c>
      <c r="S39">
        <f>S18-'13 9Mile Pre Upgrades'!S18</f>
        <v>-2.3704000000000391E-2</v>
      </c>
      <c r="T39">
        <f>T18-'13 9Mile Pre Upgrades'!T18</f>
        <v>-0.37846499999999983</v>
      </c>
      <c r="U39">
        <f>U18-'13 9Mile Pre Upgrades'!U18</f>
        <v>1.7095999999999556E-2</v>
      </c>
      <c r="V39">
        <f>V18-'13 9Mile Pre Upgrades'!V18</f>
        <v>0.11713699999999982</v>
      </c>
      <c r="W39">
        <f>W18-'13 9Mile Pre Upgrades'!W18</f>
        <v>-3.4970000000000001E-3</v>
      </c>
      <c r="X39">
        <f>X18-'13 9Mile Pre Upgrades'!X18</f>
        <v>1.6796999999999999E-2</v>
      </c>
      <c r="Y39">
        <f>Y18-'13 9Mile Pre Upgrades'!Y18</f>
        <v>-1.5690000000000009E-3</v>
      </c>
      <c r="Z39">
        <f>Z18-'13 9Mile Pre Upgrades'!Z18</f>
        <v>-0.18224100000000032</v>
      </c>
      <c r="AA39">
        <f>AA18-'13 9Mile Pre Upgrades'!AA18</f>
        <v>-0.91793600000000009</v>
      </c>
      <c r="AB39">
        <f>AB18-'13 9Mile Pre Upgrades'!AB18</f>
        <v>-0.80668600000000001</v>
      </c>
      <c r="AC39">
        <f>AC18-'13 9Mile Pre Upgrades'!AC18</f>
        <v>-1.9543999999999784E-2</v>
      </c>
      <c r="AD39">
        <f t="shared" si="2"/>
        <v>-0.10447232142857142</v>
      </c>
    </row>
    <row r="40" spans="1:30" x14ac:dyDescent="0.45">
      <c r="A40" t="s">
        <v>29</v>
      </c>
      <c r="B40">
        <f>B19-'13 9Mile Pre Upgrades'!B19</f>
        <v>-5.6500010000000005</v>
      </c>
      <c r="C40">
        <f>C19-'13 9Mile Pre Upgrades'!C19</f>
        <v>-2.4240240000000002</v>
      </c>
      <c r="D40">
        <f>D19-'13 9Mile Pre Upgrades'!D19</f>
        <v>-0.96695200000000003</v>
      </c>
      <c r="E40">
        <f>E19-'13 9Mile Pre Upgrades'!E19</f>
        <v>0</v>
      </c>
      <c r="F40">
        <f>F19-'13 9Mile Pre Upgrades'!F19</f>
        <v>-1.0813999999999879E-2</v>
      </c>
      <c r="G40">
        <f>G19-'13 9Mile Pre Upgrades'!G19</f>
        <v>-5.1785999999999888E-2</v>
      </c>
      <c r="H40">
        <f>H19-'13 9Mile Pre Upgrades'!H19</f>
        <v>-0.63001800000000063</v>
      </c>
      <c r="I40">
        <f>I19-'13 9Mile Pre Upgrades'!I19</f>
        <v>-3.5379999999998191E-3</v>
      </c>
      <c r="J40">
        <f>J19-'13 9Mile Pre Upgrades'!J19</f>
        <v>-0.10318799999999939</v>
      </c>
      <c r="K40">
        <f>K19-'13 9Mile Pre Upgrades'!K19</f>
        <v>-1.1005800000000008</v>
      </c>
      <c r="L40">
        <f>L19-'13 9Mile Pre Upgrades'!L19</f>
        <v>-2.3087600000000004</v>
      </c>
      <c r="M40">
        <f>M19-'13 9Mile Pre Upgrades'!M19</f>
        <v>-1.8076249999999989</v>
      </c>
      <c r="N40">
        <f>N19-'13 9Mile Pre Upgrades'!N19</f>
        <v>-0.61583399999999955</v>
      </c>
      <c r="O40">
        <f>O19-'13 9Mile Pre Upgrades'!O19</f>
        <v>-2.5499999999922807E-4</v>
      </c>
      <c r="P40">
        <f>P19-'13 9Mile Pre Upgrades'!P19</f>
        <v>0</v>
      </c>
      <c r="Q40">
        <f>Q19-'13 9Mile Pre Upgrades'!Q19</f>
        <v>6.6965999999999859E-2</v>
      </c>
      <c r="R40">
        <f>R19-'13 9Mile Pre Upgrades'!R19</f>
        <v>9.7046999999999883E-2</v>
      </c>
      <c r="S40">
        <f>S19-'13 9Mile Pre Upgrades'!S19</f>
        <v>-0.10033599999999954</v>
      </c>
      <c r="T40">
        <f>T19-'13 9Mile Pre Upgrades'!T19</f>
        <v>-6.9286000000000181E-2</v>
      </c>
      <c r="U40">
        <f>U19-'13 9Mile Pre Upgrades'!U19</f>
        <v>-3.0254000000000003E-2</v>
      </c>
      <c r="V40">
        <f>V19-'13 9Mile Pre Upgrades'!V19</f>
        <v>-0.13788799999999934</v>
      </c>
      <c r="W40">
        <f>W19-'13 9Mile Pre Upgrades'!W19</f>
        <v>-0.85827899999999957</v>
      </c>
      <c r="X40">
        <f>X19-'13 9Mile Pre Upgrades'!X19</f>
        <v>-0.25195499999999971</v>
      </c>
      <c r="Y40">
        <f>Y19-'13 9Mile Pre Upgrades'!Y19</f>
        <v>-0.27990800000000071</v>
      </c>
      <c r="Z40">
        <f>Z19-'13 9Mile Pre Upgrades'!Z19</f>
        <v>-7.7242999999999284E-2</v>
      </c>
      <c r="AA40">
        <f>AA19-'13 9Mile Pre Upgrades'!AA19</f>
        <v>-1.4611700000000001</v>
      </c>
      <c r="AB40">
        <f>AB19-'13 9Mile Pre Upgrades'!AB19</f>
        <v>-0.5252220000000003</v>
      </c>
      <c r="AC40">
        <f>AC19-'13 9Mile Pre Upgrades'!AC19</f>
        <v>0.35275500000000015</v>
      </c>
      <c r="AD40">
        <f t="shared" si="2"/>
        <v>-0.67671957142857109</v>
      </c>
    </row>
    <row r="41" spans="1:30" x14ac:dyDescent="0.45">
      <c r="A41" t="s">
        <v>30</v>
      </c>
      <c r="B41">
        <f>B20-'13 9Mile Pre Upgrades'!B20</f>
        <v>0.76255500000000254</v>
      </c>
      <c r="C41">
        <f>C20-'13 9Mile Pre Upgrades'!C20</f>
        <v>-0.20404400000000322</v>
      </c>
      <c r="D41">
        <f>D20-'13 9Mile Pre Upgrades'!D20</f>
        <v>0.85227400000000131</v>
      </c>
      <c r="E41">
        <f>E20-'13 9Mile Pre Upgrades'!E20</f>
        <v>2.6775259999999967</v>
      </c>
      <c r="F41">
        <f>F20-'13 9Mile Pre Upgrades'!F20</f>
        <v>2.6134820000000012</v>
      </c>
      <c r="G41">
        <f>G20-'13 9Mile Pre Upgrades'!G20</f>
        <v>0.62062099999999987</v>
      </c>
      <c r="H41">
        <f>H20-'13 9Mile Pre Upgrades'!H20</f>
        <v>0.12857600000000069</v>
      </c>
      <c r="I41">
        <f>I20-'13 9Mile Pre Upgrades'!I20</f>
        <v>0.45198299999999936</v>
      </c>
      <c r="J41">
        <f>J20-'13 9Mile Pre Upgrades'!J20</f>
        <v>1.2592000000000603E-2</v>
      </c>
      <c r="K41">
        <f>K20-'13 9Mile Pre Upgrades'!K20</f>
        <v>9.2632000000000048E-2</v>
      </c>
      <c r="L41">
        <f>L20-'13 9Mile Pre Upgrades'!L20</f>
        <v>-0.11908800000000141</v>
      </c>
      <c r="M41">
        <f>M20-'13 9Mile Pre Upgrades'!M20</f>
        <v>1.9352999999998843E-2</v>
      </c>
      <c r="N41">
        <f>N20-'13 9Mile Pre Upgrades'!N20</f>
        <v>0.88607100000000116</v>
      </c>
      <c r="O41">
        <f>O20-'13 9Mile Pre Upgrades'!O20</f>
        <v>0.65079599999999971</v>
      </c>
      <c r="P41">
        <f>P20-'13 9Mile Pre Upgrades'!P20</f>
        <v>0</v>
      </c>
      <c r="Q41">
        <f>Q20-'13 9Mile Pre Upgrades'!Q20</f>
        <v>3.5452999999998625E-2</v>
      </c>
      <c r="R41">
        <f>R20-'13 9Mile Pre Upgrades'!R20</f>
        <v>1.0816990000000004</v>
      </c>
      <c r="S41">
        <f>S20-'13 9Mile Pre Upgrades'!S20</f>
        <v>1.4865770000000005</v>
      </c>
      <c r="T41">
        <f>T20-'13 9Mile Pre Upgrades'!T20</f>
        <v>-1.093039000000001</v>
      </c>
      <c r="U41">
        <f>U20-'13 9Mile Pre Upgrades'!U20</f>
        <v>0.479406</v>
      </c>
      <c r="V41">
        <f>V20-'13 9Mile Pre Upgrades'!V20</f>
        <v>5.0829999999999487E-3</v>
      </c>
      <c r="W41">
        <f>W20-'13 9Mile Pre Upgrades'!W20</f>
        <v>0.10865700000000089</v>
      </c>
      <c r="X41">
        <f>X20-'13 9Mile Pre Upgrades'!X20</f>
        <v>-3.1750000000002387E-2</v>
      </c>
      <c r="Y41">
        <f>Y20-'13 9Mile Pre Upgrades'!Y20</f>
        <v>1.0934609999999978</v>
      </c>
      <c r="Z41">
        <f>Z20-'13 9Mile Pre Upgrades'!Z20</f>
        <v>2.219894</v>
      </c>
      <c r="AA41">
        <f>AA20-'13 9Mile Pre Upgrades'!AA20</f>
        <v>-1.3428000000001106E-2</v>
      </c>
      <c r="AB41">
        <f>AB20-'13 9Mile Pre Upgrades'!AB20</f>
        <v>0.98474200000000067</v>
      </c>
      <c r="AC41">
        <f>AC20-'13 9Mile Pre Upgrades'!AC20</f>
        <v>1.8649160000000009</v>
      </c>
      <c r="AD41">
        <f t="shared" si="2"/>
        <v>0.63096428571428542</v>
      </c>
    </row>
    <row r="42" spans="1:30" x14ac:dyDescent="0.45">
      <c r="AD42">
        <f>AD41+AD36+AD31</f>
        <v>0.69622796428571498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/>
  <dimension ref="A1:AD42"/>
  <sheetViews>
    <sheetView workbookViewId="0">
      <selection sqref="A1:AC20"/>
    </sheetView>
  </sheetViews>
  <sheetFormatPr defaultRowHeight="14.25" x14ac:dyDescent="0.45"/>
  <cols>
    <col min="1" max="1" width="22" bestFit="1" customWidth="1"/>
    <col min="2" max="9" width="12.73046875" bestFit="1" customWidth="1"/>
    <col min="10" max="10" width="12" bestFit="1" customWidth="1"/>
    <col min="11" max="11" width="12.73046875" bestFit="1" customWidth="1"/>
    <col min="12" max="12" width="12" bestFit="1" customWidth="1"/>
    <col min="13" max="16" width="12.73046875" bestFit="1" customWidth="1"/>
    <col min="17" max="18" width="12" bestFit="1" customWidth="1"/>
    <col min="19" max="22" width="12.73046875" bestFit="1" customWidth="1"/>
    <col min="23" max="24" width="12" bestFit="1" customWidth="1"/>
    <col min="25" max="30" width="12.73046875" bestFit="1" customWidth="1"/>
  </cols>
  <sheetData>
    <row r="1" spans="1:30" x14ac:dyDescent="0.45">
      <c r="B1">
        <v>2019</v>
      </c>
      <c r="C1">
        <v>2019</v>
      </c>
      <c r="D1">
        <v>2019</v>
      </c>
      <c r="E1">
        <v>2019</v>
      </c>
      <c r="F1">
        <v>2019</v>
      </c>
      <c r="G1">
        <v>2019</v>
      </c>
      <c r="H1">
        <v>2019</v>
      </c>
      <c r="I1">
        <v>2019</v>
      </c>
      <c r="J1">
        <v>2019</v>
      </c>
      <c r="K1">
        <v>2019</v>
      </c>
      <c r="L1">
        <v>2019</v>
      </c>
      <c r="M1">
        <v>2019</v>
      </c>
      <c r="N1">
        <v>2020</v>
      </c>
      <c r="O1">
        <v>2020</v>
      </c>
      <c r="P1">
        <v>2020</v>
      </c>
      <c r="Q1">
        <v>2020</v>
      </c>
      <c r="R1">
        <v>2020</v>
      </c>
      <c r="S1">
        <v>2020</v>
      </c>
      <c r="T1">
        <v>2020</v>
      </c>
      <c r="U1">
        <v>2020</v>
      </c>
      <c r="V1">
        <v>2020</v>
      </c>
      <c r="W1">
        <v>2020</v>
      </c>
      <c r="X1">
        <v>2020</v>
      </c>
      <c r="Y1">
        <v>2020</v>
      </c>
      <c r="Z1">
        <v>2021</v>
      </c>
      <c r="AA1">
        <v>2021</v>
      </c>
      <c r="AB1">
        <v>2021</v>
      </c>
      <c r="AC1">
        <v>2021</v>
      </c>
    </row>
    <row r="2" spans="1:30" x14ac:dyDescent="0.45">
      <c r="B2" s="1">
        <v>44197</v>
      </c>
      <c r="C2" s="1">
        <v>44228</v>
      </c>
      <c r="D2" s="1">
        <v>44256</v>
      </c>
      <c r="E2" s="1">
        <v>44287</v>
      </c>
      <c r="F2" s="1">
        <v>44317</v>
      </c>
      <c r="G2" s="1">
        <v>44348</v>
      </c>
      <c r="H2" s="1">
        <v>44378</v>
      </c>
      <c r="I2" s="1">
        <v>44409</v>
      </c>
      <c r="J2" s="1">
        <v>44440</v>
      </c>
      <c r="K2" s="1">
        <v>44470</v>
      </c>
      <c r="L2" s="1">
        <v>44501</v>
      </c>
      <c r="M2" s="1">
        <v>44531</v>
      </c>
      <c r="N2" s="1">
        <v>44197</v>
      </c>
      <c r="O2" s="1">
        <v>44228</v>
      </c>
      <c r="P2" s="1">
        <v>44256</v>
      </c>
      <c r="Q2" s="1">
        <v>44287</v>
      </c>
      <c r="R2" s="1">
        <v>44317</v>
      </c>
      <c r="S2" s="1">
        <v>44348</v>
      </c>
      <c r="T2" s="1">
        <v>44378</v>
      </c>
      <c r="U2" s="1">
        <v>44409</v>
      </c>
      <c r="V2" s="1">
        <v>44440</v>
      </c>
      <c r="W2" s="1">
        <v>44470</v>
      </c>
      <c r="X2" s="1">
        <v>44501</v>
      </c>
      <c r="Y2" s="1">
        <v>44531</v>
      </c>
      <c r="Z2" s="1">
        <v>44197</v>
      </c>
      <c r="AA2" s="1">
        <v>44228</v>
      </c>
      <c r="AB2" s="1">
        <v>44256</v>
      </c>
      <c r="AC2" s="1">
        <v>44287</v>
      </c>
      <c r="AD2" t="s">
        <v>25</v>
      </c>
    </row>
    <row r="3" spans="1:30" x14ac:dyDescent="0.45">
      <c r="A3" t="s">
        <v>0</v>
      </c>
      <c r="B3">
        <v>-31086958.343382999</v>
      </c>
      <c r="C3">
        <v>-19491741.251674999</v>
      </c>
      <c r="D3">
        <v>-26346993.993841</v>
      </c>
      <c r="E3">
        <v>-31573760.592975002</v>
      </c>
      <c r="F3">
        <v>-33618801.826076999</v>
      </c>
      <c r="G3">
        <v>-29882526.014453001</v>
      </c>
      <c r="H3">
        <v>-37853935.774029002</v>
      </c>
      <c r="I3">
        <v>-42566870.987342</v>
      </c>
      <c r="J3">
        <v>-36324558.996261999</v>
      </c>
      <c r="K3">
        <v>-33839522.417130001</v>
      </c>
      <c r="L3">
        <v>-29265896.604715001</v>
      </c>
      <c r="M3">
        <v>-29800506.557583001</v>
      </c>
      <c r="N3">
        <v>-32162284.606671002</v>
      </c>
      <c r="O3">
        <v>-29681672.946706999</v>
      </c>
      <c r="P3">
        <v>-32886587.017646</v>
      </c>
      <c r="Q3">
        <v>-73677744.598520994</v>
      </c>
      <c r="R3">
        <v>-75359261.404773995</v>
      </c>
      <c r="S3">
        <v>-71265766.379821002</v>
      </c>
      <c r="T3">
        <v>-84521779.718334004</v>
      </c>
      <c r="U3">
        <v>-85790875.553240001</v>
      </c>
      <c r="V3">
        <v>-91171181.709316999</v>
      </c>
      <c r="W3">
        <v>-80405603.200663</v>
      </c>
      <c r="X3">
        <v>-66795881.101980001</v>
      </c>
      <c r="Y3">
        <v>-73462728.553949997</v>
      </c>
      <c r="Z3">
        <v>-73110514.748786002</v>
      </c>
      <c r="AA3">
        <v>-56842746.661909997</v>
      </c>
      <c r="AB3">
        <v>-72646604.176368997</v>
      </c>
      <c r="AC3">
        <v>-82973109.469963998</v>
      </c>
      <c r="AD3">
        <f>AVERAGE(B3:AC3)</f>
        <v>-52300229.114575639</v>
      </c>
    </row>
    <row r="4" spans="1:30" x14ac:dyDescent="0.45">
      <c r="A4" t="s">
        <v>1</v>
      </c>
      <c r="B4">
        <v>6752613.5300120004</v>
      </c>
      <c r="C4">
        <v>13143765.724269001</v>
      </c>
      <c r="D4">
        <v>8893203.8504980002</v>
      </c>
      <c r="E4">
        <v>3691202.9493229999</v>
      </c>
      <c r="F4">
        <v>3035325.8429879998</v>
      </c>
      <c r="G4">
        <v>4240065.2052069996</v>
      </c>
      <c r="H4">
        <v>3513335.5607730001</v>
      </c>
      <c r="I4">
        <v>3269993.6572850002</v>
      </c>
      <c r="J4">
        <v>3352446.4771500002</v>
      </c>
      <c r="K4">
        <v>5948202.8924240004</v>
      </c>
      <c r="L4">
        <v>5881203.0911269998</v>
      </c>
      <c r="M4">
        <v>6368743.4924569996</v>
      </c>
      <c r="N4">
        <v>4667458.6449410003</v>
      </c>
      <c r="O4">
        <v>3742811.7632690002</v>
      </c>
      <c r="P4">
        <v>5134758.754245</v>
      </c>
      <c r="Q4">
        <v>3726750.5116770002</v>
      </c>
      <c r="R4">
        <v>1959445.287951</v>
      </c>
      <c r="S4">
        <v>1235331.5238290001</v>
      </c>
      <c r="T4">
        <v>2387525.3400849998</v>
      </c>
      <c r="U4">
        <v>4399637.5855029998</v>
      </c>
      <c r="V4">
        <v>3080252.4523229999</v>
      </c>
      <c r="W4">
        <v>4633793.9859870002</v>
      </c>
      <c r="X4">
        <v>5234011.1244120002</v>
      </c>
      <c r="Y4">
        <v>5985660.6856779996</v>
      </c>
      <c r="Z4">
        <v>5438315.4426920004</v>
      </c>
      <c r="AA4">
        <v>8803844.7007139996</v>
      </c>
      <c r="AB4">
        <v>6001594.9287390001</v>
      </c>
      <c r="AC4">
        <v>7277928.5910959998</v>
      </c>
      <c r="AD4">
        <f t="shared" ref="AD4:AD20" si="0">AVERAGE(B4:AC4)</f>
        <v>5064257.9855947867</v>
      </c>
    </row>
    <row r="5" spans="1:30" x14ac:dyDescent="0.45">
      <c r="A5" t="s">
        <v>13</v>
      </c>
      <c r="B5">
        <v>32.221774000000003</v>
      </c>
      <c r="C5">
        <v>70.354911000000001</v>
      </c>
      <c r="D5">
        <v>45.683714999999999</v>
      </c>
      <c r="E5">
        <v>14.765278</v>
      </c>
      <c r="F5">
        <v>11.198252999999999</v>
      </c>
      <c r="G5">
        <v>18.177083</v>
      </c>
      <c r="H5">
        <v>23.465053999999999</v>
      </c>
      <c r="I5">
        <v>28.782257999999999</v>
      </c>
      <c r="J5">
        <v>27.873611</v>
      </c>
      <c r="K5">
        <v>31.608871000000001</v>
      </c>
      <c r="L5">
        <v>35.130374000000003</v>
      </c>
      <c r="M5">
        <v>35.186155999999997</v>
      </c>
      <c r="N5">
        <v>21.837365999999999</v>
      </c>
      <c r="O5">
        <v>16.508621000000002</v>
      </c>
      <c r="P5">
        <v>23.171709</v>
      </c>
      <c r="Q5">
        <v>16.468056000000001</v>
      </c>
      <c r="R5">
        <v>8.3158600000000007</v>
      </c>
      <c r="S5">
        <v>4.9041670000000002</v>
      </c>
      <c r="T5">
        <v>15.620968</v>
      </c>
      <c r="U5">
        <v>30.719086000000001</v>
      </c>
      <c r="V5">
        <v>24.956944</v>
      </c>
      <c r="W5">
        <v>26.146308999999999</v>
      </c>
      <c r="X5">
        <v>26.251389</v>
      </c>
      <c r="Y5">
        <v>30.193548</v>
      </c>
      <c r="Z5">
        <v>22.174731000000001</v>
      </c>
      <c r="AA5">
        <v>43.907738000000002</v>
      </c>
      <c r="AB5">
        <v>25.679677000000002</v>
      </c>
      <c r="AC5">
        <v>33.041666999999997</v>
      </c>
      <c r="AD5">
        <f t="shared" si="0"/>
        <v>26.583756214285707</v>
      </c>
    </row>
    <row r="6" spans="1:30" x14ac:dyDescent="0.45">
      <c r="A6" t="s">
        <v>14</v>
      </c>
      <c r="B6">
        <v>7.8758330000000001</v>
      </c>
      <c r="C6">
        <v>7.4466789999999996</v>
      </c>
      <c r="D6">
        <v>7.1222409999999998</v>
      </c>
      <c r="E6">
        <v>8.4939769999999992</v>
      </c>
      <c r="F6">
        <v>8.7432320000000008</v>
      </c>
      <c r="G6">
        <v>8.0634619999999995</v>
      </c>
      <c r="H6">
        <v>4.0714569999999997</v>
      </c>
      <c r="I6">
        <v>2.7361140000000002</v>
      </c>
      <c r="J6">
        <v>3.3884910000000001</v>
      </c>
      <c r="K6">
        <v>4.0872339999999996</v>
      </c>
      <c r="L6">
        <v>4.1984909999999998</v>
      </c>
      <c r="M6">
        <v>4.4552750000000003</v>
      </c>
      <c r="N6">
        <v>6.7476969999999996</v>
      </c>
      <c r="O6">
        <v>8.5122909999999994</v>
      </c>
      <c r="P6">
        <v>7.326263</v>
      </c>
      <c r="Q6">
        <v>5.8878820000000003</v>
      </c>
      <c r="R6">
        <v>7.3489129999999996</v>
      </c>
      <c r="S6">
        <v>5.9234980000000004</v>
      </c>
      <c r="T6">
        <v>1.718181</v>
      </c>
      <c r="U6">
        <v>1.3063419999999999</v>
      </c>
      <c r="V6">
        <v>1.4771590000000001</v>
      </c>
      <c r="W6">
        <v>1.7497750000000001</v>
      </c>
      <c r="X6">
        <v>1.94709</v>
      </c>
      <c r="Y6">
        <v>2.7011039999999999</v>
      </c>
      <c r="Z6">
        <v>6.4570819999999998</v>
      </c>
      <c r="AA6">
        <v>4.9582319999999998</v>
      </c>
      <c r="AB6">
        <v>4.9040679999999996</v>
      </c>
      <c r="AC6">
        <v>7.0199360000000004</v>
      </c>
      <c r="AD6">
        <f t="shared" si="0"/>
        <v>5.238142821428573</v>
      </c>
    </row>
    <row r="7" spans="1:30" x14ac:dyDescent="0.45">
      <c r="A7" t="s">
        <v>15</v>
      </c>
      <c r="B7">
        <v>7.9649450000000002</v>
      </c>
      <c r="C7">
        <v>7.7067690000000004</v>
      </c>
      <c r="D7">
        <v>6.8934470000000001</v>
      </c>
      <c r="E7">
        <v>8.4982039999999994</v>
      </c>
      <c r="F7">
        <v>8.7504369999999998</v>
      </c>
      <c r="G7">
        <v>8.1554369999999992</v>
      </c>
      <c r="H7">
        <v>3.3229950000000001</v>
      </c>
      <c r="I7">
        <v>2.3419249999999998</v>
      </c>
      <c r="J7">
        <v>3.061938</v>
      </c>
      <c r="K7">
        <v>3.6221899999999998</v>
      </c>
      <c r="L7">
        <v>4.1422720000000002</v>
      </c>
      <c r="M7">
        <v>4.5157569999999998</v>
      </c>
      <c r="N7">
        <v>6.6268070000000003</v>
      </c>
      <c r="O7">
        <v>8.5930409999999995</v>
      </c>
      <c r="P7">
        <v>7.3160869999999996</v>
      </c>
      <c r="Q7">
        <v>8.5944400000000005</v>
      </c>
      <c r="R7">
        <v>8.3231219999999997</v>
      </c>
      <c r="S7">
        <v>8.4387279999999993</v>
      </c>
      <c r="T7">
        <v>3.5038610000000001</v>
      </c>
      <c r="U7">
        <v>1.6819949999999999</v>
      </c>
      <c r="V7">
        <v>2.2721499999999999</v>
      </c>
      <c r="W7">
        <v>4.7902069999999997</v>
      </c>
      <c r="X7">
        <v>6.3445150000000003</v>
      </c>
      <c r="Y7">
        <v>5.9287020000000004</v>
      </c>
      <c r="Z7">
        <v>8.5503409999999995</v>
      </c>
      <c r="AA7">
        <v>7.0978399999999997</v>
      </c>
      <c r="AB7">
        <v>8.2822060000000004</v>
      </c>
      <c r="AC7">
        <v>8.9234620000000007</v>
      </c>
      <c r="AD7">
        <f t="shared" si="0"/>
        <v>6.22299357142857</v>
      </c>
    </row>
    <row r="8" spans="1:30" x14ac:dyDescent="0.45">
      <c r="A8" t="s">
        <v>16</v>
      </c>
      <c r="B8">
        <v>7.9176859999999998</v>
      </c>
      <c r="C8">
        <v>7.8406890000000002</v>
      </c>
      <c r="D8">
        <v>7.0964700000000001</v>
      </c>
      <c r="E8">
        <v>8.4908129999999993</v>
      </c>
      <c r="F8">
        <v>8.7311060000000005</v>
      </c>
      <c r="G8">
        <v>1.6803710000000001</v>
      </c>
      <c r="H8">
        <v>3.735128</v>
      </c>
      <c r="I8">
        <v>2.3158180000000002</v>
      </c>
      <c r="J8">
        <v>3.1194470000000001</v>
      </c>
      <c r="K8">
        <v>4.3098939999999999</v>
      </c>
      <c r="L8">
        <v>3.8542930000000002</v>
      </c>
      <c r="M8">
        <v>4.3984709999999998</v>
      </c>
      <c r="N8">
        <v>5.824643</v>
      </c>
      <c r="O8">
        <v>8.1734559999999998</v>
      </c>
      <c r="P8">
        <v>6.6344339999999997</v>
      </c>
      <c r="Q8">
        <v>8.7591959999999993</v>
      </c>
      <c r="R8">
        <v>8.3154210000000006</v>
      </c>
      <c r="S8">
        <v>8.5484240000000007</v>
      </c>
      <c r="T8">
        <v>4.940131</v>
      </c>
      <c r="U8">
        <v>2.4384969999999999</v>
      </c>
      <c r="V8">
        <v>2.3360669999999999</v>
      </c>
      <c r="W8">
        <v>0.87394700000000003</v>
      </c>
      <c r="X8">
        <v>4.3703940000000001</v>
      </c>
      <c r="Y8">
        <v>6.8186249999999999</v>
      </c>
      <c r="Z8">
        <v>8.659986</v>
      </c>
      <c r="AA8">
        <v>7.1902939999999997</v>
      </c>
      <c r="AB8">
        <v>8.4106889999999996</v>
      </c>
      <c r="AC8">
        <v>8.9339750000000002</v>
      </c>
      <c r="AD8">
        <f t="shared" si="0"/>
        <v>5.8827987500000001</v>
      </c>
    </row>
    <row r="9" spans="1:30" x14ac:dyDescent="0.45">
      <c r="A9" t="s">
        <v>17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0.38025300000000001</v>
      </c>
      <c r="K9">
        <v>3.2321270000000002</v>
      </c>
      <c r="L9">
        <v>3.9940899999999999</v>
      </c>
      <c r="M9">
        <v>3.9518089999999999</v>
      </c>
      <c r="N9">
        <v>5.8274540000000004</v>
      </c>
      <c r="O9">
        <v>8.3757219999999997</v>
      </c>
      <c r="P9">
        <v>6.9820770000000003</v>
      </c>
      <c r="Q9">
        <v>8.7874160000000003</v>
      </c>
      <c r="R9">
        <v>8.3575680000000006</v>
      </c>
      <c r="S9">
        <v>8.5750390000000003</v>
      </c>
      <c r="T9">
        <v>4.9259209999999998</v>
      </c>
      <c r="U9">
        <v>2.4511419999999999</v>
      </c>
      <c r="V9">
        <v>2.18336</v>
      </c>
      <c r="W9">
        <v>5.0144279999999997</v>
      </c>
      <c r="X9">
        <v>8.2871159999999993</v>
      </c>
      <c r="Y9">
        <v>5.3065160000000002</v>
      </c>
      <c r="Z9">
        <v>8.6035090000000007</v>
      </c>
      <c r="AA9">
        <v>6.9048600000000002</v>
      </c>
      <c r="AB9">
        <v>8.4279689999999992</v>
      </c>
      <c r="AC9">
        <v>8.9601729999999993</v>
      </c>
      <c r="AD9">
        <f t="shared" si="0"/>
        <v>4.2688767499999996</v>
      </c>
    </row>
    <row r="10" spans="1:30" x14ac:dyDescent="0.45">
      <c r="A10" t="s">
        <v>18</v>
      </c>
      <c r="B10">
        <v>23.758464</v>
      </c>
      <c r="C10">
        <v>22.994138</v>
      </c>
      <c r="D10">
        <v>21.112158000000001</v>
      </c>
      <c r="E10">
        <v>25.482994000000001</v>
      </c>
      <c r="F10">
        <v>26.224775999999999</v>
      </c>
      <c r="G10">
        <v>17.899270000000001</v>
      </c>
      <c r="H10">
        <v>11.129580000000001</v>
      </c>
      <c r="I10">
        <v>7.3938560000000004</v>
      </c>
      <c r="J10">
        <v>9.9501290000000004</v>
      </c>
      <c r="K10">
        <v>15.251445</v>
      </c>
      <c r="L10">
        <v>16.177800000000001</v>
      </c>
      <c r="M10">
        <v>17.321311999999999</v>
      </c>
      <c r="N10">
        <v>25.026600999999999</v>
      </c>
      <c r="O10">
        <v>33.654510000000002</v>
      </c>
      <c r="P10">
        <v>28.258861</v>
      </c>
      <c r="Q10">
        <v>32.028934</v>
      </c>
      <c r="R10">
        <v>32.345025</v>
      </c>
      <c r="S10">
        <v>31.485690000000002</v>
      </c>
      <c r="T10">
        <v>15.088094</v>
      </c>
      <c r="U10">
        <v>7.8779760000000003</v>
      </c>
      <c r="V10">
        <v>8.2687360000000005</v>
      </c>
      <c r="W10">
        <v>12.428357</v>
      </c>
      <c r="X10">
        <v>20.940352000000001</v>
      </c>
      <c r="Y10">
        <v>20.754947000000001</v>
      </c>
      <c r="Z10">
        <v>32.270918999999999</v>
      </c>
      <c r="AA10">
        <v>26.151226999999999</v>
      </c>
      <c r="AB10">
        <v>30.024933000000001</v>
      </c>
      <c r="AC10">
        <v>33.837547000000001</v>
      </c>
      <c r="AD10">
        <f t="shared" si="0"/>
        <v>21.612093964285716</v>
      </c>
    </row>
    <row r="11" spans="1:30" x14ac:dyDescent="0.45">
      <c r="A11" t="s">
        <v>19</v>
      </c>
      <c r="B11">
        <v>3.9761139999999999</v>
      </c>
      <c r="C11">
        <v>6.6451739999999999</v>
      </c>
      <c r="D11">
        <v>8.3917520000000003</v>
      </c>
      <c r="E11">
        <v>20.786190000000001</v>
      </c>
      <c r="F11">
        <v>20.938188</v>
      </c>
      <c r="G11">
        <v>10.888914</v>
      </c>
      <c r="H11">
        <v>3.9552459999999998</v>
      </c>
      <c r="I11">
        <v>8.8726920000000007</v>
      </c>
      <c r="J11">
        <v>7.7661379999999998</v>
      </c>
      <c r="K11">
        <v>8.9896589999999996</v>
      </c>
      <c r="L11">
        <v>2.555939</v>
      </c>
      <c r="M11">
        <v>1.204701</v>
      </c>
      <c r="N11">
        <v>10.332426999999999</v>
      </c>
      <c r="O11">
        <v>18.915863000000002</v>
      </c>
      <c r="P11">
        <v>13.245266000000001</v>
      </c>
      <c r="Q11">
        <v>18.311005000000002</v>
      </c>
      <c r="R11">
        <v>19.127067</v>
      </c>
      <c r="S11">
        <v>17.214727</v>
      </c>
      <c r="T11">
        <v>9.1970519999999993</v>
      </c>
      <c r="U11">
        <v>7.6888199999999998</v>
      </c>
      <c r="V11">
        <v>4.6067770000000001</v>
      </c>
      <c r="W11">
        <v>1.9667509999999999</v>
      </c>
      <c r="X11">
        <v>13.525765</v>
      </c>
      <c r="Y11">
        <v>13.260713000000001</v>
      </c>
      <c r="Z11">
        <v>16.989719999999998</v>
      </c>
      <c r="AA11">
        <v>12.699771999999999</v>
      </c>
      <c r="AB11">
        <v>13.650584</v>
      </c>
      <c r="AC11">
        <v>17.241636</v>
      </c>
      <c r="AD11">
        <f t="shared" si="0"/>
        <v>11.176594714285715</v>
      </c>
    </row>
    <row r="12" spans="1:30" x14ac:dyDescent="0.45">
      <c r="A12" t="s">
        <v>20</v>
      </c>
      <c r="B12">
        <v>18.156317999999999</v>
      </c>
      <c r="C12">
        <v>17.532606000000001</v>
      </c>
      <c r="D12">
        <v>17.540980000000001</v>
      </c>
      <c r="E12">
        <v>20.755856999999999</v>
      </c>
      <c r="F12">
        <v>20.944509</v>
      </c>
      <c r="G12">
        <v>17.019973</v>
      </c>
      <c r="H12">
        <v>11.018424</v>
      </c>
      <c r="I12">
        <v>8.7177000000000004E-2</v>
      </c>
      <c r="J12">
        <v>3.7773859999999999</v>
      </c>
      <c r="K12">
        <v>8.039123</v>
      </c>
      <c r="L12">
        <v>15.585065</v>
      </c>
      <c r="M12">
        <v>15.934063</v>
      </c>
      <c r="N12">
        <v>16.503352</v>
      </c>
      <c r="O12">
        <v>19.949479</v>
      </c>
      <c r="P12">
        <v>17.092411999999999</v>
      </c>
      <c r="Q12">
        <v>20.378506999999999</v>
      </c>
      <c r="R12">
        <v>20.670290000000001</v>
      </c>
      <c r="S12">
        <v>18.936582000000001</v>
      </c>
      <c r="T12">
        <v>2.4584190000000001</v>
      </c>
      <c r="U12">
        <v>1.226626</v>
      </c>
      <c r="V12">
        <v>0.43768800000000002</v>
      </c>
      <c r="W12">
        <v>3.08589</v>
      </c>
      <c r="X12">
        <v>6.9194829999999996</v>
      </c>
      <c r="Y12">
        <v>9.187284</v>
      </c>
      <c r="Z12">
        <v>19.780163999999999</v>
      </c>
      <c r="AA12">
        <v>14.26216</v>
      </c>
      <c r="AB12">
        <v>18.393039000000002</v>
      </c>
      <c r="AC12">
        <v>21.147338999999999</v>
      </c>
      <c r="AD12">
        <f t="shared" si="0"/>
        <v>13.457864107142855</v>
      </c>
    </row>
    <row r="13" spans="1:30" x14ac:dyDescent="0.45">
      <c r="A13" t="s">
        <v>24</v>
      </c>
      <c r="B13">
        <v>17.009239999999998</v>
      </c>
      <c r="C13">
        <v>16.755832999999999</v>
      </c>
      <c r="D13">
        <v>12.912838000000001</v>
      </c>
      <c r="E13">
        <v>20.919972000000001</v>
      </c>
      <c r="F13">
        <v>20.820952999999999</v>
      </c>
      <c r="G13">
        <v>15.326404999999999</v>
      </c>
      <c r="H13">
        <v>4.48759</v>
      </c>
      <c r="I13">
        <v>8.8778790000000001</v>
      </c>
      <c r="J13">
        <v>11.837393</v>
      </c>
      <c r="K13">
        <v>18.131001999999999</v>
      </c>
      <c r="L13">
        <v>0</v>
      </c>
      <c r="M13">
        <v>4.2670640000000004</v>
      </c>
      <c r="N13">
        <v>13.784634</v>
      </c>
      <c r="O13">
        <v>20.248616999999999</v>
      </c>
      <c r="P13">
        <v>17.791996999999999</v>
      </c>
      <c r="Q13">
        <v>20.900214999999999</v>
      </c>
      <c r="R13">
        <v>20.822437999999998</v>
      </c>
      <c r="S13">
        <v>19.825849000000002</v>
      </c>
      <c r="T13">
        <v>14.731643999999999</v>
      </c>
      <c r="U13">
        <v>5.6102309999999997</v>
      </c>
      <c r="V13">
        <v>9.016527</v>
      </c>
      <c r="W13">
        <v>11.619351</v>
      </c>
      <c r="X13">
        <v>9.5703770000000006</v>
      </c>
      <c r="Y13">
        <v>16.885777000000001</v>
      </c>
      <c r="Z13">
        <v>20.071311000000001</v>
      </c>
      <c r="AA13">
        <v>17.350179000000001</v>
      </c>
      <c r="AB13">
        <v>19.906333</v>
      </c>
      <c r="AC13">
        <v>21.569735999999999</v>
      </c>
      <c r="AD13">
        <f t="shared" si="0"/>
        <v>14.680406607142858</v>
      </c>
    </row>
    <row r="14" spans="1:30" x14ac:dyDescent="0.45">
      <c r="A14" t="s">
        <v>21</v>
      </c>
      <c r="B14">
        <v>19.345289999999999</v>
      </c>
      <c r="C14">
        <v>18.697451000000001</v>
      </c>
      <c r="D14">
        <v>18.476441000000001</v>
      </c>
      <c r="E14">
        <v>21.175287000000001</v>
      </c>
      <c r="F14">
        <v>21.214182999999998</v>
      </c>
      <c r="G14">
        <v>19.632774999999999</v>
      </c>
      <c r="H14">
        <v>5.6316680000000003</v>
      </c>
      <c r="I14">
        <v>0</v>
      </c>
      <c r="J14">
        <v>0</v>
      </c>
      <c r="K14">
        <v>0.85698200000000002</v>
      </c>
      <c r="L14">
        <v>19.565497000000001</v>
      </c>
      <c r="M14">
        <v>19.105169</v>
      </c>
      <c r="N14">
        <v>18.712969999999999</v>
      </c>
      <c r="O14">
        <v>21.283978999999999</v>
      </c>
      <c r="P14">
        <v>20.235289999999999</v>
      </c>
      <c r="Q14">
        <v>17.569655000000001</v>
      </c>
      <c r="R14">
        <v>20.807290999999999</v>
      </c>
      <c r="S14">
        <v>20.840782999999998</v>
      </c>
      <c r="T14">
        <v>9.6575550000000003</v>
      </c>
      <c r="U14">
        <v>3.739662</v>
      </c>
      <c r="V14">
        <v>5.1541839999999999</v>
      </c>
      <c r="W14">
        <v>12.977204</v>
      </c>
      <c r="X14">
        <v>20.281382000000001</v>
      </c>
      <c r="Y14">
        <v>10.338806999999999</v>
      </c>
      <c r="Z14">
        <v>20.031777000000002</v>
      </c>
      <c r="AA14">
        <v>18.916601</v>
      </c>
      <c r="AB14">
        <v>20.477464999999999</v>
      </c>
      <c r="AC14">
        <v>21.951332000000001</v>
      </c>
      <c r="AD14">
        <f t="shared" si="0"/>
        <v>15.238452857142855</v>
      </c>
    </row>
    <row r="15" spans="1:30" x14ac:dyDescent="0.45">
      <c r="A15" t="s">
        <v>22</v>
      </c>
      <c r="B15">
        <v>58.486961000000001</v>
      </c>
      <c r="C15">
        <v>59.631064000000002</v>
      </c>
      <c r="D15">
        <v>57.322011000000003</v>
      </c>
      <c r="E15">
        <v>83.637305999999995</v>
      </c>
      <c r="F15">
        <v>83.917833000000002</v>
      </c>
      <c r="G15">
        <v>62.868067000000003</v>
      </c>
      <c r="H15">
        <v>25.092928000000001</v>
      </c>
      <c r="I15">
        <v>17.837748000000001</v>
      </c>
      <c r="J15">
        <v>23.380915999999999</v>
      </c>
      <c r="K15">
        <v>36.016765999999997</v>
      </c>
      <c r="L15">
        <v>37.702961000000002</v>
      </c>
      <c r="M15">
        <v>40.510997000000003</v>
      </c>
      <c r="N15">
        <v>59.333384000000002</v>
      </c>
      <c r="O15">
        <v>80.397937999999996</v>
      </c>
      <c r="P15">
        <v>68.364964999999998</v>
      </c>
      <c r="Q15">
        <v>77.159379999999999</v>
      </c>
      <c r="R15">
        <v>81.427086000000003</v>
      </c>
      <c r="S15">
        <v>76.817942000000002</v>
      </c>
      <c r="T15">
        <v>36.044668999999999</v>
      </c>
      <c r="U15">
        <v>18.265339000000001</v>
      </c>
      <c r="V15">
        <v>19.215174999999999</v>
      </c>
      <c r="W15">
        <v>29.649196</v>
      </c>
      <c r="X15">
        <v>50.268649000000003</v>
      </c>
      <c r="Y15">
        <v>49.672580000000004</v>
      </c>
      <c r="Z15">
        <v>76.872971000000007</v>
      </c>
      <c r="AA15">
        <v>63.228712999999999</v>
      </c>
      <c r="AB15">
        <v>72.427420999999995</v>
      </c>
      <c r="AC15">
        <v>81.910042000000004</v>
      </c>
      <c r="AD15">
        <f t="shared" si="0"/>
        <v>54.552178857142863</v>
      </c>
    </row>
    <row r="16" spans="1:30" x14ac:dyDescent="0.45">
      <c r="A16" t="s">
        <v>26</v>
      </c>
      <c r="B16">
        <v>7.5857229999999998</v>
      </c>
      <c r="C16">
        <v>7.3897300000000001</v>
      </c>
      <c r="D16">
        <v>5.7321939999999998</v>
      </c>
      <c r="E16">
        <v>8.4077549999999999</v>
      </c>
      <c r="F16">
        <v>8.4067030000000003</v>
      </c>
      <c r="G16">
        <v>7.292052</v>
      </c>
      <c r="H16">
        <v>1.2438290000000001</v>
      </c>
      <c r="I16">
        <v>1.219765</v>
      </c>
      <c r="J16">
        <v>0.11276</v>
      </c>
      <c r="K16">
        <v>1.9145760000000001</v>
      </c>
      <c r="L16">
        <v>3.9186570000000001</v>
      </c>
      <c r="M16">
        <v>4.4525069999999998</v>
      </c>
      <c r="N16">
        <v>6.9199380000000001</v>
      </c>
      <c r="O16">
        <v>2.0715249999999998</v>
      </c>
      <c r="P16">
        <v>0</v>
      </c>
      <c r="Q16">
        <v>0</v>
      </c>
      <c r="R16">
        <v>1.1711450000000001</v>
      </c>
      <c r="S16">
        <v>3.4450379999999998</v>
      </c>
      <c r="T16">
        <v>4.3310190000000004</v>
      </c>
      <c r="U16">
        <v>0.87839599999999995</v>
      </c>
      <c r="V16">
        <v>6.9692000000000004E-2</v>
      </c>
      <c r="W16">
        <v>2.0676770000000002</v>
      </c>
      <c r="X16">
        <v>5.6972360000000002</v>
      </c>
      <c r="Y16">
        <v>5.7998479999999999</v>
      </c>
      <c r="Z16">
        <v>6.4668000000000001</v>
      </c>
      <c r="AA16">
        <v>6.254753</v>
      </c>
      <c r="AB16">
        <v>5.6432270000000004</v>
      </c>
      <c r="AC16">
        <v>3.6501809999999999</v>
      </c>
      <c r="AD16">
        <f t="shared" si="0"/>
        <v>4.0050973571428568</v>
      </c>
    </row>
    <row r="17" spans="1:30" x14ac:dyDescent="0.45">
      <c r="A17" t="s">
        <v>27</v>
      </c>
      <c r="B17">
        <v>6.9582379999999997</v>
      </c>
      <c r="C17">
        <v>7.347035</v>
      </c>
      <c r="D17">
        <v>5.7084799999999998</v>
      </c>
      <c r="E17">
        <v>8.4136659999999992</v>
      </c>
      <c r="F17">
        <v>8.3079249999999991</v>
      </c>
      <c r="G17">
        <v>7.3601260000000002</v>
      </c>
      <c r="H17">
        <v>1.106141</v>
      </c>
      <c r="I17">
        <v>0.83978799999999998</v>
      </c>
      <c r="J17">
        <v>4.5345999999999997E-2</v>
      </c>
      <c r="K17">
        <v>2.1050939999999998</v>
      </c>
      <c r="L17">
        <v>3.4968430000000001</v>
      </c>
      <c r="M17">
        <v>4.5132180000000002</v>
      </c>
      <c r="N17">
        <v>6.8681109999999999</v>
      </c>
      <c r="O17">
        <v>6.6300179999999997</v>
      </c>
      <c r="P17">
        <v>0</v>
      </c>
      <c r="Q17">
        <v>0.74518499999999999</v>
      </c>
      <c r="R17">
        <v>3.0626129999999998</v>
      </c>
      <c r="S17">
        <v>3.5566970000000002</v>
      </c>
      <c r="T17">
        <v>2.9875150000000001</v>
      </c>
      <c r="U17">
        <v>0.67452400000000001</v>
      </c>
      <c r="V17">
        <v>5.4823999999999998E-2</v>
      </c>
      <c r="W17">
        <v>1.689576</v>
      </c>
      <c r="X17">
        <v>5.9103729999999999</v>
      </c>
      <c r="Y17">
        <v>5.484661</v>
      </c>
      <c r="Z17">
        <v>6.4287140000000003</v>
      </c>
      <c r="AA17">
        <v>6.1934990000000001</v>
      </c>
      <c r="AB17">
        <v>5.8160730000000003</v>
      </c>
      <c r="AC17">
        <v>3.8916469999999999</v>
      </c>
      <c r="AD17">
        <f t="shared" si="0"/>
        <v>4.1498546428571439</v>
      </c>
    </row>
    <row r="18" spans="1:30" x14ac:dyDescent="0.45">
      <c r="A18" t="s">
        <v>28</v>
      </c>
      <c r="B18">
        <v>0.77895999999999999</v>
      </c>
      <c r="C18">
        <v>1.0094529999999999</v>
      </c>
      <c r="D18">
        <v>4.8775649999999997</v>
      </c>
      <c r="E18">
        <v>8.4648369999999993</v>
      </c>
      <c r="F18">
        <v>8.3112060000000003</v>
      </c>
      <c r="G18">
        <v>4.5965680000000004</v>
      </c>
      <c r="H18">
        <v>0.96171600000000002</v>
      </c>
      <c r="I18">
        <v>4.3092999999999999E-2</v>
      </c>
      <c r="J18">
        <v>0</v>
      </c>
      <c r="K18">
        <v>0</v>
      </c>
      <c r="L18">
        <v>0</v>
      </c>
      <c r="M18">
        <v>9.2169999999999995E-3</v>
      </c>
      <c r="N18">
        <v>0</v>
      </c>
      <c r="O18">
        <v>0</v>
      </c>
      <c r="P18">
        <v>5.6700809999999997</v>
      </c>
      <c r="Q18">
        <v>6.2525380000000004</v>
      </c>
      <c r="R18">
        <v>4.3392229999999996</v>
      </c>
      <c r="S18">
        <v>6.2327279999999998</v>
      </c>
      <c r="T18">
        <v>2.9124569999999999</v>
      </c>
      <c r="U18">
        <v>4.7577619999999996</v>
      </c>
      <c r="V18">
        <v>1.4408620000000001</v>
      </c>
      <c r="W18">
        <v>8.4732000000000002E-2</v>
      </c>
      <c r="X18">
        <v>7.1479999999999998E-3</v>
      </c>
      <c r="Y18">
        <v>2.0069E-2</v>
      </c>
      <c r="Z18">
        <v>3.9443410000000001</v>
      </c>
      <c r="AA18">
        <v>3.8564500000000002</v>
      </c>
      <c r="AB18">
        <v>5.3671199999999999</v>
      </c>
      <c r="AC18">
        <v>6.546087</v>
      </c>
      <c r="AD18">
        <f t="shared" si="0"/>
        <v>2.8744361785714285</v>
      </c>
    </row>
    <row r="19" spans="1:30" x14ac:dyDescent="0.45">
      <c r="A19" t="s">
        <v>29</v>
      </c>
      <c r="B19">
        <v>4.7958319999999999</v>
      </c>
      <c r="C19">
        <v>5.4695819999999999</v>
      </c>
      <c r="D19">
        <v>4.7383620000000004</v>
      </c>
      <c r="E19">
        <v>8.4667980000000007</v>
      </c>
      <c r="F19">
        <v>8.3725489999999994</v>
      </c>
      <c r="G19">
        <v>4.3412050000000004</v>
      </c>
      <c r="H19">
        <v>5.7175260000000003</v>
      </c>
      <c r="I19">
        <v>4.4994690000000004</v>
      </c>
      <c r="J19">
        <v>7.3681530000000004</v>
      </c>
      <c r="K19">
        <v>5.9452170000000004</v>
      </c>
      <c r="L19">
        <v>5.7611600000000003</v>
      </c>
      <c r="M19">
        <v>5.5051269999999999</v>
      </c>
      <c r="N19">
        <v>6.0414000000000003</v>
      </c>
      <c r="O19">
        <v>8.6257730000000006</v>
      </c>
      <c r="P19">
        <v>8.63293</v>
      </c>
      <c r="Q19">
        <v>6.2341220000000002</v>
      </c>
      <c r="R19">
        <v>4.3689140000000002</v>
      </c>
      <c r="S19">
        <v>6.1182590000000001</v>
      </c>
      <c r="T19">
        <v>1.062041</v>
      </c>
      <c r="U19">
        <v>0.38819100000000001</v>
      </c>
      <c r="V19">
        <v>4.8643739999999998</v>
      </c>
      <c r="W19">
        <v>6.4091959999999997</v>
      </c>
      <c r="X19">
        <v>5.8565079999999998</v>
      </c>
      <c r="Y19">
        <v>6.333456</v>
      </c>
      <c r="Z19">
        <v>6.3461689999999997</v>
      </c>
      <c r="AA19">
        <v>4.8066909999999998</v>
      </c>
      <c r="AB19">
        <v>5.809348</v>
      </c>
      <c r="AC19">
        <v>6.3750869999999997</v>
      </c>
      <c r="AD19">
        <f t="shared" si="0"/>
        <v>5.6876228214285716</v>
      </c>
    </row>
    <row r="20" spans="1:30" x14ac:dyDescent="0.45">
      <c r="A20" t="s">
        <v>30</v>
      </c>
      <c r="B20">
        <v>20.118752000000001</v>
      </c>
      <c r="C20">
        <v>21.215799000000001</v>
      </c>
      <c r="D20">
        <v>21.056602000000002</v>
      </c>
      <c r="E20">
        <v>33.753056000000001</v>
      </c>
      <c r="F20">
        <v>33.398383000000003</v>
      </c>
      <c r="G20">
        <v>23.589950999999999</v>
      </c>
      <c r="H20">
        <v>9.0292130000000004</v>
      </c>
      <c r="I20">
        <v>6.6021150000000004</v>
      </c>
      <c r="J20">
        <v>7.5262599999999997</v>
      </c>
      <c r="K20">
        <v>9.9648869999999992</v>
      </c>
      <c r="L20">
        <v>13.176659000000001</v>
      </c>
      <c r="M20">
        <v>14.480069</v>
      </c>
      <c r="N20">
        <v>19.829449</v>
      </c>
      <c r="O20">
        <v>17.327314999999999</v>
      </c>
      <c r="P20">
        <v>14.303011</v>
      </c>
      <c r="Q20">
        <v>13.231845</v>
      </c>
      <c r="R20">
        <v>12.941894</v>
      </c>
      <c r="S20">
        <v>19.352722</v>
      </c>
      <c r="T20">
        <v>11.293032</v>
      </c>
      <c r="U20">
        <v>6.698874</v>
      </c>
      <c r="V20">
        <v>6.4297510000000004</v>
      </c>
      <c r="W20">
        <v>10.251181000000001</v>
      </c>
      <c r="X20">
        <v>17.471264999999999</v>
      </c>
      <c r="Y20">
        <v>17.638033</v>
      </c>
      <c r="Z20">
        <v>23.186024</v>
      </c>
      <c r="AA20">
        <v>21.111391999999999</v>
      </c>
      <c r="AB20">
        <v>22.635766</v>
      </c>
      <c r="AC20">
        <v>20.463001999999999</v>
      </c>
      <c r="AD20">
        <f t="shared" si="0"/>
        <v>16.717010785714287</v>
      </c>
    </row>
    <row r="21" spans="1:30" x14ac:dyDescent="0.45">
      <c r="B21">
        <f t="shared" ref="B21:AD21" si="1">B20+B15+B10</f>
        <v>102.36417700000001</v>
      </c>
      <c r="C21">
        <f t="shared" si="1"/>
        <v>103.84100100000001</v>
      </c>
      <c r="D21">
        <f t="shared" si="1"/>
        <v>99.490770999999995</v>
      </c>
      <c r="E21">
        <f t="shared" si="1"/>
        <v>142.873356</v>
      </c>
      <c r="F21">
        <f t="shared" si="1"/>
        <v>143.54099199999999</v>
      </c>
      <c r="G21">
        <f t="shared" si="1"/>
        <v>104.35728800000001</v>
      </c>
      <c r="H21">
        <f t="shared" si="1"/>
        <v>45.251721000000003</v>
      </c>
      <c r="I21">
        <f t="shared" si="1"/>
        <v>31.833719000000002</v>
      </c>
      <c r="J21">
        <f t="shared" si="1"/>
        <v>40.857304999999997</v>
      </c>
      <c r="K21">
        <f t="shared" si="1"/>
        <v>61.233097999999998</v>
      </c>
      <c r="L21">
        <f t="shared" si="1"/>
        <v>67.057420000000008</v>
      </c>
      <c r="M21">
        <f t="shared" si="1"/>
        <v>72.312377999999995</v>
      </c>
      <c r="N21">
        <f t="shared" si="1"/>
        <v>104.18943400000001</v>
      </c>
      <c r="O21">
        <f t="shared" si="1"/>
        <v>131.379763</v>
      </c>
      <c r="P21">
        <f t="shared" si="1"/>
        <v>110.92683699999999</v>
      </c>
      <c r="Q21">
        <f t="shared" si="1"/>
        <v>122.42015899999998</v>
      </c>
      <c r="R21">
        <f t="shared" si="1"/>
        <v>126.71400500000001</v>
      </c>
      <c r="S21">
        <f t="shared" si="1"/>
        <v>127.65635400000001</v>
      </c>
      <c r="T21">
        <f t="shared" si="1"/>
        <v>62.425794999999994</v>
      </c>
      <c r="U21">
        <f t="shared" si="1"/>
        <v>32.842189000000005</v>
      </c>
      <c r="V21">
        <f t="shared" si="1"/>
        <v>33.913662000000002</v>
      </c>
      <c r="W21">
        <f t="shared" si="1"/>
        <v>52.328733999999997</v>
      </c>
      <c r="X21">
        <f t="shared" si="1"/>
        <v>88.680266000000003</v>
      </c>
      <c r="Y21">
        <f t="shared" si="1"/>
        <v>88.065560000000005</v>
      </c>
      <c r="Z21">
        <f t="shared" si="1"/>
        <v>132.329914</v>
      </c>
      <c r="AA21">
        <f t="shared" si="1"/>
        <v>110.491332</v>
      </c>
      <c r="AB21">
        <f t="shared" si="1"/>
        <v>125.08812</v>
      </c>
      <c r="AC21">
        <f t="shared" si="1"/>
        <v>136.21059100000002</v>
      </c>
      <c r="AD21">
        <f t="shared" si="1"/>
        <v>92.881283607142876</v>
      </c>
    </row>
    <row r="22" spans="1:30" x14ac:dyDescent="0.45">
      <c r="B22">
        <v>2019</v>
      </c>
      <c r="C22">
        <v>2019</v>
      </c>
      <c r="D22">
        <v>2019</v>
      </c>
      <c r="E22">
        <v>2019</v>
      </c>
      <c r="F22">
        <v>2019</v>
      </c>
      <c r="G22">
        <v>2019</v>
      </c>
      <c r="H22">
        <v>2019</v>
      </c>
      <c r="I22">
        <v>2019</v>
      </c>
      <c r="J22">
        <v>2019</v>
      </c>
      <c r="K22">
        <v>2019</v>
      </c>
      <c r="L22">
        <v>2019</v>
      </c>
      <c r="M22">
        <v>2019</v>
      </c>
      <c r="N22">
        <v>2020</v>
      </c>
      <c r="O22">
        <v>2020</v>
      </c>
      <c r="P22">
        <v>2020</v>
      </c>
      <c r="Q22">
        <v>2020</v>
      </c>
      <c r="R22">
        <v>2020</v>
      </c>
      <c r="S22">
        <v>2020</v>
      </c>
      <c r="T22">
        <v>2020</v>
      </c>
      <c r="U22">
        <v>2020</v>
      </c>
      <c r="V22">
        <v>2020</v>
      </c>
      <c r="W22">
        <v>2020</v>
      </c>
      <c r="X22">
        <v>2020</v>
      </c>
      <c r="Y22">
        <v>2020</v>
      </c>
      <c r="Z22">
        <v>2021</v>
      </c>
      <c r="AA22">
        <v>2021</v>
      </c>
      <c r="AB22">
        <v>2021</v>
      </c>
      <c r="AC22">
        <v>2021</v>
      </c>
    </row>
    <row r="23" spans="1:30" x14ac:dyDescent="0.45">
      <c r="B23" s="1">
        <v>44197</v>
      </c>
      <c r="C23" s="1">
        <v>44228</v>
      </c>
      <c r="D23" s="1">
        <v>44256</v>
      </c>
      <c r="E23" s="1">
        <v>44287</v>
      </c>
      <c r="F23" s="1">
        <v>44317</v>
      </c>
      <c r="G23" s="1">
        <v>44348</v>
      </c>
      <c r="H23" s="1">
        <v>44378</v>
      </c>
      <c r="I23" s="1">
        <v>44409</v>
      </c>
      <c r="J23" s="1">
        <v>44440</v>
      </c>
      <c r="K23" s="1">
        <v>44470</v>
      </c>
      <c r="L23" s="1">
        <v>44501</v>
      </c>
      <c r="M23" s="1">
        <v>44531</v>
      </c>
      <c r="N23" s="1">
        <v>44197</v>
      </c>
      <c r="O23" s="1">
        <v>44228</v>
      </c>
      <c r="P23" s="1">
        <v>44256</v>
      </c>
      <c r="Q23" s="1">
        <v>44287</v>
      </c>
      <c r="R23" s="1">
        <v>44317</v>
      </c>
      <c r="S23" s="1">
        <v>44348</v>
      </c>
      <c r="T23" s="1">
        <v>44378</v>
      </c>
      <c r="U23" s="1">
        <v>44409</v>
      </c>
      <c r="V23" s="1">
        <v>44440</v>
      </c>
      <c r="W23" s="1">
        <v>44470</v>
      </c>
      <c r="X23" s="1">
        <v>44501</v>
      </c>
      <c r="Y23" s="1">
        <v>44531</v>
      </c>
      <c r="Z23" s="1">
        <v>44197</v>
      </c>
      <c r="AA23" s="1">
        <v>44228</v>
      </c>
      <c r="AB23" s="1">
        <v>44256</v>
      </c>
      <c r="AC23" s="1">
        <v>44287</v>
      </c>
      <c r="AD23" t="s">
        <v>23</v>
      </c>
    </row>
    <row r="24" spans="1:30" x14ac:dyDescent="0.45">
      <c r="A24" t="s">
        <v>0</v>
      </c>
      <c r="B24">
        <f>B3-'14 9Mile Unit 1 Upgraded'!B3</f>
        <v>63508.857629001141</v>
      </c>
      <c r="C24">
        <f>C3-'14 9Mile Unit 1 Upgraded'!C3</f>
        <v>43839.544544000179</v>
      </c>
      <c r="D24">
        <f>D3-'14 9Mile Unit 1 Upgraded'!D3</f>
        <v>-22085.290467999876</v>
      </c>
      <c r="E24">
        <f>E3-'14 9Mile Unit 1 Upgraded'!E3</f>
        <v>23728.326587997377</v>
      </c>
      <c r="F24">
        <f>F3-'14 9Mile Unit 1 Upgraded'!F3</f>
        <v>17971.376610003412</v>
      </c>
      <c r="G24">
        <f>G3-'14 9Mile Unit 1 Upgraded'!G3</f>
        <v>24837.653514999896</v>
      </c>
      <c r="H24">
        <f>H3-'14 9Mile Unit 1 Upgraded'!H3</f>
        <v>-10265.738747000694</v>
      </c>
      <c r="I24">
        <f>I3-'14 9Mile Unit 1 Upgraded'!I3</f>
        <v>-21370.067034997046</v>
      </c>
      <c r="J24">
        <f>J3-'14 9Mile Unit 1 Upgraded'!J3</f>
        <v>44162.452055998147</v>
      </c>
      <c r="K24">
        <f>K3-'14 9Mile Unit 1 Upgraded'!K3</f>
        <v>-35409.000432997942</v>
      </c>
      <c r="L24">
        <f>L3-'14 9Mile Unit 1 Upgraded'!L3</f>
        <v>-24472.088311001658</v>
      </c>
      <c r="M24">
        <f>M3-'14 9Mile Unit 1 Upgraded'!M3</f>
        <v>-17959.92169899866</v>
      </c>
      <c r="N24">
        <f>N3-'14 9Mile Unit 1 Upgraded'!N3</f>
        <v>41557.833129998296</v>
      </c>
      <c r="O24">
        <f>O3-'14 9Mile Unit 1 Upgraded'!O3</f>
        <v>23850.818764001131</v>
      </c>
      <c r="P24">
        <f>P3-'14 9Mile Unit 1 Upgraded'!P3</f>
        <v>0</v>
      </c>
      <c r="Q24">
        <f>Q3-'14 9Mile Unit 1 Upgraded'!Q3</f>
        <v>458539.98631000519</v>
      </c>
      <c r="R24">
        <f>R3-'14 9Mile Unit 1 Upgraded'!R3</f>
        <v>1747230.2854489982</v>
      </c>
      <c r="S24">
        <f>S3-'14 9Mile Unit 1 Upgraded'!S3</f>
        <v>347508.55495299399</v>
      </c>
      <c r="T24">
        <f>T3-'14 9Mile Unit 1 Upgraded'!T3</f>
        <v>-58829.415481999516</v>
      </c>
      <c r="U24">
        <f>U3-'14 9Mile Unit 1 Upgraded'!U3</f>
        <v>6878.4669539928436</v>
      </c>
      <c r="V24">
        <f>V3-'14 9Mile Unit 1 Upgraded'!V3</f>
        <v>89364.521126002073</v>
      </c>
      <c r="W24">
        <f>W3-'14 9Mile Unit 1 Upgraded'!W3</f>
        <v>-68437.614162996411</v>
      </c>
      <c r="X24">
        <f>X3-'14 9Mile Unit 1 Upgraded'!X3</f>
        <v>164263.50770799816</v>
      </c>
      <c r="Y24">
        <f>Y3-'14 9Mile Unit 1 Upgraded'!Y3</f>
        <v>287066.81117300689</v>
      </c>
      <c r="Z24">
        <f>Z3-'14 9Mile Unit 1 Upgraded'!Z3</f>
        <v>432100.39064100385</v>
      </c>
      <c r="AA24">
        <f>AA3-'14 9Mile Unit 1 Upgraded'!AA3</f>
        <v>-52856.894221998751</v>
      </c>
      <c r="AB24">
        <f>AB3-'14 9Mile Unit 1 Upgraded'!AB3</f>
        <v>260885.05752401054</v>
      </c>
      <c r="AC24">
        <f>AC3-'14 9Mile Unit 1 Upgraded'!AC3</f>
        <v>905282.87846599519</v>
      </c>
      <c r="AD24">
        <f>AVERAGE(B24:AC24)</f>
        <v>166817.546163572</v>
      </c>
    </row>
    <row r="25" spans="1:30" x14ac:dyDescent="0.45">
      <c r="A25" t="s">
        <v>1</v>
      </c>
      <c r="B25">
        <f>B4-'14 9Mile Unit 1 Upgraded'!B4</f>
        <v>-12904.631437999196</v>
      </c>
      <c r="C25">
        <f>C4-'14 9Mile Unit 1 Upgraded'!C4</f>
        <v>12943.727051001042</v>
      </c>
      <c r="D25">
        <f>D4-'14 9Mile Unit 1 Upgraded'!D4</f>
        <v>19636.543798999861</v>
      </c>
      <c r="E25">
        <f>E4-'14 9Mile Unit 1 Upgraded'!E4</f>
        <v>23569.657615999691</v>
      </c>
      <c r="F25">
        <f>F4-'14 9Mile Unit 1 Upgraded'!F4</f>
        <v>17971.376592000015</v>
      </c>
      <c r="G25">
        <f>G4-'14 9Mile Unit 1 Upgraded'!G4</f>
        <v>-2824.4586820006371</v>
      </c>
      <c r="H25">
        <f>H4-'14 9Mile Unit 1 Upgraded'!H4</f>
        <v>-10162.302181999665</v>
      </c>
      <c r="I25">
        <f>I4-'14 9Mile Unit 1 Upgraded'!I4</f>
        <v>4960.3859910001047</v>
      </c>
      <c r="J25">
        <f>J4-'14 9Mile Unit 1 Upgraded'!J4</f>
        <v>-7335.635495999828</v>
      </c>
      <c r="K25">
        <f>K4-'14 9Mile Unit 1 Upgraded'!K4</f>
        <v>4205.9738200008869</v>
      </c>
      <c r="L25">
        <f>L4-'14 9Mile Unit 1 Upgraded'!L4</f>
        <v>-1368.9109420003369</v>
      </c>
      <c r="M25">
        <f>M4-'14 9Mile Unit 1 Upgraded'!M4</f>
        <v>7307.5755059998482</v>
      </c>
      <c r="N25">
        <f>N4-'14 9Mile Unit 1 Upgraded'!N4</f>
        <v>13167.722878000699</v>
      </c>
      <c r="O25">
        <f>O4-'14 9Mile Unit 1 Upgraded'!O4</f>
        <v>23850.818753000349</v>
      </c>
      <c r="P25">
        <f>P4-'14 9Mile Unit 1 Upgraded'!P4</f>
        <v>0</v>
      </c>
      <c r="Q25">
        <f>Q4-'14 9Mile Unit 1 Upgraded'!Q4</f>
        <v>5027.3920610002242</v>
      </c>
      <c r="R25">
        <f>R4-'14 9Mile Unit 1 Upgraded'!R4</f>
        <v>13216.485596999992</v>
      </c>
      <c r="S25">
        <f>S4-'14 9Mile Unit 1 Upgraded'!S4</f>
        <v>7209.8304159999825</v>
      </c>
      <c r="T25">
        <f>T4-'14 9Mile Unit 1 Upgraded'!T4</f>
        <v>-2105.6769390003756</v>
      </c>
      <c r="U25">
        <f>U4-'14 9Mile Unit 1 Upgraded'!U4</f>
        <v>3198.1579980002716</v>
      </c>
      <c r="V25">
        <f>V4-'14 9Mile Unit 1 Upgraded'!V4</f>
        <v>-2882.7546939998865</v>
      </c>
      <c r="W25">
        <f>W4-'14 9Mile Unit 1 Upgraded'!W4</f>
        <v>2952.0094090001658</v>
      </c>
      <c r="X25">
        <f>X4-'14 9Mile Unit 1 Upgraded'!X4</f>
        <v>12259.167698000558</v>
      </c>
      <c r="Y25">
        <f>Y4-'14 9Mile Unit 1 Upgraded'!Y4</f>
        <v>25215.701355000027</v>
      </c>
      <c r="Z25">
        <f>Z4-'14 9Mile Unit 1 Upgraded'!Z4</f>
        <v>30384.101104000583</v>
      </c>
      <c r="AA25">
        <f>AA4-'14 9Mile Unit 1 Upgraded'!AA4</f>
        <v>5129.6201379988343</v>
      </c>
      <c r="AB25">
        <f>AB4-'14 9Mile Unit 1 Upgraded'!AB4</f>
        <v>8612.1385240005329</v>
      </c>
      <c r="AC25">
        <f>AC4-'14 9Mile Unit 1 Upgraded'!AC4</f>
        <v>50832.930786999874</v>
      </c>
      <c r="AD25">
        <f t="shared" ref="AD25:AD41" si="2">AVERAGE(B25:AC25)</f>
        <v>9002.3909542858437</v>
      </c>
    </row>
    <row r="26" spans="1:30" x14ac:dyDescent="0.45">
      <c r="A26" t="s">
        <v>13</v>
      </c>
      <c r="B26">
        <f>B5-'14 9Mile Unit 1 Upgraded'!B5</f>
        <v>0</v>
      </c>
      <c r="C26">
        <f>C5-'14 9Mile Unit 1 Upgraded'!C5</f>
        <v>0</v>
      </c>
      <c r="D26">
        <f>D5-'14 9Mile Unit 1 Upgraded'!D5</f>
        <v>0</v>
      </c>
      <c r="E26">
        <f>E5-'14 9Mile Unit 1 Upgraded'!E5</f>
        <v>0</v>
      </c>
      <c r="F26">
        <f>F5-'14 9Mile Unit 1 Upgraded'!F5</f>
        <v>0</v>
      </c>
      <c r="G26">
        <f>G5-'14 9Mile Unit 1 Upgraded'!G5</f>
        <v>0</v>
      </c>
      <c r="H26">
        <f>H5-'14 9Mile Unit 1 Upgraded'!H5</f>
        <v>0</v>
      </c>
      <c r="I26">
        <f>I5-'14 9Mile Unit 1 Upgraded'!I5</f>
        <v>0</v>
      </c>
      <c r="J26">
        <f>J5-'14 9Mile Unit 1 Upgraded'!J5</f>
        <v>0</v>
      </c>
      <c r="K26">
        <f>K5-'14 9Mile Unit 1 Upgraded'!K5</f>
        <v>0</v>
      </c>
      <c r="L26">
        <f>L5-'14 9Mile Unit 1 Upgraded'!L5</f>
        <v>0</v>
      </c>
      <c r="M26">
        <f>M5-'14 9Mile Unit 1 Upgraded'!M5</f>
        <v>0</v>
      </c>
      <c r="N26">
        <f>N5-'14 9Mile Unit 1 Upgraded'!N5</f>
        <v>0</v>
      </c>
      <c r="O26">
        <f>O5-'14 9Mile Unit 1 Upgraded'!O5</f>
        <v>0</v>
      </c>
      <c r="P26">
        <f>P5-'14 9Mile Unit 1 Upgraded'!P5</f>
        <v>0</v>
      </c>
      <c r="Q26">
        <f>Q5-'14 9Mile Unit 1 Upgraded'!Q5</f>
        <v>0</v>
      </c>
      <c r="R26">
        <f>R5-'14 9Mile Unit 1 Upgraded'!R5</f>
        <v>0</v>
      </c>
      <c r="S26">
        <f>S5-'14 9Mile Unit 1 Upgraded'!S5</f>
        <v>0</v>
      </c>
      <c r="T26">
        <f>T5-'14 9Mile Unit 1 Upgraded'!T5</f>
        <v>0</v>
      </c>
      <c r="U26">
        <f>U5-'14 9Mile Unit 1 Upgraded'!U5</f>
        <v>0</v>
      </c>
      <c r="V26">
        <f>V5-'14 9Mile Unit 1 Upgraded'!V5</f>
        <v>0</v>
      </c>
      <c r="W26">
        <f>W5-'14 9Mile Unit 1 Upgraded'!W5</f>
        <v>0</v>
      </c>
      <c r="X26">
        <f>X5-'14 9Mile Unit 1 Upgraded'!X5</f>
        <v>0</v>
      </c>
      <c r="Y26">
        <f>Y5-'14 9Mile Unit 1 Upgraded'!Y5</f>
        <v>0</v>
      </c>
      <c r="Z26">
        <f>Z5-'14 9Mile Unit 1 Upgraded'!Z5</f>
        <v>0</v>
      </c>
      <c r="AA26">
        <f>AA5-'14 9Mile Unit 1 Upgraded'!AA5</f>
        <v>0</v>
      </c>
      <c r="AB26">
        <f>AB5-'14 9Mile Unit 1 Upgraded'!AB5</f>
        <v>0</v>
      </c>
      <c r="AC26">
        <f>AC5-'14 9Mile Unit 1 Upgraded'!AC5</f>
        <v>0</v>
      </c>
      <c r="AD26">
        <f t="shared" si="2"/>
        <v>0</v>
      </c>
    </row>
    <row r="27" spans="1:30" x14ac:dyDescent="0.45">
      <c r="A27" t="s">
        <v>14</v>
      </c>
      <c r="B27">
        <f>B6-'14 9Mile Unit 1 Upgraded'!B6</f>
        <v>-4.4976000000000127E-2</v>
      </c>
      <c r="C27">
        <f>C6-'14 9Mile Unit 1 Upgraded'!C6</f>
        <v>-0.28075400000000084</v>
      </c>
      <c r="D27">
        <f>D6-'14 9Mile Unit 1 Upgraded'!D6</f>
        <v>-0.14850800000000053</v>
      </c>
      <c r="E27">
        <f>E6-'14 9Mile Unit 1 Upgraded'!E6</f>
        <v>7.9569999999993257E-3</v>
      </c>
      <c r="F27">
        <f>F6-'14 9Mile Unit 1 Upgraded'!F6</f>
        <v>4.4757000000000602E-2</v>
      </c>
      <c r="G27">
        <f>G6-'14 9Mile Unit 1 Upgraded'!G6</f>
        <v>-1.5453000000000827E-2</v>
      </c>
      <c r="H27">
        <f>H6-'14 9Mile Unit 1 Upgraded'!H6</f>
        <v>0.27246099999999984</v>
      </c>
      <c r="I27">
        <f>I6-'14 9Mile Unit 1 Upgraded'!I6</f>
        <v>0.20904000000000034</v>
      </c>
      <c r="J27">
        <f>J6-'14 9Mile Unit 1 Upgraded'!J6</f>
        <v>0.26490600000000031</v>
      </c>
      <c r="K27">
        <f>K6-'14 9Mile Unit 1 Upgraded'!K6</f>
        <v>-0.14763000000000037</v>
      </c>
      <c r="L27">
        <f>L6-'14 9Mile Unit 1 Upgraded'!L6</f>
        <v>3.1803000000000026E-2</v>
      </c>
      <c r="M27">
        <f>M6-'14 9Mile Unit 1 Upgraded'!M6</f>
        <v>0.25264800000000065</v>
      </c>
      <c r="N27">
        <f>N6-'14 9Mile Unit 1 Upgraded'!N6</f>
        <v>0.10742499999999922</v>
      </c>
      <c r="O27">
        <f>O6-'14 9Mile Unit 1 Upgraded'!O6</f>
        <v>-5.878000000000938E-3</v>
      </c>
      <c r="P27">
        <f>P6-'14 9Mile Unit 1 Upgraded'!P6</f>
        <v>0</v>
      </c>
      <c r="Q27">
        <f>Q6-'14 9Mile Unit 1 Upgraded'!Q6</f>
        <v>0.16650700000000018</v>
      </c>
      <c r="R27">
        <f>R6-'14 9Mile Unit 1 Upgraded'!R6</f>
        <v>-5.555900000000058E-2</v>
      </c>
      <c r="S27">
        <f>S6-'14 9Mile Unit 1 Upgraded'!S6</f>
        <v>0.46712800000000065</v>
      </c>
      <c r="T27">
        <f>T6-'14 9Mile Unit 1 Upgraded'!T6</f>
        <v>9.8697000000000035E-2</v>
      </c>
      <c r="U27">
        <f>U6-'14 9Mile Unit 1 Upgraded'!U6</f>
        <v>0.13836899999999996</v>
      </c>
      <c r="V27">
        <f>V6-'14 9Mile Unit 1 Upgraded'!V6</f>
        <v>-7.3844999999999938E-2</v>
      </c>
      <c r="W27">
        <f>W6-'14 9Mile Unit 1 Upgraded'!W6</f>
        <v>-8.0350000000000144E-3</v>
      </c>
      <c r="X27">
        <f>X6-'14 9Mile Unit 1 Upgraded'!X6</f>
        <v>0.19775699999999996</v>
      </c>
      <c r="Y27">
        <f>Y6-'14 9Mile Unit 1 Upgraded'!Y6</f>
        <v>0.58180999999999994</v>
      </c>
      <c r="Z27">
        <f>Z6-'14 9Mile Unit 1 Upgraded'!Z6</f>
        <v>0.20135900000000007</v>
      </c>
      <c r="AA27">
        <f>AA6-'14 9Mile Unit 1 Upgraded'!AA6</f>
        <v>0.54897300000000016</v>
      </c>
      <c r="AB27">
        <f>AB6-'14 9Mile Unit 1 Upgraded'!AB6</f>
        <v>9.668399999999977E-2</v>
      </c>
      <c r="AC27">
        <f>AC6-'14 9Mile Unit 1 Upgraded'!AC6</f>
        <v>0.50686800000000076</v>
      </c>
      <c r="AD27">
        <f t="shared" si="2"/>
        <v>0.12194682142857134</v>
      </c>
    </row>
    <row r="28" spans="1:30" x14ac:dyDescent="0.45">
      <c r="A28" t="s">
        <v>15</v>
      </c>
      <c r="B28">
        <f>B7-'14 9Mile Unit 1 Upgraded'!B7</f>
        <v>0.19569400000000048</v>
      </c>
      <c r="C28">
        <f>C7-'14 9Mile Unit 1 Upgraded'!C7</f>
        <v>0.118703</v>
      </c>
      <c r="D28">
        <f>D7-'14 9Mile Unit 1 Upgraded'!D7</f>
        <v>-0.15544199999999986</v>
      </c>
      <c r="E28">
        <f>E7-'14 9Mile Unit 1 Upgraded'!E7</f>
        <v>-2.1170000000001465E-3</v>
      </c>
      <c r="F28">
        <f>F7-'14 9Mile Unit 1 Upgraded'!F7</f>
        <v>-5.4199999999937631E-4</v>
      </c>
      <c r="G28">
        <f>G7-'14 9Mile Unit 1 Upgraded'!G7</f>
        <v>1.5381999999998897E-2</v>
      </c>
      <c r="H28">
        <f>H7-'14 9Mile Unit 1 Upgraded'!H7</f>
        <v>-0.37104999999999988</v>
      </c>
      <c r="I28">
        <f>I7-'14 9Mile Unit 1 Upgraded'!I7</f>
        <v>-1.3760000000000439E-3</v>
      </c>
      <c r="J28">
        <f>J7-'14 9Mile Unit 1 Upgraded'!J7</f>
        <v>-0.44970299999999996</v>
      </c>
      <c r="K28">
        <f>K7-'14 9Mile Unit 1 Upgraded'!K7</f>
        <v>-0.10918300000000025</v>
      </c>
      <c r="L28">
        <f>L7-'14 9Mile Unit 1 Upgraded'!L7</f>
        <v>0.18262800000000023</v>
      </c>
      <c r="M28">
        <f>M7-'14 9Mile Unit 1 Upgraded'!M7</f>
        <v>0.33028999999999975</v>
      </c>
      <c r="N28">
        <f>N7-'14 9Mile Unit 1 Upgraded'!N7</f>
        <v>0.1244860000000001</v>
      </c>
      <c r="O28">
        <f>O7-'14 9Mile Unit 1 Upgraded'!O7</f>
        <v>1.8765000000000143E-2</v>
      </c>
      <c r="P28">
        <f>P7-'14 9Mile Unit 1 Upgraded'!P7</f>
        <v>0</v>
      </c>
      <c r="Q28">
        <f>Q7-'14 9Mile Unit 1 Upgraded'!Q7</f>
        <v>-8.6235000000000284E-2</v>
      </c>
      <c r="R28">
        <f>R7-'14 9Mile Unit 1 Upgraded'!R7</f>
        <v>7.7879999999996841E-3</v>
      </c>
      <c r="S28">
        <f>S7-'14 9Mile Unit 1 Upgraded'!S7</f>
        <v>-6.3200000000000145E-2</v>
      </c>
      <c r="T28">
        <f>T7-'14 9Mile Unit 1 Upgraded'!T7</f>
        <v>0.26416100000000009</v>
      </c>
      <c r="U28">
        <f>U7-'14 9Mile Unit 1 Upgraded'!U7</f>
        <v>0.14731699999999992</v>
      </c>
      <c r="V28">
        <f>V7-'14 9Mile Unit 1 Upgraded'!V7</f>
        <v>0.21866999999999992</v>
      </c>
      <c r="W28">
        <f>W7-'14 9Mile Unit 1 Upgraded'!W7</f>
        <v>7.7509999999998414E-3</v>
      </c>
      <c r="X28">
        <f>X7-'14 9Mile Unit 1 Upgraded'!X7</f>
        <v>0.23259000000000007</v>
      </c>
      <c r="Y28">
        <f>Y7-'14 9Mile Unit 1 Upgraded'!Y7</f>
        <v>3.2380000000005182E-3</v>
      </c>
      <c r="Z28">
        <f>Z7-'14 9Mile Unit 1 Upgraded'!Z7</f>
        <v>-3.5763000000001099E-2</v>
      </c>
      <c r="AA28">
        <f>AA7-'14 9Mile Unit 1 Upgraded'!AA7</f>
        <v>9.0618000000000087E-2</v>
      </c>
      <c r="AB28">
        <f>AB7-'14 9Mile Unit 1 Upgraded'!AB7</f>
        <v>0.13159600000000005</v>
      </c>
      <c r="AC28">
        <f>AC7-'14 9Mile Unit 1 Upgraded'!AC7</f>
        <v>-4.42039999999988E-2</v>
      </c>
      <c r="AD28">
        <f t="shared" si="2"/>
        <v>2.7530785714285713E-2</v>
      </c>
    </row>
    <row r="29" spans="1:30" x14ac:dyDescent="0.45">
      <c r="A29" t="s">
        <v>16</v>
      </c>
      <c r="B29">
        <f>B8-'14 9Mile Unit 1 Upgraded'!B8</f>
        <v>-0.10271900000000045</v>
      </c>
      <c r="C29">
        <f>C8-'14 9Mile Unit 1 Upgraded'!C8</f>
        <v>0.15505000000000013</v>
      </c>
      <c r="D29">
        <f>D8-'14 9Mile Unit 1 Upgraded'!D8</f>
        <v>0.26156899999999972</v>
      </c>
      <c r="E29">
        <f>E8-'14 9Mile Unit 1 Upgraded'!E8</f>
        <v>-8.0900000000010408E-3</v>
      </c>
      <c r="F29">
        <f>F8-'14 9Mile Unit 1 Upgraded'!F8</f>
        <v>-1.233899999999899E-2</v>
      </c>
      <c r="G29">
        <f>G8-'14 9Mile Unit 1 Upgraded'!G8</f>
        <v>4.1949000000000014E-2</v>
      </c>
      <c r="H29">
        <f>H8-'14 9Mile Unit 1 Upgraded'!H8</f>
        <v>-3.3599999999998076E-3</v>
      </c>
      <c r="I29">
        <f>I8-'14 9Mile Unit 1 Upgraded'!I8</f>
        <v>-0.23815699999999973</v>
      </c>
      <c r="J29">
        <f>J8-'14 9Mile Unit 1 Upgraded'!J8</f>
        <v>0.2003560000000002</v>
      </c>
      <c r="K29">
        <f>K8-'14 9Mile Unit 1 Upgraded'!K8</f>
        <v>0.3060179999999999</v>
      </c>
      <c r="L29">
        <f>L8-'14 9Mile Unit 1 Upgraded'!L8</f>
        <v>-0.12025899999999989</v>
      </c>
      <c r="M29">
        <f>M8-'14 9Mile Unit 1 Upgraded'!M8</f>
        <v>8.1316999999999418E-2</v>
      </c>
      <c r="N29">
        <f>N8-'14 9Mile Unit 1 Upgraded'!N8</f>
        <v>-8.4603000000000428E-2</v>
      </c>
      <c r="O29">
        <f>O8-'14 9Mile Unit 1 Upgraded'!O8</f>
        <v>6.2549999999994554E-3</v>
      </c>
      <c r="P29">
        <f>P8-'14 9Mile Unit 1 Upgraded'!P8</f>
        <v>0</v>
      </c>
      <c r="Q29">
        <f>Q8-'14 9Mile Unit 1 Upgraded'!Q8</f>
        <v>-6.1018999999999934E-2</v>
      </c>
      <c r="R29">
        <f>R8-'14 9Mile Unit 1 Upgraded'!R8</f>
        <v>6.6910000000000025E-3</v>
      </c>
      <c r="S29">
        <f>S8-'14 9Mile Unit 1 Upgraded'!S8</f>
        <v>-0.14008299999999885</v>
      </c>
      <c r="T29">
        <f>T8-'14 9Mile Unit 1 Upgraded'!T8</f>
        <v>-0.29332599999999953</v>
      </c>
      <c r="U29">
        <f>U8-'14 9Mile Unit 1 Upgraded'!U8</f>
        <v>-8.9732000000000145E-2</v>
      </c>
      <c r="V29">
        <f>V8-'14 9Mile Unit 1 Upgraded'!V8</f>
        <v>-0.14169100000000023</v>
      </c>
      <c r="W29">
        <f>W8-'14 9Mile Unit 1 Upgraded'!W8</f>
        <v>-0.12475899999999995</v>
      </c>
      <c r="X29">
        <f>X8-'14 9Mile Unit 1 Upgraded'!X8</f>
        <v>-0.20808800000000005</v>
      </c>
      <c r="Y29">
        <f>Y8-'14 9Mile Unit 1 Upgraded'!Y8</f>
        <v>-0.21567000000000025</v>
      </c>
      <c r="Z29">
        <f>Z8-'14 9Mile Unit 1 Upgraded'!Z8</f>
        <v>-4.7700000000006071E-3</v>
      </c>
      <c r="AA29">
        <f>AA8-'14 9Mile Unit 1 Upgraded'!AA8</f>
        <v>-0.22087400000000024</v>
      </c>
      <c r="AB29">
        <f>AB8-'14 9Mile Unit 1 Upgraded'!AB8</f>
        <v>-0.14798000000000044</v>
      </c>
      <c r="AC29">
        <f>AC8-'14 9Mile Unit 1 Upgraded'!AC8</f>
        <v>-3.7179999999999325E-2</v>
      </c>
      <c r="AD29">
        <f t="shared" si="2"/>
        <v>-4.2696214285714316E-2</v>
      </c>
    </row>
    <row r="30" spans="1:30" x14ac:dyDescent="0.45">
      <c r="A30" t="s">
        <v>17</v>
      </c>
      <c r="B30">
        <f>B9-'14 9Mile Unit 1 Upgraded'!B9</f>
        <v>0</v>
      </c>
      <c r="C30">
        <f>C9-'14 9Mile Unit 1 Upgraded'!C9</f>
        <v>0</v>
      </c>
      <c r="D30">
        <f>D9-'14 9Mile Unit 1 Upgraded'!D9</f>
        <v>0</v>
      </c>
      <c r="E30">
        <f>E9-'14 9Mile Unit 1 Upgraded'!E9</f>
        <v>0</v>
      </c>
      <c r="F30">
        <f>F9-'14 9Mile Unit 1 Upgraded'!F9</f>
        <v>0</v>
      </c>
      <c r="G30">
        <f>G9-'14 9Mile Unit 1 Upgraded'!G9</f>
        <v>0</v>
      </c>
      <c r="H30">
        <f>H9-'14 9Mile Unit 1 Upgraded'!H9</f>
        <v>0</v>
      </c>
      <c r="I30">
        <f>I9-'14 9Mile Unit 1 Upgraded'!I9</f>
        <v>0</v>
      </c>
      <c r="J30">
        <f>J9-'14 9Mile Unit 1 Upgraded'!J9</f>
        <v>-3.3604999999999996E-2</v>
      </c>
      <c r="K30">
        <f>K9-'14 9Mile Unit 1 Upgraded'!K9</f>
        <v>-2.4941999999999798E-2</v>
      </c>
      <c r="L30">
        <f>L9-'14 9Mile Unit 1 Upgraded'!L9</f>
        <v>-7.0599000000000522E-2</v>
      </c>
      <c r="M30">
        <f>M9-'14 9Mile Unit 1 Upgraded'!M9</f>
        <v>-0.65653900000000043</v>
      </c>
      <c r="N30">
        <f>N9-'14 9Mile Unit 1 Upgraded'!N9</f>
        <v>-0.22847999999999935</v>
      </c>
      <c r="O30">
        <f>O9-'14 9Mile Unit 1 Upgraded'!O9</f>
        <v>-3.1171000000000504E-2</v>
      </c>
      <c r="P30">
        <f>P9-'14 9Mile Unit 1 Upgraded'!P9</f>
        <v>0</v>
      </c>
      <c r="Q30">
        <f>Q9-'14 9Mile Unit 1 Upgraded'!Q9</f>
        <v>-2.1286999999999168E-2</v>
      </c>
      <c r="R30">
        <f>R9-'14 9Mile Unit 1 Upgraded'!R9</f>
        <v>1.5560999999999936E-2</v>
      </c>
      <c r="S30">
        <f>S9-'14 9Mile Unit 1 Upgraded'!S9</f>
        <v>-8.3610999999999436E-2</v>
      </c>
      <c r="T30">
        <f>T9-'14 9Mile Unit 1 Upgraded'!T9</f>
        <v>-0.10866000000000042</v>
      </c>
      <c r="U30">
        <f>U9-'14 9Mile Unit 1 Upgraded'!U9</f>
        <v>-0.26383599999999996</v>
      </c>
      <c r="V30">
        <f>V9-'14 9Mile Unit 1 Upgraded'!V9</f>
        <v>-3.5858999999999863E-2</v>
      </c>
      <c r="W30">
        <f>W9-'14 9Mile Unit 1 Upgraded'!W9</f>
        <v>8.6613999999999969E-2</v>
      </c>
      <c r="X30">
        <f>X9-'14 9Mile Unit 1 Upgraded'!X9</f>
        <v>-0.1546820000000011</v>
      </c>
      <c r="Y30">
        <f>Y9-'14 9Mile Unit 1 Upgraded'!Y9</f>
        <v>-0.20177699999999987</v>
      </c>
      <c r="Z30">
        <f>Z9-'14 9Mile Unit 1 Upgraded'!Z9</f>
        <v>-5.9488999999999237E-2</v>
      </c>
      <c r="AA30">
        <f>AA9-'14 9Mile Unit 1 Upgraded'!AA9</f>
        <v>-0.34675299999999964</v>
      </c>
      <c r="AB30">
        <f>AB9-'14 9Mile Unit 1 Upgraded'!AB9</f>
        <v>-9.2180000000000817E-2</v>
      </c>
      <c r="AC30">
        <f>AC9-'14 9Mile Unit 1 Upgraded'!AC9</f>
        <v>-9.7250000000013159E-3</v>
      </c>
      <c r="AD30">
        <f t="shared" si="2"/>
        <v>-8.2893571428571483E-2</v>
      </c>
    </row>
    <row r="31" spans="1:30" x14ac:dyDescent="0.45">
      <c r="A31" t="s">
        <v>18</v>
      </c>
      <c r="B31">
        <f>B10-'14 9Mile Unit 1 Upgraded'!B10</f>
        <v>4.7999000000000791E-2</v>
      </c>
      <c r="C31">
        <f>C10-'14 9Mile Unit 1 Upgraded'!C10</f>
        <v>-7.0000000000014495E-3</v>
      </c>
      <c r="D31">
        <f>D10-'14 9Mile Unit 1 Upgraded'!D10</f>
        <v>-4.238199999999992E-2</v>
      </c>
      <c r="E31">
        <f>E10-'14 9Mile Unit 1 Upgraded'!E10</f>
        <v>-2.2509999999975605E-3</v>
      </c>
      <c r="F31">
        <f>F10-'14 9Mile Unit 1 Upgraded'!F10</f>
        <v>3.1875999999996907E-2</v>
      </c>
      <c r="G31">
        <f>G10-'14 9Mile Unit 1 Upgraded'!G10</f>
        <v>4.1877000000003051E-2</v>
      </c>
      <c r="H31">
        <f>H10-'14 9Mile Unit 1 Upgraded'!H10</f>
        <v>-0.1019489999999994</v>
      </c>
      <c r="I31">
        <f>I10-'14 9Mile Unit 1 Upgraded'!I10</f>
        <v>-3.0493999999999133E-2</v>
      </c>
      <c r="J31">
        <f>J10-'14 9Mile Unit 1 Upgraded'!J10</f>
        <v>-1.8046000000000006E-2</v>
      </c>
      <c r="K31">
        <f>K10-'14 9Mile Unit 1 Upgraded'!K10</f>
        <v>2.4262999999999479E-2</v>
      </c>
      <c r="L31">
        <f>L10-'14 9Mile Unit 1 Upgraded'!L10</f>
        <v>1.7857000000002898E-2</v>
      </c>
      <c r="M31">
        <f>M10-'14 9Mile Unit 1 Upgraded'!M10</f>
        <v>7.7159999999985018E-3</v>
      </c>
      <c r="N31">
        <f>N10-'14 9Mile Unit 1 Upgraded'!N10</f>
        <v>-8.1172000000002242E-2</v>
      </c>
      <c r="O31">
        <f>O10-'14 9Mile Unit 1 Upgraded'!O10</f>
        <v>-1.2028999999998291E-2</v>
      </c>
      <c r="P31">
        <f>P10-'14 9Mile Unit 1 Upgraded'!P10</f>
        <v>0</v>
      </c>
      <c r="Q31">
        <f>Q10-'14 9Mile Unit 1 Upgraded'!Q10</f>
        <v>-2.0349999999993429E-3</v>
      </c>
      <c r="R31">
        <f>R10-'14 9Mile Unit 1 Upgraded'!R10</f>
        <v>-2.5517000000000678E-2</v>
      </c>
      <c r="S31">
        <f>S10-'14 9Mile Unit 1 Upgraded'!S10</f>
        <v>0.18023500000000325</v>
      </c>
      <c r="T31">
        <f>T10-'14 9Mile Unit 1 Upgraded'!T10</f>
        <v>-3.912799999999983E-2</v>
      </c>
      <c r="U31">
        <f>U10-'14 9Mile Unit 1 Upgraded'!U10</f>
        <v>-6.7881999999999998E-2</v>
      </c>
      <c r="V31">
        <f>V10-'14 9Mile Unit 1 Upgraded'!V10</f>
        <v>-3.2724999999999227E-2</v>
      </c>
      <c r="W31">
        <f>W10-'14 9Mile Unit 1 Upgraded'!W10</f>
        <v>-3.8429000000000713E-2</v>
      </c>
      <c r="X31">
        <f>X10-'14 9Mile Unit 1 Upgraded'!X10</f>
        <v>6.7591000000000179E-2</v>
      </c>
      <c r="Y31">
        <f>Y10-'14 9Mile Unit 1 Upgraded'!Y10</f>
        <v>0.16760100000000122</v>
      </c>
      <c r="Z31">
        <f>Z10-'14 9Mile Unit 1 Upgraded'!Z10</f>
        <v>0.10133599999999632</v>
      </c>
      <c r="AA31">
        <f>AA10-'14 9Mile Unit 1 Upgraded'!AA10</f>
        <v>7.1963999999997696E-2</v>
      </c>
      <c r="AB31">
        <f>AB10-'14 9Mile Unit 1 Upgraded'!AB10</f>
        <v>-1.1879999999997892E-2</v>
      </c>
      <c r="AC31">
        <f>AC10-'14 9Mile Unit 1 Upgraded'!AC10</f>
        <v>0.41575900000000132</v>
      </c>
      <c r="AD31">
        <f t="shared" si="2"/>
        <v>2.3684107142857354E-2</v>
      </c>
    </row>
    <row r="32" spans="1:30" x14ac:dyDescent="0.45">
      <c r="A32" t="s">
        <v>19</v>
      </c>
      <c r="B32">
        <f>B11-'14 9Mile Unit 1 Upgraded'!B11</f>
        <v>-0.43000599999999967</v>
      </c>
      <c r="C32">
        <f>C11-'14 9Mile Unit 1 Upgraded'!C11</f>
        <v>-0.11860300000000024</v>
      </c>
      <c r="D32">
        <f>D11-'14 9Mile Unit 1 Upgraded'!D11</f>
        <v>3.247999999999962E-2</v>
      </c>
      <c r="E32">
        <f>E11-'14 9Mile Unit 1 Upgraded'!E11</f>
        <v>-1.0580000000004475E-3</v>
      </c>
      <c r="F32">
        <f>F11-'14 9Mile Unit 1 Upgraded'!F11</f>
        <v>2.0538000000001944E-2</v>
      </c>
      <c r="G32">
        <f>G11-'14 9Mile Unit 1 Upgraded'!G11</f>
        <v>0.13898999999999972</v>
      </c>
      <c r="H32">
        <f>H11-'14 9Mile Unit 1 Upgraded'!H11</f>
        <v>-0.47913899999999998</v>
      </c>
      <c r="I32">
        <f>I11-'14 9Mile Unit 1 Upgraded'!I11</f>
        <v>0.1162390000000002</v>
      </c>
      <c r="J32">
        <f>J11-'14 9Mile Unit 1 Upgraded'!J11</f>
        <v>1.5039600000000002</v>
      </c>
      <c r="K32">
        <f>K11-'14 9Mile Unit 1 Upgraded'!K11</f>
        <v>-2.4151120000000006</v>
      </c>
      <c r="L32">
        <f>L11-'14 9Mile Unit 1 Upgraded'!L11</f>
        <v>-0.36502999999999997</v>
      </c>
      <c r="M32">
        <f>M11-'14 9Mile Unit 1 Upgraded'!M11</f>
        <v>-3.9706000000000019E-2</v>
      </c>
      <c r="N32">
        <f>N11-'14 9Mile Unit 1 Upgraded'!N11</f>
        <v>1.1270599999999984</v>
      </c>
      <c r="O32">
        <f>O11-'14 9Mile Unit 1 Upgraded'!O11</f>
        <v>-7.3399999999779197E-4</v>
      </c>
      <c r="P32">
        <f>P11-'14 9Mile Unit 1 Upgraded'!P11</f>
        <v>0</v>
      </c>
      <c r="Q32">
        <f>Q11-'14 9Mile Unit 1 Upgraded'!Q11</f>
        <v>-0.40267499999999856</v>
      </c>
      <c r="R32">
        <f>R11-'14 9Mile Unit 1 Upgraded'!R11</f>
        <v>-0.57679999999999865</v>
      </c>
      <c r="S32">
        <f>S11-'14 9Mile Unit 1 Upgraded'!S11</f>
        <v>0.13606899999999911</v>
      </c>
      <c r="T32">
        <f>T11-'14 9Mile Unit 1 Upgraded'!T11</f>
        <v>0.72201799999999849</v>
      </c>
      <c r="U32">
        <f>U11-'14 9Mile Unit 1 Upgraded'!U11</f>
        <v>0.14642399999999967</v>
      </c>
      <c r="V32">
        <f>V11-'14 9Mile Unit 1 Upgraded'!V11</f>
        <v>-0.39130899999999968</v>
      </c>
      <c r="W32">
        <f>W11-'14 9Mile Unit 1 Upgraded'!W11</f>
        <v>0.12038499999999996</v>
      </c>
      <c r="X32">
        <f>X11-'14 9Mile Unit 1 Upgraded'!X11</f>
        <v>0.11238099999999918</v>
      </c>
      <c r="Y32">
        <f>Y11-'14 9Mile Unit 1 Upgraded'!Y11</f>
        <v>1.6175010000000007</v>
      </c>
      <c r="Z32">
        <f>Z11-'14 9Mile Unit 1 Upgraded'!Z11</f>
        <v>0.54592799999999997</v>
      </c>
      <c r="AA32">
        <f>AA11-'14 9Mile Unit 1 Upgraded'!AA11</f>
        <v>0.65490899999999996</v>
      </c>
      <c r="AB32">
        <f>AB11-'14 9Mile Unit 1 Upgraded'!AB11</f>
        <v>0.9482879999999998</v>
      </c>
      <c r="AC32">
        <f>AC11-'14 9Mile Unit 1 Upgraded'!AC11</f>
        <v>1.375964999999999</v>
      </c>
      <c r="AD32">
        <f t="shared" si="2"/>
        <v>0.14639153571428573</v>
      </c>
    </row>
    <row r="33" spans="1:30" x14ac:dyDescent="0.45">
      <c r="A33" t="s">
        <v>20</v>
      </c>
      <c r="B33">
        <f>B12-'14 9Mile Unit 1 Upgraded'!B12</f>
        <v>-4.2281000000002678E-2</v>
      </c>
      <c r="C33">
        <f>C12-'14 9Mile Unit 1 Upgraded'!C12</f>
        <v>0.57989800000000002</v>
      </c>
      <c r="D33">
        <f>D12-'14 9Mile Unit 1 Upgraded'!D12</f>
        <v>0.88889500000000155</v>
      </c>
      <c r="E33">
        <f>E12-'14 9Mile Unit 1 Upgraded'!E12</f>
        <v>-4.1734000000001714E-2</v>
      </c>
      <c r="F33">
        <f>F12-'14 9Mile Unit 1 Upgraded'!F12</f>
        <v>1.8412000000001427E-2</v>
      </c>
      <c r="G33">
        <f>G12-'14 9Mile Unit 1 Upgraded'!G12</f>
        <v>-0.14547299999999908</v>
      </c>
      <c r="H33">
        <f>H12-'14 9Mile Unit 1 Upgraded'!H12</f>
        <v>6.1900000000001398E-3</v>
      </c>
      <c r="I33">
        <f>I12-'14 9Mile Unit 1 Upgraded'!I12</f>
        <v>-7.3476999999999987E-2</v>
      </c>
      <c r="J33">
        <f>J12-'14 9Mile Unit 1 Upgraded'!J12</f>
        <v>-1.5422919999999998</v>
      </c>
      <c r="K33">
        <f>K12-'14 9Mile Unit 1 Upgraded'!K12</f>
        <v>2.6166780000000003</v>
      </c>
      <c r="L33">
        <f>L12-'14 9Mile Unit 1 Upgraded'!L12</f>
        <v>0.25468099999999971</v>
      </c>
      <c r="M33">
        <f>M12-'14 9Mile Unit 1 Upgraded'!M12</f>
        <v>1.2622479999999996</v>
      </c>
      <c r="N33">
        <f>N12-'14 9Mile Unit 1 Upgraded'!N12</f>
        <v>-0.78659000000000034</v>
      </c>
      <c r="O33">
        <f>O12-'14 9Mile Unit 1 Upgraded'!O12</f>
        <v>-3.2340999999998843E-2</v>
      </c>
      <c r="P33">
        <f>P12-'14 9Mile Unit 1 Upgraded'!P12</f>
        <v>0</v>
      </c>
      <c r="Q33">
        <f>Q12-'14 9Mile Unit 1 Upgraded'!Q12</f>
        <v>0.51162000000000063</v>
      </c>
      <c r="R33">
        <f>R12-'14 9Mile Unit 1 Upgraded'!R12</f>
        <v>1.0972000000000008</v>
      </c>
      <c r="S33">
        <f>S12-'14 9Mile Unit 1 Upgraded'!S12</f>
        <v>0.86264400000000308</v>
      </c>
      <c r="T33">
        <f>T12-'14 9Mile Unit 1 Upgraded'!T12</f>
        <v>-0.46447199999999977</v>
      </c>
      <c r="U33">
        <f>U12-'14 9Mile Unit 1 Upgraded'!U12</f>
        <v>0.32770599999999994</v>
      </c>
      <c r="V33">
        <f>V12-'14 9Mile Unit 1 Upgraded'!V12</f>
        <v>-0.14083799999999996</v>
      </c>
      <c r="W33">
        <f>W12-'14 9Mile Unit 1 Upgraded'!W12</f>
        <v>6.1466999999999938E-2</v>
      </c>
      <c r="X33">
        <f>X12-'14 9Mile Unit 1 Upgraded'!X12</f>
        <v>-0.53209499999999998</v>
      </c>
      <c r="Y33">
        <f>Y12-'14 9Mile Unit 1 Upgraded'!Y12</f>
        <v>-1.5069169999999996</v>
      </c>
      <c r="Z33">
        <f>Z12-'14 9Mile Unit 1 Upgraded'!Z12</f>
        <v>0.62050699999999992</v>
      </c>
      <c r="AA33">
        <f>AA12-'14 9Mile Unit 1 Upgraded'!AA12</f>
        <v>-0.91297400000000017</v>
      </c>
      <c r="AB33">
        <f>AB12-'14 9Mile Unit 1 Upgraded'!AB12</f>
        <v>-0.76793799999999734</v>
      </c>
      <c r="AC33">
        <f>AC12-'14 9Mile Unit 1 Upgraded'!AC12</f>
        <v>-0.28491700000000009</v>
      </c>
      <c r="AD33">
        <f t="shared" si="2"/>
        <v>6.5493107142857401E-2</v>
      </c>
    </row>
    <row r="34" spans="1:30" x14ac:dyDescent="0.45">
      <c r="A34" t="s">
        <v>24</v>
      </c>
      <c r="B34">
        <f>B13-'14 9Mile Unit 1 Upgraded'!B13</f>
        <v>0.30025299999999788</v>
      </c>
      <c r="C34">
        <f>C13-'14 9Mile Unit 1 Upgraded'!C13</f>
        <v>-0.34911300000000267</v>
      </c>
      <c r="D34">
        <f>D13-'14 9Mile Unit 1 Upgraded'!D13</f>
        <v>-0.43632699999999858</v>
      </c>
      <c r="E34">
        <f>E13-'14 9Mile Unit 1 Upgraded'!E13</f>
        <v>3.4235000000002458E-2</v>
      </c>
      <c r="F34">
        <f>F13-'14 9Mile Unit 1 Upgraded'!F13</f>
        <v>-4.6350000000000335E-2</v>
      </c>
      <c r="G34">
        <f>G13-'14 9Mile Unit 1 Upgraded'!G13</f>
        <v>0.3289219999999986</v>
      </c>
      <c r="H34">
        <f>H13-'14 9Mile Unit 1 Upgraded'!H13</f>
        <v>0.34974900000000009</v>
      </c>
      <c r="I34">
        <f>I13-'14 9Mile Unit 1 Upgraded'!I13</f>
        <v>-6.12680000000001E-2</v>
      </c>
      <c r="J34">
        <f>J13-'14 9Mile Unit 1 Upgraded'!J13</f>
        <v>7.7874000000001331E-2</v>
      </c>
      <c r="K34">
        <f>K13-'14 9Mile Unit 1 Upgraded'!K13</f>
        <v>-0.15454200000000284</v>
      </c>
      <c r="L34">
        <f>L13-'14 9Mile Unit 1 Upgraded'!L13</f>
        <v>0</v>
      </c>
      <c r="M34">
        <f>M13-'14 9Mile Unit 1 Upgraded'!M13</f>
        <v>-1.603777</v>
      </c>
      <c r="N34">
        <f>N13-'14 9Mile Unit 1 Upgraded'!N13</f>
        <v>-7.3252999999999346E-2</v>
      </c>
      <c r="O34">
        <f>O13-'14 9Mile Unit 1 Upgraded'!O13</f>
        <v>3.1241999999998882E-2</v>
      </c>
      <c r="P34">
        <f>P13-'14 9Mile Unit 1 Upgraded'!P13</f>
        <v>0</v>
      </c>
      <c r="Q34">
        <f>Q13-'14 9Mile Unit 1 Upgraded'!Q13</f>
        <v>-0.22493700000000061</v>
      </c>
      <c r="R34">
        <f>R13-'14 9Mile Unit 1 Upgraded'!R13</f>
        <v>-6.5101000000002074E-2</v>
      </c>
      <c r="S34">
        <f>S13-'14 9Mile Unit 1 Upgraded'!S13</f>
        <v>-0.49834699999999899</v>
      </c>
      <c r="T34">
        <f>T13-'14 9Mile Unit 1 Upgraded'!T13</f>
        <v>-0.17138600000000004</v>
      </c>
      <c r="U34">
        <f>U13-'14 9Mile Unit 1 Upgraded'!U13</f>
        <v>-0.50494400000000006</v>
      </c>
      <c r="V34">
        <f>V13-'14 9Mile Unit 1 Upgraded'!V13</f>
        <v>0.30086499999999994</v>
      </c>
      <c r="W34">
        <f>W13-'14 9Mile Unit 1 Upgraded'!W13</f>
        <v>5.7361000000000217E-2</v>
      </c>
      <c r="X34">
        <f>X13-'14 9Mile Unit 1 Upgraded'!X13</f>
        <v>0.11616000000000071</v>
      </c>
      <c r="Y34">
        <f>Y13-'14 9Mile Unit 1 Upgraded'!Y13</f>
        <v>0.52242900000000247</v>
      </c>
      <c r="Z34">
        <f>Z13-'14 9Mile Unit 1 Upgraded'!Z13</f>
        <v>-0.14962399999999931</v>
      </c>
      <c r="AA34">
        <f>AA13-'14 9Mile Unit 1 Upgraded'!AA13</f>
        <v>0.41886000000000223</v>
      </c>
      <c r="AB34">
        <f>AB13-'14 9Mile Unit 1 Upgraded'!AB13</f>
        <v>-2.874699999999919E-2</v>
      </c>
      <c r="AC34">
        <f>AC13-'14 9Mile Unit 1 Upgraded'!AC13</f>
        <v>-0.13026100000000085</v>
      </c>
      <c r="AD34">
        <f t="shared" si="2"/>
        <v>-7.0000964285714298E-2</v>
      </c>
    </row>
    <row r="35" spans="1:30" x14ac:dyDescent="0.45">
      <c r="A35" t="s">
        <v>21</v>
      </c>
      <c r="B35">
        <f>B14-'14 9Mile Unit 1 Upgraded'!B14</f>
        <v>0.18704999999999927</v>
      </c>
      <c r="C35">
        <f>C14-'14 9Mile Unit 1 Upgraded'!C14</f>
        <v>-0.12614499999999751</v>
      </c>
      <c r="D35">
        <f>D14-'14 9Mile Unit 1 Upgraded'!D14</f>
        <v>-0.47726199999999963</v>
      </c>
      <c r="E35">
        <f>E14-'14 9Mile Unit 1 Upgraded'!E14</f>
        <v>1.893800000000212E-2</v>
      </c>
      <c r="F35">
        <f>F14-'14 9Mile Unit 1 Upgraded'!F14</f>
        <v>1.1243999999997811E-2</v>
      </c>
      <c r="G35">
        <f>G14-'14 9Mile Unit 1 Upgraded'!G14</f>
        <v>-0.16153000000000262</v>
      </c>
      <c r="H35">
        <f>H14-'14 9Mile Unit 1 Upgraded'!H14</f>
        <v>-6.6139999999999866E-2</v>
      </c>
      <c r="I35">
        <f>I14-'14 9Mile Unit 1 Upgraded'!I14</f>
        <v>0</v>
      </c>
      <c r="J35">
        <f>J14-'14 9Mile Unit 1 Upgraded'!J14</f>
        <v>0</v>
      </c>
      <c r="K35">
        <f>K14-'14 9Mile Unit 1 Upgraded'!K14</f>
        <v>-2.7814000000000005E-2</v>
      </c>
      <c r="L35">
        <f>L14-'14 9Mile Unit 1 Upgraded'!L14</f>
        <v>7.3123999999999967E-2</v>
      </c>
      <c r="M35">
        <f>M14-'14 9Mile Unit 1 Upgraded'!M14</f>
        <v>0.39962200000000081</v>
      </c>
      <c r="N35">
        <f>N14-'14 9Mile Unit 1 Upgraded'!N14</f>
        <v>-0.30854100000000173</v>
      </c>
      <c r="O35">
        <f>O14-'14 9Mile Unit 1 Upgraded'!O14</f>
        <v>-1.6000000000104819E-4</v>
      </c>
      <c r="P35">
        <f>P14-'14 9Mile Unit 1 Upgraded'!P14</f>
        <v>0</v>
      </c>
      <c r="Q35">
        <f>Q14-'14 9Mile Unit 1 Upgraded'!Q14</f>
        <v>0.1315880000000007</v>
      </c>
      <c r="R35">
        <f>R14-'14 9Mile Unit 1 Upgraded'!R14</f>
        <v>-0.36737899999999968</v>
      </c>
      <c r="S35">
        <f>S14-'14 9Mile Unit 1 Upgraded'!S14</f>
        <v>1.6399999999805459E-4</v>
      </c>
      <c r="T35">
        <f>T14-'14 9Mile Unit 1 Upgraded'!T14</f>
        <v>-0.19657899999999984</v>
      </c>
      <c r="U35">
        <f>U14-'14 9Mile Unit 1 Upgraded'!U14</f>
        <v>2.3832000000000075E-2</v>
      </c>
      <c r="V35">
        <f>V14-'14 9Mile Unit 1 Upgraded'!V14</f>
        <v>0.27990599999999954</v>
      </c>
      <c r="W35">
        <f>W14-'14 9Mile Unit 1 Upgraded'!W14</f>
        <v>-0.25913300000000028</v>
      </c>
      <c r="X35">
        <f>X14-'14 9Mile Unit 1 Upgraded'!X14</f>
        <v>2.2050000000000125E-3</v>
      </c>
      <c r="Y35">
        <f>Y14-'14 9Mile Unit 1 Upgraded'!Y14</f>
        <v>-0.34333800000000103</v>
      </c>
      <c r="Z35">
        <f>Z14-'14 9Mile Unit 1 Upgraded'!Z14</f>
        <v>-0.88122599999999807</v>
      </c>
      <c r="AA35">
        <f>AA14-'14 9Mile Unit 1 Upgraded'!AA14</f>
        <v>9.4117000000000672E-2</v>
      </c>
      <c r="AB35">
        <f>AB14-'14 9Mile Unit 1 Upgraded'!AB14</f>
        <v>-0.19803800000000038</v>
      </c>
      <c r="AC35">
        <f>AC14-'14 9Mile Unit 1 Upgraded'!AC14</f>
        <v>-9.605999999998005E-3</v>
      </c>
      <c r="AD35">
        <f t="shared" si="2"/>
        <v>-7.8610750000000021E-2</v>
      </c>
    </row>
    <row r="36" spans="1:30" x14ac:dyDescent="0.45">
      <c r="A36" t="s">
        <v>22</v>
      </c>
      <c r="B36">
        <f>B15-'14 9Mile Unit 1 Upgraded'!B15</f>
        <v>1.5014999999998224E-2</v>
      </c>
      <c r="C36">
        <f>C15-'14 9Mile Unit 1 Upgraded'!C15</f>
        <v>-1.396400000000142E-2</v>
      </c>
      <c r="D36">
        <f>D15-'14 9Mile Unit 1 Upgraded'!D15</f>
        <v>7.7860000000029572E-3</v>
      </c>
      <c r="E36">
        <f>E15-'14 9Mile Unit 1 Upgraded'!E15</f>
        <v>1.0381999999992786E-2</v>
      </c>
      <c r="F36">
        <f>F15-'14 9Mile Unit 1 Upgraded'!F15</f>
        <v>3.844999999998322E-3</v>
      </c>
      <c r="G36">
        <f>G15-'14 9Mile Unit 1 Upgraded'!G15</f>
        <v>0.16090900000000374</v>
      </c>
      <c r="H36">
        <f>H15-'14 9Mile Unit 1 Upgraded'!H15</f>
        <v>-0.18933900000000037</v>
      </c>
      <c r="I36">
        <f>I15-'14 9Mile Unit 1 Upgraded'!I15</f>
        <v>-1.8505999999998579E-2</v>
      </c>
      <c r="J36">
        <f>J15-'14 9Mile Unit 1 Upgraded'!J15</f>
        <v>3.9540999999999826E-2</v>
      </c>
      <c r="K36">
        <f>K15-'14 9Mile Unit 1 Upgraded'!K15</f>
        <v>1.9208999999996479E-2</v>
      </c>
      <c r="L36">
        <f>L15-'14 9Mile Unit 1 Upgraded'!L15</f>
        <v>-1.9531000000000631E-2</v>
      </c>
      <c r="M36">
        <f>M15-'14 9Mile Unit 1 Upgraded'!M15</f>
        <v>1.838700000000415E-2</v>
      </c>
      <c r="N36">
        <f>N15-'14 9Mile Unit 1 Upgraded'!N15</f>
        <v>-4.1322999999998444E-2</v>
      </c>
      <c r="O36">
        <f>O15-'14 9Mile Unit 1 Upgraded'!O15</f>
        <v>-1.9940000000104874E-3</v>
      </c>
      <c r="P36">
        <f>P15-'14 9Mile Unit 1 Upgraded'!P15</f>
        <v>0</v>
      </c>
      <c r="Q36">
        <f>Q15-'14 9Mile Unit 1 Upgraded'!Q15</f>
        <v>1.5593999999993002E-2</v>
      </c>
      <c r="R36">
        <f>R15-'14 9Mile Unit 1 Upgraded'!R15</f>
        <v>8.7918999999999414E-2</v>
      </c>
      <c r="S36">
        <f>S15-'14 9Mile Unit 1 Upgraded'!S15</f>
        <v>0.50053099999999517</v>
      </c>
      <c r="T36">
        <f>T15-'14 9Mile Unit 1 Upgraded'!T15</f>
        <v>-0.11041999999999774</v>
      </c>
      <c r="U36">
        <f>U15-'14 9Mile Unit 1 Upgraded'!U15</f>
        <v>-6.9820000000007099E-3</v>
      </c>
      <c r="V36">
        <f>V15-'14 9Mile Unit 1 Upgraded'!V15</f>
        <v>4.8621999999998167E-2</v>
      </c>
      <c r="W36">
        <f>W15-'14 9Mile Unit 1 Upgraded'!W15</f>
        <v>-1.991999999999905E-2</v>
      </c>
      <c r="X36">
        <f>X15-'14 9Mile Unit 1 Upgraded'!X15</f>
        <v>-0.30076699999999335</v>
      </c>
      <c r="Y36">
        <f>Y15-'14 9Mile Unit 1 Upgraded'!Y15</f>
        <v>0.28967300000000051</v>
      </c>
      <c r="Z36">
        <f>Z15-'14 9Mile Unit 1 Upgraded'!Z15</f>
        <v>0.13558400000000859</v>
      </c>
      <c r="AA36">
        <f>AA15-'14 9Mile Unit 1 Upgraded'!AA15</f>
        <v>0.25491399999999942</v>
      </c>
      <c r="AB36">
        <f>AB15-'14 9Mile Unit 1 Upgraded'!AB15</f>
        <v>-4.6435000000002447E-2</v>
      </c>
      <c r="AC36">
        <f>AC15-'14 9Mile Unit 1 Upgraded'!AC15</f>
        <v>0.95118100000000538</v>
      </c>
      <c r="AD36">
        <f t="shared" si="2"/>
        <v>6.3925392857142604E-2</v>
      </c>
    </row>
    <row r="37" spans="1:30" x14ac:dyDescent="0.45">
      <c r="A37" t="s">
        <v>26</v>
      </c>
      <c r="B37">
        <f>B16-'14 9Mile Unit 1 Upgraded'!B16</f>
        <v>-0.17334400000000016</v>
      </c>
      <c r="C37">
        <f>C16-'14 9Mile Unit 1 Upgraded'!C16</f>
        <v>-6.2047999999999881E-2</v>
      </c>
      <c r="D37">
        <f>D16-'14 9Mile Unit 1 Upgraded'!D16</f>
        <v>-0.42112900000000053</v>
      </c>
      <c r="E37">
        <f>E16-'14 9Mile Unit 1 Upgraded'!E16</f>
        <v>-0.11164600000000036</v>
      </c>
      <c r="F37">
        <f>F16-'14 9Mile Unit 1 Upgraded'!F16</f>
        <v>-5.7091999999999032E-2</v>
      </c>
      <c r="G37">
        <f>G16-'14 9Mile Unit 1 Upgraded'!G16</f>
        <v>0.27064000000000021</v>
      </c>
      <c r="H37">
        <f>H16-'14 9Mile Unit 1 Upgraded'!H16</f>
        <v>-0.43815199999999987</v>
      </c>
      <c r="I37">
        <f>I16-'14 9Mile Unit 1 Upgraded'!I16</f>
        <v>-0.8397880000000002</v>
      </c>
      <c r="J37">
        <f>J16-'14 9Mile Unit 1 Upgraded'!J16</f>
        <v>1.0883000000000004E-2</v>
      </c>
      <c r="K37">
        <f>K16-'14 9Mile Unit 1 Upgraded'!K16</f>
        <v>-0.1962879999999998</v>
      </c>
      <c r="L37">
        <f>L16-'14 9Mile Unit 1 Upgraded'!L16</f>
        <v>-2.7399749999999998</v>
      </c>
      <c r="M37">
        <f>M16-'14 9Mile Unit 1 Upgraded'!M16</f>
        <v>-3.1345260000000001</v>
      </c>
      <c r="N37">
        <f>N16-'14 9Mile Unit 1 Upgraded'!N16</f>
        <v>-0.97274599999999989</v>
      </c>
      <c r="O37">
        <f>O16-'14 9Mile Unit 1 Upgraded'!O16</f>
        <v>0</v>
      </c>
      <c r="P37">
        <f>P16-'14 9Mile Unit 1 Upgraded'!P16</f>
        <v>0</v>
      </c>
      <c r="Q37">
        <f>Q16-'14 9Mile Unit 1 Upgraded'!Q16</f>
        <v>0</v>
      </c>
      <c r="R37">
        <f>R16-'14 9Mile Unit 1 Upgraded'!R16</f>
        <v>4.8620000000000108E-2</v>
      </c>
      <c r="S37">
        <f>S16-'14 9Mile Unit 1 Upgraded'!S16</f>
        <v>-0.60785899999999993</v>
      </c>
      <c r="T37">
        <f>T16-'14 9Mile Unit 1 Upgraded'!T16</f>
        <v>-2.4242539999999995</v>
      </c>
      <c r="U37">
        <f>U16-'14 9Mile Unit 1 Upgraded'!U16</f>
        <v>-0.67452400000000012</v>
      </c>
      <c r="V37">
        <f>V16-'14 9Mile Unit 1 Upgraded'!V16</f>
        <v>-1.2020000000000003E-2</v>
      </c>
      <c r="W37">
        <f>W16-'14 9Mile Unit 1 Upgraded'!W16</f>
        <v>-0.66987499999999978</v>
      </c>
      <c r="X37">
        <f>X16-'14 9Mile Unit 1 Upgraded'!X16</f>
        <v>-1.8760259999999995</v>
      </c>
      <c r="Y37">
        <f>Y16-'14 9Mile Unit 1 Upgraded'!Y16</f>
        <v>-1.851051</v>
      </c>
      <c r="Z37">
        <f>Z16-'14 9Mile Unit 1 Upgraded'!Z16</f>
        <v>-0.21119600000000016</v>
      </c>
      <c r="AA37">
        <f>AA16-'14 9Mile Unit 1 Upgraded'!AA16</f>
        <v>-0.33628400000000003</v>
      </c>
      <c r="AB37">
        <f>AB16-'14 9Mile Unit 1 Upgraded'!AB16</f>
        <v>-0.65230899999999981</v>
      </c>
      <c r="AC37">
        <f>AC16-'14 9Mile Unit 1 Upgraded'!AC16</f>
        <v>-0.85193199999999969</v>
      </c>
      <c r="AD37">
        <f t="shared" si="2"/>
        <v>-0.67799717857142838</v>
      </c>
    </row>
    <row r="38" spans="1:30" x14ac:dyDescent="0.45">
      <c r="A38" t="s">
        <v>27</v>
      </c>
      <c r="B38">
        <f>B17-'14 9Mile Unit 1 Upgraded'!B17</f>
        <v>2.0418889999999994</v>
      </c>
      <c r="C38">
        <f>C17-'14 9Mile Unit 1 Upgraded'!C17</f>
        <v>2.8069730000000002</v>
      </c>
      <c r="D38">
        <f>D17-'14 9Mile Unit 1 Upgraded'!D17</f>
        <v>3.1706899999999996</v>
      </c>
      <c r="E38">
        <f>E17-'14 9Mile Unit 1 Upgraded'!E17</f>
        <v>2.5717909999999993</v>
      </c>
      <c r="F38">
        <f>F17-'14 9Mile Unit 1 Upgraded'!F17</f>
        <v>2.4850079999999988</v>
      </c>
      <c r="G38">
        <f>G17-'14 9Mile Unit 1 Upgraded'!G17</f>
        <v>2.7751830000000002</v>
      </c>
      <c r="H38">
        <f>H17-'14 9Mile Unit 1 Upgraded'!H17</f>
        <v>0.38908200000000004</v>
      </c>
      <c r="I38">
        <f>I17-'14 9Mile Unit 1 Upgraded'!I17</f>
        <v>0.83978799999999998</v>
      </c>
      <c r="J38">
        <f>J17-'14 9Mile Unit 1 Upgraded'!J17</f>
        <v>3.1442999999999999E-2</v>
      </c>
      <c r="K38">
        <f>K17-'14 9Mile Unit 1 Upgraded'!K17</f>
        <v>1.3185059999999997</v>
      </c>
      <c r="L38">
        <f>L17-'14 9Mile Unit 1 Upgraded'!L17</f>
        <v>2.9866920000000001</v>
      </c>
      <c r="M38">
        <f>M17-'14 9Mile Unit 1 Upgraded'!M17</f>
        <v>4.2009220000000003</v>
      </c>
      <c r="N38">
        <f>N17-'14 9Mile Unit 1 Upgraded'!N17</f>
        <v>3.2740649999999998</v>
      </c>
      <c r="O38">
        <f>O17-'14 9Mile Unit 1 Upgraded'!O17</f>
        <v>2.0828199999999999</v>
      </c>
      <c r="P38">
        <f>P17-'14 9Mile Unit 1 Upgraded'!P17</f>
        <v>0</v>
      </c>
      <c r="Q38">
        <f>Q17-'14 9Mile Unit 1 Upgraded'!Q17</f>
        <v>0.40947299999999998</v>
      </c>
      <c r="R38">
        <f>R17-'14 9Mile Unit 1 Upgraded'!R17</f>
        <v>1.1598899999999999</v>
      </c>
      <c r="S38">
        <f>S17-'14 9Mile Unit 1 Upgraded'!S17</f>
        <v>1.5914810000000001</v>
      </c>
      <c r="T38">
        <f>T17-'14 9Mile Unit 1 Upgraded'!T17</f>
        <v>2.790054</v>
      </c>
      <c r="U38">
        <f>U17-'14 9Mile Unit 1 Upgraded'!U17</f>
        <v>0.67452400000000001</v>
      </c>
      <c r="V38">
        <f>V17-'14 9Mile Unit 1 Upgraded'!V17</f>
        <v>4.7872999999999999E-2</v>
      </c>
      <c r="W38">
        <f>W17-'14 9Mile Unit 1 Upgraded'!W17</f>
        <v>1.192348</v>
      </c>
      <c r="X38">
        <f>X17-'14 9Mile Unit 1 Upgraded'!X17</f>
        <v>3.9872939999999999</v>
      </c>
      <c r="Y38">
        <f>Y17-'14 9Mile Unit 1 Upgraded'!Y17</f>
        <v>3.6995119999999999</v>
      </c>
      <c r="Z38">
        <f>Z17-'14 9Mile Unit 1 Upgraded'!Z17</f>
        <v>2.1244430000000003</v>
      </c>
      <c r="AA38">
        <f>AA17-'14 9Mile Unit 1 Upgraded'!AA17</f>
        <v>2.8157730000000001</v>
      </c>
      <c r="AB38">
        <f>AB17-'14 9Mile Unit 1 Upgraded'!AB17</f>
        <v>2.7552270000000001</v>
      </c>
      <c r="AC38">
        <f>AC17-'14 9Mile Unit 1 Upgraded'!AC17</f>
        <v>1.3825279999999998</v>
      </c>
      <c r="AD38">
        <f t="shared" si="2"/>
        <v>1.985902571428571</v>
      </c>
    </row>
    <row r="39" spans="1:30" x14ac:dyDescent="0.45">
      <c r="A39" t="s">
        <v>28</v>
      </c>
      <c r="B39">
        <f>B18-'14 9Mile Unit 1 Upgraded'!B18</f>
        <v>-7.0471130000000004</v>
      </c>
      <c r="C39">
        <f>C18-'14 9Mile Unit 1 Upgraded'!C18</f>
        <v>-4.0369660000000005</v>
      </c>
      <c r="D39">
        <f>D18-'14 9Mile Unit 1 Upgraded'!D18</f>
        <v>-1.0083489999999999</v>
      </c>
      <c r="E39">
        <f>E18-'14 9Mile Unit 1 Upgraded'!E18</f>
        <v>-0.15610299999999988</v>
      </c>
      <c r="F39">
        <f>F18-'14 9Mile Unit 1 Upgraded'!F18</f>
        <v>-0.20272800000000046</v>
      </c>
      <c r="G39">
        <f>G18-'14 9Mile Unit 1 Upgraded'!G18</f>
        <v>-0.84948699999999988</v>
      </c>
      <c r="H39">
        <f>H18-'14 9Mile Unit 1 Upgraded'!H18</f>
        <v>-3.6572999999999967E-2</v>
      </c>
      <c r="I39">
        <f>I18-'14 9Mile Unit 1 Upgraded'!I18</f>
        <v>1.6816000000000001E-2</v>
      </c>
      <c r="J39">
        <f>J18-'14 9Mile Unit 1 Upgraded'!J18</f>
        <v>0</v>
      </c>
      <c r="K39">
        <f>K18-'14 9Mile Unit 1 Upgraded'!K18</f>
        <v>0</v>
      </c>
      <c r="L39">
        <f>L18-'14 9Mile Unit 1 Upgraded'!L18</f>
        <v>0</v>
      </c>
      <c r="M39">
        <f>M18-'14 9Mile Unit 1 Upgraded'!M18</f>
        <v>-1.6099999999999969E-4</v>
      </c>
      <c r="N39">
        <f>N18-'14 9Mile Unit 1 Upgraded'!N18</f>
        <v>0</v>
      </c>
      <c r="O39">
        <f>O18-'14 9Mile Unit 1 Upgraded'!O18</f>
        <v>0</v>
      </c>
      <c r="P39">
        <f>P18-'14 9Mile Unit 1 Upgraded'!P18</f>
        <v>0</v>
      </c>
      <c r="Q39">
        <f>Q18-'14 9Mile Unit 1 Upgraded'!Q18</f>
        <v>0.12621500000000019</v>
      </c>
      <c r="R39">
        <f>R18-'14 9Mile Unit 1 Upgraded'!R18</f>
        <v>0.24167999999999967</v>
      </c>
      <c r="S39">
        <f>S18-'14 9Mile Unit 1 Upgraded'!S18</f>
        <v>-0.10146299999999986</v>
      </c>
      <c r="T39">
        <f>T18-'14 9Mile Unit 1 Upgraded'!T18</f>
        <v>-0.25904400000000027</v>
      </c>
      <c r="U39">
        <f>U18-'14 9Mile Unit 1 Upgraded'!U18</f>
        <v>3.1342999999999677E-2</v>
      </c>
      <c r="V39">
        <f>V18-'14 9Mile Unit 1 Upgraded'!V18</f>
        <v>8.6228000000000193E-2</v>
      </c>
      <c r="W39">
        <f>W18-'14 9Mile Unit 1 Upgraded'!W18</f>
        <v>-2.4681999999999996E-2</v>
      </c>
      <c r="X39">
        <f>X18-'14 9Mile Unit 1 Upgraded'!X18</f>
        <v>-9.6489999999999996E-3</v>
      </c>
      <c r="Y39">
        <f>Y18-'14 9Mile Unit 1 Upgraded'!Y18</f>
        <v>0</v>
      </c>
      <c r="Z39">
        <f>Z18-'14 9Mile Unit 1 Upgraded'!Z18</f>
        <v>-0.18678499999999998</v>
      </c>
      <c r="AA39">
        <f>AA18-'14 9Mile Unit 1 Upgraded'!AA18</f>
        <v>-1.9215800000000001</v>
      </c>
      <c r="AB39">
        <f>AB18-'14 9Mile Unit 1 Upgraded'!AB18</f>
        <v>-0.95853300000000008</v>
      </c>
      <c r="AC39">
        <f>AC18-'14 9Mile Unit 1 Upgraded'!AC18</f>
        <v>0.30797600000000003</v>
      </c>
      <c r="AD39">
        <f t="shared" si="2"/>
        <v>-0.57103421428571444</v>
      </c>
    </row>
    <row r="40" spans="1:30" x14ac:dyDescent="0.45">
      <c r="A40" t="s">
        <v>29</v>
      </c>
      <c r="B40">
        <f>B19-'14 9Mile Unit 1 Upgraded'!B19</f>
        <v>4.6199240000000001</v>
      </c>
      <c r="C40">
        <f>C19-'14 9Mile Unit 1 Upgraded'!C19</f>
        <v>1.4010379999999998</v>
      </c>
      <c r="D40">
        <f>D19-'14 9Mile Unit 1 Upgraded'!D19</f>
        <v>-1.0117319999999994</v>
      </c>
      <c r="E40">
        <f>E19-'14 9Mile Unit 1 Upgraded'!E19</f>
        <v>-0.15414199999999845</v>
      </c>
      <c r="F40">
        <f>F19-'14 9Mile Unit 1 Upgraded'!F19</f>
        <v>-0.13843899999999998</v>
      </c>
      <c r="G40">
        <f>G19-'14 9Mile Unit 1 Upgraded'!G19</f>
        <v>-2.2243179999999994</v>
      </c>
      <c r="H40">
        <f>H19-'14 9Mile Unit 1 Upgraded'!H19</f>
        <v>-9.6799999999994668E-3</v>
      </c>
      <c r="I40">
        <f>I19-'14 9Mile Unit 1 Upgraded'!I19</f>
        <v>-1.3277999999999679E-2</v>
      </c>
      <c r="J40">
        <f>J19-'14 9Mile Unit 1 Upgraded'!J19</f>
        <v>-4.2743999999999893E-2</v>
      </c>
      <c r="K40">
        <f>K19-'14 9Mile Unit 1 Upgraded'!K19</f>
        <v>-1.0423269999999993</v>
      </c>
      <c r="L40">
        <f>L19-'14 9Mile Unit 1 Upgraded'!L19</f>
        <v>-0.31100199999999933</v>
      </c>
      <c r="M40">
        <f>M19-'14 9Mile Unit 1 Upgraded'!M19</f>
        <v>-1.0003400000000005</v>
      </c>
      <c r="N40">
        <f>N19-'14 9Mile Unit 1 Upgraded'!N19</f>
        <v>-1.766146</v>
      </c>
      <c r="O40">
        <f>O19-'14 9Mile Unit 1 Upgraded'!O19</f>
        <v>-4.0969999999997953E-3</v>
      </c>
      <c r="P40">
        <f>P19-'14 9Mile Unit 1 Upgraded'!P19</f>
        <v>0</v>
      </c>
      <c r="Q40">
        <f>Q19-'14 9Mile Unit 1 Upgraded'!Q19</f>
        <v>5.6217000000000183E-2</v>
      </c>
      <c r="R40">
        <f>R19-'14 9Mile Unit 1 Upgraded'!R19</f>
        <v>0.40091100000000024</v>
      </c>
      <c r="S40">
        <f>S19-'14 9Mile Unit 1 Upgraded'!S19</f>
        <v>3.9635999999999783E-2</v>
      </c>
      <c r="T40">
        <f>T19-'14 9Mile Unit 1 Upgraded'!T19</f>
        <v>-6.2341999999999897E-2</v>
      </c>
      <c r="U40">
        <f>U19-'14 9Mile Unit 1 Upgraded'!U19</f>
        <v>-3.1343999999999983E-2</v>
      </c>
      <c r="V40">
        <f>V19-'14 9Mile Unit 1 Upgraded'!V19</f>
        <v>-0.1201560000000006</v>
      </c>
      <c r="W40">
        <f>W19-'14 9Mile Unit 1 Upgraded'!W19</f>
        <v>-0.55567900000000048</v>
      </c>
      <c r="X40">
        <f>X19-'14 9Mile Unit 1 Upgraded'!X19</f>
        <v>-1.6901580000000003</v>
      </c>
      <c r="Y40">
        <f>Y19-'14 9Mile Unit 1 Upgraded'!Y19</f>
        <v>-1.4120699999999999</v>
      </c>
      <c r="Z40">
        <f>Z19-'14 9Mile Unit 1 Upgraded'!Z19</f>
        <v>-0.28667500000000068</v>
      </c>
      <c r="AA40">
        <f>AA19-'14 9Mile Unit 1 Upgraded'!AA19</f>
        <v>-0.50973200000000052</v>
      </c>
      <c r="AB40">
        <f>AB19-'14 9Mile Unit 1 Upgraded'!AB19</f>
        <v>-0.71073499999999967</v>
      </c>
      <c r="AC40">
        <f>AC19-'14 9Mile Unit 1 Upgraded'!AC19</f>
        <v>-0.13448800000000016</v>
      </c>
      <c r="AD40">
        <f t="shared" si="2"/>
        <v>-0.2397820714285713</v>
      </c>
    </row>
    <row r="41" spans="1:30" x14ac:dyDescent="0.45">
      <c r="A41" t="s">
        <v>30</v>
      </c>
      <c r="B41">
        <f>B20-'14 9Mile Unit 1 Upgraded'!B20</f>
        <v>-0.55864400000000103</v>
      </c>
      <c r="C41">
        <f>C20-'14 9Mile Unit 1 Upgraded'!C20</f>
        <v>0.10899700000000223</v>
      </c>
      <c r="D41">
        <f>D20-'14 9Mile Unit 1 Upgraded'!D20</f>
        <v>0.72948099999999982</v>
      </c>
      <c r="E41">
        <f>E20-'14 9Mile Unit 1 Upgraded'!E20</f>
        <v>2.1499000000000024</v>
      </c>
      <c r="F41">
        <f>F20-'14 9Mile Unit 1 Upgraded'!F20</f>
        <v>2.0867490000000011</v>
      </c>
      <c r="G41">
        <f>G20-'14 9Mile Unit 1 Upgraded'!G20</f>
        <v>-2.7981000000000478E-2</v>
      </c>
      <c r="H41">
        <f>H20-'14 9Mile Unit 1 Upgraded'!H20</f>
        <v>-9.5323000000000491E-2</v>
      </c>
      <c r="I41">
        <f>I20-'14 9Mile Unit 1 Upgraded'!I20</f>
        <v>3.5380000000007072E-3</v>
      </c>
      <c r="J41">
        <f>J20-'14 9Mile Unit 1 Upgraded'!J20</f>
        <v>-4.1700000000055581E-4</v>
      </c>
      <c r="K41">
        <f>K20-'14 9Mile Unit 1 Upgraded'!K20</f>
        <v>7.9889999999998906E-2</v>
      </c>
      <c r="L41">
        <f>L20-'14 9Mile Unit 1 Upgraded'!L20</f>
        <v>-6.4286999999998429E-2</v>
      </c>
      <c r="M41">
        <f>M20-'14 9Mile Unit 1 Upgraded'!M20</f>
        <v>6.5895000000001147E-2</v>
      </c>
      <c r="N41">
        <f>N20-'14 9Mile Unit 1 Upgraded'!N20</f>
        <v>0.53517300000000034</v>
      </c>
      <c r="O41">
        <f>O20-'14 9Mile Unit 1 Upgraded'!O20</f>
        <v>2.0787219999999991</v>
      </c>
      <c r="P41">
        <f>P20-'14 9Mile Unit 1 Upgraded'!P20</f>
        <v>0</v>
      </c>
      <c r="Q41">
        <f>Q20-'14 9Mile Unit 1 Upgraded'!Q20</f>
        <v>0.59190500000000057</v>
      </c>
      <c r="R41">
        <f>R20-'14 9Mile Unit 1 Upgraded'!R20</f>
        <v>1.8511009999999999</v>
      </c>
      <c r="S41">
        <f>S20-'14 9Mile Unit 1 Upgraded'!S20</f>
        <v>0.92179499999999948</v>
      </c>
      <c r="T41">
        <f>T20-'14 9Mile Unit 1 Upgraded'!T20</f>
        <v>4.441300000000048E-2</v>
      </c>
      <c r="U41">
        <f>U20-'14 9Mile Unit 1 Upgraded'!U20</f>
        <v>0</v>
      </c>
      <c r="V41">
        <f>V20-'14 9Mile Unit 1 Upgraded'!V20</f>
        <v>1.9240000000007029E-3</v>
      </c>
      <c r="W41">
        <f>W20-'14 9Mile Unit 1 Upgraded'!W20</f>
        <v>-5.7888999999999413E-2</v>
      </c>
      <c r="X41">
        <f>X20-'14 9Mile Unit 1 Upgraded'!X20</f>
        <v>0.41146200000000022</v>
      </c>
      <c r="Y41">
        <f>Y20-'14 9Mile Unit 1 Upgraded'!Y20</f>
        <v>0.43639200000000145</v>
      </c>
      <c r="Z41">
        <f>Z20-'14 9Mile Unit 1 Upgraded'!Z20</f>
        <v>1.4397880000000001</v>
      </c>
      <c r="AA41">
        <f>AA20-'14 9Mile Unit 1 Upgraded'!AA20</f>
        <v>4.8175999999997998E-2</v>
      </c>
      <c r="AB41">
        <f>AB20-'14 9Mile Unit 1 Upgraded'!AB20</f>
        <v>0.43364899999999906</v>
      </c>
      <c r="AC41">
        <f>AC20-'14 9Mile Unit 1 Upgraded'!AC20</f>
        <v>0.70408499999999918</v>
      </c>
      <c r="AD41">
        <f t="shared" si="2"/>
        <v>0.49708907142857156</v>
      </c>
    </row>
    <row r="42" spans="1:30" x14ac:dyDescent="0.45">
      <c r="AD42">
        <f>AD41+AD36+AD31</f>
        <v>0.58469857142857162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7"/>
  <dimension ref="B2:V107"/>
  <sheetViews>
    <sheetView workbookViewId="0">
      <pane xSplit="1" ySplit="5" topLeftCell="B6" activePane="bottomRight" state="frozen"/>
      <selection activeCell="H9" sqref="H9"/>
      <selection pane="topRight" activeCell="H9" sqref="H9"/>
      <selection pane="bottomLeft" activeCell="H9" sqref="H9"/>
      <selection pane="bottomRight" activeCell="G11" sqref="G11"/>
    </sheetView>
  </sheetViews>
  <sheetFormatPr defaultRowHeight="14.25" x14ac:dyDescent="0.45"/>
  <cols>
    <col min="2" max="2" width="28" bestFit="1" customWidth="1"/>
    <col min="5" max="5" width="25.265625" bestFit="1" customWidth="1"/>
    <col min="6" max="6" width="13.59765625" bestFit="1" customWidth="1"/>
    <col min="7" max="15" width="12" bestFit="1" customWidth="1"/>
  </cols>
  <sheetData>
    <row r="2" spans="2:22" x14ac:dyDescent="0.45">
      <c r="B2" s="24" t="s">
        <v>62</v>
      </c>
      <c r="E2" s="24" t="s">
        <v>63</v>
      </c>
      <c r="F2" s="24"/>
    </row>
    <row r="3" spans="2:22" x14ac:dyDescent="0.45">
      <c r="C3" s="26"/>
      <c r="E3" s="2" t="s">
        <v>64</v>
      </c>
      <c r="F3" s="2"/>
      <c r="G3">
        <v>1999</v>
      </c>
      <c r="H3">
        <v>2001</v>
      </c>
      <c r="I3">
        <v>2004</v>
      </c>
      <c r="J3">
        <v>2007</v>
      </c>
      <c r="K3" s="6">
        <v>2009</v>
      </c>
      <c r="L3" s="6">
        <v>2010</v>
      </c>
      <c r="M3" s="6">
        <v>2011</v>
      </c>
      <c r="N3" s="6">
        <v>2012</v>
      </c>
      <c r="O3" s="6">
        <v>2016</v>
      </c>
    </row>
    <row r="4" spans="2:22" x14ac:dyDescent="0.45">
      <c r="E4" s="2" t="s">
        <v>65</v>
      </c>
      <c r="F4" s="24" t="s">
        <v>55</v>
      </c>
      <c r="G4">
        <f t="shared" ref="G4:O4" si="0">G3+1</f>
        <v>2000</v>
      </c>
      <c r="H4">
        <f t="shared" si="0"/>
        <v>2002</v>
      </c>
      <c r="I4">
        <f t="shared" si="0"/>
        <v>2005</v>
      </c>
      <c r="J4">
        <f t="shared" si="0"/>
        <v>2008</v>
      </c>
      <c r="K4">
        <f t="shared" si="0"/>
        <v>2010</v>
      </c>
      <c r="L4">
        <f t="shared" si="0"/>
        <v>2011</v>
      </c>
      <c r="M4">
        <f t="shared" si="0"/>
        <v>2012</v>
      </c>
      <c r="N4">
        <f t="shared" si="0"/>
        <v>2013</v>
      </c>
      <c r="O4">
        <f t="shared" si="0"/>
        <v>2017</v>
      </c>
    </row>
    <row r="5" spans="2:22" x14ac:dyDescent="0.45">
      <c r="B5" s="2" t="s">
        <v>66</v>
      </c>
      <c r="C5" s="27" t="s">
        <v>67</v>
      </c>
      <c r="E5" s="2" t="s">
        <v>66</v>
      </c>
      <c r="F5" s="2"/>
      <c r="G5" t="s">
        <v>68</v>
      </c>
      <c r="H5" s="28" t="s">
        <v>69</v>
      </c>
      <c r="I5" t="s">
        <v>70</v>
      </c>
      <c r="J5" t="s">
        <v>71</v>
      </c>
      <c r="K5" s="6" t="s">
        <v>72</v>
      </c>
      <c r="L5" s="6" t="s">
        <v>73</v>
      </c>
      <c r="M5" s="6" t="s">
        <v>74</v>
      </c>
      <c r="N5" s="6" t="s">
        <v>75</v>
      </c>
      <c r="O5" s="6" t="s">
        <v>76</v>
      </c>
    </row>
    <row r="6" spans="2:22" x14ac:dyDescent="0.45">
      <c r="B6" t="s">
        <v>77</v>
      </c>
      <c r="C6" s="30">
        <v>3</v>
      </c>
      <c r="E6" t="s">
        <v>77</v>
      </c>
      <c r="F6" s="29"/>
      <c r="G6" s="29"/>
      <c r="H6" s="29"/>
      <c r="I6" s="29"/>
      <c r="J6" s="29"/>
      <c r="K6" s="29"/>
      <c r="L6" s="29"/>
      <c r="M6" s="29"/>
      <c r="N6" s="29"/>
      <c r="O6" s="29"/>
      <c r="P6" s="30"/>
      <c r="Q6" s="30"/>
      <c r="R6" s="30"/>
      <c r="S6" s="30"/>
      <c r="T6" s="30"/>
      <c r="U6" s="30"/>
      <c r="V6" s="30"/>
    </row>
    <row r="7" spans="2:22" x14ac:dyDescent="0.45">
      <c r="B7" t="s">
        <v>78</v>
      </c>
      <c r="C7" s="30">
        <v>3</v>
      </c>
      <c r="E7" t="s">
        <v>78</v>
      </c>
      <c r="F7" s="29"/>
      <c r="G7" s="29"/>
      <c r="H7" s="29"/>
      <c r="I7" s="29"/>
      <c r="J7" s="29"/>
      <c r="K7" s="29"/>
      <c r="L7" s="29"/>
      <c r="M7" s="29"/>
      <c r="N7" s="29"/>
      <c r="O7" s="29"/>
      <c r="P7" s="30"/>
      <c r="Q7" s="30"/>
      <c r="R7" s="30"/>
      <c r="S7" s="30"/>
      <c r="T7" s="30"/>
      <c r="U7" s="30"/>
      <c r="V7" s="30"/>
    </row>
    <row r="8" spans="2:22" x14ac:dyDescent="0.45">
      <c r="B8" t="s">
        <v>79</v>
      </c>
      <c r="C8" s="30">
        <v>3</v>
      </c>
      <c r="E8" t="s">
        <v>79</v>
      </c>
      <c r="F8" s="29">
        <f>SUM('17 Turbine Curve Data'!F6:F8)</f>
        <v>9</v>
      </c>
      <c r="G8" s="29">
        <f>SUM('17 Turbine Curve Data'!G6:G8)</f>
        <v>9</v>
      </c>
      <c r="H8" s="29">
        <f>SUM('17 Turbine Curve Data'!H6:H8)</f>
        <v>9</v>
      </c>
      <c r="I8" s="29">
        <f>SUM('17 Turbine Curve Data'!I6:I8)</f>
        <v>9</v>
      </c>
      <c r="J8" s="29">
        <f>SUM('17 Turbine Curve Data'!J6:J8)</f>
        <v>9</v>
      </c>
      <c r="K8" s="29">
        <f>SUM('17 Turbine Curve Data'!K6:K8)</f>
        <v>9</v>
      </c>
      <c r="L8" s="29">
        <f>SUM('17 Turbine Curve Data'!L6:L8)</f>
        <v>9</v>
      </c>
      <c r="M8" s="29">
        <f>SUM('17 Turbine Curve Data'!M6:M8)</f>
        <v>9</v>
      </c>
      <c r="N8" s="29">
        <f>SUM('17 Turbine Curve Data'!N6:N8)</f>
        <v>9</v>
      </c>
      <c r="O8" s="29">
        <f>SUM('17 Turbine Curve Data'!O6:O8)</f>
        <v>9</v>
      </c>
      <c r="P8" s="30"/>
      <c r="Q8" s="30"/>
      <c r="R8" s="30"/>
      <c r="S8" s="30"/>
      <c r="T8" s="30"/>
      <c r="U8" s="30"/>
      <c r="V8" s="30"/>
    </row>
    <row r="9" spans="2:22" x14ac:dyDescent="0.45">
      <c r="B9" t="s">
        <v>80</v>
      </c>
      <c r="C9" s="30">
        <v>0.226269</v>
      </c>
      <c r="E9" t="s">
        <v>80</v>
      </c>
      <c r="F9" s="29"/>
      <c r="G9" s="29"/>
      <c r="H9" s="29"/>
      <c r="I9" s="29"/>
      <c r="J9" s="29"/>
      <c r="K9" s="29"/>
      <c r="L9" s="29"/>
      <c r="M9" s="29"/>
      <c r="N9" s="29"/>
      <c r="O9" s="29"/>
      <c r="P9" s="30"/>
      <c r="Q9" s="30"/>
      <c r="R9" s="30"/>
      <c r="S9" s="30"/>
      <c r="T9" s="30"/>
      <c r="U9" s="30"/>
      <c r="V9" s="30"/>
    </row>
    <row r="10" spans="2:22" x14ac:dyDescent="0.45">
      <c r="B10" t="s">
        <v>81</v>
      </c>
      <c r="C10" s="30">
        <v>0.233686</v>
      </c>
      <c r="E10" t="s">
        <v>81</v>
      </c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30"/>
      <c r="Q10" s="30"/>
      <c r="R10" s="30"/>
      <c r="S10" s="30"/>
      <c r="T10" s="30"/>
      <c r="U10" s="30"/>
      <c r="V10" s="30"/>
    </row>
    <row r="11" spans="2:22" x14ac:dyDescent="0.45">
      <c r="B11" t="s">
        <v>82</v>
      </c>
      <c r="C11" s="30">
        <v>0.20452999999999999</v>
      </c>
      <c r="E11" t="s">
        <v>82</v>
      </c>
      <c r="F11" s="29">
        <f>SUM('17 Turbine Curve Data'!F9:F11)</f>
        <v>0.66448499999999999</v>
      </c>
      <c r="G11" s="29">
        <f>SUM('17 Turbine Curve Data'!G9:G11)</f>
        <v>0.66448499999999999</v>
      </c>
      <c r="H11" s="29">
        <f>SUM('17 Turbine Curve Data'!H9:H11)</f>
        <v>0.66448499999999999</v>
      </c>
      <c r="I11" s="29">
        <f>SUM('17 Turbine Curve Data'!I9:I11)</f>
        <v>0.66448499999999999</v>
      </c>
      <c r="J11" s="29">
        <f>SUM('17 Turbine Curve Data'!J9:J11)</f>
        <v>0.66448499999999999</v>
      </c>
      <c r="K11" s="29">
        <f>SUM('17 Turbine Curve Data'!K9:K11)</f>
        <v>0.66448499999999999</v>
      </c>
      <c r="L11" s="29">
        <f>SUM('17 Turbine Curve Data'!L9:L11)</f>
        <v>0.66448499999999999</v>
      </c>
      <c r="M11" s="29">
        <f>SUM('17 Turbine Curve Data'!M9:M11)</f>
        <v>0.66448499999999999</v>
      </c>
      <c r="N11" s="29">
        <f>SUM('17 Turbine Curve Data'!N9:N11)</f>
        <v>0.66448499999999999</v>
      </c>
      <c r="O11" s="29">
        <f>SUM('17 Turbine Curve Data'!O9:O11)</f>
        <v>0.66448499999999999</v>
      </c>
      <c r="P11" s="30"/>
      <c r="Q11" s="30"/>
      <c r="R11" s="30"/>
      <c r="S11" s="30"/>
      <c r="T11" s="30"/>
      <c r="U11" s="30"/>
      <c r="V11" s="30"/>
    </row>
    <row r="12" spans="2:22" x14ac:dyDescent="0.45">
      <c r="B12" t="s">
        <v>83</v>
      </c>
      <c r="C12" s="30">
        <v>5.5375139999999998</v>
      </c>
      <c r="E12" t="s">
        <v>83</v>
      </c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30"/>
      <c r="Q12" s="30"/>
      <c r="R12" s="30"/>
      <c r="S12" s="30"/>
      <c r="T12" s="30"/>
      <c r="U12" s="30"/>
      <c r="V12" s="30"/>
    </row>
    <row r="13" spans="2:22" x14ac:dyDescent="0.45">
      <c r="B13" t="s">
        <v>84</v>
      </c>
      <c r="C13" s="30">
        <v>3.490326</v>
      </c>
      <c r="E13" t="s">
        <v>84</v>
      </c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30"/>
      <c r="Q13" s="30"/>
      <c r="R13" s="30"/>
      <c r="S13" s="30"/>
      <c r="T13" s="30"/>
      <c r="U13" s="30"/>
      <c r="V13" s="30"/>
    </row>
    <row r="14" spans="2:22" x14ac:dyDescent="0.45">
      <c r="B14" t="s">
        <v>85</v>
      </c>
      <c r="C14" s="30">
        <v>0.74715900000000002</v>
      </c>
      <c r="E14" t="s">
        <v>85</v>
      </c>
      <c r="F14" s="29">
        <f>SUM('17 Turbine Curve Data'!F12:F14)</f>
        <v>8.4</v>
      </c>
      <c r="G14" s="29">
        <f>SUM('17 Turbine Curve Data'!G12:G14)</f>
        <v>8.4</v>
      </c>
      <c r="H14" s="29">
        <f>SUM('17 Turbine Curve Data'!H12:H14)</f>
        <v>8.4</v>
      </c>
      <c r="I14" s="29">
        <f>SUM('17 Turbine Curve Data'!I12:I14)</f>
        <v>9.7749989999999993</v>
      </c>
      <c r="J14" s="29">
        <f>SUM('17 Turbine Curve Data'!J12:J14)</f>
        <v>9.7749989999999993</v>
      </c>
      <c r="K14" s="29">
        <f>SUM('17 Turbine Curve Data'!K12:K14)</f>
        <v>9.7749989999999993</v>
      </c>
      <c r="L14" s="29">
        <f>SUM('17 Turbine Curve Data'!L12:L14)</f>
        <v>9.7749989999999993</v>
      </c>
      <c r="M14" s="29">
        <f>SUM('17 Turbine Curve Data'!M12:M14)</f>
        <v>9.7749989999999993</v>
      </c>
      <c r="N14" s="29">
        <f>SUM('17 Turbine Curve Data'!N12:N14)</f>
        <v>9.7749989999999993</v>
      </c>
      <c r="O14" s="29">
        <f>SUM('17 Turbine Curve Data'!O12:O14)</f>
        <v>9.7749989999999993</v>
      </c>
      <c r="P14" s="30"/>
      <c r="Q14" s="30"/>
      <c r="R14" s="30"/>
      <c r="S14" s="30"/>
      <c r="T14" s="30"/>
      <c r="U14" s="30"/>
      <c r="V14" s="30"/>
    </row>
    <row r="15" spans="2:22" x14ac:dyDescent="0.45">
      <c r="B15" t="s">
        <v>86</v>
      </c>
      <c r="C15" s="30">
        <v>0.20156399999999999</v>
      </c>
      <c r="E15" t="s">
        <v>86</v>
      </c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30"/>
      <c r="Q15" s="30"/>
      <c r="R15" s="30"/>
      <c r="S15" s="30"/>
      <c r="T15" s="30"/>
      <c r="U15" s="30"/>
      <c r="V15" s="30"/>
    </row>
    <row r="16" spans="2:22" x14ac:dyDescent="0.45">
      <c r="B16" t="s">
        <v>87</v>
      </c>
      <c r="C16" s="30">
        <v>0.43513299999999999</v>
      </c>
      <c r="E16" t="s">
        <v>87</v>
      </c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30"/>
      <c r="Q16" s="30"/>
      <c r="R16" s="30"/>
      <c r="S16" s="30"/>
      <c r="T16" s="30"/>
      <c r="U16" s="30"/>
      <c r="V16" s="30"/>
    </row>
    <row r="17" spans="2:22" x14ac:dyDescent="0.45">
      <c r="B17" t="s">
        <v>88</v>
      </c>
      <c r="C17" s="30">
        <v>7.9853999999999994E-2</v>
      </c>
      <c r="E17" t="s">
        <v>88</v>
      </c>
      <c r="F17" s="29">
        <f>SUM('17 Turbine Curve Data'!F15:F17)</f>
        <v>0.57000000000000006</v>
      </c>
      <c r="G17" s="29">
        <f>SUM('17 Turbine Curve Data'!G15:G17)</f>
        <v>0.57000000000000006</v>
      </c>
      <c r="H17" s="29">
        <f>SUM('17 Turbine Curve Data'!H15:H17)</f>
        <v>0.57000000000000006</v>
      </c>
      <c r="I17" s="29">
        <f>SUM('17 Turbine Curve Data'!I15:I17)</f>
        <v>0.71655099999999994</v>
      </c>
      <c r="J17" s="29">
        <f>SUM('17 Turbine Curve Data'!J15:J17)</f>
        <v>0.71655099999999994</v>
      </c>
      <c r="K17" s="29">
        <f>SUM('17 Turbine Curve Data'!K15:K17)</f>
        <v>0.71655099999999994</v>
      </c>
      <c r="L17" s="29">
        <f>SUM('17 Turbine Curve Data'!L15:L17)</f>
        <v>0.71655099999999994</v>
      </c>
      <c r="M17" s="29">
        <f>SUM('17 Turbine Curve Data'!M15:M17)</f>
        <v>0.71655099999999994</v>
      </c>
      <c r="N17" s="29">
        <f>SUM('17 Turbine Curve Data'!N15:N17)</f>
        <v>0.71655099999999994</v>
      </c>
      <c r="O17" s="29">
        <f>SUM('17 Turbine Curve Data'!O15:O17)</f>
        <v>0.71655099999999994</v>
      </c>
      <c r="P17" s="30"/>
      <c r="Q17" s="30"/>
      <c r="R17" s="30"/>
      <c r="S17" s="30"/>
      <c r="T17" s="30"/>
      <c r="U17" s="30"/>
      <c r="V17" s="30"/>
    </row>
    <row r="18" spans="2:22" x14ac:dyDescent="0.45">
      <c r="B18" t="s">
        <v>89</v>
      </c>
      <c r="C18" s="30">
        <v>5.3281720000000004</v>
      </c>
      <c r="E18" t="s">
        <v>89</v>
      </c>
      <c r="F18" s="48"/>
      <c r="G18" s="29"/>
      <c r="H18" s="29"/>
      <c r="I18" s="29"/>
      <c r="J18" s="29"/>
      <c r="K18" s="29"/>
      <c r="L18" s="29"/>
      <c r="M18" s="29"/>
      <c r="N18" s="29"/>
      <c r="O18" s="29"/>
      <c r="P18" s="30"/>
      <c r="Q18" s="30"/>
      <c r="R18" s="30"/>
      <c r="S18" s="30"/>
      <c r="T18" s="30"/>
      <c r="U18" s="30"/>
      <c r="V18" s="30"/>
    </row>
    <row r="19" spans="2:22" x14ac:dyDescent="0.45">
      <c r="B19" t="s">
        <v>90</v>
      </c>
      <c r="C19" s="30">
        <v>3.509798</v>
      </c>
      <c r="E19" t="s">
        <v>90</v>
      </c>
      <c r="F19" s="48"/>
      <c r="G19" s="29"/>
      <c r="H19" s="29"/>
      <c r="I19" s="29"/>
      <c r="J19" s="29"/>
      <c r="K19" s="29"/>
      <c r="L19" s="29"/>
      <c r="M19" s="29"/>
      <c r="N19" s="29"/>
      <c r="O19" s="29"/>
      <c r="P19" s="30"/>
      <c r="Q19" s="30"/>
      <c r="R19" s="30"/>
      <c r="S19" s="30"/>
      <c r="T19" s="30"/>
      <c r="U19" s="30"/>
      <c r="V19" s="30"/>
    </row>
    <row r="20" spans="2:22" x14ac:dyDescent="0.45">
      <c r="B20" t="s">
        <v>91</v>
      </c>
      <c r="C20" s="30">
        <v>1.13703</v>
      </c>
      <c r="E20" t="s">
        <v>91</v>
      </c>
      <c r="F20" s="29">
        <f>SUM('17 Turbine Curve Data'!F18:F20)</f>
        <v>8.4</v>
      </c>
      <c r="G20" s="29">
        <f>SUM('17 Turbine Curve Data'!G18:G20)</f>
        <v>8.4</v>
      </c>
      <c r="H20" s="29">
        <f>SUM('17 Turbine Curve Data'!H18:H20)</f>
        <v>9.9749999999999996</v>
      </c>
      <c r="I20" s="29">
        <f>SUM('17 Turbine Curve Data'!I18:I20)</f>
        <v>9.9749999999999996</v>
      </c>
      <c r="J20" s="29">
        <f>SUM('17 Turbine Curve Data'!J18:J20)</f>
        <v>9.9749999999999996</v>
      </c>
      <c r="K20" s="29">
        <f>SUM('17 Turbine Curve Data'!K18:K20)</f>
        <v>9.9749999999999996</v>
      </c>
      <c r="L20" s="29">
        <f>SUM('17 Turbine Curve Data'!L18:L20)</f>
        <v>9.9749999999999996</v>
      </c>
      <c r="M20" s="29">
        <f>SUM('17 Turbine Curve Data'!M18:M20)</f>
        <v>9.9749999999999996</v>
      </c>
      <c r="N20" s="29">
        <f>SUM('17 Turbine Curve Data'!N18:N20)</f>
        <v>9.9749999999999996</v>
      </c>
      <c r="O20" s="29">
        <f>SUM('17 Turbine Curve Data'!O18:O20)</f>
        <v>9.9749999999999996</v>
      </c>
      <c r="P20" s="30"/>
      <c r="Q20" s="30"/>
      <c r="R20" s="30"/>
      <c r="S20" s="30"/>
      <c r="T20" s="30"/>
      <c r="U20" s="30"/>
      <c r="V20" s="30"/>
    </row>
    <row r="21" spans="2:22" x14ac:dyDescent="0.45">
      <c r="B21" t="s">
        <v>92</v>
      </c>
      <c r="C21" s="30">
        <v>0.22359499999999999</v>
      </c>
      <c r="E21" t="s">
        <v>92</v>
      </c>
      <c r="F21" s="48"/>
      <c r="G21" s="29"/>
      <c r="H21" s="29"/>
      <c r="I21" s="29"/>
      <c r="J21" s="29"/>
      <c r="K21" s="29"/>
      <c r="L21" s="29"/>
      <c r="M21" s="29"/>
      <c r="N21" s="29"/>
      <c r="O21" s="29"/>
      <c r="P21" s="30"/>
      <c r="Q21" s="30"/>
      <c r="R21" s="30"/>
      <c r="S21" s="30"/>
      <c r="T21" s="30"/>
      <c r="U21" s="30"/>
      <c r="V21" s="30"/>
    </row>
    <row r="22" spans="2:22" x14ac:dyDescent="0.45">
      <c r="B22" t="s">
        <v>93</v>
      </c>
      <c r="C22" s="30">
        <v>0.41111399999999998</v>
      </c>
      <c r="E22" t="s">
        <v>93</v>
      </c>
      <c r="F22" s="48"/>
      <c r="G22" s="29"/>
      <c r="H22" s="29"/>
      <c r="I22" s="29"/>
      <c r="J22" s="29"/>
      <c r="K22" s="29"/>
      <c r="L22" s="29"/>
      <c r="M22" s="29"/>
      <c r="N22" s="29"/>
      <c r="O22" s="29"/>
      <c r="P22" s="30"/>
      <c r="Q22" s="30"/>
      <c r="R22" s="30"/>
      <c r="S22" s="30"/>
      <c r="T22" s="30"/>
      <c r="U22" s="30"/>
      <c r="V22" s="30"/>
    </row>
    <row r="23" spans="2:22" x14ac:dyDescent="0.45">
      <c r="B23" t="s">
        <v>94</v>
      </c>
      <c r="C23" s="30">
        <v>9.8242999999999997E-2</v>
      </c>
      <c r="E23" t="s">
        <v>94</v>
      </c>
      <c r="F23" s="29">
        <f>SUM('17 Turbine Curve Data'!F21:F23)</f>
        <v>0.57000000000000006</v>
      </c>
      <c r="G23" s="29">
        <f>SUM('17 Turbine Curve Data'!G21:G23)</f>
        <v>0.57000000000000006</v>
      </c>
      <c r="H23" s="29">
        <f>SUM('17 Turbine Curve Data'!H21:H23)</f>
        <v>0.73295199999999994</v>
      </c>
      <c r="I23" s="29">
        <f>SUM('17 Turbine Curve Data'!I21:I23)</f>
        <v>0.73295199999999994</v>
      </c>
      <c r="J23" s="29">
        <f>SUM('17 Turbine Curve Data'!J21:J23)</f>
        <v>0.73295199999999994</v>
      </c>
      <c r="K23" s="29">
        <f>SUM('17 Turbine Curve Data'!K21:K23)</f>
        <v>0.73295199999999994</v>
      </c>
      <c r="L23" s="29">
        <f>SUM('17 Turbine Curve Data'!L21:L23)</f>
        <v>0.73295199999999994</v>
      </c>
      <c r="M23" s="29">
        <f>SUM('17 Turbine Curve Data'!M21:M23)</f>
        <v>0.73295199999999994</v>
      </c>
      <c r="N23" s="29">
        <f>SUM('17 Turbine Curve Data'!N21:N23)</f>
        <v>0.73295199999999994</v>
      </c>
      <c r="O23" s="29">
        <f>SUM('17 Turbine Curve Data'!O21:O23)</f>
        <v>0.73295199999999994</v>
      </c>
      <c r="P23" s="30"/>
      <c r="Q23" s="30"/>
      <c r="R23" s="30"/>
      <c r="S23" s="30"/>
      <c r="T23" s="30"/>
      <c r="U23" s="30"/>
      <c r="V23" s="30"/>
    </row>
    <row r="24" spans="2:22" x14ac:dyDescent="0.45">
      <c r="B24" t="s">
        <v>95</v>
      </c>
      <c r="C24" s="30">
        <v>5.3159999999999998</v>
      </c>
      <c r="E24" t="s">
        <v>95</v>
      </c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30"/>
      <c r="Q24" s="30"/>
      <c r="R24" s="30"/>
      <c r="S24" s="30"/>
      <c r="T24" s="30"/>
      <c r="U24" s="30"/>
      <c r="V24" s="30"/>
    </row>
    <row r="25" spans="2:22" x14ac:dyDescent="0.45">
      <c r="B25" t="s">
        <v>96</v>
      </c>
      <c r="C25" s="30">
        <v>1.8783700000000001</v>
      </c>
      <c r="E25" t="s">
        <v>96</v>
      </c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30"/>
      <c r="Q25" s="30"/>
      <c r="R25" s="30"/>
      <c r="S25" s="30"/>
      <c r="T25" s="30"/>
      <c r="U25" s="30"/>
      <c r="V25" s="30"/>
    </row>
    <row r="26" spans="2:22" x14ac:dyDescent="0.45">
      <c r="B26" t="s">
        <v>97</v>
      </c>
      <c r="C26" s="30">
        <v>1.30592</v>
      </c>
      <c r="E26" t="s">
        <v>97</v>
      </c>
      <c r="F26" s="29">
        <f>SUM('17 Turbine Curve Data'!F24:F26)</f>
        <v>8.35</v>
      </c>
      <c r="G26" s="29">
        <f>SUM('17 Turbine Curve Data'!G24:G26)</f>
        <v>8.35</v>
      </c>
      <c r="H26" s="29">
        <f>SUM('17 Turbine Curve Data'!H24:H26)</f>
        <v>8.35</v>
      </c>
      <c r="I26" s="29">
        <f>SUM('17 Turbine Curve Data'!I24:I26)</f>
        <v>8.35</v>
      </c>
      <c r="J26" s="29">
        <f>SUM('17 Turbine Curve Data'!J24:J26)</f>
        <v>8.5002899999999997</v>
      </c>
      <c r="K26" s="29">
        <f>SUM('17 Turbine Curve Data'!K24:K26)</f>
        <v>8.5002899999999997</v>
      </c>
      <c r="L26" s="29">
        <f>SUM('17 Turbine Curve Data'!L24:L26)</f>
        <v>8.5002899999999997</v>
      </c>
      <c r="M26" s="29">
        <f>SUM('17 Turbine Curve Data'!M24:M26)</f>
        <v>8.5002899999999997</v>
      </c>
      <c r="N26" s="29">
        <f>SUM('17 Turbine Curve Data'!N24:N26)</f>
        <v>8.5002899999999997</v>
      </c>
      <c r="O26" s="29">
        <f>SUM('17 Turbine Curve Data'!O24:O26)</f>
        <v>8.5002899999999997</v>
      </c>
      <c r="P26" s="30"/>
      <c r="Q26" s="30"/>
      <c r="R26" s="30"/>
      <c r="S26" s="30"/>
      <c r="T26" s="30"/>
      <c r="U26" s="30"/>
      <c r="V26" s="30"/>
    </row>
    <row r="27" spans="2:22" x14ac:dyDescent="0.45">
      <c r="B27" t="s">
        <v>98</v>
      </c>
      <c r="C27" s="30">
        <v>0.29160000000000003</v>
      </c>
      <c r="E27" t="s">
        <v>98</v>
      </c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30"/>
      <c r="Q27" s="30"/>
      <c r="R27" s="30"/>
      <c r="S27" s="30"/>
      <c r="T27" s="30"/>
      <c r="U27" s="30"/>
      <c r="V27" s="30"/>
    </row>
    <row r="28" spans="2:22" x14ac:dyDescent="0.45">
      <c r="B28" t="s">
        <v>99</v>
      </c>
      <c r="C28" s="30">
        <v>0.2112</v>
      </c>
      <c r="E28" t="s">
        <v>99</v>
      </c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30"/>
      <c r="Q28" s="30"/>
      <c r="R28" s="30"/>
      <c r="S28" s="30"/>
      <c r="T28" s="30"/>
      <c r="U28" s="30"/>
      <c r="V28" s="30"/>
    </row>
    <row r="29" spans="2:22" x14ac:dyDescent="0.45">
      <c r="B29" t="s">
        <v>100</v>
      </c>
      <c r="C29" s="30">
        <v>7.1800000000000003E-2</v>
      </c>
      <c r="E29" t="s">
        <v>100</v>
      </c>
      <c r="F29" s="29">
        <f>SUM('17 Turbine Curve Data'!F27:F29)</f>
        <v>0.56999999999999995</v>
      </c>
      <c r="G29" s="29">
        <f>SUM('17 Turbine Curve Data'!G27:G29)</f>
        <v>0.56999999999999995</v>
      </c>
      <c r="H29" s="29">
        <f>SUM('17 Turbine Curve Data'!H27:H29)</f>
        <v>0.56999999999999995</v>
      </c>
      <c r="I29" s="29">
        <f>SUM('17 Turbine Curve Data'!I27:I29)</f>
        <v>0.56999999999999995</v>
      </c>
      <c r="J29" s="29">
        <f>SUM('17 Turbine Curve Data'!J27:J29)</f>
        <v>0.5746</v>
      </c>
      <c r="K29" s="29">
        <f>SUM('17 Turbine Curve Data'!K27:K29)</f>
        <v>0.5746</v>
      </c>
      <c r="L29" s="29">
        <f>SUM('17 Turbine Curve Data'!L27:L29)</f>
        <v>0.5746</v>
      </c>
      <c r="M29" s="29">
        <f>SUM('17 Turbine Curve Data'!M27:M29)</f>
        <v>0.5746</v>
      </c>
      <c r="N29" s="29">
        <f>SUM('17 Turbine Curve Data'!N27:N29)</f>
        <v>0.5746</v>
      </c>
      <c r="O29" s="29">
        <f>SUM('17 Turbine Curve Data'!O27:O29)</f>
        <v>0.5746</v>
      </c>
      <c r="P29" s="30"/>
      <c r="Q29" s="30"/>
      <c r="R29" s="30"/>
      <c r="S29" s="30"/>
      <c r="T29" s="30"/>
      <c r="U29" s="30"/>
      <c r="V29" s="30"/>
    </row>
    <row r="30" spans="2:22" x14ac:dyDescent="0.45">
      <c r="B30" t="s">
        <v>101</v>
      </c>
      <c r="C30" s="30">
        <v>1</v>
      </c>
      <c r="E30" t="s">
        <v>101</v>
      </c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30"/>
      <c r="Q30" s="30"/>
      <c r="R30" s="30"/>
      <c r="S30" s="30"/>
      <c r="T30" s="30"/>
      <c r="U30" s="30"/>
      <c r="V30" s="30"/>
    </row>
    <row r="31" spans="2:22" x14ac:dyDescent="0.45">
      <c r="B31" t="s">
        <v>102</v>
      </c>
      <c r="C31" s="30">
        <v>0.55000000000000004</v>
      </c>
      <c r="E31" t="s">
        <v>102</v>
      </c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30"/>
      <c r="Q31" s="30"/>
      <c r="R31" s="30"/>
      <c r="S31" s="30"/>
      <c r="T31" s="30"/>
      <c r="U31" s="30"/>
      <c r="V31" s="30"/>
    </row>
    <row r="32" spans="2:22" x14ac:dyDescent="0.45">
      <c r="B32" t="s">
        <v>103</v>
      </c>
      <c r="C32" s="30">
        <v>0.25</v>
      </c>
      <c r="E32" t="s">
        <v>103</v>
      </c>
      <c r="F32" s="29">
        <f>SUM('17 Turbine Curve Data'!F30:F32)</f>
        <v>1.8</v>
      </c>
      <c r="G32" s="29">
        <f>SUM('17 Turbine Curve Data'!G30:G32)</f>
        <v>1.8</v>
      </c>
      <c r="H32" s="29">
        <f>SUM('17 Turbine Curve Data'!H30:H32)</f>
        <v>1.8</v>
      </c>
      <c r="I32" s="29">
        <f>SUM('17 Turbine Curve Data'!I30:I32)</f>
        <v>1.8</v>
      </c>
      <c r="J32" s="29">
        <f>SUM('17 Turbine Curve Data'!J30:J32)</f>
        <v>1.8</v>
      </c>
      <c r="K32" s="29">
        <f>SUM('17 Turbine Curve Data'!K30:K32)</f>
        <v>1.8</v>
      </c>
      <c r="L32" s="29">
        <f>SUM('17 Turbine Curve Data'!L30:L32)</f>
        <v>1.8</v>
      </c>
      <c r="M32" s="29">
        <f>SUM('17 Turbine Curve Data'!M30:M32)</f>
        <v>1.8</v>
      </c>
      <c r="N32" s="29">
        <f>SUM('17 Turbine Curve Data'!N30:N32)</f>
        <v>1.8</v>
      </c>
      <c r="O32" s="29">
        <f>SUM('17 Turbine Curve Data'!O30:O32)</f>
        <v>1.8</v>
      </c>
      <c r="P32" s="30"/>
      <c r="Q32" s="30"/>
      <c r="R32" s="30"/>
      <c r="S32" s="30"/>
      <c r="T32" s="30"/>
      <c r="U32" s="30"/>
      <c r="V32" s="30"/>
    </row>
    <row r="33" spans="2:22" x14ac:dyDescent="0.45">
      <c r="B33" t="s">
        <v>104</v>
      </c>
      <c r="C33" s="30">
        <v>4.1999999999999997E-3</v>
      </c>
      <c r="E33" t="s">
        <v>104</v>
      </c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30"/>
      <c r="Q33" s="30"/>
      <c r="R33" s="30"/>
      <c r="S33" s="30"/>
      <c r="T33" s="30"/>
      <c r="U33" s="30"/>
      <c r="V33" s="30"/>
    </row>
    <row r="34" spans="2:22" x14ac:dyDescent="0.45">
      <c r="B34" t="s">
        <v>105</v>
      </c>
      <c r="C34" s="30">
        <v>0.1024</v>
      </c>
      <c r="E34" t="s">
        <v>105</v>
      </c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30"/>
      <c r="Q34" s="30"/>
      <c r="R34" s="30"/>
      <c r="S34" s="30"/>
      <c r="T34" s="30"/>
      <c r="U34" s="30"/>
      <c r="V34" s="30"/>
    </row>
    <row r="35" spans="2:22" x14ac:dyDescent="0.45">
      <c r="B35" t="s">
        <v>106</v>
      </c>
      <c r="C35" s="30">
        <v>1.0999999999999999E-2</v>
      </c>
      <c r="E35" t="s">
        <v>106</v>
      </c>
      <c r="F35" s="29">
        <f>SUM('17 Turbine Curve Data'!F33:F35)</f>
        <v>0.1176</v>
      </c>
      <c r="G35" s="29">
        <f>SUM('17 Turbine Curve Data'!G33:G35)</f>
        <v>0.1176</v>
      </c>
      <c r="H35" s="29">
        <f>SUM('17 Turbine Curve Data'!H33:H35)</f>
        <v>0.1176</v>
      </c>
      <c r="I35" s="29">
        <f>SUM('17 Turbine Curve Data'!I33:I35)</f>
        <v>0.1176</v>
      </c>
      <c r="J35" s="29">
        <f>SUM('17 Turbine Curve Data'!J33:J35)</f>
        <v>0.1176</v>
      </c>
      <c r="K35" s="29">
        <f>SUM('17 Turbine Curve Data'!K33:K35)</f>
        <v>0.1176</v>
      </c>
      <c r="L35" s="29">
        <f>SUM('17 Turbine Curve Data'!L33:L35)</f>
        <v>0.1176</v>
      </c>
      <c r="M35" s="29">
        <f>SUM('17 Turbine Curve Data'!M33:M35)</f>
        <v>0.1176</v>
      </c>
      <c r="N35" s="29">
        <f>SUM('17 Turbine Curve Data'!N33:N35)</f>
        <v>0.1176</v>
      </c>
      <c r="O35" s="29">
        <f>SUM('17 Turbine Curve Data'!O33:O35)</f>
        <v>0.1176</v>
      </c>
      <c r="P35" s="30"/>
      <c r="Q35" s="30"/>
      <c r="R35" s="30"/>
      <c r="S35" s="30"/>
      <c r="T35" s="30"/>
      <c r="U35" s="30"/>
      <c r="V35" s="30"/>
    </row>
    <row r="36" spans="2:22" x14ac:dyDescent="0.45">
      <c r="B36" t="s">
        <v>107</v>
      </c>
      <c r="C36" s="30">
        <v>1</v>
      </c>
      <c r="E36" t="s">
        <v>107</v>
      </c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30"/>
      <c r="Q36" s="30"/>
      <c r="R36" s="30"/>
      <c r="S36" s="30"/>
      <c r="T36" s="30"/>
      <c r="U36" s="30"/>
      <c r="V36" s="30"/>
    </row>
    <row r="37" spans="2:22" x14ac:dyDescent="0.45">
      <c r="B37" t="s">
        <v>108</v>
      </c>
      <c r="C37" s="30">
        <v>0.55000000000000004</v>
      </c>
      <c r="E37" t="s">
        <v>108</v>
      </c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30"/>
      <c r="Q37" s="30"/>
      <c r="R37" s="30"/>
      <c r="S37" s="30"/>
      <c r="T37" s="30"/>
      <c r="U37" s="30"/>
      <c r="V37" s="30"/>
    </row>
    <row r="38" spans="2:22" x14ac:dyDescent="0.45">
      <c r="B38" t="s">
        <v>109</v>
      </c>
      <c r="C38" s="30">
        <v>0.25</v>
      </c>
      <c r="E38" t="s">
        <v>109</v>
      </c>
      <c r="F38" s="29">
        <f>SUM('17 Turbine Curve Data'!F36:F38)</f>
        <v>1.8</v>
      </c>
      <c r="G38" s="29">
        <f>SUM('17 Turbine Curve Data'!G36:G38)</f>
        <v>1.8</v>
      </c>
      <c r="H38" s="29">
        <f>SUM('17 Turbine Curve Data'!H36:H38)</f>
        <v>1.8</v>
      </c>
      <c r="I38" s="29">
        <f>SUM('17 Turbine Curve Data'!I36:I38)</f>
        <v>1.8</v>
      </c>
      <c r="J38" s="29">
        <f>SUM('17 Turbine Curve Data'!J36:J38)</f>
        <v>1.8</v>
      </c>
      <c r="K38" s="29">
        <f>SUM('17 Turbine Curve Data'!K36:K38)</f>
        <v>1.8</v>
      </c>
      <c r="L38" s="29">
        <f>SUM('17 Turbine Curve Data'!L36:L38)</f>
        <v>1.8</v>
      </c>
      <c r="M38" s="29">
        <f>SUM('17 Turbine Curve Data'!M36:M38)</f>
        <v>1.8</v>
      </c>
      <c r="N38" s="29">
        <f>SUM('17 Turbine Curve Data'!N36:N38)</f>
        <v>1.8</v>
      </c>
      <c r="O38" s="29">
        <f>SUM('17 Turbine Curve Data'!O36:O38)</f>
        <v>1.8</v>
      </c>
      <c r="P38" s="30"/>
      <c r="Q38" s="30"/>
      <c r="R38" s="30"/>
      <c r="S38" s="30"/>
      <c r="T38" s="30"/>
      <c r="U38" s="30"/>
      <c r="V38" s="30"/>
    </row>
    <row r="39" spans="2:22" x14ac:dyDescent="0.45">
      <c r="B39" t="s">
        <v>110</v>
      </c>
      <c r="C39" s="30">
        <v>4.1999999999999997E-3</v>
      </c>
      <c r="E39" t="s">
        <v>110</v>
      </c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30"/>
      <c r="Q39" s="30"/>
      <c r="R39" s="30"/>
      <c r="S39" s="30"/>
      <c r="T39" s="30"/>
      <c r="U39" s="30"/>
      <c r="V39" s="30"/>
    </row>
    <row r="40" spans="2:22" x14ac:dyDescent="0.45">
      <c r="B40" t="s">
        <v>111</v>
      </c>
      <c r="C40" s="30">
        <v>0.1024</v>
      </c>
      <c r="E40" t="s">
        <v>111</v>
      </c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30"/>
      <c r="Q40" s="30"/>
      <c r="R40" s="30"/>
      <c r="S40" s="30"/>
      <c r="T40" s="30"/>
      <c r="U40" s="30"/>
      <c r="V40" s="30"/>
    </row>
    <row r="41" spans="2:22" x14ac:dyDescent="0.45">
      <c r="B41" t="s">
        <v>112</v>
      </c>
      <c r="C41" s="30">
        <v>1.0999999999999999E-2</v>
      </c>
      <c r="E41" t="s">
        <v>112</v>
      </c>
      <c r="F41" s="29">
        <f>SUM('17 Turbine Curve Data'!F39:F41)</f>
        <v>0.1176</v>
      </c>
      <c r="G41" s="29">
        <f>SUM('17 Turbine Curve Data'!G39:G41)</f>
        <v>0.1176</v>
      </c>
      <c r="H41" s="29">
        <f>SUM('17 Turbine Curve Data'!H39:H41)</f>
        <v>0.1176</v>
      </c>
      <c r="I41" s="29">
        <f>SUM('17 Turbine Curve Data'!I39:I41)</f>
        <v>0.1176</v>
      </c>
      <c r="J41" s="29">
        <f>SUM('17 Turbine Curve Data'!J39:J41)</f>
        <v>0.1176</v>
      </c>
      <c r="K41" s="29">
        <f>SUM('17 Turbine Curve Data'!K39:K41)</f>
        <v>0.1176</v>
      </c>
      <c r="L41" s="29">
        <f>SUM('17 Turbine Curve Data'!L39:L41)</f>
        <v>0.1176</v>
      </c>
      <c r="M41" s="29">
        <f>SUM('17 Turbine Curve Data'!M39:M41)</f>
        <v>0.1176</v>
      </c>
      <c r="N41" s="29">
        <f>SUM('17 Turbine Curve Data'!N39:N41)</f>
        <v>0.1176</v>
      </c>
      <c r="O41" s="29">
        <f>SUM('17 Turbine Curve Data'!O39:O41)</f>
        <v>0.1176</v>
      </c>
      <c r="P41" s="30"/>
      <c r="Q41" s="30"/>
      <c r="R41" s="30"/>
      <c r="S41" s="30"/>
      <c r="T41" s="30"/>
      <c r="U41" s="30"/>
      <c r="V41" s="30"/>
    </row>
    <row r="42" spans="2:22" x14ac:dyDescent="0.45">
      <c r="B42" t="s">
        <v>113</v>
      </c>
      <c r="C42" s="30">
        <v>1</v>
      </c>
      <c r="E42" t="s">
        <v>113</v>
      </c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30"/>
      <c r="Q42" s="30"/>
      <c r="R42" s="30"/>
      <c r="S42" s="30"/>
      <c r="T42" s="30"/>
      <c r="U42" s="30"/>
      <c r="V42" s="30"/>
    </row>
    <row r="43" spans="2:22" x14ac:dyDescent="0.45">
      <c r="B43" t="s">
        <v>114</v>
      </c>
      <c r="C43" s="30">
        <v>0.55000000000000004</v>
      </c>
      <c r="E43" t="s">
        <v>114</v>
      </c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30"/>
      <c r="Q43" s="30"/>
      <c r="R43" s="30"/>
      <c r="S43" s="30"/>
      <c r="T43" s="30"/>
      <c r="U43" s="30"/>
      <c r="V43" s="30"/>
    </row>
    <row r="44" spans="2:22" x14ac:dyDescent="0.45">
      <c r="B44" t="s">
        <v>115</v>
      </c>
      <c r="C44" s="30">
        <v>0.25</v>
      </c>
      <c r="E44" t="s">
        <v>115</v>
      </c>
      <c r="F44" s="29">
        <f>SUM('17 Turbine Curve Data'!F42:F44)</f>
        <v>1.8</v>
      </c>
      <c r="G44" s="29">
        <f>SUM('17 Turbine Curve Data'!G42:G44)</f>
        <v>1.8</v>
      </c>
      <c r="H44" s="29">
        <f>SUM('17 Turbine Curve Data'!H42:H44)</f>
        <v>1.8</v>
      </c>
      <c r="I44" s="29">
        <f>SUM('17 Turbine Curve Data'!I42:I44)</f>
        <v>1.8</v>
      </c>
      <c r="J44" s="29">
        <f>SUM('17 Turbine Curve Data'!J42:J44)</f>
        <v>1.8</v>
      </c>
      <c r="K44" s="29">
        <f>SUM('17 Turbine Curve Data'!K42:K44)</f>
        <v>1.8</v>
      </c>
      <c r="L44" s="29">
        <f>SUM('17 Turbine Curve Data'!L42:L44)</f>
        <v>1.8</v>
      </c>
      <c r="M44" s="29">
        <f>SUM('17 Turbine Curve Data'!M42:M44)</f>
        <v>1.8</v>
      </c>
      <c r="N44" s="29">
        <f>SUM('17 Turbine Curve Data'!N42:N44)</f>
        <v>1.8</v>
      </c>
      <c r="O44" s="29">
        <f>SUM('17 Turbine Curve Data'!O42:O44)</f>
        <v>1.8</v>
      </c>
      <c r="P44" s="30"/>
      <c r="Q44" s="30"/>
      <c r="R44" s="30"/>
      <c r="S44" s="30"/>
      <c r="T44" s="30"/>
      <c r="U44" s="30"/>
      <c r="V44" s="30"/>
    </row>
    <row r="45" spans="2:22" x14ac:dyDescent="0.45">
      <c r="B45" t="s">
        <v>116</v>
      </c>
      <c r="C45" s="30">
        <v>4.1999999999999997E-3</v>
      </c>
      <c r="E45" t="s">
        <v>116</v>
      </c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30"/>
      <c r="Q45" s="30"/>
      <c r="R45" s="30"/>
      <c r="S45" s="30"/>
      <c r="T45" s="30"/>
      <c r="U45" s="30"/>
      <c r="V45" s="30"/>
    </row>
    <row r="46" spans="2:22" x14ac:dyDescent="0.45">
      <c r="B46" t="s">
        <v>117</v>
      </c>
      <c r="C46" s="30">
        <v>0.1024</v>
      </c>
      <c r="E46" t="s">
        <v>117</v>
      </c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30"/>
      <c r="Q46" s="30"/>
      <c r="R46" s="30"/>
      <c r="S46" s="30"/>
      <c r="T46" s="30"/>
      <c r="U46" s="30"/>
      <c r="V46" s="30"/>
    </row>
    <row r="47" spans="2:22" x14ac:dyDescent="0.45">
      <c r="B47" t="s">
        <v>118</v>
      </c>
      <c r="C47" s="30">
        <v>1.0999999999999999E-2</v>
      </c>
      <c r="E47" t="s">
        <v>118</v>
      </c>
      <c r="F47" s="29">
        <f>SUM('17 Turbine Curve Data'!F45:F47)</f>
        <v>0.1176</v>
      </c>
      <c r="G47" s="29">
        <f>SUM('17 Turbine Curve Data'!G45:G47)</f>
        <v>0.1176</v>
      </c>
      <c r="H47" s="29">
        <f>SUM('17 Turbine Curve Data'!H45:H47)</f>
        <v>0.1176</v>
      </c>
      <c r="I47" s="29">
        <f>SUM('17 Turbine Curve Data'!I45:I47)</f>
        <v>0.1176</v>
      </c>
      <c r="J47" s="29">
        <f>SUM('17 Turbine Curve Data'!J45:J47)</f>
        <v>0.1176</v>
      </c>
      <c r="K47" s="29">
        <f>SUM('17 Turbine Curve Data'!K45:K47)</f>
        <v>0.1176</v>
      </c>
      <c r="L47" s="29">
        <f>SUM('17 Turbine Curve Data'!L45:L47)</f>
        <v>0.1176</v>
      </c>
      <c r="M47" s="29">
        <f>SUM('17 Turbine Curve Data'!M45:M47)</f>
        <v>0.1176</v>
      </c>
      <c r="N47" s="29">
        <f>SUM('17 Turbine Curve Data'!N45:N47)</f>
        <v>0.1176</v>
      </c>
      <c r="O47" s="29">
        <f>SUM('17 Turbine Curve Data'!O45:O47)</f>
        <v>0.1176</v>
      </c>
      <c r="P47" s="30"/>
      <c r="Q47" s="30"/>
      <c r="R47" s="30"/>
      <c r="S47" s="30"/>
      <c r="T47" s="30"/>
      <c r="U47" s="30"/>
      <c r="V47" s="30"/>
    </row>
    <row r="48" spans="2:22" x14ac:dyDescent="0.45">
      <c r="B48" t="s">
        <v>119</v>
      </c>
      <c r="C48" s="30">
        <v>1</v>
      </c>
      <c r="E48" t="s">
        <v>119</v>
      </c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30"/>
      <c r="Q48" s="30"/>
      <c r="R48" s="30"/>
      <c r="S48" s="30"/>
      <c r="T48" s="30"/>
      <c r="U48" s="30"/>
      <c r="V48" s="30"/>
    </row>
    <row r="49" spans="2:22" x14ac:dyDescent="0.45">
      <c r="B49" t="s">
        <v>120</v>
      </c>
      <c r="C49" s="30">
        <v>0.55000000000000004</v>
      </c>
      <c r="E49" t="s">
        <v>120</v>
      </c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30"/>
      <c r="Q49" s="30"/>
      <c r="R49" s="30"/>
      <c r="S49" s="30"/>
      <c r="T49" s="30"/>
      <c r="U49" s="30"/>
      <c r="V49" s="30"/>
    </row>
    <row r="50" spans="2:22" x14ac:dyDescent="0.45">
      <c r="B50" t="s">
        <v>121</v>
      </c>
      <c r="C50" s="30">
        <v>0.25</v>
      </c>
      <c r="E50" t="s">
        <v>121</v>
      </c>
      <c r="F50" s="29">
        <f>SUM('17 Turbine Curve Data'!F48:F50)</f>
        <v>1.8</v>
      </c>
      <c r="G50" s="29">
        <f>SUM('17 Turbine Curve Data'!G48:G50)</f>
        <v>1.8</v>
      </c>
      <c r="H50" s="29">
        <f>SUM('17 Turbine Curve Data'!H48:H50)</f>
        <v>1.8</v>
      </c>
      <c r="I50" s="29">
        <f>SUM('17 Turbine Curve Data'!I48:I50)</f>
        <v>1.8</v>
      </c>
      <c r="J50" s="29">
        <f>SUM('17 Turbine Curve Data'!J48:J50)</f>
        <v>1.8</v>
      </c>
      <c r="K50" s="29">
        <f>SUM('17 Turbine Curve Data'!K48:K50)</f>
        <v>1.8</v>
      </c>
      <c r="L50" s="29">
        <f>SUM('17 Turbine Curve Data'!L48:L50)</f>
        <v>1.8</v>
      </c>
      <c r="M50" s="29">
        <f>SUM('17 Turbine Curve Data'!M48:M50)</f>
        <v>1.8</v>
      </c>
      <c r="N50" s="29">
        <f>SUM('17 Turbine Curve Data'!N48:N50)</f>
        <v>1.8</v>
      </c>
      <c r="O50" s="29">
        <f>SUM('17 Turbine Curve Data'!O48:O50)</f>
        <v>1.8</v>
      </c>
      <c r="P50" s="30"/>
      <c r="Q50" s="30"/>
      <c r="R50" s="30"/>
      <c r="S50" s="30"/>
      <c r="T50" s="30"/>
      <c r="U50" s="30"/>
      <c r="V50" s="30"/>
    </row>
    <row r="51" spans="2:22" x14ac:dyDescent="0.45">
      <c r="B51" t="s">
        <v>122</v>
      </c>
      <c r="C51" s="30">
        <v>4.1999999999999997E-3</v>
      </c>
      <c r="E51" t="s">
        <v>122</v>
      </c>
      <c r="F51" s="29"/>
      <c r="G51" s="29"/>
      <c r="H51" s="29"/>
      <c r="I51" s="29"/>
      <c r="J51" s="29"/>
      <c r="K51" s="29"/>
      <c r="L51" s="29"/>
      <c r="M51" s="29"/>
      <c r="N51" s="29"/>
      <c r="O51" s="29"/>
      <c r="P51" s="30"/>
      <c r="Q51" s="30"/>
      <c r="R51" s="30"/>
      <c r="S51" s="30"/>
      <c r="T51" s="30"/>
      <c r="U51" s="30"/>
      <c r="V51" s="30"/>
    </row>
    <row r="52" spans="2:22" x14ac:dyDescent="0.45">
      <c r="B52" t="s">
        <v>123</v>
      </c>
      <c r="C52" s="30">
        <v>0.1024</v>
      </c>
      <c r="E52" t="s">
        <v>123</v>
      </c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30"/>
      <c r="Q52" s="30"/>
      <c r="R52" s="30"/>
      <c r="S52" s="30"/>
      <c r="T52" s="30"/>
      <c r="U52" s="30"/>
      <c r="V52" s="30"/>
    </row>
    <row r="53" spans="2:22" x14ac:dyDescent="0.45">
      <c r="B53" t="s">
        <v>124</v>
      </c>
      <c r="C53" s="30">
        <v>1.0999999999999999E-2</v>
      </c>
      <c r="E53" t="s">
        <v>124</v>
      </c>
      <c r="F53" s="29">
        <f>SUM('17 Turbine Curve Data'!F51:F53)</f>
        <v>0.11142870177396678</v>
      </c>
      <c r="G53" s="29">
        <f>SUM('17 Turbine Curve Data'!G51:G53)</f>
        <v>0.11142870177396678</v>
      </c>
      <c r="H53" s="29">
        <f>SUM('17 Turbine Curve Data'!H51:H53)</f>
        <v>0.1176</v>
      </c>
      <c r="I53" s="29">
        <f>SUM('17 Turbine Curve Data'!I51:I53)</f>
        <v>0.1176</v>
      </c>
      <c r="J53" s="29">
        <f>SUM('17 Turbine Curve Data'!J51:J53)</f>
        <v>0.1176</v>
      </c>
      <c r="K53" s="29">
        <f>SUM('17 Turbine Curve Data'!K51:K53)</f>
        <v>0.1176</v>
      </c>
      <c r="L53" s="29">
        <f>SUM('17 Turbine Curve Data'!L51:L53)</f>
        <v>0.1176</v>
      </c>
      <c r="M53" s="29">
        <f>SUM('17 Turbine Curve Data'!M51:M53)</f>
        <v>0.1176</v>
      </c>
      <c r="N53" s="29">
        <f>SUM('17 Turbine Curve Data'!N51:N53)</f>
        <v>0.1176</v>
      </c>
      <c r="O53" s="29">
        <f>SUM('17 Turbine Curve Data'!O51:O53)</f>
        <v>0.1176</v>
      </c>
    </row>
    <row r="54" spans="2:22" x14ac:dyDescent="0.45">
      <c r="B54" t="s">
        <v>125</v>
      </c>
      <c r="C54" s="30">
        <v>0.3</v>
      </c>
      <c r="E54" t="s">
        <v>125</v>
      </c>
      <c r="F54" s="29"/>
      <c r="G54" s="29"/>
      <c r="H54" s="29"/>
      <c r="I54" s="29"/>
      <c r="J54" s="29"/>
      <c r="K54" s="29"/>
      <c r="L54" s="29"/>
      <c r="M54" s="29"/>
      <c r="N54" s="29"/>
      <c r="O54" s="29"/>
    </row>
    <row r="55" spans="2:22" x14ac:dyDescent="0.45">
      <c r="B55" t="s">
        <v>126</v>
      </c>
      <c r="C55" s="30">
        <v>0.93300000000000005</v>
      </c>
      <c r="E55" t="s">
        <v>126</v>
      </c>
      <c r="F55" s="29"/>
      <c r="G55" s="29"/>
      <c r="H55" s="29"/>
      <c r="I55" s="29"/>
      <c r="J55" s="29"/>
      <c r="K55" s="29"/>
      <c r="L55" s="29"/>
      <c r="M55" s="29"/>
      <c r="N55" s="29"/>
      <c r="O55" s="29"/>
    </row>
    <row r="56" spans="2:22" x14ac:dyDescent="0.45">
      <c r="B56" t="s">
        <v>127</v>
      </c>
      <c r="C56" s="30">
        <v>0.46700000000000003</v>
      </c>
      <c r="E56" t="s">
        <v>127</v>
      </c>
      <c r="F56" s="29">
        <f>SUM('17 Turbine Curve Data'!F54:F56)</f>
        <v>1.7000000000000002</v>
      </c>
      <c r="G56" s="29">
        <f>SUM('17 Turbine Curve Data'!G54:G56)</f>
        <v>1.7000000000000002</v>
      </c>
      <c r="H56" s="29">
        <f>SUM('17 Turbine Curve Data'!H54:H56)</f>
        <v>1.7000000000000002</v>
      </c>
      <c r="I56" s="29">
        <f>SUM('17 Turbine Curve Data'!I54:I56)</f>
        <v>1.7000000000000002</v>
      </c>
      <c r="J56" s="29">
        <f>SUM('17 Turbine Curve Data'!J54:J56)</f>
        <v>1.7000000000000002</v>
      </c>
      <c r="K56" s="29">
        <f>SUM('17 Turbine Curve Data'!K54:K56)</f>
        <v>1.7000000000000002</v>
      </c>
      <c r="L56" s="29">
        <f>SUM('17 Turbine Curve Data'!L54:L56)</f>
        <v>1.7000000000000002</v>
      </c>
      <c r="M56" s="29">
        <f>SUM('17 Turbine Curve Data'!M54:M56)</f>
        <v>1.7000000000000002</v>
      </c>
      <c r="N56" s="29">
        <f>SUM('17 Turbine Curve Data'!N54:N56)</f>
        <v>1.7000000000000002</v>
      </c>
      <c r="O56" s="29">
        <f>SUM('17 Turbine Curve Data'!O54:O56)</f>
        <v>1.7000000000000002</v>
      </c>
    </row>
    <row r="57" spans="2:22" x14ac:dyDescent="0.45">
      <c r="B57" t="s">
        <v>128</v>
      </c>
      <c r="C57" s="30">
        <v>2.4190000000000001E-3</v>
      </c>
      <c r="E57" t="s">
        <v>128</v>
      </c>
      <c r="F57" s="29"/>
      <c r="G57" s="29"/>
      <c r="H57" s="29"/>
      <c r="I57" s="29"/>
      <c r="J57" s="29"/>
      <c r="K57" s="29"/>
      <c r="L57" s="29"/>
      <c r="M57" s="29"/>
      <c r="N57" s="29"/>
      <c r="O57" s="29"/>
    </row>
    <row r="58" spans="2:22" x14ac:dyDescent="0.45">
      <c r="B58" t="s">
        <v>129</v>
      </c>
      <c r="C58" s="30">
        <v>8.7902999999999995E-2</v>
      </c>
      <c r="E58" t="s">
        <v>129</v>
      </c>
      <c r="F58" s="29"/>
      <c r="G58" s="29"/>
      <c r="H58" s="29"/>
      <c r="I58" s="29"/>
      <c r="J58" s="29"/>
      <c r="K58" s="29"/>
      <c r="L58" s="29"/>
      <c r="M58" s="29"/>
      <c r="N58" s="29"/>
      <c r="O58" s="29"/>
    </row>
    <row r="59" spans="2:22" x14ac:dyDescent="0.45">
      <c r="B59" t="s">
        <v>130</v>
      </c>
      <c r="C59" s="30">
        <v>3.6011000000000001E-2</v>
      </c>
      <c r="E59" t="s">
        <v>130</v>
      </c>
      <c r="F59" s="29">
        <f>SUM('17 Turbine Curve Data'!F57:F59)</f>
        <v>0.126333</v>
      </c>
      <c r="G59" s="29">
        <f>SUM('17 Turbine Curve Data'!G57:G59)</f>
        <v>0.126333</v>
      </c>
      <c r="H59" s="29">
        <f>SUM('17 Turbine Curve Data'!H57:H59)</f>
        <v>0.126333</v>
      </c>
      <c r="I59" s="29">
        <f>SUM('17 Turbine Curve Data'!I57:I59)</f>
        <v>0.126333</v>
      </c>
      <c r="J59" s="29">
        <f>SUM('17 Turbine Curve Data'!J57:J59)</f>
        <v>0.126333</v>
      </c>
      <c r="K59" s="29">
        <f>SUM('17 Turbine Curve Data'!K57:K59)</f>
        <v>0.126333</v>
      </c>
      <c r="L59" s="29">
        <f>SUM('17 Turbine Curve Data'!L57:L59)</f>
        <v>0.126333</v>
      </c>
      <c r="M59" s="29">
        <f>SUM('17 Turbine Curve Data'!M57:M59)</f>
        <v>0.126333</v>
      </c>
      <c r="N59" s="29">
        <f>SUM('17 Turbine Curve Data'!N57:N59)</f>
        <v>0.126333</v>
      </c>
      <c r="O59" s="29">
        <f>SUM('17 Turbine Curve Data'!O57:O59)</f>
        <v>0.126333</v>
      </c>
    </row>
    <row r="60" spans="2:22" x14ac:dyDescent="0.45">
      <c r="B60" t="s">
        <v>131</v>
      </c>
      <c r="C60" s="30">
        <v>0.3</v>
      </c>
      <c r="E60" t="s">
        <v>131</v>
      </c>
      <c r="F60" s="29"/>
      <c r="G60" s="29"/>
      <c r="H60" s="29"/>
      <c r="I60" s="29"/>
      <c r="J60" s="29"/>
      <c r="K60" s="29"/>
      <c r="L60" s="29"/>
      <c r="M60" s="29"/>
      <c r="N60" s="29"/>
      <c r="O60" s="29"/>
    </row>
    <row r="61" spans="2:22" x14ac:dyDescent="0.45">
      <c r="B61" t="s">
        <v>132</v>
      </c>
      <c r="C61" s="30">
        <v>0.999</v>
      </c>
      <c r="E61" t="s">
        <v>132</v>
      </c>
      <c r="F61" s="29"/>
      <c r="G61" s="29"/>
      <c r="H61" s="29"/>
      <c r="I61" s="29"/>
      <c r="J61" s="29"/>
      <c r="K61" s="29"/>
      <c r="L61" s="29"/>
      <c r="M61" s="29"/>
      <c r="N61" s="29"/>
      <c r="O61" s="29"/>
    </row>
    <row r="62" spans="2:22" x14ac:dyDescent="0.45">
      <c r="B62" t="s">
        <v>133</v>
      </c>
      <c r="C62" s="30">
        <v>0.40100000000000002</v>
      </c>
      <c r="E62" t="s">
        <v>133</v>
      </c>
      <c r="F62" s="29">
        <f>SUM('17 Turbine Curve Data'!F60:F62)</f>
        <v>1.7</v>
      </c>
      <c r="G62" s="29">
        <f>SUM('17 Turbine Curve Data'!G60:G62)</f>
        <v>1.7</v>
      </c>
      <c r="H62" s="29">
        <f>SUM('17 Turbine Curve Data'!H60:H62)</f>
        <v>1.7</v>
      </c>
      <c r="I62" s="29">
        <f>SUM('17 Turbine Curve Data'!I60:I62)</f>
        <v>1.7</v>
      </c>
      <c r="J62" s="29">
        <f>SUM('17 Turbine Curve Data'!J60:J62)</f>
        <v>1.7</v>
      </c>
      <c r="K62" s="29">
        <f>SUM('17 Turbine Curve Data'!K60:K62)</f>
        <v>1.7</v>
      </c>
      <c r="L62" s="29">
        <f>SUM('17 Turbine Curve Data'!L60:L62)</f>
        <v>1.7</v>
      </c>
      <c r="M62" s="29">
        <f>SUM('17 Turbine Curve Data'!M60:M62)</f>
        <v>1.7</v>
      </c>
      <c r="N62" s="29">
        <f>SUM('17 Turbine Curve Data'!N60:N62)</f>
        <v>1.7</v>
      </c>
      <c r="O62" s="29">
        <f>SUM('17 Turbine Curve Data'!O60:O62)</f>
        <v>1.7</v>
      </c>
    </row>
    <row r="63" spans="2:22" x14ac:dyDescent="0.45">
      <c r="B63" t="s">
        <v>134</v>
      </c>
      <c r="C63" s="30">
        <v>2.9650000000000002E-3</v>
      </c>
      <c r="E63" t="s">
        <v>134</v>
      </c>
      <c r="F63" s="29"/>
      <c r="G63" s="29"/>
      <c r="H63" s="29"/>
      <c r="I63" s="29"/>
      <c r="J63" s="29"/>
      <c r="K63" s="29"/>
      <c r="L63" s="29"/>
      <c r="M63" s="29"/>
      <c r="N63" s="29"/>
      <c r="O63" s="29"/>
    </row>
    <row r="64" spans="2:22" x14ac:dyDescent="0.45">
      <c r="B64" t="s">
        <v>135</v>
      </c>
      <c r="C64" s="30">
        <v>9.3809000000000003E-2</v>
      </c>
      <c r="E64" t="s">
        <v>135</v>
      </c>
      <c r="F64" s="29"/>
      <c r="G64" s="29"/>
      <c r="H64" s="29"/>
      <c r="I64" s="29"/>
      <c r="J64" s="29"/>
      <c r="K64" s="29"/>
      <c r="L64" s="29"/>
      <c r="M64" s="29"/>
      <c r="N64" s="29"/>
      <c r="O64" s="29"/>
    </row>
    <row r="65" spans="2:15" x14ac:dyDescent="0.45">
      <c r="B65" t="s">
        <v>136</v>
      </c>
      <c r="C65" s="30">
        <v>2.9610000000000001E-2</v>
      </c>
      <c r="E65" t="s">
        <v>136</v>
      </c>
      <c r="F65" s="29">
        <f>SUM('17 Turbine Curve Data'!F63:F65)</f>
        <v>0.126384</v>
      </c>
      <c r="G65" s="29">
        <f>SUM('17 Turbine Curve Data'!G63:G65)</f>
        <v>0.126384</v>
      </c>
      <c r="H65" s="29">
        <f>SUM('17 Turbine Curve Data'!H63:H65)</f>
        <v>0.126384</v>
      </c>
      <c r="I65" s="29">
        <f>SUM('17 Turbine Curve Data'!I63:I65)</f>
        <v>0.126384</v>
      </c>
      <c r="J65" s="29">
        <f>SUM('17 Turbine Curve Data'!J63:J65)</f>
        <v>0.126384</v>
      </c>
      <c r="K65" s="29">
        <f>SUM('17 Turbine Curve Data'!K63:K65)</f>
        <v>0.126384</v>
      </c>
      <c r="L65" s="29">
        <f>SUM('17 Turbine Curve Data'!L63:L65)</f>
        <v>0.126384</v>
      </c>
      <c r="M65" s="29">
        <f>SUM('17 Turbine Curve Data'!M63:M65)</f>
        <v>0.126384</v>
      </c>
      <c r="N65" s="29">
        <f>SUM('17 Turbine Curve Data'!N63:N65)</f>
        <v>0.126384</v>
      </c>
      <c r="O65" s="29">
        <f>SUM('17 Turbine Curve Data'!O63:O65)</f>
        <v>0.126384</v>
      </c>
    </row>
    <row r="66" spans="2:15" x14ac:dyDescent="0.45">
      <c r="B66" t="s">
        <v>137</v>
      </c>
      <c r="C66" s="30">
        <v>0.3</v>
      </c>
      <c r="E66" t="s">
        <v>137</v>
      </c>
      <c r="F66" s="29"/>
      <c r="G66" s="29"/>
      <c r="H66" s="29"/>
      <c r="I66" s="29"/>
      <c r="J66" s="29"/>
      <c r="K66" s="29"/>
      <c r="L66" s="29"/>
      <c r="M66" s="29"/>
      <c r="N66" s="29"/>
      <c r="O66" s="29"/>
    </row>
    <row r="67" spans="2:15" x14ac:dyDescent="0.45">
      <c r="B67" t="s">
        <v>138</v>
      </c>
      <c r="C67" s="30">
        <v>0.84599999999999997</v>
      </c>
      <c r="E67" t="s">
        <v>138</v>
      </c>
      <c r="F67" s="29"/>
      <c r="G67" s="29"/>
      <c r="H67" s="29"/>
      <c r="I67" s="29"/>
      <c r="J67" s="29"/>
      <c r="K67" s="29"/>
      <c r="L67" s="29"/>
      <c r="M67" s="29"/>
      <c r="N67" s="29"/>
      <c r="O67" s="29"/>
    </row>
    <row r="68" spans="2:15" x14ac:dyDescent="0.45">
      <c r="B68" t="s">
        <v>139</v>
      </c>
      <c r="C68" s="30">
        <v>0.55400000000000005</v>
      </c>
      <c r="E68" t="s">
        <v>139</v>
      </c>
      <c r="F68" s="29">
        <f>SUM('17 Turbine Curve Data'!F66:F68)</f>
        <v>1.72</v>
      </c>
      <c r="G68" s="29">
        <f>SUM('17 Turbine Curve Data'!G66:G68)</f>
        <v>1.7</v>
      </c>
      <c r="H68" s="29">
        <f>SUM('17 Turbine Curve Data'!H66:H68)</f>
        <v>1.7</v>
      </c>
      <c r="I68" s="29">
        <f>SUM('17 Turbine Curve Data'!I66:I68)</f>
        <v>1.7</v>
      </c>
      <c r="J68" s="29">
        <f>SUM('17 Turbine Curve Data'!J66:J68)</f>
        <v>1.7</v>
      </c>
      <c r="K68" s="29">
        <f>SUM('17 Turbine Curve Data'!K66:K68)</f>
        <v>1.7</v>
      </c>
      <c r="L68" s="29">
        <f>SUM('17 Turbine Curve Data'!L66:L68)</f>
        <v>1.7</v>
      </c>
      <c r="M68" s="29">
        <f>SUM('17 Turbine Curve Data'!M66:M68)</f>
        <v>1.7</v>
      </c>
      <c r="N68" s="29">
        <f>SUM('17 Turbine Curve Data'!N66:N68)</f>
        <v>1.7</v>
      </c>
      <c r="O68" s="29">
        <f>SUM('17 Turbine Curve Data'!O66:O68)</f>
        <v>1.7</v>
      </c>
    </row>
    <row r="69" spans="2:15" x14ac:dyDescent="0.45">
      <c r="B69" t="s">
        <v>140</v>
      </c>
      <c r="C69" s="30">
        <v>2.516E-3</v>
      </c>
      <c r="E69" t="s">
        <v>140</v>
      </c>
      <c r="F69" s="29"/>
      <c r="G69" s="29"/>
      <c r="H69" s="29"/>
      <c r="I69" s="29"/>
      <c r="J69" s="29"/>
      <c r="K69" s="29"/>
      <c r="L69" s="29"/>
      <c r="M69" s="29"/>
      <c r="N69" s="29"/>
      <c r="O69" s="29"/>
    </row>
    <row r="70" spans="2:15" x14ac:dyDescent="0.45">
      <c r="B70" t="s">
        <v>141</v>
      </c>
      <c r="C70" s="30">
        <v>8.1354999999999997E-2</v>
      </c>
      <c r="E70" t="s">
        <v>141</v>
      </c>
      <c r="F70" s="29"/>
      <c r="G70" s="29"/>
      <c r="H70" s="29"/>
      <c r="I70" s="29"/>
      <c r="J70" s="29"/>
      <c r="K70" s="29"/>
      <c r="L70" s="29"/>
      <c r="M70" s="29"/>
      <c r="N70" s="29"/>
      <c r="O70" s="29"/>
    </row>
    <row r="71" spans="2:15" x14ac:dyDescent="0.45">
      <c r="B71" t="s">
        <v>142</v>
      </c>
      <c r="C71" s="30">
        <v>4.3210999999999999E-2</v>
      </c>
      <c r="E71" t="s">
        <v>142</v>
      </c>
      <c r="F71" s="29">
        <f>SUM('17 Turbine Curve Data'!F69:F71)</f>
        <v>0.1069</v>
      </c>
      <c r="G71" s="29">
        <f>SUM('17 Turbine Curve Data'!G69:G71)</f>
        <v>0.127082</v>
      </c>
      <c r="H71" s="29">
        <f>SUM('17 Turbine Curve Data'!H69:H71)</f>
        <v>0.127082</v>
      </c>
      <c r="I71" s="29">
        <f>SUM('17 Turbine Curve Data'!I69:I71)</f>
        <v>0.127082</v>
      </c>
      <c r="J71" s="29">
        <f>SUM('17 Turbine Curve Data'!J69:J71)</f>
        <v>0.127082</v>
      </c>
      <c r="K71" s="29">
        <f>SUM('17 Turbine Curve Data'!K69:K71)</f>
        <v>0.127082</v>
      </c>
      <c r="L71" s="29">
        <f>SUM('17 Turbine Curve Data'!L69:L71)</f>
        <v>0.127082</v>
      </c>
      <c r="M71" s="29">
        <f>SUM('17 Turbine Curve Data'!M69:M71)</f>
        <v>0.127082</v>
      </c>
      <c r="N71" s="29">
        <f>SUM('17 Turbine Curve Data'!N69:N71)</f>
        <v>0.127082</v>
      </c>
      <c r="O71" s="29">
        <f>SUM('17 Turbine Curve Data'!O69:O71)</f>
        <v>0.127082</v>
      </c>
    </row>
    <row r="72" spans="2:15" x14ac:dyDescent="0.45">
      <c r="B72" t="s">
        <v>143</v>
      </c>
      <c r="C72" s="30">
        <v>0.3</v>
      </c>
      <c r="E72" t="s">
        <v>143</v>
      </c>
      <c r="F72" s="29"/>
      <c r="G72" s="29"/>
      <c r="H72" s="29"/>
      <c r="I72" s="29"/>
      <c r="J72" s="29"/>
      <c r="K72" s="29"/>
      <c r="L72" s="29"/>
      <c r="M72" s="29"/>
      <c r="N72" s="29"/>
      <c r="O72" s="29"/>
    </row>
    <row r="73" spans="2:15" x14ac:dyDescent="0.45">
      <c r="B73" t="s">
        <v>144</v>
      </c>
      <c r="C73" s="30">
        <v>0.90800000000000003</v>
      </c>
      <c r="E73" t="s">
        <v>144</v>
      </c>
      <c r="F73" s="29"/>
      <c r="G73" s="29"/>
      <c r="H73" s="29"/>
      <c r="I73" s="29"/>
      <c r="J73" s="29"/>
      <c r="K73" s="29"/>
      <c r="L73" s="29"/>
      <c r="M73" s="29"/>
      <c r="N73" s="29"/>
      <c r="O73" s="29"/>
    </row>
    <row r="74" spans="2:15" x14ac:dyDescent="0.45">
      <c r="B74" t="s">
        <v>145</v>
      </c>
      <c r="C74" s="30">
        <v>0.49199999999999999</v>
      </c>
      <c r="E74" t="s">
        <v>145</v>
      </c>
      <c r="F74" s="29">
        <f>SUM('17 Turbine Curve Data'!F72:F74)</f>
        <v>1.7</v>
      </c>
      <c r="G74" s="29">
        <f>SUM('17 Turbine Curve Data'!G72:G74)</f>
        <v>1.7</v>
      </c>
      <c r="H74" s="29">
        <f>SUM('17 Turbine Curve Data'!H72:H74)</f>
        <v>1.7</v>
      </c>
      <c r="I74" s="29">
        <f>SUM('17 Turbine Curve Data'!I72:I74)</f>
        <v>1.7</v>
      </c>
      <c r="J74" s="29">
        <f>SUM('17 Turbine Curve Data'!J72:J74)</f>
        <v>1.7</v>
      </c>
      <c r="K74" s="29">
        <f>SUM('17 Turbine Curve Data'!K72:K74)</f>
        <v>1.7</v>
      </c>
      <c r="L74" s="29">
        <f>SUM('17 Turbine Curve Data'!L72:L74)</f>
        <v>1.7</v>
      </c>
      <c r="M74" s="29">
        <f>SUM('17 Turbine Curve Data'!M72:M74)</f>
        <v>1.7</v>
      </c>
      <c r="N74" s="29">
        <f>SUM('17 Turbine Curve Data'!N72:N74)</f>
        <v>1.7</v>
      </c>
      <c r="O74" s="29">
        <f>SUM('17 Turbine Curve Data'!O72:O74)</f>
        <v>1.7</v>
      </c>
    </row>
    <row r="75" spans="2:15" x14ac:dyDescent="0.45">
      <c r="B75" t="s">
        <v>146</v>
      </c>
      <c r="C75" s="30">
        <v>5.5430000000000002E-3</v>
      </c>
      <c r="E75" t="s">
        <v>146</v>
      </c>
      <c r="F75" s="29"/>
      <c r="G75" s="29"/>
      <c r="H75" s="29"/>
      <c r="I75" s="29"/>
      <c r="J75" s="29"/>
      <c r="K75" s="29"/>
      <c r="L75" s="29"/>
      <c r="M75" s="29"/>
      <c r="N75" s="29"/>
      <c r="O75" s="29"/>
    </row>
    <row r="76" spans="2:15" x14ac:dyDescent="0.45">
      <c r="B76" t="s">
        <v>147</v>
      </c>
      <c r="C76" s="30">
        <v>8.4779999999999994E-2</v>
      </c>
      <c r="E76" t="s">
        <v>147</v>
      </c>
      <c r="F76" s="29"/>
      <c r="G76" s="29"/>
      <c r="H76" s="29"/>
      <c r="I76" s="29"/>
      <c r="J76" s="29"/>
      <c r="K76" s="29"/>
      <c r="L76" s="29"/>
      <c r="M76" s="29"/>
      <c r="N76" s="29"/>
      <c r="O76" s="29"/>
    </row>
    <row r="77" spans="2:15" x14ac:dyDescent="0.45">
      <c r="B77" t="s">
        <v>148</v>
      </c>
      <c r="C77" s="30">
        <v>3.8269999999999998E-2</v>
      </c>
      <c r="E77" t="s">
        <v>148</v>
      </c>
      <c r="F77" s="29">
        <f>SUM('17 Turbine Curve Data'!F75:F77)</f>
        <v>0.12859300000000001</v>
      </c>
      <c r="G77" s="29">
        <f>SUM('17 Turbine Curve Data'!G75:G77)</f>
        <v>0.12859300000000001</v>
      </c>
      <c r="H77" s="29">
        <f>SUM('17 Turbine Curve Data'!H75:H77)</f>
        <v>0.12859300000000001</v>
      </c>
      <c r="I77" s="29">
        <f>SUM('17 Turbine Curve Data'!I75:I77)</f>
        <v>0.12859300000000001</v>
      </c>
      <c r="J77" s="29">
        <f>SUM('17 Turbine Curve Data'!J75:J77)</f>
        <v>0.12859300000000001</v>
      </c>
      <c r="K77" s="29">
        <f>SUM('17 Turbine Curve Data'!K75:K77)</f>
        <v>0.12859300000000001</v>
      </c>
      <c r="L77" s="29">
        <f>SUM('17 Turbine Curve Data'!L75:L77)</f>
        <v>0.12859300000000001</v>
      </c>
      <c r="M77" s="29">
        <f>SUM('17 Turbine Curve Data'!M75:M77)</f>
        <v>0.12859300000000001</v>
      </c>
      <c r="N77" s="29">
        <f>SUM('17 Turbine Curve Data'!N75:N77)</f>
        <v>0.12859300000000001</v>
      </c>
      <c r="O77" s="29">
        <f>SUM('17 Turbine Curve Data'!O75:O77)</f>
        <v>0.12859300000000001</v>
      </c>
    </row>
    <row r="78" spans="2:15" x14ac:dyDescent="0.45">
      <c r="B78" t="s">
        <v>149</v>
      </c>
      <c r="C78" s="30">
        <v>4.6720579999999998</v>
      </c>
      <c r="E78" t="s">
        <v>149</v>
      </c>
      <c r="F78" s="29"/>
      <c r="G78" s="29"/>
      <c r="H78" s="29"/>
      <c r="I78" s="29"/>
      <c r="J78" s="29"/>
      <c r="K78" s="29"/>
      <c r="L78" s="29"/>
      <c r="M78" s="29"/>
      <c r="N78" s="29"/>
      <c r="O78" s="29"/>
    </row>
    <row r="79" spans="2:15" x14ac:dyDescent="0.45">
      <c r="B79" t="s">
        <v>150</v>
      </c>
      <c r="C79" s="30">
        <v>3.3263950000000002</v>
      </c>
      <c r="E79" t="s">
        <v>150</v>
      </c>
      <c r="F79" s="29"/>
      <c r="G79" s="29"/>
      <c r="H79" s="29"/>
      <c r="I79" s="29"/>
      <c r="J79" s="29"/>
      <c r="K79" s="29"/>
      <c r="L79" s="29"/>
      <c r="M79" s="29"/>
      <c r="N79" s="29"/>
      <c r="O79" s="29"/>
    </row>
    <row r="80" spans="2:15" x14ac:dyDescent="0.45">
      <c r="B80" t="s">
        <v>151</v>
      </c>
      <c r="C80" s="30">
        <v>2.1015470000000001</v>
      </c>
      <c r="E80" t="s">
        <v>151</v>
      </c>
      <c r="F80" s="29">
        <f>SUM('17 Turbine Curve Data'!F78:F80)</f>
        <v>10.1</v>
      </c>
      <c r="G80" s="29">
        <f>SUM('17 Turbine Curve Data'!G78:G80)</f>
        <v>10.1</v>
      </c>
      <c r="H80" s="29">
        <f>SUM('17 Turbine Curve Data'!H78:H80)</f>
        <v>10.1</v>
      </c>
      <c r="I80" s="29">
        <f>SUM('17 Turbine Curve Data'!I78:I80)</f>
        <v>10.1</v>
      </c>
      <c r="J80" s="29">
        <f>SUM('17 Turbine Curve Data'!J78:J80)</f>
        <v>10.1</v>
      </c>
      <c r="K80" s="29">
        <f>SUM('17 Turbine Curve Data'!K78:K80)</f>
        <v>10.1</v>
      </c>
      <c r="L80" s="29">
        <f>SUM('17 Turbine Curve Data'!L78:L80)</f>
        <v>10.1</v>
      </c>
      <c r="M80" s="29">
        <f>SUM('17 Turbine Curve Data'!M78:M80)</f>
        <v>10.1</v>
      </c>
      <c r="N80" s="29">
        <f>SUM('17 Turbine Curve Data'!N78:N80)</f>
        <v>10.1</v>
      </c>
      <c r="O80" s="29">
        <f>SUM('17 Turbine Curve Data'!O78:O80)</f>
        <v>10.1</v>
      </c>
    </row>
    <row r="81" spans="2:15" x14ac:dyDescent="0.45">
      <c r="B81" t="s">
        <v>152</v>
      </c>
      <c r="C81" s="30">
        <v>0.31499199999999999</v>
      </c>
      <c r="E81" t="s">
        <v>152</v>
      </c>
      <c r="F81" s="29"/>
      <c r="G81" s="29"/>
      <c r="H81" s="29"/>
      <c r="I81" s="29"/>
      <c r="J81" s="29"/>
      <c r="K81" s="29"/>
      <c r="L81" s="29"/>
      <c r="M81" s="29"/>
      <c r="N81" s="29"/>
      <c r="O81" s="29"/>
    </row>
    <row r="82" spans="2:15" x14ac:dyDescent="0.45">
      <c r="B82" t="s">
        <v>153</v>
      </c>
      <c r="C82" s="30">
        <v>0.30755199999999999</v>
      </c>
      <c r="E82" t="s">
        <v>153</v>
      </c>
      <c r="F82" s="29"/>
      <c r="G82" s="29"/>
      <c r="H82" s="29"/>
      <c r="I82" s="29"/>
      <c r="J82" s="29"/>
      <c r="K82" s="29"/>
      <c r="L82" s="29"/>
      <c r="M82" s="29"/>
      <c r="N82" s="29"/>
      <c r="O82" s="29"/>
    </row>
    <row r="83" spans="2:15" x14ac:dyDescent="0.45">
      <c r="B83" t="s">
        <v>154</v>
      </c>
      <c r="C83" s="30">
        <v>0.107442</v>
      </c>
      <c r="E83" t="s">
        <v>154</v>
      </c>
      <c r="F83" s="29">
        <f>SUM('17 Turbine Curve Data'!F81:F83)</f>
        <v>0.65999999999999992</v>
      </c>
      <c r="G83" s="29">
        <f>SUM('17 Turbine Curve Data'!G81:G83)</f>
        <v>0.65999999999999992</v>
      </c>
      <c r="H83" s="29">
        <f>SUM('17 Turbine Curve Data'!H81:H83)</f>
        <v>0.65999999999999992</v>
      </c>
      <c r="I83" s="29">
        <f>SUM('17 Turbine Curve Data'!I81:I83)</f>
        <v>0.65999999999999992</v>
      </c>
      <c r="J83" s="29">
        <f>SUM('17 Turbine Curve Data'!J81:J83)</f>
        <v>0.65999999999999992</v>
      </c>
      <c r="K83" s="29">
        <f>SUM('17 Turbine Curve Data'!K81:K83)</f>
        <v>0.72998600000000002</v>
      </c>
      <c r="L83" s="29">
        <f>SUM('17 Turbine Curve Data'!L81:L83)</f>
        <v>0.72998600000000002</v>
      </c>
      <c r="M83" s="29">
        <f>SUM('17 Turbine Curve Data'!M81:M83)</f>
        <v>0.72998600000000002</v>
      </c>
      <c r="N83" s="29">
        <f>SUM('17 Turbine Curve Data'!N81:N83)</f>
        <v>0.72998600000000002</v>
      </c>
      <c r="O83" s="29">
        <f>SUM('17 Turbine Curve Data'!O81:O83)</f>
        <v>0.72998600000000002</v>
      </c>
    </row>
    <row r="84" spans="2:15" x14ac:dyDescent="0.45">
      <c r="B84" t="s">
        <v>155</v>
      </c>
      <c r="C84" s="30">
        <v>4.6720579999999998</v>
      </c>
      <c r="E84" t="s">
        <v>155</v>
      </c>
      <c r="F84" s="29"/>
      <c r="G84" s="29"/>
      <c r="H84" s="29"/>
      <c r="I84" s="29"/>
      <c r="J84" s="29"/>
      <c r="K84" s="29"/>
      <c r="L84" s="29"/>
      <c r="M84" s="29"/>
      <c r="N84" s="29"/>
      <c r="O84" s="29"/>
    </row>
    <row r="85" spans="2:15" x14ac:dyDescent="0.45">
      <c r="B85" t="s">
        <v>156</v>
      </c>
      <c r="C85" s="30">
        <v>3.3263950000000002</v>
      </c>
      <c r="E85" t="s">
        <v>156</v>
      </c>
      <c r="F85" s="29"/>
      <c r="G85" s="29"/>
      <c r="H85" s="29"/>
      <c r="I85" s="29"/>
      <c r="J85" s="29"/>
      <c r="K85" s="29"/>
      <c r="L85" s="29"/>
      <c r="M85" s="29"/>
      <c r="N85" s="29"/>
      <c r="O85" s="29"/>
    </row>
    <row r="86" spans="2:15" x14ac:dyDescent="0.45">
      <c r="B86" t="s">
        <v>157</v>
      </c>
      <c r="C86" s="30">
        <v>2.1015470000000001</v>
      </c>
      <c r="E86" t="s">
        <v>157</v>
      </c>
      <c r="F86" s="29">
        <f>SUM('17 Turbine Curve Data'!F84:F86)</f>
        <v>9.4</v>
      </c>
      <c r="G86" s="29">
        <f>SUM('17 Turbine Curve Data'!G84:G86)</f>
        <v>9.4</v>
      </c>
      <c r="H86" s="29">
        <f>SUM('17 Turbine Curve Data'!H84:H86)</f>
        <v>9.4</v>
      </c>
      <c r="I86" s="29">
        <f>SUM('17 Turbine Curve Data'!I84:I86)</f>
        <v>9.4</v>
      </c>
      <c r="J86" s="29">
        <f>SUM('17 Turbine Curve Data'!J84:J86)</f>
        <v>9.4</v>
      </c>
      <c r="K86" s="29">
        <f>SUM('17 Turbine Curve Data'!K84:K86)</f>
        <v>9.4</v>
      </c>
      <c r="L86" s="29">
        <f>SUM('17 Turbine Curve Data'!L84:L86)</f>
        <v>9.4</v>
      </c>
      <c r="M86" s="29">
        <f>SUM('17 Turbine Curve Data'!M84:M86)</f>
        <v>10.1</v>
      </c>
      <c r="N86" s="29">
        <f>SUM('17 Turbine Curve Data'!N84:N86)</f>
        <v>10.1</v>
      </c>
      <c r="O86" s="29">
        <f>SUM('17 Turbine Curve Data'!O84:O86)</f>
        <v>10.1</v>
      </c>
    </row>
    <row r="87" spans="2:15" x14ac:dyDescent="0.45">
      <c r="B87" t="s">
        <v>158</v>
      </c>
      <c r="C87" s="30">
        <v>0.31499199999999999</v>
      </c>
      <c r="E87" t="s">
        <v>158</v>
      </c>
      <c r="F87" s="29"/>
      <c r="G87" s="29"/>
      <c r="H87" s="29"/>
      <c r="I87" s="29"/>
      <c r="J87" s="29"/>
      <c r="K87" s="29"/>
      <c r="L87" s="29"/>
      <c r="M87" s="29"/>
      <c r="N87" s="29"/>
      <c r="O87" s="29"/>
    </row>
    <row r="88" spans="2:15" x14ac:dyDescent="0.45">
      <c r="B88" t="s">
        <v>159</v>
      </c>
      <c r="C88" s="30">
        <v>0.30755199999999999</v>
      </c>
      <c r="E88" t="s">
        <v>159</v>
      </c>
      <c r="F88" s="29"/>
      <c r="G88" s="29"/>
      <c r="H88" s="29"/>
      <c r="I88" s="29"/>
      <c r="J88" s="29"/>
      <c r="K88" s="29"/>
      <c r="L88" s="29"/>
      <c r="M88" s="29"/>
      <c r="N88" s="29"/>
      <c r="O88" s="29"/>
    </row>
    <row r="89" spans="2:15" x14ac:dyDescent="0.45">
      <c r="B89" t="s">
        <v>160</v>
      </c>
      <c r="C89" s="30">
        <v>0.107442</v>
      </c>
      <c r="E89" t="s">
        <v>160</v>
      </c>
      <c r="F89" s="29">
        <f>SUM('17 Turbine Curve Data'!F87:F89)</f>
        <v>0.68229999999999991</v>
      </c>
      <c r="G89" s="29">
        <f>SUM('17 Turbine Curve Data'!G87:G89)</f>
        <v>0.68229999999999991</v>
      </c>
      <c r="H89" s="29">
        <f>SUM('17 Turbine Curve Data'!H87:H89)</f>
        <v>0.68229999999999991</v>
      </c>
      <c r="I89" s="29">
        <f>SUM('17 Turbine Curve Data'!I87:I89)</f>
        <v>0.68229999999999991</v>
      </c>
      <c r="J89" s="29">
        <f>SUM('17 Turbine Curve Data'!J87:J89)</f>
        <v>0.68229999999999991</v>
      </c>
      <c r="K89" s="29">
        <f>SUM('17 Turbine Curve Data'!K87:K89)</f>
        <v>0.68229999999999991</v>
      </c>
      <c r="L89" s="29">
        <f>SUM('17 Turbine Curve Data'!L87:L89)</f>
        <v>0.68229999999999991</v>
      </c>
      <c r="M89" s="29">
        <f>SUM('17 Turbine Curve Data'!M87:M89)</f>
        <v>0.72998600000000002</v>
      </c>
      <c r="N89" s="29">
        <f>SUM('17 Turbine Curve Data'!N87:N89)</f>
        <v>0.72998600000000002</v>
      </c>
      <c r="O89" s="29">
        <f>SUM('17 Turbine Curve Data'!O87:O89)</f>
        <v>0.72998600000000002</v>
      </c>
    </row>
    <row r="90" spans="2:15" x14ac:dyDescent="0.45">
      <c r="B90" t="s">
        <v>161</v>
      </c>
      <c r="C90" s="30">
        <v>4.6720579999999998</v>
      </c>
      <c r="E90" t="s">
        <v>161</v>
      </c>
      <c r="F90" s="29"/>
      <c r="G90" s="29"/>
      <c r="H90" s="29"/>
      <c r="I90" s="29"/>
      <c r="J90" s="29"/>
      <c r="K90" s="29"/>
      <c r="L90" s="29"/>
      <c r="M90" s="29"/>
      <c r="N90" s="29"/>
      <c r="O90" s="29"/>
    </row>
    <row r="91" spans="2:15" x14ac:dyDescent="0.45">
      <c r="B91" t="s">
        <v>162</v>
      </c>
      <c r="C91" s="30">
        <v>3.3263950000000002</v>
      </c>
      <c r="E91" t="s">
        <v>162</v>
      </c>
      <c r="F91" s="29"/>
      <c r="G91" s="29"/>
      <c r="H91" s="29"/>
      <c r="I91" s="29"/>
      <c r="J91" s="29"/>
      <c r="K91" s="29"/>
      <c r="L91" s="29"/>
      <c r="M91" s="29"/>
      <c r="N91" s="29"/>
      <c r="O91" s="29"/>
    </row>
    <row r="92" spans="2:15" x14ac:dyDescent="0.45">
      <c r="B92" t="s">
        <v>163</v>
      </c>
      <c r="C92" s="30">
        <v>2.1015470000000001</v>
      </c>
      <c r="E92" t="s">
        <v>163</v>
      </c>
      <c r="F92" s="29">
        <f>SUM('17 Turbine Curve Data'!F90:F92)</f>
        <v>10.1</v>
      </c>
      <c r="G92" s="29">
        <f>SUM('17 Turbine Curve Data'!G90:G92)</f>
        <v>10.1</v>
      </c>
      <c r="H92" s="29">
        <f>SUM('17 Turbine Curve Data'!H90:H92)</f>
        <v>10.1</v>
      </c>
      <c r="I92" s="29">
        <f>SUM('17 Turbine Curve Data'!I90:I92)</f>
        <v>10.1</v>
      </c>
      <c r="J92" s="29">
        <f>SUM('17 Turbine Curve Data'!J90:J92)</f>
        <v>10.1</v>
      </c>
      <c r="K92" s="29">
        <f>SUM('17 Turbine Curve Data'!K90:K92)</f>
        <v>10.1</v>
      </c>
      <c r="L92" s="29">
        <f>SUM('17 Turbine Curve Data'!L90:L92)</f>
        <v>10.1</v>
      </c>
      <c r="M92" s="29">
        <f>SUM('17 Turbine Curve Data'!M90:M92)</f>
        <v>10.1</v>
      </c>
      <c r="N92" s="29">
        <f>SUM('17 Turbine Curve Data'!N90:N92)</f>
        <v>10.1</v>
      </c>
      <c r="O92" s="29">
        <f>SUM('17 Turbine Curve Data'!O90:O92)</f>
        <v>10.1</v>
      </c>
    </row>
    <row r="93" spans="2:15" x14ac:dyDescent="0.45">
      <c r="B93" t="s">
        <v>164</v>
      </c>
      <c r="C93" s="30">
        <v>0.31499199999999999</v>
      </c>
      <c r="E93" t="s">
        <v>164</v>
      </c>
      <c r="F93" s="29"/>
      <c r="G93" s="29"/>
      <c r="H93" s="29"/>
      <c r="I93" s="29"/>
      <c r="J93" s="29"/>
      <c r="K93" s="29"/>
      <c r="L93" s="29"/>
      <c r="M93" s="29"/>
      <c r="N93" s="29"/>
      <c r="O93" s="29"/>
    </row>
    <row r="94" spans="2:15" x14ac:dyDescent="0.45">
      <c r="B94" t="s">
        <v>165</v>
      </c>
      <c r="C94" s="30">
        <v>0.30755199999999999</v>
      </c>
      <c r="E94" t="s">
        <v>165</v>
      </c>
      <c r="F94" s="29"/>
      <c r="G94" s="29"/>
      <c r="H94" s="29"/>
      <c r="I94" s="29"/>
      <c r="J94" s="29"/>
      <c r="K94" s="29"/>
      <c r="L94" s="29"/>
      <c r="M94" s="29"/>
      <c r="N94" s="29"/>
      <c r="O94" s="29"/>
    </row>
    <row r="95" spans="2:15" x14ac:dyDescent="0.45">
      <c r="B95" t="s">
        <v>166</v>
      </c>
      <c r="C95" s="30">
        <v>0.107442</v>
      </c>
      <c r="E95" t="s">
        <v>166</v>
      </c>
      <c r="F95" s="29">
        <f>SUM('17 Turbine Curve Data'!F93:F95)</f>
        <v>0.61610999999999994</v>
      </c>
      <c r="G95" s="29">
        <f>SUM('17 Turbine Curve Data'!G93:G95)</f>
        <v>0.61610999999999994</v>
      </c>
      <c r="H95" s="29">
        <f>SUM('17 Turbine Curve Data'!H93:H95)</f>
        <v>0.61610999999999994</v>
      </c>
      <c r="I95" s="29">
        <f>SUM('17 Turbine Curve Data'!I93:I95)</f>
        <v>0.61610999999999994</v>
      </c>
      <c r="J95" s="29">
        <f>SUM('17 Turbine Curve Data'!J93:J95)</f>
        <v>0.61610999999999994</v>
      </c>
      <c r="K95" s="29">
        <f>SUM('17 Turbine Curve Data'!K93:K95)</f>
        <v>0.61610999999999994</v>
      </c>
      <c r="L95" s="29">
        <f>SUM('17 Turbine Curve Data'!L93:L95)</f>
        <v>0.72998600000000002</v>
      </c>
      <c r="M95" s="29">
        <f>SUM('17 Turbine Curve Data'!M93:M95)</f>
        <v>0.72998600000000002</v>
      </c>
      <c r="N95" s="29">
        <f>SUM('17 Turbine Curve Data'!N93:N95)</f>
        <v>0.72998600000000002</v>
      </c>
      <c r="O95" s="29">
        <f>SUM('17 Turbine Curve Data'!O93:O95)</f>
        <v>0.72998600000000002</v>
      </c>
    </row>
    <row r="96" spans="2:15" x14ac:dyDescent="0.45">
      <c r="B96" t="s">
        <v>167</v>
      </c>
      <c r="C96" s="30">
        <v>4.6720579999999998</v>
      </c>
      <c r="E96" t="s">
        <v>167</v>
      </c>
      <c r="F96" s="29"/>
      <c r="G96" s="29"/>
      <c r="H96" s="29"/>
      <c r="I96" s="29"/>
      <c r="J96" s="29"/>
      <c r="K96" s="29"/>
      <c r="L96" s="29"/>
      <c r="M96" s="29"/>
      <c r="N96" s="29"/>
      <c r="O96" s="29"/>
    </row>
    <row r="97" spans="2:15" x14ac:dyDescent="0.45">
      <c r="B97" t="s">
        <v>168</v>
      </c>
      <c r="C97" s="30">
        <v>3.3263950000000002</v>
      </c>
      <c r="E97" t="s">
        <v>168</v>
      </c>
      <c r="F97" s="29"/>
      <c r="G97" s="29"/>
      <c r="H97" s="29"/>
      <c r="I97" s="29"/>
      <c r="J97" s="29"/>
      <c r="K97" s="29"/>
      <c r="L97" s="29"/>
      <c r="M97" s="29"/>
      <c r="N97" s="29"/>
      <c r="O97" s="29"/>
    </row>
    <row r="98" spans="2:15" x14ac:dyDescent="0.45">
      <c r="B98" t="s">
        <v>169</v>
      </c>
      <c r="C98" s="30">
        <v>2.1015470000000001</v>
      </c>
      <c r="E98" t="s">
        <v>169</v>
      </c>
      <c r="F98" s="29">
        <f>SUM('17 Turbine Curve Data'!F96:F98)</f>
        <v>10.1</v>
      </c>
      <c r="G98" s="29">
        <f>SUM('17 Turbine Curve Data'!G96:G98)</f>
        <v>10.1</v>
      </c>
      <c r="H98" s="29">
        <f>SUM('17 Turbine Curve Data'!H96:H98)</f>
        <v>10.1</v>
      </c>
      <c r="I98" s="29">
        <f>SUM('17 Turbine Curve Data'!I96:I98)</f>
        <v>10.1</v>
      </c>
      <c r="J98" s="29">
        <f>SUM('17 Turbine Curve Data'!J96:J98)</f>
        <v>10.1</v>
      </c>
      <c r="K98" s="29">
        <f>SUM('17 Turbine Curve Data'!K96:K98)</f>
        <v>10.1</v>
      </c>
      <c r="L98" s="29">
        <f>SUM('17 Turbine Curve Data'!L96:L98)</f>
        <v>10.1</v>
      </c>
      <c r="M98" s="29">
        <f>SUM('17 Turbine Curve Data'!M96:M98)</f>
        <v>10.1</v>
      </c>
      <c r="N98" s="29">
        <f>SUM('17 Turbine Curve Data'!N96:N98)</f>
        <v>10.1</v>
      </c>
      <c r="O98" s="29">
        <f>SUM('17 Turbine Curve Data'!O96:O98)</f>
        <v>10.1</v>
      </c>
    </row>
    <row r="99" spans="2:15" x14ac:dyDescent="0.45">
      <c r="B99" t="s">
        <v>170</v>
      </c>
      <c r="C99" s="30">
        <v>0.31499199999999999</v>
      </c>
      <c r="E99" t="s">
        <v>170</v>
      </c>
      <c r="F99" s="29"/>
      <c r="G99" s="29"/>
      <c r="H99" s="29"/>
      <c r="I99" s="29"/>
      <c r="J99" s="29"/>
      <c r="K99" s="29"/>
      <c r="L99" s="29"/>
      <c r="M99" s="29"/>
      <c r="N99" s="29"/>
      <c r="O99" s="29"/>
    </row>
    <row r="100" spans="2:15" x14ac:dyDescent="0.45">
      <c r="B100" t="s">
        <v>171</v>
      </c>
      <c r="C100" s="30">
        <v>0.30755199999999999</v>
      </c>
      <c r="E100" t="s">
        <v>171</v>
      </c>
      <c r="F100" s="29"/>
      <c r="G100" s="29"/>
      <c r="H100" s="29"/>
      <c r="I100" s="29"/>
      <c r="J100" s="29"/>
      <c r="K100" s="29"/>
      <c r="L100" s="29"/>
      <c r="M100" s="29"/>
      <c r="N100" s="29"/>
      <c r="O100" s="29"/>
    </row>
    <row r="101" spans="2:15" x14ac:dyDescent="0.45">
      <c r="B101" t="s">
        <v>172</v>
      </c>
      <c r="C101" s="30">
        <v>0.107442</v>
      </c>
      <c r="E101" t="s">
        <v>172</v>
      </c>
      <c r="F101" s="29">
        <f>SUM('17 Turbine Curve Data'!F99:F101)</f>
        <v>0.65999999999999992</v>
      </c>
      <c r="G101" s="29">
        <f>SUM('17 Turbine Curve Data'!G99:G101)</f>
        <v>0.65999999999999992</v>
      </c>
      <c r="H101" s="29">
        <f>SUM('17 Turbine Curve Data'!H99:H101)</f>
        <v>0.65999999999999992</v>
      </c>
      <c r="I101" s="29">
        <f>SUM('17 Turbine Curve Data'!I99:I101)</f>
        <v>0.65999999999999992</v>
      </c>
      <c r="J101" s="29">
        <f>SUM('17 Turbine Curve Data'!J99:J101)</f>
        <v>0.65999999999999992</v>
      </c>
      <c r="K101" s="29">
        <f>SUM('17 Turbine Curve Data'!K99:K101)</f>
        <v>0.65999999999999992</v>
      </c>
      <c r="L101" s="29">
        <f>SUM('17 Turbine Curve Data'!L99:L101)</f>
        <v>0.65999999999999992</v>
      </c>
      <c r="M101" s="29">
        <f>SUM('17 Turbine Curve Data'!M99:M101)</f>
        <v>0.65999999999999992</v>
      </c>
      <c r="N101" s="29">
        <f>SUM('17 Turbine Curve Data'!N99:N101)</f>
        <v>0.72998600000000002</v>
      </c>
      <c r="O101" s="29">
        <f>SUM('17 Turbine Curve Data'!O99:O101)</f>
        <v>0.72998600000000002</v>
      </c>
    </row>
    <row r="102" spans="2:15" x14ac:dyDescent="0.45">
      <c r="B102" t="s">
        <v>173</v>
      </c>
      <c r="C102" s="30">
        <v>6.8</v>
      </c>
      <c r="E102" t="s">
        <v>173</v>
      </c>
      <c r="F102" s="29"/>
      <c r="G102" s="29"/>
      <c r="H102" s="29"/>
      <c r="I102" s="29"/>
      <c r="J102" s="29"/>
      <c r="K102" s="29"/>
      <c r="L102" s="29"/>
      <c r="M102" s="29"/>
      <c r="N102" s="29"/>
      <c r="O102" s="29"/>
    </row>
    <row r="103" spans="2:15" x14ac:dyDescent="0.45">
      <c r="B103" t="s">
        <v>174</v>
      </c>
      <c r="C103" s="30">
        <v>2</v>
      </c>
      <c r="E103" t="s">
        <v>174</v>
      </c>
      <c r="F103" s="29"/>
      <c r="G103" s="29"/>
      <c r="H103" s="29"/>
      <c r="I103" s="29"/>
      <c r="J103" s="29"/>
      <c r="K103" s="29"/>
      <c r="L103" s="29"/>
      <c r="M103" s="29"/>
      <c r="N103" s="29"/>
      <c r="O103" s="29"/>
    </row>
    <row r="104" spans="2:15" x14ac:dyDescent="0.45">
      <c r="B104" t="s">
        <v>175</v>
      </c>
      <c r="C104" s="30">
        <v>2.23</v>
      </c>
      <c r="E104" t="s">
        <v>175</v>
      </c>
      <c r="F104" s="29">
        <f>SUM('17 Turbine Curve Data'!F102:F104)</f>
        <v>11.030000000000001</v>
      </c>
      <c r="G104" s="29">
        <f>SUM('17 Turbine Curve Data'!G102:G104)</f>
        <v>11.030000000000001</v>
      </c>
      <c r="H104" s="29">
        <f>SUM('17 Turbine Curve Data'!H102:H104)</f>
        <v>11.030000000000001</v>
      </c>
      <c r="I104" s="29">
        <f>SUM('17 Turbine Curve Data'!I102:I104)</f>
        <v>11.030000000000001</v>
      </c>
      <c r="J104" s="29">
        <f>SUM('17 Turbine Curve Data'!J102:J104)</f>
        <v>11.030000000000001</v>
      </c>
      <c r="K104" s="29">
        <f>SUM('17 Turbine Curve Data'!K102:K104)</f>
        <v>11.030000000000001</v>
      </c>
      <c r="L104" s="29">
        <f>SUM('17 Turbine Curve Data'!L102:L104)</f>
        <v>11.030000000000001</v>
      </c>
      <c r="M104" s="29">
        <f>SUM('17 Turbine Curve Data'!M102:M104)</f>
        <v>11.030000000000001</v>
      </c>
      <c r="N104" s="29">
        <f>SUM('17 Turbine Curve Data'!N102:N104)</f>
        <v>11.030000000000001</v>
      </c>
      <c r="O104" s="29">
        <f>SUM('17 Turbine Curve Data'!O102:O104)</f>
        <v>11.030000000000001</v>
      </c>
    </row>
    <row r="105" spans="2:15" x14ac:dyDescent="0.45">
      <c r="B105" t="s">
        <v>176</v>
      </c>
      <c r="C105" s="30">
        <v>0.45260699999999998</v>
      </c>
      <c r="E105" t="s">
        <v>176</v>
      </c>
      <c r="F105" s="29"/>
      <c r="G105" s="29"/>
      <c r="H105" s="29"/>
      <c r="I105" s="29"/>
      <c r="J105" s="29"/>
      <c r="K105" s="29"/>
      <c r="L105" s="29"/>
      <c r="M105" s="29"/>
      <c r="N105" s="29"/>
      <c r="O105" s="29"/>
    </row>
    <row r="106" spans="2:15" x14ac:dyDescent="0.45">
      <c r="B106" t="s">
        <v>177</v>
      </c>
      <c r="C106" s="30">
        <v>0.21942700000000001</v>
      </c>
      <c r="E106" t="s">
        <v>177</v>
      </c>
      <c r="F106" s="29"/>
      <c r="G106" s="29"/>
      <c r="H106" s="29"/>
      <c r="I106" s="29"/>
      <c r="J106" s="29"/>
      <c r="K106" s="29"/>
      <c r="L106" s="29"/>
      <c r="M106" s="29"/>
      <c r="N106" s="29"/>
      <c r="O106" s="29"/>
    </row>
    <row r="107" spans="2:15" x14ac:dyDescent="0.45">
      <c r="B107" t="s">
        <v>178</v>
      </c>
      <c r="C107" s="30">
        <v>0.14607100000000001</v>
      </c>
      <c r="E107" t="s">
        <v>178</v>
      </c>
      <c r="F107" s="29">
        <f>SUM('17 Turbine Curve Data'!F105:F107)</f>
        <v>0.81810500000000008</v>
      </c>
      <c r="G107" s="29">
        <f>SUM('17 Turbine Curve Data'!G105:G107)</f>
        <v>0.81810500000000008</v>
      </c>
      <c r="H107" s="29">
        <f>SUM('17 Turbine Curve Data'!H105:H107)</f>
        <v>0.81810500000000008</v>
      </c>
      <c r="I107" s="29">
        <f>SUM('17 Turbine Curve Data'!I105:I107)</f>
        <v>0.81810500000000008</v>
      </c>
      <c r="J107" s="29">
        <f>SUM('17 Turbine Curve Data'!J105:J107)</f>
        <v>0.81810500000000008</v>
      </c>
      <c r="K107" s="29">
        <f>SUM('17 Turbine Curve Data'!K105:K107)</f>
        <v>0.81810500000000008</v>
      </c>
      <c r="L107" s="29">
        <f>SUM('17 Turbine Curve Data'!L105:L107)</f>
        <v>0.81810500000000008</v>
      </c>
      <c r="M107" s="29">
        <f>SUM('17 Turbine Curve Data'!M105:M107)</f>
        <v>0.81810500000000008</v>
      </c>
      <c r="N107" s="29">
        <f>SUM('17 Turbine Curve Data'!N105:N107)</f>
        <v>0.81810500000000008</v>
      </c>
      <c r="O107" s="29">
        <f>SUM('17 Turbine Curve Data'!O105:O107)</f>
        <v>0.81810500000000008</v>
      </c>
    </row>
  </sheetData>
  <conditionalFormatting sqref="G6:O107">
    <cfRule type="cellIs" dxfId="1" priority="1" operator="notEqual">
      <formula>F6</formula>
    </cfRule>
  </conditionalFormatting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8"/>
  <dimension ref="B2:V107"/>
  <sheetViews>
    <sheetView workbookViewId="0">
      <pane xSplit="1" ySplit="5" topLeftCell="B6" activePane="bottomRight" state="frozen"/>
      <selection activeCell="H9" sqref="H9"/>
      <selection pane="topRight" activeCell="H9" sqref="H9"/>
      <selection pane="bottomLeft" activeCell="H9" sqref="H9"/>
      <selection pane="bottomRight" activeCell="B8" sqref="B8"/>
    </sheetView>
  </sheetViews>
  <sheetFormatPr defaultRowHeight="14.25" x14ac:dyDescent="0.45"/>
  <cols>
    <col min="2" max="2" width="28" bestFit="1" customWidth="1"/>
    <col min="5" max="5" width="25.265625" bestFit="1" customWidth="1"/>
    <col min="6" max="6" width="13.59765625" bestFit="1" customWidth="1"/>
    <col min="7" max="15" width="11" bestFit="1" customWidth="1"/>
  </cols>
  <sheetData>
    <row r="2" spans="2:22" x14ac:dyDescent="0.45">
      <c r="B2" s="24" t="s">
        <v>62</v>
      </c>
      <c r="E2" s="24" t="s">
        <v>63</v>
      </c>
      <c r="F2" s="24"/>
    </row>
    <row r="3" spans="2:22" x14ac:dyDescent="0.45">
      <c r="C3" s="26"/>
      <c r="E3" s="2" t="s">
        <v>64</v>
      </c>
      <c r="F3" s="2"/>
      <c r="G3">
        <v>1999</v>
      </c>
      <c r="H3">
        <v>2001</v>
      </c>
      <c r="I3">
        <v>2004</v>
      </c>
      <c r="J3">
        <v>2007</v>
      </c>
      <c r="K3" s="6">
        <v>2009</v>
      </c>
      <c r="L3" s="6">
        <v>2010</v>
      </c>
      <c r="M3" s="6">
        <v>2011</v>
      </c>
      <c r="N3" s="6">
        <v>2012</v>
      </c>
      <c r="O3" s="6">
        <v>2016</v>
      </c>
    </row>
    <row r="4" spans="2:22" x14ac:dyDescent="0.45">
      <c r="E4" s="2" t="s">
        <v>65</v>
      </c>
      <c r="F4" s="24" t="s">
        <v>55</v>
      </c>
      <c r="G4">
        <f t="shared" ref="G4:O4" si="0">G3+1</f>
        <v>2000</v>
      </c>
      <c r="H4">
        <f t="shared" si="0"/>
        <v>2002</v>
      </c>
      <c r="I4">
        <f t="shared" si="0"/>
        <v>2005</v>
      </c>
      <c r="J4">
        <f t="shared" si="0"/>
        <v>2008</v>
      </c>
      <c r="K4">
        <f t="shared" si="0"/>
        <v>2010</v>
      </c>
      <c r="L4">
        <f t="shared" si="0"/>
        <v>2011</v>
      </c>
      <c r="M4">
        <f t="shared" si="0"/>
        <v>2012</v>
      </c>
      <c r="N4">
        <f t="shared" si="0"/>
        <v>2013</v>
      </c>
      <c r="O4">
        <f t="shared" si="0"/>
        <v>2017</v>
      </c>
    </row>
    <row r="5" spans="2:22" x14ac:dyDescent="0.45">
      <c r="B5" s="2" t="s">
        <v>66</v>
      </c>
      <c r="C5" s="27" t="s">
        <v>67</v>
      </c>
      <c r="E5" s="2" t="s">
        <v>66</v>
      </c>
      <c r="F5" s="2"/>
      <c r="G5" t="s">
        <v>68</v>
      </c>
      <c r="H5" s="28" t="s">
        <v>69</v>
      </c>
      <c r="I5" t="s">
        <v>70</v>
      </c>
      <c r="J5" t="s">
        <v>71</v>
      </c>
      <c r="K5" s="6" t="s">
        <v>72</v>
      </c>
      <c r="L5" s="6" t="s">
        <v>73</v>
      </c>
      <c r="M5" s="6" t="s">
        <v>74</v>
      </c>
      <c r="N5" s="6" t="s">
        <v>75</v>
      </c>
      <c r="O5" s="6" t="s">
        <v>76</v>
      </c>
    </row>
    <row r="6" spans="2:22" x14ac:dyDescent="0.45">
      <c r="B6" t="s">
        <v>77</v>
      </c>
      <c r="C6" s="30">
        <v>3</v>
      </c>
      <c r="E6" t="s">
        <v>77</v>
      </c>
      <c r="F6" s="29">
        <v>3</v>
      </c>
      <c r="G6" s="29">
        <f t="shared" ref="G6:N11" si="1">$F6</f>
        <v>3</v>
      </c>
      <c r="H6" s="29">
        <f t="shared" si="1"/>
        <v>3</v>
      </c>
      <c r="I6" s="29">
        <f t="shared" si="1"/>
        <v>3</v>
      </c>
      <c r="J6" s="29">
        <f t="shared" si="1"/>
        <v>3</v>
      </c>
      <c r="K6" s="29">
        <f t="shared" si="1"/>
        <v>3</v>
      </c>
      <c r="L6" s="29">
        <f t="shared" si="1"/>
        <v>3</v>
      </c>
      <c r="M6" s="29">
        <f t="shared" si="1"/>
        <v>3</v>
      </c>
      <c r="N6" s="29">
        <f t="shared" si="1"/>
        <v>3</v>
      </c>
      <c r="O6" s="29">
        <v>3</v>
      </c>
      <c r="P6" s="30"/>
      <c r="Q6" s="30"/>
      <c r="R6" s="30"/>
      <c r="S6" s="30"/>
      <c r="T6" s="30"/>
      <c r="U6" s="30"/>
      <c r="V6" s="30"/>
    </row>
    <row r="7" spans="2:22" x14ac:dyDescent="0.45">
      <c r="B7" t="s">
        <v>78</v>
      </c>
      <c r="C7" s="30">
        <v>3</v>
      </c>
      <c r="E7" t="s">
        <v>78</v>
      </c>
      <c r="F7" s="29">
        <v>3</v>
      </c>
      <c r="G7" s="29">
        <f t="shared" si="1"/>
        <v>3</v>
      </c>
      <c r="H7" s="29">
        <f t="shared" si="1"/>
        <v>3</v>
      </c>
      <c r="I7" s="29">
        <f t="shared" si="1"/>
        <v>3</v>
      </c>
      <c r="J7" s="29">
        <f t="shared" si="1"/>
        <v>3</v>
      </c>
      <c r="K7" s="29">
        <f t="shared" si="1"/>
        <v>3</v>
      </c>
      <c r="L7" s="29">
        <f t="shared" si="1"/>
        <v>3</v>
      </c>
      <c r="M7" s="29">
        <f t="shared" si="1"/>
        <v>3</v>
      </c>
      <c r="N7" s="29">
        <f t="shared" si="1"/>
        <v>3</v>
      </c>
      <c r="O7" s="29">
        <v>3</v>
      </c>
      <c r="P7" s="30"/>
      <c r="Q7" s="30"/>
      <c r="R7" s="30"/>
      <c r="S7" s="30"/>
      <c r="T7" s="30"/>
      <c r="U7" s="30"/>
      <c r="V7" s="30"/>
    </row>
    <row r="8" spans="2:22" x14ac:dyDescent="0.45">
      <c r="B8" t="s">
        <v>79</v>
      </c>
      <c r="C8" s="30">
        <v>3</v>
      </c>
      <c r="E8" t="s">
        <v>79</v>
      </c>
      <c r="F8" s="29">
        <v>3</v>
      </c>
      <c r="G8" s="29">
        <f t="shared" si="1"/>
        <v>3</v>
      </c>
      <c r="H8" s="29">
        <f t="shared" si="1"/>
        <v>3</v>
      </c>
      <c r="I8" s="29">
        <f t="shared" si="1"/>
        <v>3</v>
      </c>
      <c r="J8" s="29">
        <f t="shared" si="1"/>
        <v>3</v>
      </c>
      <c r="K8" s="29">
        <f t="shared" si="1"/>
        <v>3</v>
      </c>
      <c r="L8" s="29">
        <f t="shared" si="1"/>
        <v>3</v>
      </c>
      <c r="M8" s="29">
        <f t="shared" si="1"/>
        <v>3</v>
      </c>
      <c r="N8" s="29">
        <f t="shared" si="1"/>
        <v>3</v>
      </c>
      <c r="O8" s="29">
        <v>3</v>
      </c>
      <c r="P8" s="30"/>
      <c r="Q8" s="30"/>
      <c r="R8" s="30"/>
      <c r="S8" s="30"/>
      <c r="T8" s="30"/>
      <c r="U8" s="30"/>
      <c r="V8" s="30"/>
    </row>
    <row r="9" spans="2:22" x14ac:dyDescent="0.45">
      <c r="B9" t="s">
        <v>80</v>
      </c>
      <c r="C9" s="30">
        <v>0.226269</v>
      </c>
      <c r="E9" t="s">
        <v>80</v>
      </c>
      <c r="F9" s="29">
        <v>0.226269</v>
      </c>
      <c r="G9" s="29">
        <f t="shared" si="1"/>
        <v>0.226269</v>
      </c>
      <c r="H9" s="29">
        <f t="shared" si="1"/>
        <v>0.226269</v>
      </c>
      <c r="I9" s="29">
        <f t="shared" si="1"/>
        <v>0.226269</v>
      </c>
      <c r="J9" s="29">
        <f t="shared" si="1"/>
        <v>0.226269</v>
      </c>
      <c r="K9" s="29">
        <f t="shared" si="1"/>
        <v>0.226269</v>
      </c>
      <c r="L9" s="29">
        <f t="shared" si="1"/>
        <v>0.226269</v>
      </c>
      <c r="M9" s="29">
        <f t="shared" si="1"/>
        <v>0.226269</v>
      </c>
      <c r="N9" s="29">
        <f t="shared" si="1"/>
        <v>0.226269</v>
      </c>
      <c r="O9" s="29">
        <v>0.226269</v>
      </c>
      <c r="P9" s="30"/>
      <c r="Q9" s="30"/>
      <c r="R9" s="30"/>
      <c r="S9" s="30"/>
      <c r="T9" s="30"/>
      <c r="U9" s="30"/>
      <c r="V9" s="30"/>
    </row>
    <row r="10" spans="2:22" x14ac:dyDescent="0.45">
      <c r="B10" t="s">
        <v>81</v>
      </c>
      <c r="C10" s="30">
        <v>0.233686</v>
      </c>
      <c r="E10" t="s">
        <v>81</v>
      </c>
      <c r="F10" s="29">
        <v>0.233686</v>
      </c>
      <c r="G10" s="29">
        <f t="shared" si="1"/>
        <v>0.233686</v>
      </c>
      <c r="H10" s="29">
        <f t="shared" si="1"/>
        <v>0.233686</v>
      </c>
      <c r="I10" s="29">
        <f t="shared" si="1"/>
        <v>0.233686</v>
      </c>
      <c r="J10" s="29">
        <f t="shared" si="1"/>
        <v>0.233686</v>
      </c>
      <c r="K10" s="29">
        <f t="shared" si="1"/>
        <v>0.233686</v>
      </c>
      <c r="L10" s="29">
        <f t="shared" si="1"/>
        <v>0.233686</v>
      </c>
      <c r="M10" s="29">
        <f t="shared" si="1"/>
        <v>0.233686</v>
      </c>
      <c r="N10" s="29">
        <f t="shared" si="1"/>
        <v>0.233686</v>
      </c>
      <c r="O10" s="29">
        <v>0.233686</v>
      </c>
      <c r="P10" s="30"/>
      <c r="Q10" s="30"/>
      <c r="R10" s="30"/>
      <c r="S10" s="30"/>
      <c r="T10" s="30"/>
      <c r="U10" s="30"/>
      <c r="V10" s="30"/>
    </row>
    <row r="11" spans="2:22" x14ac:dyDescent="0.45">
      <c r="B11" t="s">
        <v>82</v>
      </c>
      <c r="C11" s="30">
        <v>0.20452999999999999</v>
      </c>
      <c r="E11" t="s">
        <v>82</v>
      </c>
      <c r="F11" s="29">
        <v>0.20452999999999999</v>
      </c>
      <c r="G11" s="29">
        <f t="shared" si="1"/>
        <v>0.20452999999999999</v>
      </c>
      <c r="H11" s="29">
        <f t="shared" si="1"/>
        <v>0.20452999999999999</v>
      </c>
      <c r="I11" s="29">
        <f t="shared" si="1"/>
        <v>0.20452999999999999</v>
      </c>
      <c r="J11" s="29">
        <f t="shared" si="1"/>
        <v>0.20452999999999999</v>
      </c>
      <c r="K11" s="29">
        <f t="shared" si="1"/>
        <v>0.20452999999999999</v>
      </c>
      <c r="L11" s="29">
        <f t="shared" si="1"/>
        <v>0.20452999999999999</v>
      </c>
      <c r="M11" s="29">
        <f t="shared" si="1"/>
        <v>0.20452999999999999</v>
      </c>
      <c r="N11" s="29">
        <f t="shared" si="1"/>
        <v>0.20452999999999999</v>
      </c>
      <c r="O11" s="29">
        <v>0.20452999999999999</v>
      </c>
      <c r="P11" s="30"/>
      <c r="Q11" s="30"/>
      <c r="R11" s="30"/>
      <c r="S11" s="30"/>
      <c r="T11" s="30"/>
      <c r="U11" s="30"/>
      <c r="V11" s="30"/>
    </row>
    <row r="12" spans="2:22" x14ac:dyDescent="0.45">
      <c r="B12" t="s">
        <v>83</v>
      </c>
      <c r="C12" s="30">
        <v>5.5375139999999998</v>
      </c>
      <c r="E12" t="s">
        <v>83</v>
      </c>
      <c r="F12" s="29">
        <f>'30 PWL_Flow_cf'!H6</f>
        <v>5.2</v>
      </c>
      <c r="G12" s="29">
        <f t="shared" ref="G12:H17" si="2">$F12</f>
        <v>5.2</v>
      </c>
      <c r="H12" s="29">
        <f t="shared" si="2"/>
        <v>5.2</v>
      </c>
      <c r="I12" s="29">
        <f t="shared" ref="I12:N23" si="3">$O12</f>
        <v>5.5375139999999998</v>
      </c>
      <c r="J12" s="29">
        <f t="shared" si="3"/>
        <v>5.5375139999999998</v>
      </c>
      <c r="K12" s="29">
        <f t="shared" si="3"/>
        <v>5.5375139999999998</v>
      </c>
      <c r="L12" s="29">
        <f t="shared" si="3"/>
        <v>5.5375139999999998</v>
      </c>
      <c r="M12" s="29">
        <f t="shared" si="3"/>
        <v>5.5375139999999998</v>
      </c>
      <c r="N12" s="29">
        <f t="shared" si="3"/>
        <v>5.5375139999999998</v>
      </c>
      <c r="O12" s="29">
        <v>5.5375139999999998</v>
      </c>
      <c r="P12" s="30"/>
      <c r="Q12" s="30"/>
      <c r="R12" s="30"/>
      <c r="S12" s="30"/>
      <c r="T12" s="30"/>
      <c r="U12" s="30"/>
      <c r="V12" s="30"/>
    </row>
    <row r="13" spans="2:22" x14ac:dyDescent="0.45">
      <c r="B13" t="s">
        <v>84</v>
      </c>
      <c r="C13" s="30">
        <v>3.490326</v>
      </c>
      <c r="E13" t="s">
        <v>84</v>
      </c>
      <c r="F13" s="29">
        <f>'30 PWL_Flow_cf'!H7</f>
        <v>2.4</v>
      </c>
      <c r="G13" s="29">
        <f t="shared" si="2"/>
        <v>2.4</v>
      </c>
      <c r="H13" s="29">
        <f t="shared" si="2"/>
        <v>2.4</v>
      </c>
      <c r="I13" s="29">
        <f t="shared" si="3"/>
        <v>3.490326</v>
      </c>
      <c r="J13" s="29">
        <f t="shared" si="3"/>
        <v>3.490326</v>
      </c>
      <c r="K13" s="29">
        <f t="shared" si="3"/>
        <v>3.490326</v>
      </c>
      <c r="L13" s="29">
        <f t="shared" si="3"/>
        <v>3.490326</v>
      </c>
      <c r="M13" s="29">
        <f t="shared" si="3"/>
        <v>3.490326</v>
      </c>
      <c r="N13" s="29">
        <f t="shared" si="3"/>
        <v>3.490326</v>
      </c>
      <c r="O13" s="29">
        <v>3.490326</v>
      </c>
      <c r="P13" s="30"/>
      <c r="Q13" s="30"/>
      <c r="R13" s="30"/>
      <c r="S13" s="30"/>
      <c r="T13" s="30"/>
      <c r="U13" s="30"/>
      <c r="V13" s="30"/>
    </row>
    <row r="14" spans="2:22" x14ac:dyDescent="0.45">
      <c r="B14" t="s">
        <v>85</v>
      </c>
      <c r="C14" s="30">
        <v>0.74715900000000002</v>
      </c>
      <c r="E14" t="s">
        <v>85</v>
      </c>
      <c r="F14" s="29">
        <f>'30 PWL_Flow_cf'!H8</f>
        <v>0.8</v>
      </c>
      <c r="G14" s="29">
        <f t="shared" si="2"/>
        <v>0.8</v>
      </c>
      <c r="H14" s="29">
        <f t="shared" si="2"/>
        <v>0.8</v>
      </c>
      <c r="I14" s="29">
        <f t="shared" si="3"/>
        <v>0.74715900000000002</v>
      </c>
      <c r="J14" s="29">
        <f t="shared" si="3"/>
        <v>0.74715900000000002</v>
      </c>
      <c r="K14" s="29">
        <f t="shared" si="3"/>
        <v>0.74715900000000002</v>
      </c>
      <c r="L14" s="29">
        <f t="shared" si="3"/>
        <v>0.74715900000000002</v>
      </c>
      <c r="M14" s="29">
        <f t="shared" si="3"/>
        <v>0.74715900000000002</v>
      </c>
      <c r="N14" s="29">
        <f t="shared" si="3"/>
        <v>0.74715900000000002</v>
      </c>
      <c r="O14" s="29">
        <v>0.74715900000000002</v>
      </c>
      <c r="P14" s="30"/>
      <c r="Q14" s="30"/>
      <c r="R14" s="30"/>
      <c r="S14" s="30"/>
      <c r="T14" s="30"/>
      <c r="U14" s="30"/>
      <c r="V14" s="30"/>
    </row>
    <row r="15" spans="2:22" x14ac:dyDescent="0.45">
      <c r="B15" t="s">
        <v>86</v>
      </c>
      <c r="C15" s="30">
        <v>0.20156399999999999</v>
      </c>
      <c r="E15" t="s">
        <v>86</v>
      </c>
      <c r="F15" s="29">
        <f>'29 PWL_PpH_cf'!H6</f>
        <v>0.28000000000000003</v>
      </c>
      <c r="G15" s="29">
        <f t="shared" si="2"/>
        <v>0.28000000000000003</v>
      </c>
      <c r="H15" s="29">
        <f t="shared" si="2"/>
        <v>0.28000000000000003</v>
      </c>
      <c r="I15" s="29">
        <f t="shared" si="3"/>
        <v>0.20156399999999999</v>
      </c>
      <c r="J15" s="29">
        <f t="shared" si="3"/>
        <v>0.20156399999999999</v>
      </c>
      <c r="K15" s="29">
        <f t="shared" si="3"/>
        <v>0.20156399999999999</v>
      </c>
      <c r="L15" s="29">
        <f t="shared" si="3"/>
        <v>0.20156399999999999</v>
      </c>
      <c r="M15" s="29">
        <f t="shared" si="3"/>
        <v>0.20156399999999999</v>
      </c>
      <c r="N15" s="29">
        <f t="shared" si="3"/>
        <v>0.20156399999999999</v>
      </c>
      <c r="O15" s="29">
        <v>0.20156399999999999</v>
      </c>
      <c r="P15" s="30"/>
      <c r="Q15" s="30"/>
      <c r="R15" s="30"/>
      <c r="S15" s="30"/>
      <c r="T15" s="30"/>
      <c r="U15" s="30"/>
      <c r="V15" s="30"/>
    </row>
    <row r="16" spans="2:22" x14ac:dyDescent="0.45">
      <c r="B16" t="s">
        <v>87</v>
      </c>
      <c r="C16" s="30">
        <v>0.43513299999999999</v>
      </c>
      <c r="E16" t="s">
        <v>87</v>
      </c>
      <c r="F16" s="29">
        <f>'29 PWL_PpH_cf'!H7</f>
        <v>0.26</v>
      </c>
      <c r="G16" s="29">
        <f t="shared" si="2"/>
        <v>0.26</v>
      </c>
      <c r="H16" s="29">
        <f t="shared" si="2"/>
        <v>0.26</v>
      </c>
      <c r="I16" s="29">
        <f t="shared" si="3"/>
        <v>0.43513299999999999</v>
      </c>
      <c r="J16" s="29">
        <f t="shared" si="3"/>
        <v>0.43513299999999999</v>
      </c>
      <c r="K16" s="29">
        <f t="shared" si="3"/>
        <v>0.43513299999999999</v>
      </c>
      <c r="L16" s="29">
        <f t="shared" si="3"/>
        <v>0.43513299999999999</v>
      </c>
      <c r="M16" s="29">
        <f t="shared" si="3"/>
        <v>0.43513299999999999</v>
      </c>
      <c r="N16" s="29">
        <f t="shared" si="3"/>
        <v>0.43513299999999999</v>
      </c>
      <c r="O16" s="29">
        <v>0.43513299999999999</v>
      </c>
      <c r="P16" s="30"/>
      <c r="Q16" s="30"/>
      <c r="R16" s="30"/>
      <c r="S16" s="30"/>
      <c r="T16" s="30"/>
      <c r="U16" s="30"/>
      <c r="V16" s="30"/>
    </row>
    <row r="17" spans="2:22" x14ac:dyDescent="0.45">
      <c r="B17" t="s">
        <v>88</v>
      </c>
      <c r="C17" s="30">
        <v>7.9853999999999994E-2</v>
      </c>
      <c r="E17" t="s">
        <v>88</v>
      </c>
      <c r="F17" s="29">
        <f>'29 PWL_PpH_cf'!H8</f>
        <v>0.03</v>
      </c>
      <c r="G17" s="29">
        <f t="shared" si="2"/>
        <v>0.03</v>
      </c>
      <c r="H17" s="29">
        <f t="shared" si="2"/>
        <v>0.03</v>
      </c>
      <c r="I17" s="29">
        <f t="shared" si="3"/>
        <v>7.9853999999999994E-2</v>
      </c>
      <c r="J17" s="29">
        <f t="shared" si="3"/>
        <v>7.9853999999999994E-2</v>
      </c>
      <c r="K17" s="29">
        <f t="shared" si="3"/>
        <v>7.9853999999999994E-2</v>
      </c>
      <c r="L17" s="29">
        <f t="shared" si="3"/>
        <v>7.9853999999999994E-2</v>
      </c>
      <c r="M17" s="29">
        <f t="shared" si="3"/>
        <v>7.9853999999999994E-2</v>
      </c>
      <c r="N17" s="29">
        <f t="shared" si="3"/>
        <v>7.9853999999999994E-2</v>
      </c>
      <c r="O17" s="29">
        <v>7.9853999999999994E-2</v>
      </c>
      <c r="P17" s="30"/>
      <c r="Q17" s="30"/>
      <c r="R17" s="30"/>
      <c r="S17" s="30"/>
      <c r="T17" s="30"/>
      <c r="U17" s="30"/>
      <c r="V17" s="30"/>
    </row>
    <row r="18" spans="2:22" x14ac:dyDescent="0.45">
      <c r="B18" t="s">
        <v>89</v>
      </c>
      <c r="C18" s="30">
        <v>5.3281720000000004</v>
      </c>
      <c r="E18" t="s">
        <v>89</v>
      </c>
      <c r="F18" s="48">
        <v>5.2</v>
      </c>
      <c r="G18" s="29">
        <f t="shared" ref="G18:G65" si="4">$F18</f>
        <v>5.2</v>
      </c>
      <c r="H18" s="29">
        <f t="shared" ref="H18:H23" si="5">$O18</f>
        <v>5.3281720000000004</v>
      </c>
      <c r="I18" s="29">
        <f t="shared" si="3"/>
        <v>5.3281720000000004</v>
      </c>
      <c r="J18" s="29">
        <f t="shared" si="3"/>
        <v>5.3281720000000004</v>
      </c>
      <c r="K18" s="29">
        <f t="shared" si="3"/>
        <v>5.3281720000000004</v>
      </c>
      <c r="L18" s="29">
        <f t="shared" si="3"/>
        <v>5.3281720000000004</v>
      </c>
      <c r="M18" s="29">
        <f t="shared" si="3"/>
        <v>5.3281720000000004</v>
      </c>
      <c r="N18" s="29">
        <f t="shared" si="3"/>
        <v>5.3281720000000004</v>
      </c>
      <c r="O18" s="29">
        <v>5.3281720000000004</v>
      </c>
      <c r="P18" s="30"/>
      <c r="Q18" s="30"/>
      <c r="R18" s="30"/>
      <c r="S18" s="30"/>
      <c r="T18" s="30"/>
      <c r="U18" s="30"/>
      <c r="V18" s="30"/>
    </row>
    <row r="19" spans="2:22" x14ac:dyDescent="0.45">
      <c r="B19" t="s">
        <v>90</v>
      </c>
      <c r="C19" s="30">
        <v>3.509798</v>
      </c>
      <c r="E19" t="s">
        <v>90</v>
      </c>
      <c r="F19" s="48">
        <v>2.4</v>
      </c>
      <c r="G19" s="29">
        <f t="shared" si="4"/>
        <v>2.4</v>
      </c>
      <c r="H19" s="29">
        <f t="shared" si="5"/>
        <v>3.509798</v>
      </c>
      <c r="I19" s="29">
        <f t="shared" si="3"/>
        <v>3.509798</v>
      </c>
      <c r="J19" s="29">
        <f t="shared" si="3"/>
        <v>3.509798</v>
      </c>
      <c r="K19" s="29">
        <f t="shared" si="3"/>
        <v>3.509798</v>
      </c>
      <c r="L19" s="29">
        <f t="shared" si="3"/>
        <v>3.509798</v>
      </c>
      <c r="M19" s="29">
        <f t="shared" si="3"/>
        <v>3.509798</v>
      </c>
      <c r="N19" s="29">
        <f t="shared" si="3"/>
        <v>3.509798</v>
      </c>
      <c r="O19" s="29">
        <v>3.509798</v>
      </c>
      <c r="P19" s="30"/>
      <c r="Q19" s="30"/>
      <c r="R19" s="30"/>
      <c r="S19" s="30"/>
      <c r="T19" s="30"/>
      <c r="U19" s="30"/>
      <c r="V19" s="30"/>
    </row>
    <row r="20" spans="2:22" x14ac:dyDescent="0.45">
      <c r="B20" t="s">
        <v>91</v>
      </c>
      <c r="C20" s="30">
        <v>1.13703</v>
      </c>
      <c r="E20" t="s">
        <v>91</v>
      </c>
      <c r="F20" s="48">
        <v>0.8</v>
      </c>
      <c r="G20" s="29">
        <f t="shared" si="4"/>
        <v>0.8</v>
      </c>
      <c r="H20" s="29">
        <f t="shared" si="5"/>
        <v>1.13703</v>
      </c>
      <c r="I20" s="29">
        <f t="shared" si="3"/>
        <v>1.13703</v>
      </c>
      <c r="J20" s="29">
        <f t="shared" si="3"/>
        <v>1.13703</v>
      </c>
      <c r="K20" s="29">
        <f t="shared" si="3"/>
        <v>1.13703</v>
      </c>
      <c r="L20" s="29">
        <f t="shared" si="3"/>
        <v>1.13703</v>
      </c>
      <c r="M20" s="29">
        <f t="shared" si="3"/>
        <v>1.13703</v>
      </c>
      <c r="N20" s="29">
        <f t="shared" si="3"/>
        <v>1.13703</v>
      </c>
      <c r="O20" s="29">
        <v>1.13703</v>
      </c>
      <c r="P20" s="30"/>
      <c r="Q20" s="30"/>
      <c r="R20" s="30"/>
      <c r="S20" s="30"/>
      <c r="T20" s="30"/>
      <c r="U20" s="30"/>
      <c r="V20" s="30"/>
    </row>
    <row r="21" spans="2:22" x14ac:dyDescent="0.45">
      <c r="B21" t="s">
        <v>92</v>
      </c>
      <c r="C21" s="30">
        <v>0.22359499999999999</v>
      </c>
      <c r="E21" t="s">
        <v>92</v>
      </c>
      <c r="F21" s="48">
        <f>'29 PWL_PpH_cf'!I9</f>
        <v>0.28000000000000003</v>
      </c>
      <c r="G21" s="29">
        <f t="shared" si="4"/>
        <v>0.28000000000000003</v>
      </c>
      <c r="H21" s="29">
        <f t="shared" si="5"/>
        <v>0.22359499999999999</v>
      </c>
      <c r="I21" s="29">
        <f t="shared" si="3"/>
        <v>0.22359499999999999</v>
      </c>
      <c r="J21" s="29">
        <f t="shared" si="3"/>
        <v>0.22359499999999999</v>
      </c>
      <c r="K21" s="29">
        <f t="shared" si="3"/>
        <v>0.22359499999999999</v>
      </c>
      <c r="L21" s="29">
        <f t="shared" si="3"/>
        <v>0.22359499999999999</v>
      </c>
      <c r="M21" s="29">
        <f t="shared" si="3"/>
        <v>0.22359499999999999</v>
      </c>
      <c r="N21" s="29">
        <f t="shared" si="3"/>
        <v>0.22359499999999999</v>
      </c>
      <c r="O21" s="29">
        <v>0.22359499999999999</v>
      </c>
      <c r="P21" s="30"/>
      <c r="Q21" s="30"/>
      <c r="R21" s="30"/>
      <c r="S21" s="30"/>
      <c r="T21" s="30"/>
      <c r="U21" s="30"/>
      <c r="V21" s="30"/>
    </row>
    <row r="22" spans="2:22" x14ac:dyDescent="0.45">
      <c r="B22" t="s">
        <v>93</v>
      </c>
      <c r="C22" s="30">
        <v>0.41111399999999998</v>
      </c>
      <c r="E22" t="s">
        <v>93</v>
      </c>
      <c r="F22" s="48">
        <f>'29 PWL_PpH_cf'!I10</f>
        <v>0.26</v>
      </c>
      <c r="G22" s="29">
        <f t="shared" si="4"/>
        <v>0.26</v>
      </c>
      <c r="H22" s="29">
        <f t="shared" si="5"/>
        <v>0.41111399999999998</v>
      </c>
      <c r="I22" s="29">
        <f t="shared" si="3"/>
        <v>0.41111399999999998</v>
      </c>
      <c r="J22" s="29">
        <f t="shared" si="3"/>
        <v>0.41111399999999998</v>
      </c>
      <c r="K22" s="29">
        <f t="shared" si="3"/>
        <v>0.41111399999999998</v>
      </c>
      <c r="L22" s="29">
        <f t="shared" si="3"/>
        <v>0.41111399999999998</v>
      </c>
      <c r="M22" s="29">
        <f t="shared" si="3"/>
        <v>0.41111399999999998</v>
      </c>
      <c r="N22" s="29">
        <f t="shared" si="3"/>
        <v>0.41111399999999998</v>
      </c>
      <c r="O22" s="29">
        <v>0.41111399999999998</v>
      </c>
      <c r="P22" s="30"/>
      <c r="Q22" s="30"/>
      <c r="R22" s="30"/>
      <c r="S22" s="30"/>
      <c r="T22" s="30"/>
      <c r="U22" s="30"/>
      <c r="V22" s="30"/>
    </row>
    <row r="23" spans="2:22" x14ac:dyDescent="0.45">
      <c r="B23" t="s">
        <v>94</v>
      </c>
      <c r="C23" s="30">
        <v>9.8242999999999997E-2</v>
      </c>
      <c r="E23" t="s">
        <v>94</v>
      </c>
      <c r="F23" s="48">
        <f>'29 PWL_PpH_cf'!I11</f>
        <v>0.03</v>
      </c>
      <c r="G23" s="29">
        <f t="shared" si="4"/>
        <v>0.03</v>
      </c>
      <c r="H23" s="29">
        <f t="shared" si="5"/>
        <v>9.8242999999999997E-2</v>
      </c>
      <c r="I23" s="29">
        <f t="shared" si="3"/>
        <v>9.8242999999999997E-2</v>
      </c>
      <c r="J23" s="29">
        <f t="shared" si="3"/>
        <v>9.8242999999999997E-2</v>
      </c>
      <c r="K23" s="29">
        <f t="shared" si="3"/>
        <v>9.8242999999999997E-2</v>
      </c>
      <c r="L23" s="29">
        <f t="shared" si="3"/>
        <v>9.8242999999999997E-2</v>
      </c>
      <c r="M23" s="29">
        <f t="shared" si="3"/>
        <v>9.8242999999999997E-2</v>
      </c>
      <c r="N23" s="29">
        <f t="shared" si="3"/>
        <v>9.8242999999999997E-2</v>
      </c>
      <c r="O23" s="29">
        <v>9.8242999999999997E-2</v>
      </c>
      <c r="P23" s="30"/>
      <c r="Q23" s="30"/>
      <c r="R23" s="30"/>
      <c r="S23" s="30"/>
      <c r="T23" s="30"/>
      <c r="U23" s="30"/>
      <c r="V23" s="30"/>
    </row>
    <row r="24" spans="2:22" x14ac:dyDescent="0.45">
      <c r="B24" t="s">
        <v>95</v>
      </c>
      <c r="C24" s="30">
        <v>5.3159999999999998</v>
      </c>
      <c r="E24" t="s">
        <v>95</v>
      </c>
      <c r="F24" s="29">
        <f>'30 PWL_Flow_cf'!G12</f>
        <v>4.8099999999999996</v>
      </c>
      <c r="G24" s="29">
        <f t="shared" si="4"/>
        <v>4.8099999999999996</v>
      </c>
      <c r="H24" s="29">
        <f t="shared" ref="H24:I47" si="6">$F24</f>
        <v>4.8099999999999996</v>
      </c>
      <c r="I24" s="29">
        <f t="shared" si="6"/>
        <v>4.8099999999999996</v>
      </c>
      <c r="J24" s="29">
        <f t="shared" ref="J24:N29" si="7">$O24</f>
        <v>5.3159999999999998</v>
      </c>
      <c r="K24" s="29">
        <f t="shared" si="7"/>
        <v>5.3159999999999998</v>
      </c>
      <c r="L24" s="29">
        <f t="shared" si="7"/>
        <v>5.3159999999999998</v>
      </c>
      <c r="M24" s="29">
        <f t="shared" si="7"/>
        <v>5.3159999999999998</v>
      </c>
      <c r="N24" s="29">
        <f t="shared" si="7"/>
        <v>5.3159999999999998</v>
      </c>
      <c r="O24" s="29">
        <v>5.3159999999999998</v>
      </c>
      <c r="P24" s="30"/>
      <c r="Q24" s="30"/>
      <c r="R24" s="30"/>
      <c r="S24" s="30"/>
      <c r="T24" s="30"/>
      <c r="U24" s="30"/>
      <c r="V24" s="30"/>
    </row>
    <row r="25" spans="2:22" x14ac:dyDescent="0.45">
      <c r="B25" t="s">
        <v>96</v>
      </c>
      <c r="C25" s="30">
        <v>1.8783700000000001</v>
      </c>
      <c r="E25" t="s">
        <v>96</v>
      </c>
      <c r="F25" s="29">
        <f>'30 PWL_Flow_cf'!G13</f>
        <v>2.2400000000000002</v>
      </c>
      <c r="G25" s="29">
        <f t="shared" si="4"/>
        <v>2.2400000000000002</v>
      </c>
      <c r="H25" s="29">
        <f t="shared" si="6"/>
        <v>2.2400000000000002</v>
      </c>
      <c r="I25" s="29">
        <f t="shared" si="6"/>
        <v>2.2400000000000002</v>
      </c>
      <c r="J25" s="29">
        <f t="shared" si="7"/>
        <v>1.8783700000000001</v>
      </c>
      <c r="K25" s="29">
        <f t="shared" si="7"/>
        <v>1.8783700000000001</v>
      </c>
      <c r="L25" s="29">
        <f t="shared" si="7"/>
        <v>1.8783700000000001</v>
      </c>
      <c r="M25" s="29">
        <f t="shared" si="7"/>
        <v>1.8783700000000001</v>
      </c>
      <c r="N25" s="29">
        <f t="shared" si="7"/>
        <v>1.8783700000000001</v>
      </c>
      <c r="O25" s="29">
        <v>1.8783700000000001</v>
      </c>
      <c r="P25" s="30"/>
      <c r="Q25" s="30"/>
      <c r="R25" s="30"/>
      <c r="S25" s="30"/>
      <c r="T25" s="30"/>
      <c r="U25" s="30"/>
      <c r="V25" s="30"/>
    </row>
    <row r="26" spans="2:22" x14ac:dyDescent="0.45">
      <c r="B26" t="s">
        <v>97</v>
      </c>
      <c r="C26" s="30">
        <v>1.30592</v>
      </c>
      <c r="E26" t="s">
        <v>97</v>
      </c>
      <c r="F26" s="29">
        <f>'30 PWL_Flow_cf'!G14</f>
        <v>1.3</v>
      </c>
      <c r="G26" s="29">
        <f t="shared" si="4"/>
        <v>1.3</v>
      </c>
      <c r="H26" s="29">
        <f t="shared" si="6"/>
        <v>1.3</v>
      </c>
      <c r="I26" s="29">
        <f t="shared" si="6"/>
        <v>1.3</v>
      </c>
      <c r="J26" s="29">
        <f t="shared" si="7"/>
        <v>1.30592</v>
      </c>
      <c r="K26" s="29">
        <f t="shared" si="7"/>
        <v>1.30592</v>
      </c>
      <c r="L26" s="29">
        <f t="shared" si="7"/>
        <v>1.30592</v>
      </c>
      <c r="M26" s="29">
        <f t="shared" si="7"/>
        <v>1.30592</v>
      </c>
      <c r="N26" s="29">
        <f t="shared" si="7"/>
        <v>1.30592</v>
      </c>
      <c r="O26" s="29">
        <v>1.30592</v>
      </c>
      <c r="P26" s="30"/>
      <c r="Q26" s="30"/>
      <c r="R26" s="30"/>
      <c r="S26" s="30"/>
      <c r="T26" s="30"/>
      <c r="U26" s="30"/>
      <c r="V26" s="30"/>
    </row>
    <row r="27" spans="2:22" x14ac:dyDescent="0.45">
      <c r="B27" t="s">
        <v>98</v>
      </c>
      <c r="C27" s="30">
        <v>0.29160000000000003</v>
      </c>
      <c r="E27" t="s">
        <v>98</v>
      </c>
      <c r="F27" s="29">
        <f>'29 PWL_PpH_cf'!G12</f>
        <v>0.23</v>
      </c>
      <c r="G27" s="29">
        <f t="shared" si="4"/>
        <v>0.23</v>
      </c>
      <c r="H27" s="29">
        <f t="shared" si="6"/>
        <v>0.23</v>
      </c>
      <c r="I27" s="29">
        <f t="shared" si="6"/>
        <v>0.23</v>
      </c>
      <c r="J27" s="29">
        <f t="shared" si="7"/>
        <v>0.29160000000000003</v>
      </c>
      <c r="K27" s="29">
        <f t="shared" si="7"/>
        <v>0.29160000000000003</v>
      </c>
      <c r="L27" s="29">
        <f t="shared" si="7"/>
        <v>0.29160000000000003</v>
      </c>
      <c r="M27" s="29">
        <f t="shared" si="7"/>
        <v>0.29160000000000003</v>
      </c>
      <c r="N27" s="29">
        <f t="shared" si="7"/>
        <v>0.29160000000000003</v>
      </c>
      <c r="O27" s="29">
        <v>0.29160000000000003</v>
      </c>
      <c r="P27" s="30"/>
      <c r="Q27" s="30"/>
      <c r="R27" s="30"/>
      <c r="S27" s="30"/>
      <c r="T27" s="30"/>
      <c r="U27" s="30"/>
      <c r="V27" s="30"/>
    </row>
    <row r="28" spans="2:22" x14ac:dyDescent="0.45">
      <c r="B28" t="s">
        <v>99</v>
      </c>
      <c r="C28" s="30">
        <v>0.2112</v>
      </c>
      <c r="E28" t="s">
        <v>99</v>
      </c>
      <c r="F28" s="29">
        <f>'29 PWL_PpH_cf'!G13</f>
        <v>0.26</v>
      </c>
      <c r="G28" s="29">
        <f t="shared" si="4"/>
        <v>0.26</v>
      </c>
      <c r="H28" s="29">
        <f t="shared" si="6"/>
        <v>0.26</v>
      </c>
      <c r="I28" s="29">
        <f t="shared" si="6"/>
        <v>0.26</v>
      </c>
      <c r="J28" s="29">
        <f t="shared" si="7"/>
        <v>0.2112</v>
      </c>
      <c r="K28" s="29">
        <f t="shared" si="7"/>
        <v>0.2112</v>
      </c>
      <c r="L28" s="29">
        <f t="shared" si="7"/>
        <v>0.2112</v>
      </c>
      <c r="M28" s="29">
        <f t="shared" si="7"/>
        <v>0.2112</v>
      </c>
      <c r="N28" s="29">
        <f t="shared" si="7"/>
        <v>0.2112</v>
      </c>
      <c r="O28" s="29">
        <v>0.2112</v>
      </c>
      <c r="P28" s="30"/>
      <c r="Q28" s="30"/>
      <c r="R28" s="30"/>
      <c r="S28" s="30"/>
      <c r="T28" s="30"/>
      <c r="U28" s="30"/>
      <c r="V28" s="30"/>
    </row>
    <row r="29" spans="2:22" x14ac:dyDescent="0.45">
      <c r="B29" t="s">
        <v>100</v>
      </c>
      <c r="C29" s="30">
        <v>7.1800000000000003E-2</v>
      </c>
      <c r="E29" t="s">
        <v>100</v>
      </c>
      <c r="F29" s="29">
        <f>'29 PWL_PpH_cf'!G14</f>
        <v>0.08</v>
      </c>
      <c r="G29" s="29">
        <f t="shared" si="4"/>
        <v>0.08</v>
      </c>
      <c r="H29" s="29">
        <f t="shared" si="6"/>
        <v>0.08</v>
      </c>
      <c r="I29" s="29">
        <f t="shared" si="6"/>
        <v>0.08</v>
      </c>
      <c r="J29" s="29">
        <f t="shared" si="7"/>
        <v>7.1800000000000003E-2</v>
      </c>
      <c r="K29" s="29">
        <f t="shared" si="7"/>
        <v>7.1800000000000003E-2</v>
      </c>
      <c r="L29" s="29">
        <f t="shared" si="7"/>
        <v>7.1800000000000003E-2</v>
      </c>
      <c r="M29" s="29">
        <f t="shared" si="7"/>
        <v>7.1800000000000003E-2</v>
      </c>
      <c r="N29" s="29">
        <f t="shared" si="7"/>
        <v>7.1800000000000003E-2</v>
      </c>
      <c r="O29" s="29">
        <v>7.1800000000000003E-2</v>
      </c>
      <c r="P29" s="30"/>
      <c r="Q29" s="30"/>
      <c r="R29" s="30"/>
      <c r="S29" s="30"/>
      <c r="T29" s="30"/>
      <c r="U29" s="30"/>
      <c r="V29" s="30"/>
    </row>
    <row r="30" spans="2:22" x14ac:dyDescent="0.45">
      <c r="B30" t="s">
        <v>101</v>
      </c>
      <c r="C30" s="30">
        <v>1</v>
      </c>
      <c r="E30" t="s">
        <v>101</v>
      </c>
      <c r="F30" s="29">
        <v>1</v>
      </c>
      <c r="G30" s="29">
        <f t="shared" si="4"/>
        <v>1</v>
      </c>
      <c r="H30" s="29">
        <f t="shared" si="6"/>
        <v>1</v>
      </c>
      <c r="I30" s="29">
        <f t="shared" si="6"/>
        <v>1</v>
      </c>
      <c r="J30" s="29">
        <f t="shared" ref="J30:N39" si="8">$F30</f>
        <v>1</v>
      </c>
      <c r="K30" s="29">
        <f t="shared" si="8"/>
        <v>1</v>
      </c>
      <c r="L30" s="29">
        <f t="shared" si="8"/>
        <v>1</v>
      </c>
      <c r="M30" s="29">
        <f t="shared" si="8"/>
        <v>1</v>
      </c>
      <c r="N30" s="29">
        <f t="shared" si="8"/>
        <v>1</v>
      </c>
      <c r="O30" s="29">
        <v>1</v>
      </c>
      <c r="P30" s="30"/>
      <c r="Q30" s="30"/>
      <c r="R30" s="30"/>
      <c r="S30" s="30"/>
      <c r="T30" s="30"/>
      <c r="U30" s="30"/>
      <c r="V30" s="30"/>
    </row>
    <row r="31" spans="2:22" x14ac:dyDescent="0.45">
      <c r="B31" t="s">
        <v>102</v>
      </c>
      <c r="C31" s="30">
        <v>0.55000000000000004</v>
      </c>
      <c r="E31" t="s">
        <v>102</v>
      </c>
      <c r="F31" s="29">
        <v>0.55000000000000004</v>
      </c>
      <c r="G31" s="29">
        <f t="shared" si="4"/>
        <v>0.55000000000000004</v>
      </c>
      <c r="H31" s="29">
        <f t="shared" si="6"/>
        <v>0.55000000000000004</v>
      </c>
      <c r="I31" s="29">
        <f t="shared" si="6"/>
        <v>0.55000000000000004</v>
      </c>
      <c r="J31" s="29">
        <f t="shared" si="8"/>
        <v>0.55000000000000004</v>
      </c>
      <c r="K31" s="29">
        <f t="shared" si="8"/>
        <v>0.55000000000000004</v>
      </c>
      <c r="L31" s="29">
        <f t="shared" si="8"/>
        <v>0.55000000000000004</v>
      </c>
      <c r="M31" s="29">
        <f t="shared" si="8"/>
        <v>0.55000000000000004</v>
      </c>
      <c r="N31" s="29">
        <f t="shared" si="8"/>
        <v>0.55000000000000004</v>
      </c>
      <c r="O31" s="29">
        <v>0.55000000000000004</v>
      </c>
      <c r="P31" s="30"/>
      <c r="Q31" s="30"/>
      <c r="R31" s="30"/>
      <c r="S31" s="30"/>
      <c r="T31" s="30"/>
      <c r="U31" s="30"/>
      <c r="V31" s="30"/>
    </row>
    <row r="32" spans="2:22" x14ac:dyDescent="0.45">
      <c r="B32" t="s">
        <v>103</v>
      </c>
      <c r="C32" s="30">
        <v>0.25</v>
      </c>
      <c r="E32" t="s">
        <v>103</v>
      </c>
      <c r="F32" s="29">
        <v>0.25</v>
      </c>
      <c r="G32" s="29">
        <f t="shared" si="4"/>
        <v>0.25</v>
      </c>
      <c r="H32" s="29">
        <f t="shared" si="6"/>
        <v>0.25</v>
      </c>
      <c r="I32" s="29">
        <f t="shared" si="6"/>
        <v>0.25</v>
      </c>
      <c r="J32" s="29">
        <f t="shared" si="8"/>
        <v>0.25</v>
      </c>
      <c r="K32" s="29">
        <f t="shared" si="8"/>
        <v>0.25</v>
      </c>
      <c r="L32" s="29">
        <f t="shared" si="8"/>
        <v>0.25</v>
      </c>
      <c r="M32" s="29">
        <f t="shared" si="8"/>
        <v>0.25</v>
      </c>
      <c r="N32" s="29">
        <f t="shared" si="8"/>
        <v>0.25</v>
      </c>
      <c r="O32" s="29">
        <v>0.25</v>
      </c>
      <c r="P32" s="30"/>
      <c r="Q32" s="30"/>
      <c r="R32" s="30"/>
      <c r="S32" s="30"/>
      <c r="T32" s="30"/>
      <c r="U32" s="30"/>
      <c r="V32" s="30"/>
    </row>
    <row r="33" spans="2:22" x14ac:dyDescent="0.45">
      <c r="B33" t="s">
        <v>104</v>
      </c>
      <c r="C33" s="30">
        <v>4.1999999999999997E-3</v>
      </c>
      <c r="E33" t="s">
        <v>104</v>
      </c>
      <c r="F33" s="29">
        <v>4.1999999999999997E-3</v>
      </c>
      <c r="G33" s="29">
        <f t="shared" si="4"/>
        <v>4.1999999999999997E-3</v>
      </c>
      <c r="H33" s="29">
        <f t="shared" si="6"/>
        <v>4.1999999999999997E-3</v>
      </c>
      <c r="I33" s="29">
        <f t="shared" si="6"/>
        <v>4.1999999999999997E-3</v>
      </c>
      <c r="J33" s="29">
        <f t="shared" si="8"/>
        <v>4.1999999999999997E-3</v>
      </c>
      <c r="K33" s="29">
        <f t="shared" si="8"/>
        <v>4.1999999999999997E-3</v>
      </c>
      <c r="L33" s="29">
        <f t="shared" si="8"/>
        <v>4.1999999999999997E-3</v>
      </c>
      <c r="M33" s="29">
        <f t="shared" si="8"/>
        <v>4.1999999999999997E-3</v>
      </c>
      <c r="N33" s="29">
        <f t="shared" si="8"/>
        <v>4.1999999999999997E-3</v>
      </c>
      <c r="O33" s="29">
        <v>4.1999999999999997E-3</v>
      </c>
      <c r="P33" s="30"/>
      <c r="Q33" s="30"/>
      <c r="R33" s="30"/>
      <c r="S33" s="30"/>
      <c r="T33" s="30"/>
      <c r="U33" s="30"/>
      <c r="V33" s="30"/>
    </row>
    <row r="34" spans="2:22" x14ac:dyDescent="0.45">
      <c r="B34" t="s">
        <v>105</v>
      </c>
      <c r="C34" s="30">
        <v>0.1024</v>
      </c>
      <c r="E34" t="s">
        <v>105</v>
      </c>
      <c r="F34" s="29">
        <v>0.1024</v>
      </c>
      <c r="G34" s="29">
        <f t="shared" si="4"/>
        <v>0.1024</v>
      </c>
      <c r="H34" s="29">
        <f t="shared" si="6"/>
        <v>0.1024</v>
      </c>
      <c r="I34" s="29">
        <f t="shared" si="6"/>
        <v>0.1024</v>
      </c>
      <c r="J34" s="29">
        <f t="shared" si="8"/>
        <v>0.1024</v>
      </c>
      <c r="K34" s="29">
        <f t="shared" si="8"/>
        <v>0.1024</v>
      </c>
      <c r="L34" s="29">
        <f t="shared" si="8"/>
        <v>0.1024</v>
      </c>
      <c r="M34" s="29">
        <f t="shared" si="8"/>
        <v>0.1024</v>
      </c>
      <c r="N34" s="29">
        <f t="shared" si="8"/>
        <v>0.1024</v>
      </c>
      <c r="O34" s="29">
        <v>0.1024</v>
      </c>
      <c r="P34" s="30"/>
      <c r="Q34" s="30"/>
      <c r="R34" s="30"/>
      <c r="S34" s="30"/>
      <c r="T34" s="30"/>
      <c r="U34" s="30"/>
      <c r="V34" s="30"/>
    </row>
    <row r="35" spans="2:22" x14ac:dyDescent="0.45">
      <c r="B35" t="s">
        <v>106</v>
      </c>
      <c r="C35" s="30">
        <v>1.0999999999999999E-2</v>
      </c>
      <c r="E35" t="s">
        <v>106</v>
      </c>
      <c r="F35" s="29">
        <v>1.0999999999999999E-2</v>
      </c>
      <c r="G35" s="29">
        <f t="shared" si="4"/>
        <v>1.0999999999999999E-2</v>
      </c>
      <c r="H35" s="29">
        <f t="shared" si="6"/>
        <v>1.0999999999999999E-2</v>
      </c>
      <c r="I35" s="29">
        <f t="shared" si="6"/>
        <v>1.0999999999999999E-2</v>
      </c>
      <c r="J35" s="29">
        <f t="shared" si="8"/>
        <v>1.0999999999999999E-2</v>
      </c>
      <c r="K35" s="29">
        <f t="shared" si="8"/>
        <v>1.0999999999999999E-2</v>
      </c>
      <c r="L35" s="29">
        <f t="shared" si="8"/>
        <v>1.0999999999999999E-2</v>
      </c>
      <c r="M35" s="29">
        <f t="shared" si="8"/>
        <v>1.0999999999999999E-2</v>
      </c>
      <c r="N35" s="29">
        <f t="shared" si="8"/>
        <v>1.0999999999999999E-2</v>
      </c>
      <c r="O35" s="29">
        <v>1.0999999999999999E-2</v>
      </c>
      <c r="P35" s="30"/>
      <c r="Q35" s="30"/>
      <c r="R35" s="30"/>
      <c r="S35" s="30"/>
      <c r="T35" s="30"/>
      <c r="U35" s="30"/>
      <c r="V35" s="30"/>
    </row>
    <row r="36" spans="2:22" x14ac:dyDescent="0.45">
      <c r="B36" t="s">
        <v>107</v>
      </c>
      <c r="C36" s="30">
        <v>1</v>
      </c>
      <c r="E36" t="s">
        <v>107</v>
      </c>
      <c r="F36" s="29">
        <v>1</v>
      </c>
      <c r="G36" s="29">
        <f t="shared" si="4"/>
        <v>1</v>
      </c>
      <c r="H36" s="29">
        <f t="shared" si="6"/>
        <v>1</v>
      </c>
      <c r="I36" s="29">
        <f t="shared" si="6"/>
        <v>1</v>
      </c>
      <c r="J36" s="29">
        <f t="shared" si="8"/>
        <v>1</v>
      </c>
      <c r="K36" s="29">
        <f t="shared" si="8"/>
        <v>1</v>
      </c>
      <c r="L36" s="29">
        <f t="shared" si="8"/>
        <v>1</v>
      </c>
      <c r="M36" s="29">
        <f t="shared" si="8"/>
        <v>1</v>
      </c>
      <c r="N36" s="29">
        <f t="shared" si="8"/>
        <v>1</v>
      </c>
      <c r="O36" s="29">
        <v>1</v>
      </c>
      <c r="P36" s="30"/>
      <c r="Q36" s="30"/>
      <c r="R36" s="30"/>
      <c r="S36" s="30"/>
      <c r="T36" s="30"/>
      <c r="U36" s="30"/>
      <c r="V36" s="30"/>
    </row>
    <row r="37" spans="2:22" x14ac:dyDescent="0.45">
      <c r="B37" t="s">
        <v>108</v>
      </c>
      <c r="C37" s="30">
        <v>0.55000000000000004</v>
      </c>
      <c r="E37" t="s">
        <v>108</v>
      </c>
      <c r="F37" s="29">
        <v>0.55000000000000004</v>
      </c>
      <c r="G37" s="29">
        <f t="shared" si="4"/>
        <v>0.55000000000000004</v>
      </c>
      <c r="H37" s="29">
        <f t="shared" si="6"/>
        <v>0.55000000000000004</v>
      </c>
      <c r="I37" s="29">
        <f t="shared" si="6"/>
        <v>0.55000000000000004</v>
      </c>
      <c r="J37" s="29">
        <f t="shared" si="8"/>
        <v>0.55000000000000004</v>
      </c>
      <c r="K37" s="29">
        <f t="shared" si="8"/>
        <v>0.55000000000000004</v>
      </c>
      <c r="L37" s="29">
        <f t="shared" si="8"/>
        <v>0.55000000000000004</v>
      </c>
      <c r="M37" s="29">
        <f t="shared" si="8"/>
        <v>0.55000000000000004</v>
      </c>
      <c r="N37" s="29">
        <f t="shared" si="8"/>
        <v>0.55000000000000004</v>
      </c>
      <c r="O37" s="29">
        <v>0.55000000000000004</v>
      </c>
      <c r="P37" s="30"/>
      <c r="Q37" s="30"/>
      <c r="R37" s="30"/>
      <c r="S37" s="30"/>
      <c r="T37" s="30"/>
      <c r="U37" s="30"/>
      <c r="V37" s="30"/>
    </row>
    <row r="38" spans="2:22" x14ac:dyDescent="0.45">
      <c r="B38" t="s">
        <v>109</v>
      </c>
      <c r="C38" s="30">
        <v>0.25</v>
      </c>
      <c r="E38" t="s">
        <v>109</v>
      </c>
      <c r="F38" s="29">
        <v>0.25</v>
      </c>
      <c r="G38" s="29">
        <f t="shared" si="4"/>
        <v>0.25</v>
      </c>
      <c r="H38" s="29">
        <f t="shared" si="6"/>
        <v>0.25</v>
      </c>
      <c r="I38" s="29">
        <f t="shared" si="6"/>
        <v>0.25</v>
      </c>
      <c r="J38" s="29">
        <f t="shared" si="8"/>
        <v>0.25</v>
      </c>
      <c r="K38" s="29">
        <f t="shared" si="8"/>
        <v>0.25</v>
      </c>
      <c r="L38" s="29">
        <f t="shared" si="8"/>
        <v>0.25</v>
      </c>
      <c r="M38" s="29">
        <f t="shared" si="8"/>
        <v>0.25</v>
      </c>
      <c r="N38" s="29">
        <f t="shared" si="8"/>
        <v>0.25</v>
      </c>
      <c r="O38" s="29">
        <v>0.25</v>
      </c>
      <c r="P38" s="30"/>
      <c r="Q38" s="30"/>
      <c r="R38" s="30"/>
      <c r="S38" s="30"/>
      <c r="T38" s="30"/>
      <c r="U38" s="30"/>
      <c r="V38" s="30"/>
    </row>
    <row r="39" spans="2:22" x14ac:dyDescent="0.45">
      <c r="B39" t="s">
        <v>110</v>
      </c>
      <c r="C39" s="30">
        <v>4.1999999999999997E-3</v>
      </c>
      <c r="E39" t="s">
        <v>110</v>
      </c>
      <c r="F39" s="29">
        <v>4.1999999999999997E-3</v>
      </c>
      <c r="G39" s="29">
        <f t="shared" si="4"/>
        <v>4.1999999999999997E-3</v>
      </c>
      <c r="H39" s="29">
        <f t="shared" si="6"/>
        <v>4.1999999999999997E-3</v>
      </c>
      <c r="I39" s="29">
        <f t="shared" si="6"/>
        <v>4.1999999999999997E-3</v>
      </c>
      <c r="J39" s="29">
        <f t="shared" si="8"/>
        <v>4.1999999999999997E-3</v>
      </c>
      <c r="K39" s="29">
        <f t="shared" si="8"/>
        <v>4.1999999999999997E-3</v>
      </c>
      <c r="L39" s="29">
        <f t="shared" si="8"/>
        <v>4.1999999999999997E-3</v>
      </c>
      <c r="M39" s="29">
        <f t="shared" si="8"/>
        <v>4.1999999999999997E-3</v>
      </c>
      <c r="N39" s="29">
        <f t="shared" si="8"/>
        <v>4.1999999999999997E-3</v>
      </c>
      <c r="O39" s="29">
        <v>4.1999999999999997E-3</v>
      </c>
      <c r="P39" s="30"/>
      <c r="Q39" s="30"/>
      <c r="R39" s="30"/>
      <c r="S39" s="30"/>
      <c r="T39" s="30"/>
      <c r="U39" s="30"/>
      <c r="V39" s="30"/>
    </row>
    <row r="40" spans="2:22" x14ac:dyDescent="0.45">
      <c r="B40" t="s">
        <v>111</v>
      </c>
      <c r="C40" s="30">
        <v>0.1024</v>
      </c>
      <c r="E40" t="s">
        <v>111</v>
      </c>
      <c r="F40" s="29">
        <v>0.1024</v>
      </c>
      <c r="G40" s="29">
        <f t="shared" si="4"/>
        <v>0.1024</v>
      </c>
      <c r="H40" s="29">
        <f t="shared" si="6"/>
        <v>0.1024</v>
      </c>
      <c r="I40" s="29">
        <f t="shared" si="6"/>
        <v>0.1024</v>
      </c>
      <c r="J40" s="29">
        <f t="shared" ref="J40:N47" si="9">$F40</f>
        <v>0.1024</v>
      </c>
      <c r="K40" s="29">
        <f t="shared" si="9"/>
        <v>0.1024</v>
      </c>
      <c r="L40" s="29">
        <f t="shared" si="9"/>
        <v>0.1024</v>
      </c>
      <c r="M40" s="29">
        <f t="shared" si="9"/>
        <v>0.1024</v>
      </c>
      <c r="N40" s="29">
        <f t="shared" si="9"/>
        <v>0.1024</v>
      </c>
      <c r="O40" s="29">
        <v>0.1024</v>
      </c>
      <c r="P40" s="30"/>
      <c r="Q40" s="30"/>
      <c r="R40" s="30"/>
      <c r="S40" s="30"/>
      <c r="T40" s="30"/>
      <c r="U40" s="30"/>
      <c r="V40" s="30"/>
    </row>
    <row r="41" spans="2:22" x14ac:dyDescent="0.45">
      <c r="B41" t="s">
        <v>112</v>
      </c>
      <c r="C41" s="30">
        <v>1.0999999999999999E-2</v>
      </c>
      <c r="E41" t="s">
        <v>112</v>
      </c>
      <c r="F41" s="29">
        <v>1.0999999999999999E-2</v>
      </c>
      <c r="G41" s="29">
        <f t="shared" si="4"/>
        <v>1.0999999999999999E-2</v>
      </c>
      <c r="H41" s="29">
        <f t="shared" si="6"/>
        <v>1.0999999999999999E-2</v>
      </c>
      <c r="I41" s="29">
        <f t="shared" si="6"/>
        <v>1.0999999999999999E-2</v>
      </c>
      <c r="J41" s="29">
        <f t="shared" si="9"/>
        <v>1.0999999999999999E-2</v>
      </c>
      <c r="K41" s="29">
        <f t="shared" si="9"/>
        <v>1.0999999999999999E-2</v>
      </c>
      <c r="L41" s="29">
        <f t="shared" si="9"/>
        <v>1.0999999999999999E-2</v>
      </c>
      <c r="M41" s="29">
        <f t="shared" si="9"/>
        <v>1.0999999999999999E-2</v>
      </c>
      <c r="N41" s="29">
        <f t="shared" si="9"/>
        <v>1.0999999999999999E-2</v>
      </c>
      <c r="O41" s="29">
        <v>1.0999999999999999E-2</v>
      </c>
      <c r="P41" s="30"/>
      <c r="Q41" s="30"/>
      <c r="R41" s="30"/>
      <c r="S41" s="30"/>
      <c r="T41" s="30"/>
      <c r="U41" s="30"/>
      <c r="V41" s="30"/>
    </row>
    <row r="42" spans="2:22" x14ac:dyDescent="0.45">
      <c r="B42" t="s">
        <v>113</v>
      </c>
      <c r="C42" s="30">
        <v>1</v>
      </c>
      <c r="E42" t="s">
        <v>113</v>
      </c>
      <c r="F42" s="29">
        <v>1</v>
      </c>
      <c r="G42" s="29">
        <f t="shared" si="4"/>
        <v>1</v>
      </c>
      <c r="H42" s="29">
        <f t="shared" si="6"/>
        <v>1</v>
      </c>
      <c r="I42" s="29">
        <f t="shared" si="6"/>
        <v>1</v>
      </c>
      <c r="J42" s="29">
        <f t="shared" si="9"/>
        <v>1</v>
      </c>
      <c r="K42" s="29">
        <f t="shared" si="9"/>
        <v>1</v>
      </c>
      <c r="L42" s="29">
        <f t="shared" si="9"/>
        <v>1</v>
      </c>
      <c r="M42" s="29">
        <f t="shared" si="9"/>
        <v>1</v>
      </c>
      <c r="N42" s="29">
        <f t="shared" si="9"/>
        <v>1</v>
      </c>
      <c r="O42" s="29">
        <v>1</v>
      </c>
      <c r="P42" s="30"/>
      <c r="Q42" s="30"/>
      <c r="R42" s="30"/>
      <c r="S42" s="30"/>
      <c r="T42" s="30"/>
      <c r="U42" s="30"/>
      <c r="V42" s="30"/>
    </row>
    <row r="43" spans="2:22" x14ac:dyDescent="0.45">
      <c r="B43" t="s">
        <v>114</v>
      </c>
      <c r="C43" s="30">
        <v>0.55000000000000004</v>
      </c>
      <c r="E43" t="s">
        <v>114</v>
      </c>
      <c r="F43" s="29">
        <v>0.55000000000000004</v>
      </c>
      <c r="G43" s="29">
        <f t="shared" si="4"/>
        <v>0.55000000000000004</v>
      </c>
      <c r="H43" s="29">
        <f t="shared" si="6"/>
        <v>0.55000000000000004</v>
      </c>
      <c r="I43" s="29">
        <f t="shared" si="6"/>
        <v>0.55000000000000004</v>
      </c>
      <c r="J43" s="29">
        <f t="shared" si="9"/>
        <v>0.55000000000000004</v>
      </c>
      <c r="K43" s="29">
        <f t="shared" si="9"/>
        <v>0.55000000000000004</v>
      </c>
      <c r="L43" s="29">
        <f t="shared" si="9"/>
        <v>0.55000000000000004</v>
      </c>
      <c r="M43" s="29">
        <f t="shared" si="9"/>
        <v>0.55000000000000004</v>
      </c>
      <c r="N43" s="29">
        <f t="shared" si="9"/>
        <v>0.55000000000000004</v>
      </c>
      <c r="O43" s="29">
        <v>0.55000000000000004</v>
      </c>
      <c r="P43" s="30"/>
      <c r="Q43" s="30"/>
      <c r="R43" s="30"/>
      <c r="S43" s="30"/>
      <c r="T43" s="30"/>
      <c r="U43" s="30"/>
      <c r="V43" s="30"/>
    </row>
    <row r="44" spans="2:22" x14ac:dyDescent="0.45">
      <c r="B44" t="s">
        <v>115</v>
      </c>
      <c r="C44" s="30">
        <v>0.25</v>
      </c>
      <c r="E44" t="s">
        <v>115</v>
      </c>
      <c r="F44" s="29">
        <v>0.25</v>
      </c>
      <c r="G44" s="29">
        <f t="shared" si="4"/>
        <v>0.25</v>
      </c>
      <c r="H44" s="29">
        <f t="shared" si="6"/>
        <v>0.25</v>
      </c>
      <c r="I44" s="29">
        <f t="shared" si="6"/>
        <v>0.25</v>
      </c>
      <c r="J44" s="29">
        <f t="shared" si="9"/>
        <v>0.25</v>
      </c>
      <c r="K44" s="29">
        <f t="shared" si="9"/>
        <v>0.25</v>
      </c>
      <c r="L44" s="29">
        <f t="shared" si="9"/>
        <v>0.25</v>
      </c>
      <c r="M44" s="29">
        <f t="shared" si="9"/>
        <v>0.25</v>
      </c>
      <c r="N44" s="29">
        <f t="shared" si="9"/>
        <v>0.25</v>
      </c>
      <c r="O44" s="29">
        <v>0.25</v>
      </c>
      <c r="P44" s="30"/>
      <c r="Q44" s="30"/>
      <c r="R44" s="30"/>
      <c r="S44" s="30"/>
      <c r="T44" s="30"/>
      <c r="U44" s="30"/>
      <c r="V44" s="30"/>
    </row>
    <row r="45" spans="2:22" x14ac:dyDescent="0.45">
      <c r="B45" t="s">
        <v>116</v>
      </c>
      <c r="C45" s="30">
        <v>4.1999999999999997E-3</v>
      </c>
      <c r="E45" t="s">
        <v>116</v>
      </c>
      <c r="F45" s="29">
        <v>4.1999999999999997E-3</v>
      </c>
      <c r="G45" s="29">
        <f t="shared" si="4"/>
        <v>4.1999999999999997E-3</v>
      </c>
      <c r="H45" s="29">
        <f t="shared" si="6"/>
        <v>4.1999999999999997E-3</v>
      </c>
      <c r="I45" s="29">
        <f t="shared" si="6"/>
        <v>4.1999999999999997E-3</v>
      </c>
      <c r="J45" s="29">
        <f t="shared" si="9"/>
        <v>4.1999999999999997E-3</v>
      </c>
      <c r="K45" s="29">
        <f t="shared" si="9"/>
        <v>4.1999999999999997E-3</v>
      </c>
      <c r="L45" s="29">
        <f t="shared" si="9"/>
        <v>4.1999999999999997E-3</v>
      </c>
      <c r="M45" s="29">
        <f t="shared" si="9"/>
        <v>4.1999999999999997E-3</v>
      </c>
      <c r="N45" s="29">
        <f t="shared" si="9"/>
        <v>4.1999999999999997E-3</v>
      </c>
      <c r="O45" s="29">
        <v>4.1999999999999997E-3</v>
      </c>
      <c r="P45" s="30"/>
      <c r="Q45" s="30"/>
      <c r="R45" s="30"/>
      <c r="S45" s="30"/>
      <c r="T45" s="30"/>
      <c r="U45" s="30"/>
      <c r="V45" s="30"/>
    </row>
    <row r="46" spans="2:22" x14ac:dyDescent="0.45">
      <c r="B46" t="s">
        <v>117</v>
      </c>
      <c r="C46" s="30">
        <v>0.1024</v>
      </c>
      <c r="E46" t="s">
        <v>117</v>
      </c>
      <c r="F46" s="29">
        <v>0.1024</v>
      </c>
      <c r="G46" s="29">
        <f t="shared" si="4"/>
        <v>0.1024</v>
      </c>
      <c r="H46" s="29">
        <f t="shared" si="6"/>
        <v>0.1024</v>
      </c>
      <c r="I46" s="29">
        <f t="shared" si="6"/>
        <v>0.1024</v>
      </c>
      <c r="J46" s="29">
        <f t="shared" si="9"/>
        <v>0.1024</v>
      </c>
      <c r="K46" s="29">
        <f t="shared" si="9"/>
        <v>0.1024</v>
      </c>
      <c r="L46" s="29">
        <f t="shared" si="9"/>
        <v>0.1024</v>
      </c>
      <c r="M46" s="29">
        <f t="shared" si="9"/>
        <v>0.1024</v>
      </c>
      <c r="N46" s="29">
        <f t="shared" si="9"/>
        <v>0.1024</v>
      </c>
      <c r="O46" s="29">
        <v>0.1024</v>
      </c>
      <c r="P46" s="30"/>
      <c r="Q46" s="30"/>
      <c r="R46" s="30"/>
      <c r="S46" s="30"/>
      <c r="T46" s="30"/>
      <c r="U46" s="30"/>
      <c r="V46" s="30"/>
    </row>
    <row r="47" spans="2:22" x14ac:dyDescent="0.45">
      <c r="B47" t="s">
        <v>118</v>
      </c>
      <c r="C47" s="30">
        <v>1.0999999999999999E-2</v>
      </c>
      <c r="E47" t="s">
        <v>118</v>
      </c>
      <c r="F47" s="29">
        <v>1.0999999999999999E-2</v>
      </c>
      <c r="G47" s="29">
        <f t="shared" si="4"/>
        <v>1.0999999999999999E-2</v>
      </c>
      <c r="H47" s="29">
        <f t="shared" si="6"/>
        <v>1.0999999999999999E-2</v>
      </c>
      <c r="I47" s="29">
        <f t="shared" si="6"/>
        <v>1.0999999999999999E-2</v>
      </c>
      <c r="J47" s="29">
        <f t="shared" si="9"/>
        <v>1.0999999999999999E-2</v>
      </c>
      <c r="K47" s="29">
        <f t="shared" si="9"/>
        <v>1.0999999999999999E-2</v>
      </c>
      <c r="L47" s="29">
        <f t="shared" si="9"/>
        <v>1.0999999999999999E-2</v>
      </c>
      <c r="M47" s="29">
        <f t="shared" si="9"/>
        <v>1.0999999999999999E-2</v>
      </c>
      <c r="N47" s="29">
        <f t="shared" si="9"/>
        <v>1.0999999999999999E-2</v>
      </c>
      <c r="O47" s="29">
        <v>1.0999999999999999E-2</v>
      </c>
      <c r="P47" s="30"/>
      <c r="Q47" s="30"/>
      <c r="R47" s="30"/>
      <c r="S47" s="30"/>
      <c r="T47" s="30"/>
      <c r="U47" s="30"/>
      <c r="V47" s="30"/>
    </row>
    <row r="48" spans="2:22" x14ac:dyDescent="0.45">
      <c r="B48" t="s">
        <v>119</v>
      </c>
      <c r="C48" s="30">
        <v>1</v>
      </c>
      <c r="E48" t="s">
        <v>119</v>
      </c>
      <c r="F48" s="29">
        <f>'28 PWL_Flow_spo'!C24</f>
        <v>1</v>
      </c>
      <c r="G48" s="29">
        <f t="shared" si="4"/>
        <v>1</v>
      </c>
      <c r="H48" s="29">
        <f t="shared" ref="H48:N53" si="10">$O48</f>
        <v>1</v>
      </c>
      <c r="I48" s="29">
        <f t="shared" si="10"/>
        <v>1</v>
      </c>
      <c r="J48" s="29">
        <f t="shared" si="10"/>
        <v>1</v>
      </c>
      <c r="K48" s="29">
        <f t="shared" si="10"/>
        <v>1</v>
      </c>
      <c r="L48" s="29">
        <f t="shared" si="10"/>
        <v>1</v>
      </c>
      <c r="M48" s="29">
        <f t="shared" si="10"/>
        <v>1</v>
      </c>
      <c r="N48" s="29">
        <f t="shared" si="10"/>
        <v>1</v>
      </c>
      <c r="O48" s="29">
        <v>1</v>
      </c>
      <c r="P48" s="30"/>
      <c r="Q48" s="30"/>
      <c r="R48" s="30"/>
      <c r="S48" s="30"/>
      <c r="T48" s="30"/>
      <c r="U48" s="30"/>
      <c r="V48" s="30"/>
    </row>
    <row r="49" spans="2:22" x14ac:dyDescent="0.45">
      <c r="B49" t="s">
        <v>120</v>
      </c>
      <c r="C49" s="30">
        <v>0.55000000000000004</v>
      </c>
      <c r="E49" t="s">
        <v>120</v>
      </c>
      <c r="F49" s="29">
        <f>'28 PWL_Flow_spo'!C25</f>
        <v>0.33</v>
      </c>
      <c r="G49" s="29">
        <f t="shared" si="4"/>
        <v>0.33</v>
      </c>
      <c r="H49" s="29">
        <f t="shared" si="10"/>
        <v>0.55000000000000004</v>
      </c>
      <c r="I49" s="29">
        <f t="shared" si="10"/>
        <v>0.55000000000000004</v>
      </c>
      <c r="J49" s="29">
        <f t="shared" si="10"/>
        <v>0.55000000000000004</v>
      </c>
      <c r="K49" s="29">
        <f t="shared" si="10"/>
        <v>0.55000000000000004</v>
      </c>
      <c r="L49" s="29">
        <f t="shared" si="10"/>
        <v>0.55000000000000004</v>
      </c>
      <c r="M49" s="29">
        <f t="shared" si="10"/>
        <v>0.55000000000000004</v>
      </c>
      <c r="N49" s="29">
        <f t="shared" si="10"/>
        <v>0.55000000000000004</v>
      </c>
      <c r="O49" s="29">
        <v>0.55000000000000004</v>
      </c>
      <c r="P49" s="30"/>
      <c r="Q49" s="30"/>
      <c r="R49" s="30"/>
      <c r="S49" s="30"/>
      <c r="T49" s="30"/>
      <c r="U49" s="30"/>
      <c r="V49" s="30"/>
    </row>
    <row r="50" spans="2:22" x14ac:dyDescent="0.45">
      <c r="B50" t="s">
        <v>121</v>
      </c>
      <c r="C50" s="30">
        <v>0.25</v>
      </c>
      <c r="E50" t="s">
        <v>121</v>
      </c>
      <c r="F50" s="29">
        <f>'28 PWL_Flow_spo'!C26</f>
        <v>0.47</v>
      </c>
      <c r="G50" s="29">
        <f t="shared" si="4"/>
        <v>0.47</v>
      </c>
      <c r="H50" s="29">
        <f t="shared" si="10"/>
        <v>0.25</v>
      </c>
      <c r="I50" s="29">
        <f t="shared" si="10"/>
        <v>0.25</v>
      </c>
      <c r="J50" s="29">
        <f t="shared" si="10"/>
        <v>0.25</v>
      </c>
      <c r="K50" s="29">
        <f t="shared" si="10"/>
        <v>0.25</v>
      </c>
      <c r="L50" s="29">
        <f t="shared" si="10"/>
        <v>0.25</v>
      </c>
      <c r="M50" s="29">
        <f t="shared" si="10"/>
        <v>0.25</v>
      </c>
      <c r="N50" s="29">
        <f t="shared" si="10"/>
        <v>0.25</v>
      </c>
      <c r="O50" s="29">
        <v>0.25</v>
      </c>
      <c r="P50" s="30"/>
      <c r="Q50" s="30"/>
      <c r="R50" s="30"/>
      <c r="S50" s="30"/>
      <c r="T50" s="30"/>
      <c r="U50" s="30"/>
      <c r="V50" s="30"/>
    </row>
    <row r="51" spans="2:22" x14ac:dyDescent="0.45">
      <c r="B51" t="s">
        <v>122</v>
      </c>
      <c r="C51" s="30">
        <v>4.1999999999999997E-3</v>
      </c>
      <c r="E51" t="s">
        <v>122</v>
      </c>
      <c r="F51" s="29">
        <f>'27 PWL_PpH_spo'!C24</f>
        <v>6.4257388701833104E-2</v>
      </c>
      <c r="G51" s="29">
        <f t="shared" si="4"/>
        <v>6.4257388701833104E-2</v>
      </c>
      <c r="H51" s="29">
        <f t="shared" si="10"/>
        <v>4.1999999999999997E-3</v>
      </c>
      <c r="I51" s="29">
        <f t="shared" si="10"/>
        <v>4.1999999999999997E-3</v>
      </c>
      <c r="J51" s="29">
        <f t="shared" si="10"/>
        <v>4.1999999999999997E-3</v>
      </c>
      <c r="K51" s="29">
        <f t="shared" si="10"/>
        <v>4.1999999999999997E-3</v>
      </c>
      <c r="L51" s="29">
        <f t="shared" si="10"/>
        <v>4.1999999999999997E-3</v>
      </c>
      <c r="M51" s="29">
        <f t="shared" si="10"/>
        <v>4.1999999999999997E-3</v>
      </c>
      <c r="N51" s="29">
        <f t="shared" si="10"/>
        <v>4.1999999999999997E-3</v>
      </c>
      <c r="O51" s="29">
        <v>4.1999999999999997E-3</v>
      </c>
      <c r="P51" s="30"/>
      <c r="Q51" s="30"/>
      <c r="R51" s="30"/>
      <c r="S51" s="30"/>
      <c r="T51" s="30"/>
      <c r="U51" s="30"/>
      <c r="V51" s="30"/>
    </row>
    <row r="52" spans="2:22" x14ac:dyDescent="0.45">
      <c r="B52" t="s">
        <v>123</v>
      </c>
      <c r="C52" s="30">
        <v>0.1024</v>
      </c>
      <c r="E52" t="s">
        <v>123</v>
      </c>
      <c r="F52" s="29">
        <f>'27 PWL_PpH_spo'!C25</f>
        <v>2.4000944631500182E-2</v>
      </c>
      <c r="G52" s="29">
        <f t="shared" si="4"/>
        <v>2.4000944631500182E-2</v>
      </c>
      <c r="H52" s="29">
        <f t="shared" si="10"/>
        <v>0.1024</v>
      </c>
      <c r="I52" s="29">
        <f t="shared" si="10"/>
        <v>0.1024</v>
      </c>
      <c r="J52" s="29">
        <f t="shared" si="10"/>
        <v>0.1024</v>
      </c>
      <c r="K52" s="29">
        <f t="shared" si="10"/>
        <v>0.1024</v>
      </c>
      <c r="L52" s="29">
        <f t="shared" si="10"/>
        <v>0.1024</v>
      </c>
      <c r="M52" s="29">
        <f t="shared" si="10"/>
        <v>0.1024</v>
      </c>
      <c r="N52" s="29">
        <f t="shared" si="10"/>
        <v>0.1024</v>
      </c>
      <c r="O52" s="29">
        <v>0.1024</v>
      </c>
      <c r="P52" s="30"/>
      <c r="Q52" s="30"/>
      <c r="R52" s="30"/>
      <c r="S52" s="30"/>
      <c r="T52" s="30"/>
      <c r="U52" s="30"/>
      <c r="V52" s="30"/>
    </row>
    <row r="53" spans="2:22" x14ac:dyDescent="0.45">
      <c r="B53" t="s">
        <v>124</v>
      </c>
      <c r="C53" s="30">
        <v>1.0999999999999999E-2</v>
      </c>
      <c r="E53" t="s">
        <v>124</v>
      </c>
      <c r="F53" s="29">
        <f>'27 PWL_PpH_spo'!C26</f>
        <v>2.3170368440633499E-2</v>
      </c>
      <c r="G53" s="29">
        <f t="shared" si="4"/>
        <v>2.3170368440633499E-2</v>
      </c>
      <c r="H53" s="29">
        <f t="shared" si="10"/>
        <v>1.0999999999999999E-2</v>
      </c>
      <c r="I53" s="29">
        <f t="shared" si="10"/>
        <v>1.0999999999999999E-2</v>
      </c>
      <c r="J53" s="29">
        <f t="shared" si="10"/>
        <v>1.0999999999999999E-2</v>
      </c>
      <c r="K53" s="29">
        <f t="shared" si="10"/>
        <v>1.0999999999999999E-2</v>
      </c>
      <c r="L53" s="29">
        <f t="shared" si="10"/>
        <v>1.0999999999999999E-2</v>
      </c>
      <c r="M53" s="29">
        <f t="shared" si="10"/>
        <v>1.0999999999999999E-2</v>
      </c>
      <c r="N53" s="29">
        <f t="shared" si="10"/>
        <v>1.0999999999999999E-2</v>
      </c>
      <c r="O53" s="29">
        <v>1.0999999999999999E-2</v>
      </c>
    </row>
    <row r="54" spans="2:22" x14ac:dyDescent="0.45">
      <c r="B54" t="s">
        <v>125</v>
      </c>
      <c r="C54" s="30">
        <v>0.3</v>
      </c>
      <c r="E54" t="s">
        <v>125</v>
      </c>
      <c r="F54" s="29">
        <v>0.3</v>
      </c>
      <c r="G54" s="29">
        <f t="shared" si="4"/>
        <v>0.3</v>
      </c>
      <c r="H54" s="29">
        <f t="shared" ref="H54:N65" si="11">$F54</f>
        <v>0.3</v>
      </c>
      <c r="I54" s="29">
        <f t="shared" si="11"/>
        <v>0.3</v>
      </c>
      <c r="J54" s="29">
        <f t="shared" si="11"/>
        <v>0.3</v>
      </c>
      <c r="K54" s="29">
        <f t="shared" si="11"/>
        <v>0.3</v>
      </c>
      <c r="L54" s="29">
        <f t="shared" si="11"/>
        <v>0.3</v>
      </c>
      <c r="M54" s="29">
        <f t="shared" si="11"/>
        <v>0.3</v>
      </c>
      <c r="N54" s="29">
        <f t="shared" si="11"/>
        <v>0.3</v>
      </c>
      <c r="O54" s="29">
        <v>0.3</v>
      </c>
    </row>
    <row r="55" spans="2:22" x14ac:dyDescent="0.45">
      <c r="B55" t="s">
        <v>126</v>
      </c>
      <c r="C55" s="30">
        <v>0.93300000000000005</v>
      </c>
      <c r="E55" t="s">
        <v>126</v>
      </c>
      <c r="F55" s="29">
        <v>0.93300000000000005</v>
      </c>
      <c r="G55" s="29">
        <f t="shared" si="4"/>
        <v>0.93300000000000005</v>
      </c>
      <c r="H55" s="29">
        <f t="shared" si="11"/>
        <v>0.93300000000000005</v>
      </c>
      <c r="I55" s="29">
        <f t="shared" si="11"/>
        <v>0.93300000000000005</v>
      </c>
      <c r="J55" s="29">
        <f t="shared" si="11"/>
        <v>0.93300000000000005</v>
      </c>
      <c r="K55" s="29">
        <f t="shared" si="11"/>
        <v>0.93300000000000005</v>
      </c>
      <c r="L55" s="29">
        <f t="shared" si="11"/>
        <v>0.93300000000000005</v>
      </c>
      <c r="M55" s="29">
        <f t="shared" si="11"/>
        <v>0.93300000000000005</v>
      </c>
      <c r="N55" s="29">
        <f t="shared" si="11"/>
        <v>0.93300000000000005</v>
      </c>
      <c r="O55" s="29">
        <v>0.93300000000000005</v>
      </c>
    </row>
    <row r="56" spans="2:22" x14ac:dyDescent="0.45">
      <c r="B56" t="s">
        <v>127</v>
      </c>
      <c r="C56" s="30">
        <v>0.46700000000000003</v>
      </c>
      <c r="E56" t="s">
        <v>127</v>
      </c>
      <c r="F56" s="29">
        <v>0.46700000000000003</v>
      </c>
      <c r="G56" s="29">
        <f t="shared" si="4"/>
        <v>0.46700000000000003</v>
      </c>
      <c r="H56" s="29">
        <f t="shared" si="11"/>
        <v>0.46700000000000003</v>
      </c>
      <c r="I56" s="29">
        <f t="shared" si="11"/>
        <v>0.46700000000000003</v>
      </c>
      <c r="J56" s="29">
        <f t="shared" si="11"/>
        <v>0.46700000000000003</v>
      </c>
      <c r="K56" s="29">
        <f t="shared" si="11"/>
        <v>0.46700000000000003</v>
      </c>
      <c r="L56" s="29">
        <f t="shared" si="11"/>
        <v>0.46700000000000003</v>
      </c>
      <c r="M56" s="29">
        <f t="shared" si="11"/>
        <v>0.46700000000000003</v>
      </c>
      <c r="N56" s="29">
        <f t="shared" si="11"/>
        <v>0.46700000000000003</v>
      </c>
      <c r="O56" s="29">
        <v>0.46700000000000003</v>
      </c>
    </row>
    <row r="57" spans="2:22" x14ac:dyDescent="0.45">
      <c r="B57" t="s">
        <v>128</v>
      </c>
      <c r="C57" s="30">
        <v>2.4190000000000001E-3</v>
      </c>
      <c r="E57" t="s">
        <v>128</v>
      </c>
      <c r="F57" s="29">
        <v>2.4190000000000001E-3</v>
      </c>
      <c r="G57" s="29">
        <f t="shared" si="4"/>
        <v>2.4190000000000001E-3</v>
      </c>
      <c r="H57" s="29">
        <f t="shared" si="11"/>
        <v>2.4190000000000001E-3</v>
      </c>
      <c r="I57" s="29">
        <f t="shared" si="11"/>
        <v>2.4190000000000001E-3</v>
      </c>
      <c r="J57" s="29">
        <f t="shared" si="11"/>
        <v>2.4190000000000001E-3</v>
      </c>
      <c r="K57" s="29">
        <f t="shared" si="11"/>
        <v>2.4190000000000001E-3</v>
      </c>
      <c r="L57" s="29">
        <f t="shared" si="11"/>
        <v>2.4190000000000001E-3</v>
      </c>
      <c r="M57" s="29">
        <f t="shared" si="11"/>
        <v>2.4190000000000001E-3</v>
      </c>
      <c r="N57" s="29">
        <f t="shared" si="11"/>
        <v>2.4190000000000001E-3</v>
      </c>
      <c r="O57" s="29">
        <v>2.4190000000000001E-3</v>
      </c>
    </row>
    <row r="58" spans="2:22" x14ac:dyDescent="0.45">
      <c r="B58" t="s">
        <v>129</v>
      </c>
      <c r="C58" s="30">
        <v>8.7902999999999995E-2</v>
      </c>
      <c r="E58" t="s">
        <v>129</v>
      </c>
      <c r="F58" s="29">
        <v>8.7902999999999995E-2</v>
      </c>
      <c r="G58" s="29">
        <f t="shared" si="4"/>
        <v>8.7902999999999995E-2</v>
      </c>
      <c r="H58" s="29">
        <f t="shared" si="11"/>
        <v>8.7902999999999995E-2</v>
      </c>
      <c r="I58" s="29">
        <f t="shared" si="11"/>
        <v>8.7902999999999995E-2</v>
      </c>
      <c r="J58" s="29">
        <f t="shared" si="11"/>
        <v>8.7902999999999995E-2</v>
      </c>
      <c r="K58" s="29">
        <f t="shared" si="11"/>
        <v>8.7902999999999995E-2</v>
      </c>
      <c r="L58" s="29">
        <f t="shared" si="11"/>
        <v>8.7902999999999995E-2</v>
      </c>
      <c r="M58" s="29">
        <f t="shared" si="11"/>
        <v>8.7902999999999995E-2</v>
      </c>
      <c r="N58" s="29">
        <f t="shared" si="11"/>
        <v>8.7902999999999995E-2</v>
      </c>
      <c r="O58" s="29">
        <v>8.7902999999999995E-2</v>
      </c>
    </row>
    <row r="59" spans="2:22" x14ac:dyDescent="0.45">
      <c r="B59" t="s">
        <v>130</v>
      </c>
      <c r="C59" s="30">
        <v>3.6011000000000001E-2</v>
      </c>
      <c r="E59" t="s">
        <v>130</v>
      </c>
      <c r="F59" s="29">
        <v>3.6011000000000001E-2</v>
      </c>
      <c r="G59" s="29">
        <f t="shared" si="4"/>
        <v>3.6011000000000001E-2</v>
      </c>
      <c r="H59" s="29">
        <f t="shared" si="11"/>
        <v>3.6011000000000001E-2</v>
      </c>
      <c r="I59" s="29">
        <f t="shared" si="11"/>
        <v>3.6011000000000001E-2</v>
      </c>
      <c r="J59" s="29">
        <f t="shared" si="11"/>
        <v>3.6011000000000001E-2</v>
      </c>
      <c r="K59" s="29">
        <f t="shared" si="11"/>
        <v>3.6011000000000001E-2</v>
      </c>
      <c r="L59" s="29">
        <f t="shared" si="11"/>
        <v>3.6011000000000001E-2</v>
      </c>
      <c r="M59" s="29">
        <f t="shared" si="11"/>
        <v>3.6011000000000001E-2</v>
      </c>
      <c r="N59" s="29">
        <f t="shared" si="11"/>
        <v>3.6011000000000001E-2</v>
      </c>
      <c r="O59" s="29">
        <v>3.6011000000000001E-2</v>
      </c>
    </row>
    <row r="60" spans="2:22" x14ac:dyDescent="0.45">
      <c r="B60" t="s">
        <v>131</v>
      </c>
      <c r="C60" s="30">
        <v>0.3</v>
      </c>
      <c r="E60" t="s">
        <v>131</v>
      </c>
      <c r="F60" s="29">
        <v>0.3</v>
      </c>
      <c r="G60" s="29">
        <f t="shared" si="4"/>
        <v>0.3</v>
      </c>
      <c r="H60" s="29">
        <f t="shared" si="11"/>
        <v>0.3</v>
      </c>
      <c r="I60" s="29">
        <f t="shared" si="11"/>
        <v>0.3</v>
      </c>
      <c r="J60" s="29">
        <f t="shared" si="11"/>
        <v>0.3</v>
      </c>
      <c r="K60" s="29">
        <f t="shared" si="11"/>
        <v>0.3</v>
      </c>
      <c r="L60" s="29">
        <f t="shared" si="11"/>
        <v>0.3</v>
      </c>
      <c r="M60" s="29">
        <f t="shared" si="11"/>
        <v>0.3</v>
      </c>
      <c r="N60" s="29">
        <f t="shared" si="11"/>
        <v>0.3</v>
      </c>
      <c r="O60" s="29">
        <v>0.3</v>
      </c>
    </row>
    <row r="61" spans="2:22" x14ac:dyDescent="0.45">
      <c r="B61" t="s">
        <v>132</v>
      </c>
      <c r="C61" s="30">
        <v>0.999</v>
      </c>
      <c r="E61" t="s">
        <v>132</v>
      </c>
      <c r="F61" s="29">
        <v>0.999</v>
      </c>
      <c r="G61" s="29">
        <f t="shared" si="4"/>
        <v>0.999</v>
      </c>
      <c r="H61" s="29">
        <f t="shared" si="11"/>
        <v>0.999</v>
      </c>
      <c r="I61" s="29">
        <f t="shared" si="11"/>
        <v>0.999</v>
      </c>
      <c r="J61" s="29">
        <f t="shared" si="11"/>
        <v>0.999</v>
      </c>
      <c r="K61" s="29">
        <f t="shared" si="11"/>
        <v>0.999</v>
      </c>
      <c r="L61" s="29">
        <f t="shared" si="11"/>
        <v>0.999</v>
      </c>
      <c r="M61" s="29">
        <f t="shared" si="11"/>
        <v>0.999</v>
      </c>
      <c r="N61" s="29">
        <f t="shared" si="11"/>
        <v>0.999</v>
      </c>
      <c r="O61" s="29">
        <v>0.999</v>
      </c>
    </row>
    <row r="62" spans="2:22" x14ac:dyDescent="0.45">
      <c r="B62" t="s">
        <v>133</v>
      </c>
      <c r="C62" s="30">
        <v>0.40100000000000002</v>
      </c>
      <c r="E62" t="s">
        <v>133</v>
      </c>
      <c r="F62" s="29">
        <v>0.40100000000000002</v>
      </c>
      <c r="G62" s="29">
        <f t="shared" si="4"/>
        <v>0.40100000000000002</v>
      </c>
      <c r="H62" s="29">
        <f t="shared" si="11"/>
        <v>0.40100000000000002</v>
      </c>
      <c r="I62" s="29">
        <f t="shared" si="11"/>
        <v>0.40100000000000002</v>
      </c>
      <c r="J62" s="29">
        <f t="shared" si="11"/>
        <v>0.40100000000000002</v>
      </c>
      <c r="K62" s="29">
        <f t="shared" si="11"/>
        <v>0.40100000000000002</v>
      </c>
      <c r="L62" s="29">
        <f t="shared" si="11"/>
        <v>0.40100000000000002</v>
      </c>
      <c r="M62" s="29">
        <f t="shared" si="11"/>
        <v>0.40100000000000002</v>
      </c>
      <c r="N62" s="29">
        <f t="shared" si="11"/>
        <v>0.40100000000000002</v>
      </c>
      <c r="O62" s="29">
        <v>0.40100000000000002</v>
      </c>
    </row>
    <row r="63" spans="2:22" x14ac:dyDescent="0.45">
      <c r="B63" t="s">
        <v>134</v>
      </c>
      <c r="C63" s="30">
        <v>2.9650000000000002E-3</v>
      </c>
      <c r="E63" t="s">
        <v>134</v>
      </c>
      <c r="F63" s="29">
        <v>2.9650000000000002E-3</v>
      </c>
      <c r="G63" s="29">
        <f t="shared" si="4"/>
        <v>2.9650000000000002E-3</v>
      </c>
      <c r="H63" s="29">
        <f t="shared" si="11"/>
        <v>2.9650000000000002E-3</v>
      </c>
      <c r="I63" s="29">
        <f t="shared" si="11"/>
        <v>2.9650000000000002E-3</v>
      </c>
      <c r="J63" s="29">
        <f t="shared" si="11"/>
        <v>2.9650000000000002E-3</v>
      </c>
      <c r="K63" s="29">
        <f t="shared" si="11"/>
        <v>2.9650000000000002E-3</v>
      </c>
      <c r="L63" s="29">
        <f t="shared" si="11"/>
        <v>2.9650000000000002E-3</v>
      </c>
      <c r="M63" s="29">
        <f t="shared" si="11"/>
        <v>2.9650000000000002E-3</v>
      </c>
      <c r="N63" s="29">
        <f t="shared" si="11"/>
        <v>2.9650000000000002E-3</v>
      </c>
      <c r="O63" s="29">
        <v>2.9650000000000002E-3</v>
      </c>
    </row>
    <row r="64" spans="2:22" x14ac:dyDescent="0.45">
      <c r="B64" t="s">
        <v>135</v>
      </c>
      <c r="C64" s="30">
        <v>9.3809000000000003E-2</v>
      </c>
      <c r="E64" t="s">
        <v>135</v>
      </c>
      <c r="F64" s="29">
        <v>9.3809000000000003E-2</v>
      </c>
      <c r="G64" s="29">
        <f t="shared" si="4"/>
        <v>9.3809000000000003E-2</v>
      </c>
      <c r="H64" s="29">
        <f t="shared" si="11"/>
        <v>9.3809000000000003E-2</v>
      </c>
      <c r="I64" s="29">
        <f t="shared" si="11"/>
        <v>9.3809000000000003E-2</v>
      </c>
      <c r="J64" s="29">
        <f t="shared" si="11"/>
        <v>9.3809000000000003E-2</v>
      </c>
      <c r="K64" s="29">
        <f t="shared" si="11"/>
        <v>9.3809000000000003E-2</v>
      </c>
      <c r="L64" s="29">
        <f t="shared" si="11"/>
        <v>9.3809000000000003E-2</v>
      </c>
      <c r="M64" s="29">
        <f t="shared" si="11"/>
        <v>9.3809000000000003E-2</v>
      </c>
      <c r="N64" s="29">
        <f t="shared" si="11"/>
        <v>9.3809000000000003E-2</v>
      </c>
      <c r="O64" s="29">
        <v>9.3809000000000003E-2</v>
      </c>
    </row>
    <row r="65" spans="2:15" x14ac:dyDescent="0.45">
      <c r="B65" t="s">
        <v>136</v>
      </c>
      <c r="C65" s="30">
        <v>2.9610000000000001E-2</v>
      </c>
      <c r="E65" t="s">
        <v>136</v>
      </c>
      <c r="F65" s="29">
        <v>2.9610000000000001E-2</v>
      </c>
      <c r="G65" s="29">
        <f t="shared" si="4"/>
        <v>2.9610000000000001E-2</v>
      </c>
      <c r="H65" s="29">
        <f t="shared" si="11"/>
        <v>2.9610000000000001E-2</v>
      </c>
      <c r="I65" s="29">
        <f t="shared" si="11"/>
        <v>2.9610000000000001E-2</v>
      </c>
      <c r="J65" s="29">
        <f t="shared" si="11"/>
        <v>2.9610000000000001E-2</v>
      </c>
      <c r="K65" s="29">
        <f t="shared" si="11"/>
        <v>2.9610000000000001E-2</v>
      </c>
      <c r="L65" s="29">
        <f t="shared" si="11"/>
        <v>2.9610000000000001E-2</v>
      </c>
      <c r="M65" s="29">
        <f t="shared" si="11"/>
        <v>2.9610000000000001E-2</v>
      </c>
      <c r="N65" s="29">
        <f t="shared" si="11"/>
        <v>2.9610000000000001E-2</v>
      </c>
      <c r="O65" s="29">
        <v>2.9610000000000001E-2</v>
      </c>
    </row>
    <row r="66" spans="2:15" x14ac:dyDescent="0.45">
      <c r="B66" t="s">
        <v>137</v>
      </c>
      <c r="C66" s="30">
        <v>0.3</v>
      </c>
      <c r="E66" t="s">
        <v>137</v>
      </c>
      <c r="F66" s="29">
        <f>'28 PWL_Flow_spo'!D33</f>
        <v>0.3</v>
      </c>
      <c r="G66" s="29">
        <f t="shared" ref="G66:N71" si="12">$O66</f>
        <v>0.3</v>
      </c>
      <c r="H66" s="29">
        <f t="shared" si="12"/>
        <v>0.3</v>
      </c>
      <c r="I66" s="29">
        <f t="shared" si="12"/>
        <v>0.3</v>
      </c>
      <c r="J66" s="29">
        <f t="shared" si="12"/>
        <v>0.3</v>
      </c>
      <c r="K66" s="29">
        <f t="shared" si="12"/>
        <v>0.3</v>
      </c>
      <c r="L66" s="29">
        <f t="shared" si="12"/>
        <v>0.3</v>
      </c>
      <c r="M66" s="29">
        <f t="shared" si="12"/>
        <v>0.3</v>
      </c>
      <c r="N66" s="29">
        <f t="shared" si="12"/>
        <v>0.3</v>
      </c>
      <c r="O66" s="29">
        <v>0.3</v>
      </c>
    </row>
    <row r="67" spans="2:15" x14ac:dyDescent="0.45">
      <c r="B67" t="s">
        <v>138</v>
      </c>
      <c r="C67" s="30">
        <v>0.84599999999999997</v>
      </c>
      <c r="E67" t="s">
        <v>138</v>
      </c>
      <c r="F67" s="29">
        <f>'28 PWL_Flow_spo'!D34</f>
        <v>1.38</v>
      </c>
      <c r="G67" s="29">
        <f t="shared" si="12"/>
        <v>0.84599999999999997</v>
      </c>
      <c r="H67" s="29">
        <f t="shared" si="12"/>
        <v>0.84599999999999997</v>
      </c>
      <c r="I67" s="29">
        <f t="shared" si="12"/>
        <v>0.84599999999999997</v>
      </c>
      <c r="J67" s="29">
        <f t="shared" si="12"/>
        <v>0.84599999999999997</v>
      </c>
      <c r="K67" s="29">
        <f t="shared" si="12"/>
        <v>0.84599999999999997</v>
      </c>
      <c r="L67" s="29">
        <f t="shared" si="12"/>
        <v>0.84599999999999997</v>
      </c>
      <c r="M67" s="29">
        <f t="shared" si="12"/>
        <v>0.84599999999999997</v>
      </c>
      <c r="N67" s="29">
        <f t="shared" si="12"/>
        <v>0.84599999999999997</v>
      </c>
      <c r="O67" s="29">
        <v>0.84599999999999997</v>
      </c>
    </row>
    <row r="68" spans="2:15" x14ac:dyDescent="0.45">
      <c r="B68" t="s">
        <v>139</v>
      </c>
      <c r="C68" s="30">
        <v>0.55400000000000005</v>
      </c>
      <c r="E68" t="s">
        <v>139</v>
      </c>
      <c r="F68" s="29">
        <f>'28 PWL_Flow_spo'!D35</f>
        <v>0.04</v>
      </c>
      <c r="G68" s="29">
        <f t="shared" si="12"/>
        <v>0.55400000000000005</v>
      </c>
      <c r="H68" s="29">
        <f t="shared" si="12"/>
        <v>0.55400000000000005</v>
      </c>
      <c r="I68" s="29">
        <f t="shared" si="12"/>
        <v>0.55400000000000005</v>
      </c>
      <c r="J68" s="29">
        <f t="shared" si="12"/>
        <v>0.55400000000000005</v>
      </c>
      <c r="K68" s="29">
        <f t="shared" si="12"/>
        <v>0.55400000000000005</v>
      </c>
      <c r="L68" s="29">
        <f t="shared" si="12"/>
        <v>0.55400000000000005</v>
      </c>
      <c r="M68" s="29">
        <f t="shared" si="12"/>
        <v>0.55400000000000005</v>
      </c>
      <c r="N68" s="29">
        <f t="shared" si="12"/>
        <v>0.55400000000000005</v>
      </c>
      <c r="O68" s="29">
        <v>0.55400000000000005</v>
      </c>
    </row>
    <row r="69" spans="2:15" x14ac:dyDescent="0.45">
      <c r="B69" t="s">
        <v>140</v>
      </c>
      <c r="C69" s="30">
        <v>2.516E-3</v>
      </c>
      <c r="E69" t="s">
        <v>140</v>
      </c>
      <c r="F69" s="29">
        <f>'27 PWL_PpH_spo'!D33</f>
        <v>1.2500000000000001E-2</v>
      </c>
      <c r="G69" s="29">
        <f t="shared" si="12"/>
        <v>2.516E-3</v>
      </c>
      <c r="H69" s="29">
        <f t="shared" si="12"/>
        <v>2.516E-3</v>
      </c>
      <c r="I69" s="29">
        <f t="shared" si="12"/>
        <v>2.516E-3</v>
      </c>
      <c r="J69" s="29">
        <f t="shared" si="12"/>
        <v>2.516E-3</v>
      </c>
      <c r="K69" s="29">
        <f t="shared" si="12"/>
        <v>2.516E-3</v>
      </c>
      <c r="L69" s="29">
        <f t="shared" si="12"/>
        <v>2.516E-3</v>
      </c>
      <c r="M69" s="29">
        <f t="shared" si="12"/>
        <v>2.516E-3</v>
      </c>
      <c r="N69" s="29">
        <f t="shared" si="12"/>
        <v>2.516E-3</v>
      </c>
      <c r="O69" s="29">
        <v>2.516E-3</v>
      </c>
    </row>
    <row r="70" spans="2:15" x14ac:dyDescent="0.45">
      <c r="B70" t="s">
        <v>141</v>
      </c>
      <c r="C70" s="30">
        <v>8.1354999999999997E-2</v>
      </c>
      <c r="E70" t="s">
        <v>141</v>
      </c>
      <c r="F70" s="29">
        <f>'27 PWL_PpH_spo'!D34</f>
        <v>8.4400000000000003E-2</v>
      </c>
      <c r="G70" s="29">
        <f t="shared" si="12"/>
        <v>8.1354999999999997E-2</v>
      </c>
      <c r="H70" s="29">
        <f t="shared" si="12"/>
        <v>8.1354999999999997E-2</v>
      </c>
      <c r="I70" s="29">
        <f t="shared" si="12"/>
        <v>8.1354999999999997E-2</v>
      </c>
      <c r="J70" s="29">
        <f t="shared" si="12"/>
        <v>8.1354999999999997E-2</v>
      </c>
      <c r="K70" s="29">
        <f t="shared" si="12"/>
        <v>8.1354999999999997E-2</v>
      </c>
      <c r="L70" s="29">
        <f t="shared" si="12"/>
        <v>8.1354999999999997E-2</v>
      </c>
      <c r="M70" s="29">
        <f t="shared" si="12"/>
        <v>8.1354999999999997E-2</v>
      </c>
      <c r="N70" s="29">
        <f t="shared" si="12"/>
        <v>8.1354999999999997E-2</v>
      </c>
      <c r="O70" s="29">
        <v>8.1354999999999997E-2</v>
      </c>
    </row>
    <row r="71" spans="2:15" x14ac:dyDescent="0.45">
      <c r="B71" t="s">
        <v>142</v>
      </c>
      <c r="C71" s="30">
        <v>4.3210999999999999E-2</v>
      </c>
      <c r="E71" t="s">
        <v>142</v>
      </c>
      <c r="F71" s="29">
        <f>'27 PWL_PpH_spo'!D35</f>
        <v>0.01</v>
      </c>
      <c r="G71" s="29">
        <f t="shared" si="12"/>
        <v>4.3210999999999999E-2</v>
      </c>
      <c r="H71" s="29">
        <f t="shared" si="12"/>
        <v>4.3210999999999999E-2</v>
      </c>
      <c r="I71" s="29">
        <f t="shared" si="12"/>
        <v>4.3210999999999999E-2</v>
      </c>
      <c r="J71" s="29">
        <f t="shared" si="12"/>
        <v>4.3210999999999999E-2</v>
      </c>
      <c r="K71" s="29">
        <f t="shared" si="12"/>
        <v>4.3210999999999999E-2</v>
      </c>
      <c r="L71" s="29">
        <f t="shared" si="12"/>
        <v>4.3210999999999999E-2</v>
      </c>
      <c r="M71" s="29">
        <f t="shared" si="12"/>
        <v>4.3210999999999999E-2</v>
      </c>
      <c r="N71" s="29">
        <f t="shared" si="12"/>
        <v>4.3210999999999999E-2</v>
      </c>
      <c r="O71" s="29">
        <v>4.3210999999999999E-2</v>
      </c>
    </row>
    <row r="72" spans="2:15" x14ac:dyDescent="0.45">
      <c r="B72" t="s">
        <v>143</v>
      </c>
      <c r="C72" s="30">
        <v>0.3</v>
      </c>
      <c r="E72" t="s">
        <v>143</v>
      </c>
      <c r="F72" s="29">
        <v>0.3</v>
      </c>
      <c r="G72" s="29">
        <f t="shared" ref="G72:N77" si="13">$F72</f>
        <v>0.3</v>
      </c>
      <c r="H72" s="29">
        <f t="shared" si="13"/>
        <v>0.3</v>
      </c>
      <c r="I72" s="29">
        <f t="shared" si="13"/>
        <v>0.3</v>
      </c>
      <c r="J72" s="29">
        <f t="shared" si="13"/>
        <v>0.3</v>
      </c>
      <c r="K72" s="29">
        <f t="shared" si="13"/>
        <v>0.3</v>
      </c>
      <c r="L72" s="29">
        <f t="shared" si="13"/>
        <v>0.3</v>
      </c>
      <c r="M72" s="29">
        <f t="shared" si="13"/>
        <v>0.3</v>
      </c>
      <c r="N72" s="29">
        <f t="shared" si="13"/>
        <v>0.3</v>
      </c>
      <c r="O72" s="29">
        <v>0.3</v>
      </c>
    </row>
    <row r="73" spans="2:15" x14ac:dyDescent="0.45">
      <c r="B73" t="s">
        <v>144</v>
      </c>
      <c r="C73" s="30">
        <v>0.90800000000000003</v>
      </c>
      <c r="E73" t="s">
        <v>144</v>
      </c>
      <c r="F73" s="29">
        <v>0.90800000000000003</v>
      </c>
      <c r="G73" s="29">
        <f t="shared" si="13"/>
        <v>0.90800000000000003</v>
      </c>
      <c r="H73" s="29">
        <f t="shared" si="13"/>
        <v>0.90800000000000003</v>
      </c>
      <c r="I73" s="29">
        <f t="shared" si="13"/>
        <v>0.90800000000000003</v>
      </c>
      <c r="J73" s="29">
        <f t="shared" si="13"/>
        <v>0.90800000000000003</v>
      </c>
      <c r="K73" s="29">
        <f t="shared" si="13"/>
        <v>0.90800000000000003</v>
      </c>
      <c r="L73" s="29">
        <f t="shared" si="13"/>
        <v>0.90800000000000003</v>
      </c>
      <c r="M73" s="29">
        <f t="shared" si="13"/>
        <v>0.90800000000000003</v>
      </c>
      <c r="N73" s="29">
        <f t="shared" si="13"/>
        <v>0.90800000000000003</v>
      </c>
      <c r="O73" s="29">
        <v>0.90800000000000003</v>
      </c>
    </row>
    <row r="74" spans="2:15" x14ac:dyDescent="0.45">
      <c r="B74" t="s">
        <v>145</v>
      </c>
      <c r="C74" s="30">
        <v>0.49199999999999999</v>
      </c>
      <c r="E74" t="s">
        <v>145</v>
      </c>
      <c r="F74" s="29">
        <v>0.49199999999999999</v>
      </c>
      <c r="G74" s="29">
        <f t="shared" si="13"/>
        <v>0.49199999999999999</v>
      </c>
      <c r="H74" s="29">
        <f t="shared" si="13"/>
        <v>0.49199999999999999</v>
      </c>
      <c r="I74" s="29">
        <f t="shared" si="13"/>
        <v>0.49199999999999999</v>
      </c>
      <c r="J74" s="29">
        <f t="shared" si="13"/>
        <v>0.49199999999999999</v>
      </c>
      <c r="K74" s="29">
        <f t="shared" si="13"/>
        <v>0.49199999999999999</v>
      </c>
      <c r="L74" s="29">
        <f t="shared" si="13"/>
        <v>0.49199999999999999</v>
      </c>
      <c r="M74" s="29">
        <f t="shared" si="13"/>
        <v>0.49199999999999999</v>
      </c>
      <c r="N74" s="29">
        <f t="shared" si="13"/>
        <v>0.49199999999999999</v>
      </c>
      <c r="O74" s="29">
        <v>0.49199999999999999</v>
      </c>
    </row>
    <row r="75" spans="2:15" x14ac:dyDescent="0.45">
      <c r="B75" t="s">
        <v>146</v>
      </c>
      <c r="C75" s="30">
        <v>5.5430000000000002E-3</v>
      </c>
      <c r="E75" t="s">
        <v>146</v>
      </c>
      <c r="F75" s="29">
        <v>5.5430000000000002E-3</v>
      </c>
      <c r="G75" s="29">
        <f t="shared" si="13"/>
        <v>5.5430000000000002E-3</v>
      </c>
      <c r="H75" s="29">
        <f t="shared" si="13"/>
        <v>5.5430000000000002E-3</v>
      </c>
      <c r="I75" s="29">
        <f t="shared" si="13"/>
        <v>5.5430000000000002E-3</v>
      </c>
      <c r="J75" s="29">
        <f t="shared" si="13"/>
        <v>5.5430000000000002E-3</v>
      </c>
      <c r="K75" s="29">
        <f t="shared" si="13"/>
        <v>5.5430000000000002E-3</v>
      </c>
      <c r="L75" s="29">
        <f t="shared" si="13"/>
        <v>5.5430000000000002E-3</v>
      </c>
      <c r="M75" s="29">
        <f t="shared" si="13"/>
        <v>5.5430000000000002E-3</v>
      </c>
      <c r="N75" s="29">
        <f t="shared" si="13"/>
        <v>5.5430000000000002E-3</v>
      </c>
      <c r="O75" s="29">
        <v>5.5430000000000002E-3</v>
      </c>
    </row>
    <row r="76" spans="2:15" x14ac:dyDescent="0.45">
      <c r="B76" t="s">
        <v>147</v>
      </c>
      <c r="C76" s="30">
        <v>8.4779999999999994E-2</v>
      </c>
      <c r="E76" t="s">
        <v>147</v>
      </c>
      <c r="F76" s="29">
        <v>8.4779999999999994E-2</v>
      </c>
      <c r="G76" s="29">
        <f t="shared" si="13"/>
        <v>8.4779999999999994E-2</v>
      </c>
      <c r="H76" s="29">
        <f t="shared" si="13"/>
        <v>8.4779999999999994E-2</v>
      </c>
      <c r="I76" s="29">
        <f t="shared" si="13"/>
        <v>8.4779999999999994E-2</v>
      </c>
      <c r="J76" s="29">
        <f t="shared" si="13"/>
        <v>8.4779999999999994E-2</v>
      </c>
      <c r="K76" s="29">
        <f t="shared" si="13"/>
        <v>8.4779999999999994E-2</v>
      </c>
      <c r="L76" s="29">
        <f t="shared" si="13"/>
        <v>8.4779999999999994E-2</v>
      </c>
      <c r="M76" s="29">
        <f t="shared" si="13"/>
        <v>8.4779999999999994E-2</v>
      </c>
      <c r="N76" s="29">
        <f t="shared" si="13"/>
        <v>8.4779999999999994E-2</v>
      </c>
      <c r="O76" s="29">
        <v>8.4779999999999994E-2</v>
      </c>
    </row>
    <row r="77" spans="2:15" x14ac:dyDescent="0.45">
      <c r="B77" t="s">
        <v>148</v>
      </c>
      <c r="C77" s="30">
        <v>3.8269999999999998E-2</v>
      </c>
      <c r="E77" t="s">
        <v>148</v>
      </c>
      <c r="F77" s="29">
        <v>3.8269999999999998E-2</v>
      </c>
      <c r="G77" s="29">
        <f t="shared" si="13"/>
        <v>3.8269999999999998E-2</v>
      </c>
      <c r="H77" s="29">
        <f t="shared" si="13"/>
        <v>3.8269999999999998E-2</v>
      </c>
      <c r="I77" s="29">
        <f t="shared" si="13"/>
        <v>3.8269999999999998E-2</v>
      </c>
      <c r="J77" s="29">
        <f t="shared" si="13"/>
        <v>3.8269999999999998E-2</v>
      </c>
      <c r="K77" s="29">
        <f t="shared" si="13"/>
        <v>3.8269999999999998E-2</v>
      </c>
      <c r="L77" s="29">
        <f t="shared" si="13"/>
        <v>3.8269999999999998E-2</v>
      </c>
      <c r="M77" s="29">
        <f t="shared" si="13"/>
        <v>3.8269999999999998E-2</v>
      </c>
      <c r="N77" s="29">
        <f t="shared" si="13"/>
        <v>3.8269999999999998E-2</v>
      </c>
      <c r="O77" s="29">
        <v>3.8269999999999998E-2</v>
      </c>
    </row>
    <row r="78" spans="2:15" x14ac:dyDescent="0.45">
      <c r="B78" t="s">
        <v>149</v>
      </c>
      <c r="C78" s="30">
        <v>4.6720579999999998</v>
      </c>
      <c r="E78" t="s">
        <v>149</v>
      </c>
      <c r="F78" s="29">
        <f>'30 PWL_Flow_cf'!F39</f>
        <v>5</v>
      </c>
      <c r="G78" s="29">
        <f t="shared" ref="G78:J107" si="14">$F78</f>
        <v>5</v>
      </c>
      <c r="H78" s="29">
        <f t="shared" si="14"/>
        <v>5</v>
      </c>
      <c r="I78" s="29">
        <f t="shared" si="14"/>
        <v>5</v>
      </c>
      <c r="J78" s="29">
        <f t="shared" si="14"/>
        <v>5</v>
      </c>
      <c r="K78" s="29">
        <f t="shared" ref="K78:N83" si="15">$O78</f>
        <v>4.6720579999999998</v>
      </c>
      <c r="L78" s="29">
        <f t="shared" si="15"/>
        <v>4.6720579999999998</v>
      </c>
      <c r="M78" s="29">
        <f t="shared" si="15"/>
        <v>4.6720579999999998</v>
      </c>
      <c r="N78" s="29">
        <f t="shared" si="15"/>
        <v>4.6720579999999998</v>
      </c>
      <c r="O78" s="29">
        <v>4.6720579999999998</v>
      </c>
    </row>
    <row r="79" spans="2:15" x14ac:dyDescent="0.45">
      <c r="B79" t="s">
        <v>150</v>
      </c>
      <c r="C79" s="30">
        <v>3.3263950000000002</v>
      </c>
      <c r="E79" t="s">
        <v>150</v>
      </c>
      <c r="F79" s="29">
        <f>'30 PWL_Flow_cf'!F40</f>
        <v>3.2</v>
      </c>
      <c r="G79" s="29">
        <f t="shared" si="14"/>
        <v>3.2</v>
      </c>
      <c r="H79" s="29">
        <f t="shared" si="14"/>
        <v>3.2</v>
      </c>
      <c r="I79" s="29">
        <f t="shared" si="14"/>
        <v>3.2</v>
      </c>
      <c r="J79" s="29">
        <f t="shared" si="14"/>
        <v>3.2</v>
      </c>
      <c r="K79" s="29">
        <f t="shared" si="15"/>
        <v>3.3263950000000002</v>
      </c>
      <c r="L79" s="29">
        <f t="shared" si="15"/>
        <v>3.3263950000000002</v>
      </c>
      <c r="M79" s="29">
        <f t="shared" si="15"/>
        <v>3.3263950000000002</v>
      </c>
      <c r="N79" s="29">
        <f t="shared" si="15"/>
        <v>3.3263950000000002</v>
      </c>
      <c r="O79" s="29">
        <v>3.3263950000000002</v>
      </c>
    </row>
    <row r="80" spans="2:15" x14ac:dyDescent="0.45">
      <c r="B80" t="s">
        <v>151</v>
      </c>
      <c r="C80" s="30">
        <v>2.1015470000000001</v>
      </c>
      <c r="E80" t="s">
        <v>151</v>
      </c>
      <c r="F80" s="29">
        <f>'30 PWL_Flow_cf'!F41</f>
        <v>1.9</v>
      </c>
      <c r="G80" s="29">
        <f t="shared" si="14"/>
        <v>1.9</v>
      </c>
      <c r="H80" s="29">
        <f t="shared" si="14"/>
        <v>1.9</v>
      </c>
      <c r="I80" s="29">
        <f t="shared" si="14"/>
        <v>1.9</v>
      </c>
      <c r="J80" s="29">
        <f t="shared" si="14"/>
        <v>1.9</v>
      </c>
      <c r="K80" s="29">
        <f t="shared" si="15"/>
        <v>2.1015470000000001</v>
      </c>
      <c r="L80" s="29">
        <f t="shared" si="15"/>
        <v>2.1015470000000001</v>
      </c>
      <c r="M80" s="29">
        <f t="shared" si="15"/>
        <v>2.1015470000000001</v>
      </c>
      <c r="N80" s="29">
        <f t="shared" si="15"/>
        <v>2.1015470000000001</v>
      </c>
      <c r="O80" s="29">
        <v>2.1015470000000001</v>
      </c>
    </row>
    <row r="81" spans="2:15" x14ac:dyDescent="0.45">
      <c r="B81" t="s">
        <v>152</v>
      </c>
      <c r="C81" s="30">
        <v>0.31499199999999999</v>
      </c>
      <c r="E81" t="s">
        <v>152</v>
      </c>
      <c r="F81" s="29">
        <f>'29 PWL_PpH_cf'!F39</f>
        <v>0.31</v>
      </c>
      <c r="G81" s="29">
        <f t="shared" si="14"/>
        <v>0.31</v>
      </c>
      <c r="H81" s="29">
        <f t="shared" si="14"/>
        <v>0.31</v>
      </c>
      <c r="I81" s="29">
        <f t="shared" si="14"/>
        <v>0.31</v>
      </c>
      <c r="J81" s="29">
        <f t="shared" si="14"/>
        <v>0.31</v>
      </c>
      <c r="K81" s="29">
        <f t="shared" si="15"/>
        <v>0.31499199999999999</v>
      </c>
      <c r="L81" s="29">
        <f t="shared" si="15"/>
        <v>0.31499199999999999</v>
      </c>
      <c r="M81" s="29">
        <f t="shared" si="15"/>
        <v>0.31499199999999999</v>
      </c>
      <c r="N81" s="29">
        <f t="shared" si="15"/>
        <v>0.31499199999999999</v>
      </c>
      <c r="O81" s="29">
        <v>0.31499199999999999</v>
      </c>
    </row>
    <row r="82" spans="2:15" x14ac:dyDescent="0.45">
      <c r="B82" t="s">
        <v>153</v>
      </c>
      <c r="C82" s="30">
        <v>0.30755199999999999</v>
      </c>
      <c r="E82" t="s">
        <v>153</v>
      </c>
      <c r="F82" s="29">
        <f>'29 PWL_PpH_cf'!F40</f>
        <v>0.28999999999999998</v>
      </c>
      <c r="G82" s="29">
        <f t="shared" si="14"/>
        <v>0.28999999999999998</v>
      </c>
      <c r="H82" s="29">
        <f t="shared" si="14"/>
        <v>0.28999999999999998</v>
      </c>
      <c r="I82" s="29">
        <f t="shared" si="14"/>
        <v>0.28999999999999998</v>
      </c>
      <c r="J82" s="29">
        <f t="shared" si="14"/>
        <v>0.28999999999999998</v>
      </c>
      <c r="K82" s="29">
        <f t="shared" si="15"/>
        <v>0.30755199999999999</v>
      </c>
      <c r="L82" s="29">
        <f t="shared" si="15"/>
        <v>0.30755199999999999</v>
      </c>
      <c r="M82" s="29">
        <f t="shared" si="15"/>
        <v>0.30755199999999999</v>
      </c>
      <c r="N82" s="29">
        <f t="shared" si="15"/>
        <v>0.30755199999999999</v>
      </c>
      <c r="O82" s="29">
        <v>0.30755199999999999</v>
      </c>
    </row>
    <row r="83" spans="2:15" x14ac:dyDescent="0.45">
      <c r="B83" t="s">
        <v>154</v>
      </c>
      <c r="C83" s="30">
        <v>0.107442</v>
      </c>
      <c r="E83" t="s">
        <v>154</v>
      </c>
      <c r="F83" s="29">
        <f>'29 PWL_PpH_cf'!F41</f>
        <v>0.06</v>
      </c>
      <c r="G83" s="29">
        <f t="shared" si="14"/>
        <v>0.06</v>
      </c>
      <c r="H83" s="29">
        <f t="shared" si="14"/>
        <v>0.06</v>
      </c>
      <c r="I83" s="29">
        <f t="shared" si="14"/>
        <v>0.06</v>
      </c>
      <c r="J83" s="29">
        <f t="shared" si="14"/>
        <v>0.06</v>
      </c>
      <c r="K83" s="29">
        <f t="shared" si="15"/>
        <v>0.107442</v>
      </c>
      <c r="L83" s="29">
        <f t="shared" si="15"/>
        <v>0.107442</v>
      </c>
      <c r="M83" s="29">
        <f t="shared" si="15"/>
        <v>0.107442</v>
      </c>
      <c r="N83" s="29">
        <f t="shared" si="15"/>
        <v>0.107442</v>
      </c>
      <c r="O83" s="29">
        <v>0.107442</v>
      </c>
    </row>
    <row r="84" spans="2:15" x14ac:dyDescent="0.45">
      <c r="B84" t="s">
        <v>155</v>
      </c>
      <c r="C84" s="30">
        <v>4.6720579999999998</v>
      </c>
      <c r="E84" t="s">
        <v>155</v>
      </c>
      <c r="F84" s="29">
        <f>'30 PWL_Flow_cf'!D42</f>
        <v>5.8</v>
      </c>
      <c r="G84" s="29">
        <f t="shared" si="14"/>
        <v>5.8</v>
      </c>
      <c r="H84" s="29">
        <f t="shared" si="14"/>
        <v>5.8</v>
      </c>
      <c r="I84" s="29">
        <f t="shared" si="14"/>
        <v>5.8</v>
      </c>
      <c r="J84" s="29">
        <f t="shared" si="14"/>
        <v>5.8</v>
      </c>
      <c r="K84" s="29">
        <f t="shared" ref="K84:L89" si="16">$F84</f>
        <v>5.8</v>
      </c>
      <c r="L84" s="29">
        <f t="shared" si="16"/>
        <v>5.8</v>
      </c>
      <c r="M84" s="29">
        <f t="shared" ref="M84:N95" si="17">$O84</f>
        <v>4.6720579999999998</v>
      </c>
      <c r="N84" s="29">
        <f t="shared" si="17"/>
        <v>4.6720579999999998</v>
      </c>
      <c r="O84" s="29">
        <v>4.6720579999999998</v>
      </c>
    </row>
    <row r="85" spans="2:15" x14ac:dyDescent="0.45">
      <c r="B85" t="s">
        <v>156</v>
      </c>
      <c r="C85" s="30">
        <v>3.3263950000000002</v>
      </c>
      <c r="E85" t="s">
        <v>156</v>
      </c>
      <c r="F85" s="29">
        <f>'30 PWL_Flow_cf'!D43</f>
        <v>2.8</v>
      </c>
      <c r="G85" s="29">
        <f t="shared" si="14"/>
        <v>2.8</v>
      </c>
      <c r="H85" s="29">
        <f t="shared" si="14"/>
        <v>2.8</v>
      </c>
      <c r="I85" s="29">
        <f t="shared" si="14"/>
        <v>2.8</v>
      </c>
      <c r="J85" s="29">
        <f t="shared" si="14"/>
        <v>2.8</v>
      </c>
      <c r="K85" s="29">
        <f t="shared" si="16"/>
        <v>2.8</v>
      </c>
      <c r="L85" s="29">
        <f t="shared" si="16"/>
        <v>2.8</v>
      </c>
      <c r="M85" s="29">
        <f t="shared" si="17"/>
        <v>3.3263950000000002</v>
      </c>
      <c r="N85" s="29">
        <f t="shared" si="17"/>
        <v>3.3263950000000002</v>
      </c>
      <c r="O85" s="29">
        <v>3.3263950000000002</v>
      </c>
    </row>
    <row r="86" spans="2:15" x14ac:dyDescent="0.45">
      <c r="B86" t="s">
        <v>157</v>
      </c>
      <c r="C86" s="30">
        <v>2.1015470000000001</v>
      </c>
      <c r="E86" t="s">
        <v>157</v>
      </c>
      <c r="F86" s="29">
        <f>'30 PWL_Flow_cf'!D44</f>
        <v>0.8</v>
      </c>
      <c r="G86" s="29">
        <f t="shared" si="14"/>
        <v>0.8</v>
      </c>
      <c r="H86" s="29">
        <f t="shared" si="14"/>
        <v>0.8</v>
      </c>
      <c r="I86" s="29">
        <f t="shared" si="14"/>
        <v>0.8</v>
      </c>
      <c r="J86" s="29">
        <f t="shared" si="14"/>
        <v>0.8</v>
      </c>
      <c r="K86" s="29">
        <f t="shared" si="16"/>
        <v>0.8</v>
      </c>
      <c r="L86" s="29">
        <f t="shared" si="16"/>
        <v>0.8</v>
      </c>
      <c r="M86" s="29">
        <f t="shared" si="17"/>
        <v>2.1015470000000001</v>
      </c>
      <c r="N86" s="29">
        <f t="shared" si="17"/>
        <v>2.1015470000000001</v>
      </c>
      <c r="O86" s="29">
        <v>2.1015470000000001</v>
      </c>
    </row>
    <row r="87" spans="2:15" x14ac:dyDescent="0.45">
      <c r="B87" t="s">
        <v>158</v>
      </c>
      <c r="C87" s="30">
        <v>0.31499199999999999</v>
      </c>
      <c r="E87" t="s">
        <v>158</v>
      </c>
      <c r="F87" s="29">
        <f>'29 PWL_PpH_cf'!D42</f>
        <v>0.36</v>
      </c>
      <c r="G87" s="29">
        <f t="shared" si="14"/>
        <v>0.36</v>
      </c>
      <c r="H87" s="29">
        <f t="shared" si="14"/>
        <v>0.36</v>
      </c>
      <c r="I87" s="29">
        <f t="shared" si="14"/>
        <v>0.36</v>
      </c>
      <c r="J87" s="29">
        <f t="shared" si="14"/>
        <v>0.36</v>
      </c>
      <c r="K87" s="29">
        <f t="shared" si="16"/>
        <v>0.36</v>
      </c>
      <c r="L87" s="29">
        <f t="shared" si="16"/>
        <v>0.36</v>
      </c>
      <c r="M87" s="29">
        <f t="shared" si="17"/>
        <v>0.31499199999999999</v>
      </c>
      <c r="N87" s="29">
        <f t="shared" si="17"/>
        <v>0.31499199999999999</v>
      </c>
      <c r="O87" s="29">
        <v>0.31499199999999999</v>
      </c>
    </row>
    <row r="88" spans="2:15" x14ac:dyDescent="0.45">
      <c r="B88" t="s">
        <v>159</v>
      </c>
      <c r="C88" s="30">
        <v>0.30755199999999999</v>
      </c>
      <c r="E88" t="s">
        <v>159</v>
      </c>
      <c r="F88" s="29">
        <f>'29 PWL_PpH_cf'!D43</f>
        <v>0.2576</v>
      </c>
      <c r="G88" s="29">
        <f t="shared" si="14"/>
        <v>0.2576</v>
      </c>
      <c r="H88" s="29">
        <f t="shared" si="14"/>
        <v>0.2576</v>
      </c>
      <c r="I88" s="29">
        <f t="shared" si="14"/>
        <v>0.2576</v>
      </c>
      <c r="J88" s="29">
        <f t="shared" si="14"/>
        <v>0.2576</v>
      </c>
      <c r="K88" s="29">
        <f t="shared" si="16"/>
        <v>0.2576</v>
      </c>
      <c r="L88" s="29">
        <f t="shared" si="16"/>
        <v>0.2576</v>
      </c>
      <c r="M88" s="29">
        <f t="shared" si="17"/>
        <v>0.30755199999999999</v>
      </c>
      <c r="N88" s="29">
        <f t="shared" si="17"/>
        <v>0.30755199999999999</v>
      </c>
      <c r="O88" s="29">
        <v>0.30755199999999999</v>
      </c>
    </row>
    <row r="89" spans="2:15" x14ac:dyDescent="0.45">
      <c r="B89" t="s">
        <v>160</v>
      </c>
      <c r="C89" s="30">
        <v>0.107442</v>
      </c>
      <c r="E89" t="s">
        <v>160</v>
      </c>
      <c r="F89" s="29">
        <f>'29 PWL_PpH_cf'!D44</f>
        <v>6.4699999999999994E-2</v>
      </c>
      <c r="G89" s="29">
        <f t="shared" si="14"/>
        <v>6.4699999999999994E-2</v>
      </c>
      <c r="H89" s="29">
        <f t="shared" si="14"/>
        <v>6.4699999999999994E-2</v>
      </c>
      <c r="I89" s="29">
        <f t="shared" si="14"/>
        <v>6.4699999999999994E-2</v>
      </c>
      <c r="J89" s="29">
        <f t="shared" si="14"/>
        <v>6.4699999999999994E-2</v>
      </c>
      <c r="K89" s="29">
        <f t="shared" si="16"/>
        <v>6.4699999999999994E-2</v>
      </c>
      <c r="L89" s="29">
        <f t="shared" si="16"/>
        <v>6.4699999999999994E-2</v>
      </c>
      <c r="M89" s="29">
        <f t="shared" si="17"/>
        <v>0.107442</v>
      </c>
      <c r="N89" s="29">
        <f t="shared" si="17"/>
        <v>0.107442</v>
      </c>
      <c r="O89" s="29">
        <v>0.107442</v>
      </c>
    </row>
    <row r="90" spans="2:15" x14ac:dyDescent="0.45">
      <c r="B90" t="s">
        <v>161</v>
      </c>
      <c r="C90" s="30">
        <v>4.6720579999999998</v>
      </c>
      <c r="E90" t="s">
        <v>161</v>
      </c>
      <c r="F90" s="29">
        <f>'30 PWL_Flow_cf'!E45</f>
        <v>5.8</v>
      </c>
      <c r="G90" s="29">
        <f t="shared" si="14"/>
        <v>5.8</v>
      </c>
      <c r="H90" s="29">
        <f t="shared" si="14"/>
        <v>5.8</v>
      </c>
      <c r="I90" s="29">
        <f t="shared" si="14"/>
        <v>5.8</v>
      </c>
      <c r="J90" s="29">
        <f t="shared" si="14"/>
        <v>5.8</v>
      </c>
      <c r="K90" s="29">
        <f t="shared" ref="K90:K107" si="18">$F90</f>
        <v>5.8</v>
      </c>
      <c r="L90" s="29">
        <f t="shared" ref="L90:L95" si="19">$O90</f>
        <v>4.6720579999999998</v>
      </c>
      <c r="M90" s="29">
        <f t="shared" si="17"/>
        <v>4.6720579999999998</v>
      </c>
      <c r="N90" s="29">
        <f t="shared" si="17"/>
        <v>4.6720579999999998</v>
      </c>
      <c r="O90" s="29">
        <v>4.6720579999999998</v>
      </c>
    </row>
    <row r="91" spans="2:15" x14ac:dyDescent="0.45">
      <c r="B91" t="s">
        <v>162</v>
      </c>
      <c r="C91" s="30">
        <v>3.3263950000000002</v>
      </c>
      <c r="E91" t="s">
        <v>162</v>
      </c>
      <c r="F91" s="29">
        <f>'30 PWL_Flow_cf'!E46</f>
        <v>3.2</v>
      </c>
      <c r="G91" s="29">
        <f t="shared" si="14"/>
        <v>3.2</v>
      </c>
      <c r="H91" s="29">
        <f t="shared" si="14"/>
        <v>3.2</v>
      </c>
      <c r="I91" s="29">
        <f t="shared" si="14"/>
        <v>3.2</v>
      </c>
      <c r="J91" s="29">
        <f t="shared" si="14"/>
        <v>3.2</v>
      </c>
      <c r="K91" s="29">
        <f t="shared" si="18"/>
        <v>3.2</v>
      </c>
      <c r="L91" s="29">
        <f t="shared" si="19"/>
        <v>3.3263950000000002</v>
      </c>
      <c r="M91" s="29">
        <f t="shared" si="17"/>
        <v>3.3263950000000002</v>
      </c>
      <c r="N91" s="29">
        <f t="shared" si="17"/>
        <v>3.3263950000000002</v>
      </c>
      <c r="O91" s="29">
        <v>3.3263950000000002</v>
      </c>
    </row>
    <row r="92" spans="2:15" x14ac:dyDescent="0.45">
      <c r="B92" t="s">
        <v>163</v>
      </c>
      <c r="C92" s="30">
        <v>2.1015470000000001</v>
      </c>
      <c r="E92" t="s">
        <v>163</v>
      </c>
      <c r="F92" s="29">
        <f>'30 PWL_Flow_cf'!E47</f>
        <v>1.1000000000000001</v>
      </c>
      <c r="G92" s="29">
        <f t="shared" si="14"/>
        <v>1.1000000000000001</v>
      </c>
      <c r="H92" s="29">
        <f t="shared" si="14"/>
        <v>1.1000000000000001</v>
      </c>
      <c r="I92" s="29">
        <f t="shared" si="14"/>
        <v>1.1000000000000001</v>
      </c>
      <c r="J92" s="29">
        <f t="shared" si="14"/>
        <v>1.1000000000000001</v>
      </c>
      <c r="K92" s="29">
        <f t="shared" si="18"/>
        <v>1.1000000000000001</v>
      </c>
      <c r="L92" s="29">
        <f t="shared" si="19"/>
        <v>2.1015470000000001</v>
      </c>
      <c r="M92" s="29">
        <f t="shared" si="17"/>
        <v>2.1015470000000001</v>
      </c>
      <c r="N92" s="29">
        <f t="shared" si="17"/>
        <v>2.1015470000000001</v>
      </c>
      <c r="O92" s="29">
        <v>2.1015470000000001</v>
      </c>
    </row>
    <row r="93" spans="2:15" x14ac:dyDescent="0.45">
      <c r="B93" t="s">
        <v>164</v>
      </c>
      <c r="C93" s="30">
        <v>0.31499199999999999</v>
      </c>
      <c r="E93" t="s">
        <v>164</v>
      </c>
      <c r="F93" s="29">
        <f>'29 PWL_PpH_cf'!E45</f>
        <v>0.19420000000000001</v>
      </c>
      <c r="G93" s="29">
        <f t="shared" si="14"/>
        <v>0.19420000000000001</v>
      </c>
      <c r="H93" s="29">
        <f t="shared" si="14"/>
        <v>0.19420000000000001</v>
      </c>
      <c r="I93" s="29">
        <f t="shared" si="14"/>
        <v>0.19420000000000001</v>
      </c>
      <c r="J93" s="29">
        <f t="shared" si="14"/>
        <v>0.19420000000000001</v>
      </c>
      <c r="K93" s="29">
        <f t="shared" si="18"/>
        <v>0.19420000000000001</v>
      </c>
      <c r="L93" s="29">
        <f t="shared" si="19"/>
        <v>0.31499199999999999</v>
      </c>
      <c r="M93" s="29">
        <f t="shared" si="17"/>
        <v>0.31499199999999999</v>
      </c>
      <c r="N93" s="29">
        <f t="shared" si="17"/>
        <v>0.31499199999999999</v>
      </c>
      <c r="O93" s="29">
        <v>0.31499199999999999</v>
      </c>
    </row>
    <row r="94" spans="2:15" x14ac:dyDescent="0.45">
      <c r="B94" t="s">
        <v>165</v>
      </c>
      <c r="C94" s="30">
        <v>0.30755199999999999</v>
      </c>
      <c r="E94" t="s">
        <v>165</v>
      </c>
      <c r="F94" s="29">
        <f>'29 PWL_PpH_cf'!E46</f>
        <v>0.4219</v>
      </c>
      <c r="G94" s="29">
        <f t="shared" si="14"/>
        <v>0.4219</v>
      </c>
      <c r="H94" s="29">
        <f t="shared" si="14"/>
        <v>0.4219</v>
      </c>
      <c r="I94" s="29">
        <f t="shared" si="14"/>
        <v>0.4219</v>
      </c>
      <c r="J94" s="29">
        <f t="shared" si="14"/>
        <v>0.4219</v>
      </c>
      <c r="K94" s="29">
        <f t="shared" si="18"/>
        <v>0.4219</v>
      </c>
      <c r="L94" s="29">
        <f t="shared" si="19"/>
        <v>0.30755199999999999</v>
      </c>
      <c r="M94" s="29">
        <f t="shared" si="17"/>
        <v>0.30755199999999999</v>
      </c>
      <c r="N94" s="29">
        <f t="shared" si="17"/>
        <v>0.30755199999999999</v>
      </c>
      <c r="O94" s="29">
        <v>0.30755199999999999</v>
      </c>
    </row>
    <row r="95" spans="2:15" x14ac:dyDescent="0.45">
      <c r="B95" t="s">
        <v>166</v>
      </c>
      <c r="C95" s="30">
        <v>0.107442</v>
      </c>
      <c r="E95" t="s">
        <v>166</v>
      </c>
      <c r="F95" s="29">
        <f>'29 PWL_PpH_cf'!E47</f>
        <v>1.0000000000000001E-5</v>
      </c>
      <c r="G95" s="29">
        <f t="shared" si="14"/>
        <v>1.0000000000000001E-5</v>
      </c>
      <c r="H95" s="29">
        <f t="shared" si="14"/>
        <v>1.0000000000000001E-5</v>
      </c>
      <c r="I95" s="29">
        <f t="shared" si="14"/>
        <v>1.0000000000000001E-5</v>
      </c>
      <c r="J95" s="29">
        <f t="shared" si="14"/>
        <v>1.0000000000000001E-5</v>
      </c>
      <c r="K95" s="29">
        <f t="shared" si="18"/>
        <v>1.0000000000000001E-5</v>
      </c>
      <c r="L95" s="29">
        <f t="shared" si="19"/>
        <v>0.107442</v>
      </c>
      <c r="M95" s="29">
        <f t="shared" si="17"/>
        <v>0.107442</v>
      </c>
      <c r="N95" s="29">
        <f t="shared" si="17"/>
        <v>0.107442</v>
      </c>
      <c r="O95" s="29">
        <v>0.107442</v>
      </c>
    </row>
    <row r="96" spans="2:15" x14ac:dyDescent="0.45">
      <c r="B96" t="s">
        <v>167</v>
      </c>
      <c r="C96" s="30">
        <v>4.6720579999999998</v>
      </c>
      <c r="E96" t="s">
        <v>167</v>
      </c>
      <c r="F96" s="29">
        <f>'30 PWL_Flow_cf'!C48</f>
        <v>6</v>
      </c>
      <c r="G96" s="29">
        <f t="shared" si="14"/>
        <v>6</v>
      </c>
      <c r="H96" s="29">
        <f t="shared" si="14"/>
        <v>6</v>
      </c>
      <c r="I96" s="29">
        <f t="shared" si="14"/>
        <v>6</v>
      </c>
      <c r="J96" s="29">
        <f t="shared" si="14"/>
        <v>6</v>
      </c>
      <c r="K96" s="29">
        <f t="shared" si="18"/>
        <v>6</v>
      </c>
      <c r="L96" s="29">
        <f t="shared" ref="L96:M107" si="20">$F96</f>
        <v>6</v>
      </c>
      <c r="M96" s="29">
        <f t="shared" si="20"/>
        <v>6</v>
      </c>
      <c r="N96" s="29">
        <f t="shared" ref="N96:N101" si="21">$O96</f>
        <v>4.6720579999999998</v>
      </c>
      <c r="O96" s="29">
        <v>4.6720579999999998</v>
      </c>
    </row>
    <row r="97" spans="2:15" x14ac:dyDescent="0.45">
      <c r="B97" t="s">
        <v>168</v>
      </c>
      <c r="C97" s="30">
        <v>3.3263950000000002</v>
      </c>
      <c r="E97" t="s">
        <v>168</v>
      </c>
      <c r="F97" s="29">
        <f>'30 PWL_Flow_cf'!C49</f>
        <v>3</v>
      </c>
      <c r="G97" s="29">
        <f t="shared" si="14"/>
        <v>3</v>
      </c>
      <c r="H97" s="29">
        <f t="shared" si="14"/>
        <v>3</v>
      </c>
      <c r="I97" s="29">
        <f t="shared" si="14"/>
        <v>3</v>
      </c>
      <c r="J97" s="29">
        <f t="shared" si="14"/>
        <v>3</v>
      </c>
      <c r="K97" s="29">
        <f t="shared" si="18"/>
        <v>3</v>
      </c>
      <c r="L97" s="29">
        <f t="shared" si="20"/>
        <v>3</v>
      </c>
      <c r="M97" s="29">
        <f t="shared" si="20"/>
        <v>3</v>
      </c>
      <c r="N97" s="29">
        <f t="shared" si="21"/>
        <v>3.3263950000000002</v>
      </c>
      <c r="O97" s="29">
        <v>3.3263950000000002</v>
      </c>
    </row>
    <row r="98" spans="2:15" x14ac:dyDescent="0.45">
      <c r="B98" t="s">
        <v>169</v>
      </c>
      <c r="C98" s="30">
        <v>2.1015470000000001</v>
      </c>
      <c r="E98" t="s">
        <v>169</v>
      </c>
      <c r="F98" s="29">
        <f>'30 PWL_Flow_cf'!C50</f>
        <v>1.1000000000000001</v>
      </c>
      <c r="G98" s="29">
        <f t="shared" si="14"/>
        <v>1.1000000000000001</v>
      </c>
      <c r="H98" s="29">
        <f t="shared" si="14"/>
        <v>1.1000000000000001</v>
      </c>
      <c r="I98" s="29">
        <f t="shared" si="14"/>
        <v>1.1000000000000001</v>
      </c>
      <c r="J98" s="29">
        <f t="shared" si="14"/>
        <v>1.1000000000000001</v>
      </c>
      <c r="K98" s="29">
        <f t="shared" si="18"/>
        <v>1.1000000000000001</v>
      </c>
      <c r="L98" s="29">
        <f t="shared" si="20"/>
        <v>1.1000000000000001</v>
      </c>
      <c r="M98" s="29">
        <f t="shared" si="20"/>
        <v>1.1000000000000001</v>
      </c>
      <c r="N98" s="29">
        <f t="shared" si="21"/>
        <v>2.1015470000000001</v>
      </c>
      <c r="O98" s="29">
        <v>2.1015470000000001</v>
      </c>
    </row>
    <row r="99" spans="2:15" x14ac:dyDescent="0.45">
      <c r="B99" t="s">
        <v>170</v>
      </c>
      <c r="C99" s="30">
        <v>0.31499199999999999</v>
      </c>
      <c r="E99" t="s">
        <v>170</v>
      </c>
      <c r="F99" s="29">
        <f>'29 PWL_PpH_cf'!C48</f>
        <v>0.42</v>
      </c>
      <c r="G99" s="29">
        <f t="shared" si="14"/>
        <v>0.42</v>
      </c>
      <c r="H99" s="29">
        <f t="shared" si="14"/>
        <v>0.42</v>
      </c>
      <c r="I99" s="29">
        <f t="shared" si="14"/>
        <v>0.42</v>
      </c>
      <c r="J99" s="29">
        <f t="shared" si="14"/>
        <v>0.42</v>
      </c>
      <c r="K99" s="29">
        <f t="shared" si="18"/>
        <v>0.42</v>
      </c>
      <c r="L99" s="29">
        <f t="shared" si="20"/>
        <v>0.42</v>
      </c>
      <c r="M99" s="29">
        <f t="shared" si="20"/>
        <v>0.42</v>
      </c>
      <c r="N99" s="29">
        <f t="shared" si="21"/>
        <v>0.31499199999999999</v>
      </c>
      <c r="O99" s="29">
        <v>0.31499199999999999</v>
      </c>
    </row>
    <row r="100" spans="2:15" x14ac:dyDescent="0.45">
      <c r="B100" t="s">
        <v>171</v>
      </c>
      <c r="C100" s="30">
        <v>0.30755199999999999</v>
      </c>
      <c r="E100" t="s">
        <v>171</v>
      </c>
      <c r="F100" s="29">
        <f>'29 PWL_PpH_cf'!C49</f>
        <v>0.24</v>
      </c>
      <c r="G100" s="29">
        <f t="shared" si="14"/>
        <v>0.24</v>
      </c>
      <c r="H100" s="29">
        <f t="shared" si="14"/>
        <v>0.24</v>
      </c>
      <c r="I100" s="29">
        <f t="shared" si="14"/>
        <v>0.24</v>
      </c>
      <c r="J100" s="29">
        <f t="shared" si="14"/>
        <v>0.24</v>
      </c>
      <c r="K100" s="29">
        <f t="shared" si="18"/>
        <v>0.24</v>
      </c>
      <c r="L100" s="29">
        <f t="shared" si="20"/>
        <v>0.24</v>
      </c>
      <c r="M100" s="29">
        <f t="shared" si="20"/>
        <v>0.24</v>
      </c>
      <c r="N100" s="29">
        <f t="shared" si="21"/>
        <v>0.30755199999999999</v>
      </c>
      <c r="O100" s="29">
        <v>0.30755199999999999</v>
      </c>
    </row>
    <row r="101" spans="2:15" x14ac:dyDescent="0.45">
      <c r="B101" t="s">
        <v>172</v>
      </c>
      <c r="C101" s="30">
        <v>0.107442</v>
      </c>
      <c r="E101" t="s">
        <v>172</v>
      </c>
      <c r="F101" s="29">
        <f>'29 PWL_PpH_cf'!C50</f>
        <v>0</v>
      </c>
      <c r="G101" s="29">
        <f t="shared" si="14"/>
        <v>0</v>
      </c>
      <c r="H101" s="29">
        <f t="shared" si="14"/>
        <v>0</v>
      </c>
      <c r="I101" s="29">
        <f t="shared" si="14"/>
        <v>0</v>
      </c>
      <c r="J101" s="29">
        <f t="shared" si="14"/>
        <v>0</v>
      </c>
      <c r="K101" s="29">
        <f t="shared" si="18"/>
        <v>0</v>
      </c>
      <c r="L101" s="29">
        <f t="shared" si="20"/>
        <v>0</v>
      </c>
      <c r="M101" s="29">
        <f t="shared" si="20"/>
        <v>0</v>
      </c>
      <c r="N101" s="29">
        <f t="shared" si="21"/>
        <v>0.107442</v>
      </c>
      <c r="O101" s="29">
        <v>0.107442</v>
      </c>
    </row>
    <row r="102" spans="2:15" x14ac:dyDescent="0.45">
      <c r="B102" t="s">
        <v>173</v>
      </c>
      <c r="C102" s="30">
        <v>6.8</v>
      </c>
      <c r="E102" t="s">
        <v>173</v>
      </c>
      <c r="F102" s="29">
        <v>6.8</v>
      </c>
      <c r="G102" s="29">
        <f t="shared" si="14"/>
        <v>6.8</v>
      </c>
      <c r="H102" s="29">
        <f t="shared" si="14"/>
        <v>6.8</v>
      </c>
      <c r="I102" s="29">
        <f t="shared" si="14"/>
        <v>6.8</v>
      </c>
      <c r="J102" s="29">
        <f t="shared" si="14"/>
        <v>6.8</v>
      </c>
      <c r="K102" s="29">
        <f t="shared" si="18"/>
        <v>6.8</v>
      </c>
      <c r="L102" s="29">
        <f t="shared" si="20"/>
        <v>6.8</v>
      </c>
      <c r="M102" s="29">
        <f t="shared" si="20"/>
        <v>6.8</v>
      </c>
      <c r="N102" s="29">
        <f t="shared" ref="N102:N107" si="22">$F102</f>
        <v>6.8</v>
      </c>
      <c r="O102" s="29">
        <v>6.8</v>
      </c>
    </row>
    <row r="103" spans="2:15" x14ac:dyDescent="0.45">
      <c r="B103" t="s">
        <v>174</v>
      </c>
      <c r="C103" s="30">
        <v>2</v>
      </c>
      <c r="E103" t="s">
        <v>174</v>
      </c>
      <c r="F103" s="29">
        <v>2</v>
      </c>
      <c r="G103" s="29">
        <f t="shared" si="14"/>
        <v>2</v>
      </c>
      <c r="H103" s="29">
        <f t="shared" si="14"/>
        <v>2</v>
      </c>
      <c r="I103" s="29">
        <f t="shared" si="14"/>
        <v>2</v>
      </c>
      <c r="J103" s="29">
        <f t="shared" si="14"/>
        <v>2</v>
      </c>
      <c r="K103" s="29">
        <f t="shared" si="18"/>
        <v>2</v>
      </c>
      <c r="L103" s="29">
        <f t="shared" si="20"/>
        <v>2</v>
      </c>
      <c r="M103" s="29">
        <f t="shared" si="20"/>
        <v>2</v>
      </c>
      <c r="N103" s="29">
        <f t="shared" si="22"/>
        <v>2</v>
      </c>
      <c r="O103" s="29">
        <v>2</v>
      </c>
    </row>
    <row r="104" spans="2:15" x14ac:dyDescent="0.45">
      <c r="B104" t="s">
        <v>175</v>
      </c>
      <c r="C104" s="30">
        <v>2.23</v>
      </c>
      <c r="E104" t="s">
        <v>175</v>
      </c>
      <c r="F104" s="29">
        <v>2.23</v>
      </c>
      <c r="G104" s="29">
        <f t="shared" si="14"/>
        <v>2.23</v>
      </c>
      <c r="H104" s="29">
        <f t="shared" si="14"/>
        <v>2.23</v>
      </c>
      <c r="I104" s="29">
        <f t="shared" si="14"/>
        <v>2.23</v>
      </c>
      <c r="J104" s="29">
        <f t="shared" si="14"/>
        <v>2.23</v>
      </c>
      <c r="K104" s="29">
        <f t="shared" si="18"/>
        <v>2.23</v>
      </c>
      <c r="L104" s="29">
        <f t="shared" si="20"/>
        <v>2.23</v>
      </c>
      <c r="M104" s="29">
        <f t="shared" si="20"/>
        <v>2.23</v>
      </c>
      <c r="N104" s="29">
        <f t="shared" si="22"/>
        <v>2.23</v>
      </c>
      <c r="O104" s="29">
        <v>2.23</v>
      </c>
    </row>
    <row r="105" spans="2:15" x14ac:dyDescent="0.45">
      <c r="B105" t="s">
        <v>176</v>
      </c>
      <c r="C105" s="30">
        <v>0.45260699999999998</v>
      </c>
      <c r="E105" t="s">
        <v>176</v>
      </c>
      <c r="F105" s="29">
        <v>0.45260699999999998</v>
      </c>
      <c r="G105" s="29">
        <f t="shared" si="14"/>
        <v>0.45260699999999998</v>
      </c>
      <c r="H105" s="29">
        <f t="shared" si="14"/>
        <v>0.45260699999999998</v>
      </c>
      <c r="I105" s="29">
        <f t="shared" si="14"/>
        <v>0.45260699999999998</v>
      </c>
      <c r="J105" s="29">
        <f t="shared" si="14"/>
        <v>0.45260699999999998</v>
      </c>
      <c r="K105" s="29">
        <f t="shared" si="18"/>
        <v>0.45260699999999998</v>
      </c>
      <c r="L105" s="29">
        <f t="shared" si="20"/>
        <v>0.45260699999999998</v>
      </c>
      <c r="M105" s="29">
        <f t="shared" si="20"/>
        <v>0.45260699999999998</v>
      </c>
      <c r="N105" s="29">
        <f t="shared" si="22"/>
        <v>0.45260699999999998</v>
      </c>
      <c r="O105" s="29">
        <v>0.45260699999999998</v>
      </c>
    </row>
    <row r="106" spans="2:15" x14ac:dyDescent="0.45">
      <c r="B106" t="s">
        <v>177</v>
      </c>
      <c r="C106" s="30">
        <v>0.21942700000000001</v>
      </c>
      <c r="E106" t="s">
        <v>177</v>
      </c>
      <c r="F106" s="29">
        <v>0.21942700000000001</v>
      </c>
      <c r="G106" s="29">
        <f t="shared" si="14"/>
        <v>0.21942700000000001</v>
      </c>
      <c r="H106" s="29">
        <f t="shared" si="14"/>
        <v>0.21942700000000001</v>
      </c>
      <c r="I106" s="29">
        <f t="shared" si="14"/>
        <v>0.21942700000000001</v>
      </c>
      <c r="J106" s="29">
        <f t="shared" si="14"/>
        <v>0.21942700000000001</v>
      </c>
      <c r="K106" s="29">
        <f t="shared" si="18"/>
        <v>0.21942700000000001</v>
      </c>
      <c r="L106" s="29">
        <f t="shared" si="20"/>
        <v>0.21942700000000001</v>
      </c>
      <c r="M106" s="29">
        <f t="shared" si="20"/>
        <v>0.21942700000000001</v>
      </c>
      <c r="N106" s="29">
        <f t="shared" si="22"/>
        <v>0.21942700000000001</v>
      </c>
      <c r="O106" s="29">
        <v>0.21942700000000001</v>
      </c>
    </row>
    <row r="107" spans="2:15" x14ac:dyDescent="0.45">
      <c r="B107" t="s">
        <v>178</v>
      </c>
      <c r="C107" s="30">
        <v>0.14607100000000001</v>
      </c>
      <c r="E107" t="s">
        <v>178</v>
      </c>
      <c r="F107" s="29">
        <v>0.14607100000000001</v>
      </c>
      <c r="G107" s="29">
        <f t="shared" si="14"/>
        <v>0.14607100000000001</v>
      </c>
      <c r="H107" s="29">
        <f t="shared" si="14"/>
        <v>0.14607100000000001</v>
      </c>
      <c r="I107" s="29">
        <f t="shared" si="14"/>
        <v>0.14607100000000001</v>
      </c>
      <c r="J107" s="29">
        <f t="shared" si="14"/>
        <v>0.14607100000000001</v>
      </c>
      <c r="K107" s="29">
        <f t="shared" si="18"/>
        <v>0.14607100000000001</v>
      </c>
      <c r="L107" s="29">
        <f t="shared" si="20"/>
        <v>0.14607100000000001</v>
      </c>
      <c r="M107" s="29">
        <f t="shared" si="20"/>
        <v>0.14607100000000001</v>
      </c>
      <c r="N107" s="29">
        <f t="shared" si="22"/>
        <v>0.14607100000000001</v>
      </c>
      <c r="O107" s="29">
        <v>0.14607100000000001</v>
      </c>
    </row>
  </sheetData>
  <conditionalFormatting sqref="G6:O107">
    <cfRule type="cellIs" dxfId="0" priority="1" operator="notEqual">
      <formula>F6</formula>
    </cfRule>
  </conditionalFormatting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9"/>
  <dimension ref="A1:D102"/>
  <sheetViews>
    <sheetView workbookViewId="0"/>
  </sheetViews>
  <sheetFormatPr defaultRowHeight="14.25" x14ac:dyDescent="0.45"/>
  <cols>
    <col min="1" max="1" width="14.265625" bestFit="1" customWidth="1"/>
    <col min="2" max="3" width="15.86328125" style="31" bestFit="1" customWidth="1"/>
  </cols>
  <sheetData>
    <row r="1" spans="1:4" x14ac:dyDescent="0.45">
      <c r="A1" t="s">
        <v>77</v>
      </c>
      <c r="B1" s="31">
        <v>36526</v>
      </c>
      <c r="C1" s="31">
        <v>55153</v>
      </c>
      <c r="D1">
        <f>'17 Turbine Curve Data'!F6</f>
        <v>3</v>
      </c>
    </row>
    <row r="2" spans="1:4" x14ac:dyDescent="0.45">
      <c r="A2" t="s">
        <v>78</v>
      </c>
      <c r="B2" s="31">
        <v>36526</v>
      </c>
      <c r="C2" s="31">
        <v>55153</v>
      </c>
      <c r="D2">
        <f>'17 Turbine Curve Data'!F7</f>
        <v>3</v>
      </c>
    </row>
    <row r="3" spans="1:4" x14ac:dyDescent="0.45">
      <c r="A3" t="s">
        <v>79</v>
      </c>
      <c r="B3" s="31">
        <v>36526</v>
      </c>
      <c r="C3" s="31">
        <v>55153</v>
      </c>
      <c r="D3">
        <f>'17 Turbine Curve Data'!F8</f>
        <v>3</v>
      </c>
    </row>
    <row r="4" spans="1:4" x14ac:dyDescent="0.45">
      <c r="A4" t="s">
        <v>80</v>
      </c>
      <c r="B4" s="31">
        <v>36526</v>
      </c>
      <c r="C4" s="31">
        <v>55153</v>
      </c>
      <c r="D4">
        <f>'17 Turbine Curve Data'!F9</f>
        <v>0.226269</v>
      </c>
    </row>
    <row r="5" spans="1:4" x14ac:dyDescent="0.45">
      <c r="A5" t="s">
        <v>81</v>
      </c>
      <c r="B5" s="31">
        <v>36526</v>
      </c>
      <c r="C5" s="31">
        <v>55153</v>
      </c>
      <c r="D5">
        <f>'17 Turbine Curve Data'!F10</f>
        <v>0.233686</v>
      </c>
    </row>
    <row r="6" spans="1:4" x14ac:dyDescent="0.45">
      <c r="A6" t="s">
        <v>82</v>
      </c>
      <c r="B6" s="31">
        <v>36526</v>
      </c>
      <c r="C6" s="31">
        <v>55153</v>
      </c>
      <c r="D6">
        <f>'17 Turbine Curve Data'!F11</f>
        <v>0.20452999999999999</v>
      </c>
    </row>
    <row r="7" spans="1:4" x14ac:dyDescent="0.45">
      <c r="A7" t="s">
        <v>83</v>
      </c>
      <c r="B7" s="31">
        <v>36526</v>
      </c>
      <c r="C7" s="31">
        <v>55153</v>
      </c>
      <c r="D7">
        <f>'17 Turbine Curve Data'!F12</f>
        <v>5.2</v>
      </c>
    </row>
    <row r="8" spans="1:4" x14ac:dyDescent="0.45">
      <c r="A8" t="s">
        <v>84</v>
      </c>
      <c r="B8" s="31">
        <v>36526</v>
      </c>
      <c r="C8" s="31">
        <v>55153</v>
      </c>
      <c r="D8">
        <f>'17 Turbine Curve Data'!F13</f>
        <v>2.4</v>
      </c>
    </row>
    <row r="9" spans="1:4" x14ac:dyDescent="0.45">
      <c r="A9" t="s">
        <v>85</v>
      </c>
      <c r="B9" s="31">
        <v>36526</v>
      </c>
      <c r="C9" s="31">
        <v>55153</v>
      </c>
      <c r="D9">
        <f>'17 Turbine Curve Data'!F14</f>
        <v>0.8</v>
      </c>
    </row>
    <row r="10" spans="1:4" x14ac:dyDescent="0.45">
      <c r="A10" t="s">
        <v>86</v>
      </c>
      <c r="B10" s="31">
        <v>36526</v>
      </c>
      <c r="C10" s="31">
        <v>55153</v>
      </c>
      <c r="D10">
        <f>'17 Turbine Curve Data'!F15</f>
        <v>0.28000000000000003</v>
      </c>
    </row>
    <row r="11" spans="1:4" x14ac:dyDescent="0.45">
      <c r="A11" t="s">
        <v>87</v>
      </c>
      <c r="B11" s="31">
        <v>36526</v>
      </c>
      <c r="C11" s="31">
        <v>55153</v>
      </c>
      <c r="D11">
        <f>'17 Turbine Curve Data'!F16</f>
        <v>0.26</v>
      </c>
    </row>
    <row r="12" spans="1:4" x14ac:dyDescent="0.45">
      <c r="A12" t="s">
        <v>88</v>
      </c>
      <c r="B12" s="31">
        <v>36526</v>
      </c>
      <c r="C12" s="31">
        <v>55153</v>
      </c>
      <c r="D12">
        <f>'17 Turbine Curve Data'!F17</f>
        <v>0.03</v>
      </c>
    </row>
    <row r="13" spans="1:4" x14ac:dyDescent="0.45">
      <c r="A13" t="s">
        <v>89</v>
      </c>
      <c r="B13" s="31">
        <v>36526</v>
      </c>
      <c r="C13" s="31">
        <v>55153</v>
      </c>
      <c r="D13">
        <f>'17 Turbine Curve Data'!F18</f>
        <v>5.2</v>
      </c>
    </row>
    <row r="14" spans="1:4" x14ac:dyDescent="0.45">
      <c r="A14" t="s">
        <v>90</v>
      </c>
      <c r="B14" s="31">
        <v>36526</v>
      </c>
      <c r="C14" s="31">
        <v>55153</v>
      </c>
      <c r="D14">
        <f>'17 Turbine Curve Data'!F19</f>
        <v>2.4</v>
      </c>
    </row>
    <row r="15" spans="1:4" x14ac:dyDescent="0.45">
      <c r="A15" t="s">
        <v>91</v>
      </c>
      <c r="B15" s="31">
        <v>36526</v>
      </c>
      <c r="C15" s="31">
        <v>55153</v>
      </c>
      <c r="D15">
        <f>'17 Turbine Curve Data'!F20</f>
        <v>0.8</v>
      </c>
    </row>
    <row r="16" spans="1:4" x14ac:dyDescent="0.45">
      <c r="A16" t="s">
        <v>92</v>
      </c>
      <c r="B16" s="31">
        <v>36526</v>
      </c>
      <c r="C16" s="31">
        <v>55153</v>
      </c>
      <c r="D16">
        <f>'17 Turbine Curve Data'!F21</f>
        <v>0.28000000000000003</v>
      </c>
    </row>
    <row r="17" spans="1:4" x14ac:dyDescent="0.45">
      <c r="A17" t="s">
        <v>93</v>
      </c>
      <c r="B17" s="31">
        <v>36526</v>
      </c>
      <c r="C17" s="31">
        <v>55153</v>
      </c>
      <c r="D17">
        <f>'17 Turbine Curve Data'!F22</f>
        <v>0.26</v>
      </c>
    </row>
    <row r="18" spans="1:4" x14ac:dyDescent="0.45">
      <c r="A18" t="s">
        <v>94</v>
      </c>
      <c r="B18" s="31">
        <v>36526</v>
      </c>
      <c r="C18" s="31">
        <v>55153</v>
      </c>
      <c r="D18">
        <f>'17 Turbine Curve Data'!F23</f>
        <v>0.03</v>
      </c>
    </row>
    <row r="19" spans="1:4" x14ac:dyDescent="0.45">
      <c r="A19" t="s">
        <v>95</v>
      </c>
      <c r="B19" s="31">
        <v>36526</v>
      </c>
      <c r="C19" s="31">
        <v>55153</v>
      </c>
      <c r="D19">
        <f>'17 Turbine Curve Data'!F24</f>
        <v>4.8099999999999996</v>
      </c>
    </row>
    <row r="20" spans="1:4" x14ac:dyDescent="0.45">
      <c r="A20" t="s">
        <v>96</v>
      </c>
      <c r="B20" s="31">
        <v>36526</v>
      </c>
      <c r="C20" s="31">
        <v>55153</v>
      </c>
      <c r="D20">
        <f>'17 Turbine Curve Data'!F25</f>
        <v>2.2400000000000002</v>
      </c>
    </row>
    <row r="21" spans="1:4" x14ac:dyDescent="0.45">
      <c r="A21" t="s">
        <v>97</v>
      </c>
      <c r="B21" s="31">
        <v>36526</v>
      </c>
      <c r="C21" s="31">
        <v>55153</v>
      </c>
      <c r="D21">
        <f>'17 Turbine Curve Data'!F26</f>
        <v>1.3</v>
      </c>
    </row>
    <row r="22" spans="1:4" x14ac:dyDescent="0.45">
      <c r="A22" t="s">
        <v>98</v>
      </c>
      <c r="B22" s="31">
        <v>36526</v>
      </c>
      <c r="C22" s="31">
        <v>55153</v>
      </c>
      <c r="D22">
        <f>'17 Turbine Curve Data'!F27</f>
        <v>0.23</v>
      </c>
    </row>
    <row r="23" spans="1:4" x14ac:dyDescent="0.45">
      <c r="A23" t="s">
        <v>99</v>
      </c>
      <c r="B23" s="31">
        <v>36526</v>
      </c>
      <c r="C23" s="31">
        <v>55153</v>
      </c>
      <c r="D23">
        <f>'17 Turbine Curve Data'!F28</f>
        <v>0.26</v>
      </c>
    </row>
    <row r="24" spans="1:4" x14ac:dyDescent="0.45">
      <c r="A24" t="s">
        <v>100</v>
      </c>
      <c r="B24" s="31">
        <v>36526</v>
      </c>
      <c r="C24" s="31">
        <v>55153</v>
      </c>
      <c r="D24">
        <f>'17 Turbine Curve Data'!F29</f>
        <v>0.08</v>
      </c>
    </row>
    <row r="25" spans="1:4" x14ac:dyDescent="0.45">
      <c r="A25" t="s">
        <v>101</v>
      </c>
      <c r="B25" s="31">
        <v>36526</v>
      </c>
      <c r="C25" s="31">
        <v>55153</v>
      </c>
      <c r="D25">
        <f>'17 Turbine Curve Data'!F30</f>
        <v>1</v>
      </c>
    </row>
    <row r="26" spans="1:4" x14ac:dyDescent="0.45">
      <c r="A26" t="s">
        <v>102</v>
      </c>
      <c r="B26" s="31">
        <v>36526</v>
      </c>
      <c r="C26" s="31">
        <v>55153</v>
      </c>
      <c r="D26">
        <f>'17 Turbine Curve Data'!F31</f>
        <v>0.55000000000000004</v>
      </c>
    </row>
    <row r="27" spans="1:4" x14ac:dyDescent="0.45">
      <c r="A27" t="s">
        <v>103</v>
      </c>
      <c r="B27" s="31">
        <v>36526</v>
      </c>
      <c r="C27" s="31">
        <v>55153</v>
      </c>
      <c r="D27">
        <f>'17 Turbine Curve Data'!F32</f>
        <v>0.25</v>
      </c>
    </row>
    <row r="28" spans="1:4" x14ac:dyDescent="0.45">
      <c r="A28" t="s">
        <v>104</v>
      </c>
      <c r="B28" s="31">
        <v>36526</v>
      </c>
      <c r="C28" s="31">
        <v>55153</v>
      </c>
      <c r="D28">
        <f>'17 Turbine Curve Data'!F33</f>
        <v>4.1999999999999997E-3</v>
      </c>
    </row>
    <row r="29" spans="1:4" x14ac:dyDescent="0.45">
      <c r="A29" t="s">
        <v>105</v>
      </c>
      <c r="B29" s="31">
        <v>36526</v>
      </c>
      <c r="C29" s="31">
        <v>55153</v>
      </c>
      <c r="D29">
        <f>'17 Turbine Curve Data'!F34</f>
        <v>0.1024</v>
      </c>
    </row>
    <row r="30" spans="1:4" x14ac:dyDescent="0.45">
      <c r="A30" t="s">
        <v>106</v>
      </c>
      <c r="B30" s="31">
        <v>36526</v>
      </c>
      <c r="C30" s="31">
        <v>55153</v>
      </c>
      <c r="D30">
        <f>'17 Turbine Curve Data'!F35</f>
        <v>1.0999999999999999E-2</v>
      </c>
    </row>
    <row r="31" spans="1:4" x14ac:dyDescent="0.45">
      <c r="A31" t="s">
        <v>107</v>
      </c>
      <c r="B31" s="31">
        <v>36526</v>
      </c>
      <c r="C31" s="31">
        <v>55153</v>
      </c>
      <c r="D31">
        <f>'17 Turbine Curve Data'!F36</f>
        <v>1</v>
      </c>
    </row>
    <row r="32" spans="1:4" x14ac:dyDescent="0.45">
      <c r="A32" t="s">
        <v>108</v>
      </c>
      <c r="B32" s="31">
        <v>36526</v>
      </c>
      <c r="C32" s="31">
        <v>55153</v>
      </c>
      <c r="D32">
        <f>'17 Turbine Curve Data'!F37</f>
        <v>0.55000000000000004</v>
      </c>
    </row>
    <row r="33" spans="1:4" x14ac:dyDescent="0.45">
      <c r="A33" t="s">
        <v>109</v>
      </c>
      <c r="B33" s="31">
        <v>36526</v>
      </c>
      <c r="C33" s="31">
        <v>55153</v>
      </c>
      <c r="D33">
        <f>'17 Turbine Curve Data'!F38</f>
        <v>0.25</v>
      </c>
    </row>
    <row r="34" spans="1:4" x14ac:dyDescent="0.45">
      <c r="A34" t="s">
        <v>110</v>
      </c>
      <c r="B34" s="31">
        <v>36526</v>
      </c>
      <c r="C34" s="31">
        <v>55153</v>
      </c>
      <c r="D34">
        <f>'17 Turbine Curve Data'!F39</f>
        <v>4.1999999999999997E-3</v>
      </c>
    </row>
    <row r="35" spans="1:4" x14ac:dyDescent="0.45">
      <c r="A35" t="s">
        <v>111</v>
      </c>
      <c r="B35" s="31">
        <v>36526</v>
      </c>
      <c r="C35" s="31">
        <v>55153</v>
      </c>
      <c r="D35">
        <f>'17 Turbine Curve Data'!F40</f>
        <v>0.1024</v>
      </c>
    </row>
    <row r="36" spans="1:4" x14ac:dyDescent="0.45">
      <c r="A36" t="s">
        <v>112</v>
      </c>
      <c r="B36" s="31">
        <v>36526</v>
      </c>
      <c r="C36" s="31">
        <v>55153</v>
      </c>
      <c r="D36">
        <f>'17 Turbine Curve Data'!F41</f>
        <v>1.0999999999999999E-2</v>
      </c>
    </row>
    <row r="37" spans="1:4" x14ac:dyDescent="0.45">
      <c r="A37" t="s">
        <v>113</v>
      </c>
      <c r="B37" s="31">
        <v>36526</v>
      </c>
      <c r="C37" s="31">
        <v>55153</v>
      </c>
      <c r="D37">
        <f>'17 Turbine Curve Data'!F42</f>
        <v>1</v>
      </c>
    </row>
    <row r="38" spans="1:4" x14ac:dyDescent="0.45">
      <c r="A38" t="s">
        <v>114</v>
      </c>
      <c r="B38" s="31">
        <v>36526</v>
      </c>
      <c r="C38" s="31">
        <v>55153</v>
      </c>
      <c r="D38">
        <f>'17 Turbine Curve Data'!F43</f>
        <v>0.55000000000000004</v>
      </c>
    </row>
    <row r="39" spans="1:4" x14ac:dyDescent="0.45">
      <c r="A39" t="s">
        <v>115</v>
      </c>
      <c r="B39" s="31">
        <v>36526</v>
      </c>
      <c r="C39" s="31">
        <v>55153</v>
      </c>
      <c r="D39">
        <f>'17 Turbine Curve Data'!F44</f>
        <v>0.25</v>
      </c>
    </row>
    <row r="40" spans="1:4" x14ac:dyDescent="0.45">
      <c r="A40" t="s">
        <v>116</v>
      </c>
      <c r="B40" s="31">
        <v>36526</v>
      </c>
      <c r="C40" s="31">
        <v>55153</v>
      </c>
      <c r="D40">
        <f>'17 Turbine Curve Data'!F45</f>
        <v>4.1999999999999997E-3</v>
      </c>
    </row>
    <row r="41" spans="1:4" x14ac:dyDescent="0.45">
      <c r="A41" t="s">
        <v>117</v>
      </c>
      <c r="B41" s="31">
        <v>36526</v>
      </c>
      <c r="C41" s="31">
        <v>55153</v>
      </c>
      <c r="D41">
        <f>'17 Turbine Curve Data'!F46</f>
        <v>0.1024</v>
      </c>
    </row>
    <row r="42" spans="1:4" x14ac:dyDescent="0.45">
      <c r="A42" t="s">
        <v>118</v>
      </c>
      <c r="B42" s="31">
        <v>36526</v>
      </c>
      <c r="C42" s="31">
        <v>55153</v>
      </c>
      <c r="D42">
        <f>'17 Turbine Curve Data'!F47</f>
        <v>1.0999999999999999E-2</v>
      </c>
    </row>
    <row r="43" spans="1:4" x14ac:dyDescent="0.45">
      <c r="A43" t="s">
        <v>119</v>
      </c>
      <c r="B43" s="31">
        <v>36526</v>
      </c>
      <c r="C43" s="31">
        <v>55153</v>
      </c>
      <c r="D43">
        <f>'17 Turbine Curve Data'!F48</f>
        <v>1</v>
      </c>
    </row>
    <row r="44" spans="1:4" x14ac:dyDescent="0.45">
      <c r="A44" t="s">
        <v>120</v>
      </c>
      <c r="B44" s="31">
        <v>36526</v>
      </c>
      <c r="C44" s="31">
        <v>55153</v>
      </c>
      <c r="D44">
        <f>'17 Turbine Curve Data'!F49</f>
        <v>0.33</v>
      </c>
    </row>
    <row r="45" spans="1:4" x14ac:dyDescent="0.45">
      <c r="A45" t="s">
        <v>121</v>
      </c>
      <c r="B45" s="31">
        <v>36526</v>
      </c>
      <c r="C45" s="31">
        <v>55153</v>
      </c>
      <c r="D45">
        <f>'17 Turbine Curve Data'!F50</f>
        <v>0.47</v>
      </c>
    </row>
    <row r="46" spans="1:4" x14ac:dyDescent="0.45">
      <c r="A46" t="s">
        <v>122</v>
      </c>
      <c r="B46" s="31">
        <v>36526</v>
      </c>
      <c r="C46" s="31">
        <v>55153</v>
      </c>
      <c r="D46">
        <f>'17 Turbine Curve Data'!F51</f>
        <v>6.4257388701833104E-2</v>
      </c>
    </row>
    <row r="47" spans="1:4" x14ac:dyDescent="0.45">
      <c r="A47" t="s">
        <v>123</v>
      </c>
      <c r="B47" s="31">
        <v>36526</v>
      </c>
      <c r="C47" s="31">
        <v>55153</v>
      </c>
      <c r="D47">
        <f>'17 Turbine Curve Data'!F52</f>
        <v>2.4000944631500182E-2</v>
      </c>
    </row>
    <row r="48" spans="1:4" x14ac:dyDescent="0.45">
      <c r="A48" t="s">
        <v>124</v>
      </c>
      <c r="B48" s="31">
        <v>36526</v>
      </c>
      <c r="C48" s="31">
        <v>55153</v>
      </c>
      <c r="D48">
        <f>'17 Turbine Curve Data'!F53</f>
        <v>2.3170368440633499E-2</v>
      </c>
    </row>
    <row r="49" spans="1:4" x14ac:dyDescent="0.45">
      <c r="A49" t="s">
        <v>125</v>
      </c>
      <c r="B49" s="31">
        <v>36526</v>
      </c>
      <c r="C49" s="31">
        <v>55153</v>
      </c>
      <c r="D49">
        <f>'17 Turbine Curve Data'!F54</f>
        <v>0.3</v>
      </c>
    </row>
    <row r="50" spans="1:4" x14ac:dyDescent="0.45">
      <c r="A50" t="s">
        <v>126</v>
      </c>
      <c r="B50" s="31">
        <v>36526</v>
      </c>
      <c r="C50" s="31">
        <v>55153</v>
      </c>
      <c r="D50">
        <f>'17 Turbine Curve Data'!F55</f>
        <v>0.93300000000000005</v>
      </c>
    </row>
    <row r="51" spans="1:4" x14ac:dyDescent="0.45">
      <c r="A51" t="s">
        <v>127</v>
      </c>
      <c r="B51" s="31">
        <v>36526</v>
      </c>
      <c r="C51" s="31">
        <v>55153</v>
      </c>
      <c r="D51">
        <f>'17 Turbine Curve Data'!F56</f>
        <v>0.46700000000000003</v>
      </c>
    </row>
    <row r="52" spans="1:4" x14ac:dyDescent="0.45">
      <c r="A52" t="s">
        <v>128</v>
      </c>
      <c r="B52" s="31">
        <v>36526</v>
      </c>
      <c r="C52" s="31">
        <v>55153</v>
      </c>
      <c r="D52">
        <f>'17 Turbine Curve Data'!F57</f>
        <v>2.4190000000000001E-3</v>
      </c>
    </row>
    <row r="53" spans="1:4" x14ac:dyDescent="0.45">
      <c r="A53" t="s">
        <v>129</v>
      </c>
      <c r="B53" s="31">
        <v>36526</v>
      </c>
      <c r="C53" s="31">
        <v>55153</v>
      </c>
      <c r="D53">
        <f>'17 Turbine Curve Data'!F58</f>
        <v>8.7902999999999995E-2</v>
      </c>
    </row>
    <row r="54" spans="1:4" x14ac:dyDescent="0.45">
      <c r="A54" t="s">
        <v>130</v>
      </c>
      <c r="B54" s="31">
        <v>36526</v>
      </c>
      <c r="C54" s="31">
        <v>55153</v>
      </c>
      <c r="D54">
        <f>'17 Turbine Curve Data'!F59</f>
        <v>3.6011000000000001E-2</v>
      </c>
    </row>
    <row r="55" spans="1:4" x14ac:dyDescent="0.45">
      <c r="A55" t="s">
        <v>131</v>
      </c>
      <c r="B55" s="31">
        <v>36526</v>
      </c>
      <c r="C55" s="31">
        <v>55153</v>
      </c>
      <c r="D55">
        <f>'17 Turbine Curve Data'!F60</f>
        <v>0.3</v>
      </c>
    </row>
    <row r="56" spans="1:4" x14ac:dyDescent="0.45">
      <c r="A56" t="s">
        <v>132</v>
      </c>
      <c r="B56" s="31">
        <v>36526</v>
      </c>
      <c r="C56" s="31">
        <v>55153</v>
      </c>
      <c r="D56">
        <f>'17 Turbine Curve Data'!F61</f>
        <v>0.999</v>
      </c>
    </row>
    <row r="57" spans="1:4" x14ac:dyDescent="0.45">
      <c r="A57" t="s">
        <v>133</v>
      </c>
      <c r="B57" s="31">
        <v>36526</v>
      </c>
      <c r="C57" s="31">
        <v>55153</v>
      </c>
      <c r="D57">
        <f>'17 Turbine Curve Data'!F62</f>
        <v>0.40100000000000002</v>
      </c>
    </row>
    <row r="58" spans="1:4" x14ac:dyDescent="0.45">
      <c r="A58" t="s">
        <v>134</v>
      </c>
      <c r="B58" s="31">
        <v>36526</v>
      </c>
      <c r="C58" s="31">
        <v>55153</v>
      </c>
      <c r="D58">
        <f>'17 Turbine Curve Data'!F63</f>
        <v>2.9650000000000002E-3</v>
      </c>
    </row>
    <row r="59" spans="1:4" x14ac:dyDescent="0.45">
      <c r="A59" t="s">
        <v>135</v>
      </c>
      <c r="B59" s="31">
        <v>36526</v>
      </c>
      <c r="C59" s="31">
        <v>55153</v>
      </c>
      <c r="D59">
        <f>'17 Turbine Curve Data'!F64</f>
        <v>9.3809000000000003E-2</v>
      </c>
    </row>
    <row r="60" spans="1:4" x14ac:dyDescent="0.45">
      <c r="A60" t="s">
        <v>136</v>
      </c>
      <c r="B60" s="31">
        <v>36526</v>
      </c>
      <c r="C60" s="31">
        <v>55153</v>
      </c>
      <c r="D60">
        <f>'17 Turbine Curve Data'!F65</f>
        <v>2.9610000000000001E-2</v>
      </c>
    </row>
    <row r="61" spans="1:4" x14ac:dyDescent="0.45">
      <c r="A61" t="s">
        <v>137</v>
      </c>
      <c r="B61" s="31">
        <v>36526</v>
      </c>
      <c r="C61" s="31">
        <v>55153</v>
      </c>
      <c r="D61">
        <f>'17 Turbine Curve Data'!F66</f>
        <v>0.3</v>
      </c>
    </row>
    <row r="62" spans="1:4" x14ac:dyDescent="0.45">
      <c r="A62" t="s">
        <v>138</v>
      </c>
      <c r="B62" s="31">
        <v>36526</v>
      </c>
      <c r="C62" s="31">
        <v>55153</v>
      </c>
      <c r="D62">
        <f>'17 Turbine Curve Data'!F67</f>
        <v>1.38</v>
      </c>
    </row>
    <row r="63" spans="1:4" x14ac:dyDescent="0.45">
      <c r="A63" t="s">
        <v>139</v>
      </c>
      <c r="B63" s="31">
        <v>36526</v>
      </c>
      <c r="C63" s="31">
        <v>55153</v>
      </c>
      <c r="D63">
        <f>'17 Turbine Curve Data'!F68</f>
        <v>0.04</v>
      </c>
    </row>
    <row r="64" spans="1:4" x14ac:dyDescent="0.45">
      <c r="A64" t="s">
        <v>140</v>
      </c>
      <c r="B64" s="31">
        <v>36526</v>
      </c>
      <c r="C64" s="31">
        <v>55153</v>
      </c>
      <c r="D64">
        <f>'17 Turbine Curve Data'!F69</f>
        <v>1.2500000000000001E-2</v>
      </c>
    </row>
    <row r="65" spans="1:4" x14ac:dyDescent="0.45">
      <c r="A65" t="s">
        <v>141</v>
      </c>
      <c r="B65" s="31">
        <v>36526</v>
      </c>
      <c r="C65" s="31">
        <v>55153</v>
      </c>
      <c r="D65">
        <f>'17 Turbine Curve Data'!F70</f>
        <v>8.4400000000000003E-2</v>
      </c>
    </row>
    <row r="66" spans="1:4" x14ac:dyDescent="0.45">
      <c r="A66" t="s">
        <v>142</v>
      </c>
      <c r="B66" s="31">
        <v>36526</v>
      </c>
      <c r="C66" s="31">
        <v>55153</v>
      </c>
      <c r="D66">
        <f>'17 Turbine Curve Data'!F71</f>
        <v>0.01</v>
      </c>
    </row>
    <row r="67" spans="1:4" x14ac:dyDescent="0.45">
      <c r="A67" t="s">
        <v>143</v>
      </c>
      <c r="B67" s="31">
        <v>36526</v>
      </c>
      <c r="C67" s="31">
        <v>55153</v>
      </c>
      <c r="D67">
        <f>'17 Turbine Curve Data'!F72</f>
        <v>0.3</v>
      </c>
    </row>
    <row r="68" spans="1:4" x14ac:dyDescent="0.45">
      <c r="A68" t="s">
        <v>144</v>
      </c>
      <c r="B68" s="31">
        <v>36526</v>
      </c>
      <c r="C68" s="31">
        <v>55153</v>
      </c>
      <c r="D68">
        <f>'17 Turbine Curve Data'!F73</f>
        <v>0.90800000000000003</v>
      </c>
    </row>
    <row r="69" spans="1:4" x14ac:dyDescent="0.45">
      <c r="A69" t="s">
        <v>145</v>
      </c>
      <c r="B69" s="31">
        <v>36526</v>
      </c>
      <c r="C69" s="31">
        <v>55153</v>
      </c>
      <c r="D69">
        <f>'17 Turbine Curve Data'!F74</f>
        <v>0.49199999999999999</v>
      </c>
    </row>
    <row r="70" spans="1:4" x14ac:dyDescent="0.45">
      <c r="A70" t="s">
        <v>146</v>
      </c>
      <c r="B70" s="31">
        <v>36526</v>
      </c>
      <c r="C70" s="31">
        <v>55153</v>
      </c>
      <c r="D70">
        <f>'17 Turbine Curve Data'!F75</f>
        <v>5.5430000000000002E-3</v>
      </c>
    </row>
    <row r="71" spans="1:4" x14ac:dyDescent="0.45">
      <c r="A71" t="s">
        <v>147</v>
      </c>
      <c r="B71" s="31">
        <v>36526</v>
      </c>
      <c r="C71" s="31">
        <v>55153</v>
      </c>
      <c r="D71">
        <f>'17 Turbine Curve Data'!F76</f>
        <v>8.4779999999999994E-2</v>
      </c>
    </row>
    <row r="72" spans="1:4" x14ac:dyDescent="0.45">
      <c r="A72" t="s">
        <v>148</v>
      </c>
      <c r="B72" s="31">
        <v>36526</v>
      </c>
      <c r="C72" s="31">
        <v>55153</v>
      </c>
      <c r="D72">
        <f>'17 Turbine Curve Data'!F77</f>
        <v>3.8269999999999998E-2</v>
      </c>
    </row>
    <row r="73" spans="1:4" x14ac:dyDescent="0.45">
      <c r="A73" t="s">
        <v>149</v>
      </c>
      <c r="B73" s="31">
        <v>36526</v>
      </c>
      <c r="C73" s="31">
        <v>55153</v>
      </c>
      <c r="D73">
        <f>'17 Turbine Curve Data'!F78</f>
        <v>5</v>
      </c>
    </row>
    <row r="74" spans="1:4" x14ac:dyDescent="0.45">
      <c r="A74" t="s">
        <v>150</v>
      </c>
      <c r="B74" s="31">
        <v>36526</v>
      </c>
      <c r="C74" s="31">
        <v>55153</v>
      </c>
      <c r="D74">
        <f>'17 Turbine Curve Data'!F79</f>
        <v>3.2</v>
      </c>
    </row>
    <row r="75" spans="1:4" x14ac:dyDescent="0.45">
      <c r="A75" t="s">
        <v>151</v>
      </c>
      <c r="B75" s="31">
        <v>36526</v>
      </c>
      <c r="C75" s="31">
        <v>55153</v>
      </c>
      <c r="D75">
        <f>'17 Turbine Curve Data'!F80</f>
        <v>1.9</v>
      </c>
    </row>
    <row r="76" spans="1:4" x14ac:dyDescent="0.45">
      <c r="A76" t="s">
        <v>152</v>
      </c>
      <c r="B76" s="31">
        <v>36526</v>
      </c>
      <c r="C76" s="31">
        <v>55153</v>
      </c>
      <c r="D76">
        <f>'17 Turbine Curve Data'!F81</f>
        <v>0.31</v>
      </c>
    </row>
    <row r="77" spans="1:4" x14ac:dyDescent="0.45">
      <c r="A77" t="s">
        <v>153</v>
      </c>
      <c r="B77" s="31">
        <v>36526</v>
      </c>
      <c r="C77" s="31">
        <v>55153</v>
      </c>
      <c r="D77">
        <f>'17 Turbine Curve Data'!F82</f>
        <v>0.28999999999999998</v>
      </c>
    </row>
    <row r="78" spans="1:4" x14ac:dyDescent="0.45">
      <c r="A78" t="s">
        <v>154</v>
      </c>
      <c r="B78" s="31">
        <v>36526</v>
      </c>
      <c r="C78" s="31">
        <v>55153</v>
      </c>
      <c r="D78">
        <f>'17 Turbine Curve Data'!F83</f>
        <v>0.06</v>
      </c>
    </row>
    <row r="79" spans="1:4" x14ac:dyDescent="0.45">
      <c r="A79" t="s">
        <v>155</v>
      </c>
      <c r="B79" s="31">
        <v>36526</v>
      </c>
      <c r="C79" s="31">
        <v>55153</v>
      </c>
      <c r="D79">
        <f>'17 Turbine Curve Data'!F84</f>
        <v>5.8</v>
      </c>
    </row>
    <row r="80" spans="1:4" x14ac:dyDescent="0.45">
      <c r="A80" t="s">
        <v>156</v>
      </c>
      <c r="B80" s="31">
        <v>36526</v>
      </c>
      <c r="C80" s="31">
        <v>55153</v>
      </c>
      <c r="D80">
        <f>'17 Turbine Curve Data'!F85</f>
        <v>2.8</v>
      </c>
    </row>
    <row r="81" spans="1:4" x14ac:dyDescent="0.45">
      <c r="A81" t="s">
        <v>157</v>
      </c>
      <c r="B81" s="31">
        <v>36526</v>
      </c>
      <c r="C81" s="31">
        <v>55153</v>
      </c>
      <c r="D81">
        <f>'17 Turbine Curve Data'!F86</f>
        <v>0.8</v>
      </c>
    </row>
    <row r="82" spans="1:4" x14ac:dyDescent="0.45">
      <c r="A82" t="s">
        <v>158</v>
      </c>
      <c r="B82" s="31">
        <v>36526</v>
      </c>
      <c r="C82" s="31">
        <v>55153</v>
      </c>
      <c r="D82">
        <f>'17 Turbine Curve Data'!F87</f>
        <v>0.36</v>
      </c>
    </row>
    <row r="83" spans="1:4" x14ac:dyDescent="0.45">
      <c r="A83" t="s">
        <v>159</v>
      </c>
      <c r="B83" s="31">
        <v>36526</v>
      </c>
      <c r="C83" s="31">
        <v>55153</v>
      </c>
      <c r="D83">
        <f>'17 Turbine Curve Data'!F88</f>
        <v>0.2576</v>
      </c>
    </row>
    <row r="84" spans="1:4" x14ac:dyDescent="0.45">
      <c r="A84" t="s">
        <v>160</v>
      </c>
      <c r="B84" s="31">
        <v>36526</v>
      </c>
      <c r="C84" s="31">
        <v>55153</v>
      </c>
      <c r="D84">
        <f>'17 Turbine Curve Data'!F89</f>
        <v>6.4699999999999994E-2</v>
      </c>
    </row>
    <row r="85" spans="1:4" x14ac:dyDescent="0.45">
      <c r="A85" t="s">
        <v>161</v>
      </c>
      <c r="B85" s="31">
        <v>36526</v>
      </c>
      <c r="C85" s="31">
        <v>55153</v>
      </c>
      <c r="D85">
        <f>'17 Turbine Curve Data'!F90</f>
        <v>5.8</v>
      </c>
    </row>
    <row r="86" spans="1:4" x14ac:dyDescent="0.45">
      <c r="A86" t="s">
        <v>162</v>
      </c>
      <c r="B86" s="31">
        <v>36526</v>
      </c>
      <c r="C86" s="31">
        <v>55153</v>
      </c>
      <c r="D86">
        <f>'17 Turbine Curve Data'!F91</f>
        <v>3.2</v>
      </c>
    </row>
    <row r="87" spans="1:4" x14ac:dyDescent="0.45">
      <c r="A87" t="s">
        <v>163</v>
      </c>
      <c r="B87" s="31">
        <v>36526</v>
      </c>
      <c r="C87" s="31">
        <v>55153</v>
      </c>
      <c r="D87">
        <f>'17 Turbine Curve Data'!F92</f>
        <v>1.1000000000000001</v>
      </c>
    </row>
    <row r="88" spans="1:4" x14ac:dyDescent="0.45">
      <c r="A88" t="s">
        <v>164</v>
      </c>
      <c r="B88" s="31">
        <v>36526</v>
      </c>
      <c r="C88" s="31">
        <v>55153</v>
      </c>
      <c r="D88">
        <f>'17 Turbine Curve Data'!F93</f>
        <v>0.19420000000000001</v>
      </c>
    </row>
    <row r="89" spans="1:4" x14ac:dyDescent="0.45">
      <c r="A89" t="s">
        <v>165</v>
      </c>
      <c r="B89" s="31">
        <v>36526</v>
      </c>
      <c r="C89" s="31">
        <v>55153</v>
      </c>
      <c r="D89">
        <f>'17 Turbine Curve Data'!F94</f>
        <v>0.4219</v>
      </c>
    </row>
    <row r="90" spans="1:4" x14ac:dyDescent="0.45">
      <c r="A90" t="s">
        <v>166</v>
      </c>
      <c r="B90" s="31">
        <v>36526</v>
      </c>
      <c r="C90" s="31">
        <v>55153</v>
      </c>
      <c r="D90">
        <f>'17 Turbine Curve Data'!F95</f>
        <v>1.0000000000000001E-5</v>
      </c>
    </row>
    <row r="91" spans="1:4" x14ac:dyDescent="0.45">
      <c r="A91" t="s">
        <v>167</v>
      </c>
      <c r="B91" s="31">
        <v>36526</v>
      </c>
      <c r="C91" s="31">
        <v>55153</v>
      </c>
      <c r="D91">
        <f>'17 Turbine Curve Data'!F96</f>
        <v>6</v>
      </c>
    </row>
    <row r="92" spans="1:4" x14ac:dyDescent="0.45">
      <c r="A92" t="s">
        <v>168</v>
      </c>
      <c r="B92" s="31">
        <v>36526</v>
      </c>
      <c r="C92" s="31">
        <v>55153</v>
      </c>
      <c r="D92">
        <f>'17 Turbine Curve Data'!F97</f>
        <v>3</v>
      </c>
    </row>
    <row r="93" spans="1:4" x14ac:dyDescent="0.45">
      <c r="A93" t="s">
        <v>169</v>
      </c>
      <c r="B93" s="31">
        <v>36526</v>
      </c>
      <c r="C93" s="31">
        <v>55153</v>
      </c>
      <c r="D93">
        <f>'17 Turbine Curve Data'!F98</f>
        <v>1.1000000000000001</v>
      </c>
    </row>
    <row r="94" spans="1:4" x14ac:dyDescent="0.45">
      <c r="A94" t="s">
        <v>170</v>
      </c>
      <c r="B94" s="31">
        <v>36526</v>
      </c>
      <c r="C94" s="31">
        <v>55153</v>
      </c>
      <c r="D94">
        <f>'17 Turbine Curve Data'!F99</f>
        <v>0.42</v>
      </c>
    </row>
    <row r="95" spans="1:4" x14ac:dyDescent="0.45">
      <c r="A95" t="s">
        <v>171</v>
      </c>
      <c r="B95" s="31">
        <v>36526</v>
      </c>
      <c r="C95" s="31">
        <v>55153</v>
      </c>
      <c r="D95">
        <f>'17 Turbine Curve Data'!F100</f>
        <v>0.24</v>
      </c>
    </row>
    <row r="96" spans="1:4" x14ac:dyDescent="0.45">
      <c r="A96" t="s">
        <v>172</v>
      </c>
      <c r="B96" s="31">
        <v>36526</v>
      </c>
      <c r="C96" s="31">
        <v>55153</v>
      </c>
      <c r="D96">
        <f>'17 Turbine Curve Data'!F101</f>
        <v>0</v>
      </c>
    </row>
    <row r="97" spans="1:4" x14ac:dyDescent="0.45">
      <c r="A97" t="s">
        <v>173</v>
      </c>
      <c r="B97" s="31">
        <v>36526</v>
      </c>
      <c r="C97" s="31">
        <v>55153</v>
      </c>
      <c r="D97">
        <f>'17 Turbine Curve Data'!F102</f>
        <v>6.8</v>
      </c>
    </row>
    <row r="98" spans="1:4" x14ac:dyDescent="0.45">
      <c r="A98" t="s">
        <v>174</v>
      </c>
      <c r="B98" s="31">
        <v>36526</v>
      </c>
      <c r="C98" s="31">
        <v>55153</v>
      </c>
      <c r="D98">
        <f>'17 Turbine Curve Data'!F103</f>
        <v>2</v>
      </c>
    </row>
    <row r="99" spans="1:4" x14ac:dyDescent="0.45">
      <c r="A99" t="s">
        <v>175</v>
      </c>
      <c r="B99" s="31">
        <v>36526</v>
      </c>
      <c r="C99" s="31">
        <v>55153</v>
      </c>
      <c r="D99">
        <f>'17 Turbine Curve Data'!F104</f>
        <v>2.23</v>
      </c>
    </row>
    <row r="100" spans="1:4" x14ac:dyDescent="0.45">
      <c r="A100" t="s">
        <v>176</v>
      </c>
      <c r="B100" s="31">
        <v>36526</v>
      </c>
      <c r="C100" s="31">
        <v>55153</v>
      </c>
      <c r="D100">
        <f>'17 Turbine Curve Data'!F105</f>
        <v>0.45260699999999998</v>
      </c>
    </row>
    <row r="101" spans="1:4" x14ac:dyDescent="0.45">
      <c r="A101" t="s">
        <v>177</v>
      </c>
      <c r="B101" s="31">
        <v>36526</v>
      </c>
      <c r="C101" s="31">
        <v>55153</v>
      </c>
      <c r="D101">
        <f>'17 Turbine Curve Data'!F106</f>
        <v>0.21942700000000001</v>
      </c>
    </row>
    <row r="102" spans="1:4" x14ac:dyDescent="0.45">
      <c r="A102" t="s">
        <v>178</v>
      </c>
      <c r="B102" s="31">
        <v>36526</v>
      </c>
      <c r="C102" s="31">
        <v>55153</v>
      </c>
      <c r="D102">
        <f>'17 Turbine Curve Data'!F107</f>
        <v>0.14607100000000001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2:AK34"/>
  <sheetViews>
    <sheetView workbookViewId="0">
      <selection activeCell="A7" sqref="A7:B7"/>
    </sheetView>
  </sheetViews>
  <sheetFormatPr defaultColWidth="9.1328125" defaultRowHeight="14.25" x14ac:dyDescent="0.45"/>
  <cols>
    <col min="1" max="1" width="4.86328125" style="14" customWidth="1"/>
    <col min="2" max="2" width="28.265625" style="14" bestFit="1" customWidth="1"/>
    <col min="3" max="3" width="10" style="14" customWidth="1"/>
    <col min="4" max="5" width="10.59765625" style="14" customWidth="1"/>
    <col min="6" max="7" width="8" style="14" customWidth="1"/>
    <col min="8" max="8" width="10.59765625" style="14" customWidth="1"/>
    <col min="9" max="9" width="2.73046875" style="14" customWidth="1"/>
    <col min="10" max="37" width="9" style="14" customWidth="1"/>
    <col min="38" max="16384" width="9.1328125" style="14"/>
  </cols>
  <sheetData>
    <row r="2" spans="1:37" ht="25.5" x14ac:dyDescent="0.75">
      <c r="A2" s="25" t="s">
        <v>61</v>
      </c>
    </row>
    <row r="3" spans="1:37" ht="18" x14ac:dyDescent="0.55000000000000004">
      <c r="A3" s="51" t="s">
        <v>291</v>
      </c>
    </row>
    <row r="5" spans="1:37" x14ac:dyDescent="0.45">
      <c r="A5" s="24" t="s">
        <v>60</v>
      </c>
      <c r="J5" s="14">
        <f>(DATE(YEAR(J7),MONTH(J7)+1,DAY(J7))-J7)*24-IF(MONTH(J7)=3,-1,IF(MONTH(J7)=11,1,0))</f>
        <v>744</v>
      </c>
      <c r="K5" s="14">
        <f t="shared" ref="K5:AK5" si="0">(DATE(YEAR(K7),MONTH(K7)+1,DAY(K7))-K7)*24-IF(MONTH(K7)=3,-1,IF(MONTH(K7)=11,1,0))</f>
        <v>672</v>
      </c>
      <c r="L5" s="14">
        <f t="shared" si="0"/>
        <v>745</v>
      </c>
      <c r="M5" s="14">
        <f t="shared" si="0"/>
        <v>720</v>
      </c>
      <c r="N5" s="14">
        <f t="shared" si="0"/>
        <v>744</v>
      </c>
      <c r="O5" s="14">
        <f t="shared" si="0"/>
        <v>720</v>
      </c>
      <c r="P5" s="14">
        <f t="shared" si="0"/>
        <v>744</v>
      </c>
      <c r="Q5" s="14">
        <f t="shared" si="0"/>
        <v>744</v>
      </c>
      <c r="R5" s="14">
        <f t="shared" si="0"/>
        <v>720</v>
      </c>
      <c r="S5" s="14">
        <f t="shared" si="0"/>
        <v>744</v>
      </c>
      <c r="T5" s="14">
        <f t="shared" si="0"/>
        <v>719</v>
      </c>
      <c r="U5" s="14">
        <f t="shared" si="0"/>
        <v>744</v>
      </c>
      <c r="V5" s="14">
        <f t="shared" si="0"/>
        <v>744</v>
      </c>
      <c r="W5" s="14">
        <f t="shared" si="0"/>
        <v>696</v>
      </c>
      <c r="X5" s="14">
        <f t="shared" si="0"/>
        <v>745</v>
      </c>
      <c r="Y5" s="14">
        <f t="shared" si="0"/>
        <v>720</v>
      </c>
      <c r="Z5" s="14">
        <f t="shared" si="0"/>
        <v>744</v>
      </c>
      <c r="AA5" s="14">
        <f t="shared" si="0"/>
        <v>720</v>
      </c>
      <c r="AB5" s="14">
        <f t="shared" si="0"/>
        <v>744</v>
      </c>
      <c r="AC5" s="14">
        <f t="shared" si="0"/>
        <v>744</v>
      </c>
      <c r="AD5" s="14">
        <f t="shared" si="0"/>
        <v>720</v>
      </c>
      <c r="AE5" s="14">
        <f t="shared" si="0"/>
        <v>744</v>
      </c>
      <c r="AF5" s="14">
        <f t="shared" si="0"/>
        <v>719</v>
      </c>
      <c r="AG5" s="14">
        <f t="shared" si="0"/>
        <v>744</v>
      </c>
      <c r="AH5" s="14">
        <f t="shared" si="0"/>
        <v>744</v>
      </c>
      <c r="AI5" s="14">
        <f t="shared" si="0"/>
        <v>672</v>
      </c>
      <c r="AJ5" s="14">
        <f t="shared" si="0"/>
        <v>745</v>
      </c>
      <c r="AK5" s="14">
        <f t="shared" si="0"/>
        <v>720</v>
      </c>
    </row>
    <row r="6" spans="1:37" s="20" customFormat="1" x14ac:dyDescent="0.45">
      <c r="D6" s="20">
        <v>2019</v>
      </c>
      <c r="E6" s="20">
        <v>2020</v>
      </c>
      <c r="F6" s="20">
        <v>2021</v>
      </c>
      <c r="G6" s="20">
        <v>2021</v>
      </c>
      <c r="H6" s="20" t="s">
        <v>52</v>
      </c>
      <c r="J6" s="20">
        <v>2019</v>
      </c>
      <c r="K6" s="20">
        <v>2019</v>
      </c>
      <c r="L6" s="20">
        <v>2019</v>
      </c>
      <c r="M6" s="20">
        <v>2019</v>
      </c>
      <c r="N6" s="20">
        <v>2019</v>
      </c>
      <c r="O6" s="20">
        <v>2019</v>
      </c>
      <c r="P6" s="20">
        <v>2019</v>
      </c>
      <c r="Q6" s="20">
        <v>2019</v>
      </c>
      <c r="R6" s="20">
        <v>2019</v>
      </c>
      <c r="S6" s="20">
        <v>2019</v>
      </c>
      <c r="T6" s="20">
        <v>2019</v>
      </c>
      <c r="U6" s="20">
        <v>2019</v>
      </c>
      <c r="V6" s="20">
        <v>2020</v>
      </c>
      <c r="W6" s="20">
        <v>2020</v>
      </c>
      <c r="X6" s="20">
        <v>2020</v>
      </c>
      <c r="Y6" s="20">
        <v>2020</v>
      </c>
      <c r="Z6" s="20">
        <v>2020</v>
      </c>
      <c r="AA6" s="20">
        <v>2020</v>
      </c>
      <c r="AB6" s="20">
        <v>2020</v>
      </c>
      <c r="AC6" s="20">
        <v>2020</v>
      </c>
      <c r="AD6" s="20">
        <v>2020</v>
      </c>
      <c r="AE6" s="20">
        <v>2020</v>
      </c>
      <c r="AF6" s="20">
        <v>2020</v>
      </c>
      <c r="AG6" s="20">
        <v>2020</v>
      </c>
      <c r="AH6" s="20">
        <v>2021</v>
      </c>
      <c r="AI6" s="20">
        <v>2021</v>
      </c>
      <c r="AJ6" s="20">
        <v>2021</v>
      </c>
      <c r="AK6" s="20">
        <v>2021</v>
      </c>
    </row>
    <row r="7" spans="1:37" s="21" customFormat="1" x14ac:dyDescent="0.45">
      <c r="A7" s="54" t="s">
        <v>298</v>
      </c>
      <c r="B7" s="21" t="s">
        <v>297</v>
      </c>
      <c r="C7" s="21" t="s">
        <v>48</v>
      </c>
      <c r="D7" s="21" t="s">
        <v>50</v>
      </c>
      <c r="E7" s="21" t="s">
        <v>50</v>
      </c>
      <c r="F7" s="21" t="s">
        <v>51</v>
      </c>
      <c r="G7" s="21" t="s">
        <v>53</v>
      </c>
      <c r="H7" s="21" t="s">
        <v>50</v>
      </c>
      <c r="J7" s="22">
        <v>43466</v>
      </c>
      <c r="K7" s="22">
        <v>43497</v>
      </c>
      <c r="L7" s="22">
        <v>43525</v>
      </c>
      <c r="M7" s="22">
        <v>43556</v>
      </c>
      <c r="N7" s="22">
        <v>43586</v>
      </c>
      <c r="O7" s="22">
        <v>43617</v>
      </c>
      <c r="P7" s="22">
        <v>43647</v>
      </c>
      <c r="Q7" s="22">
        <v>43678</v>
      </c>
      <c r="R7" s="22">
        <v>43709</v>
      </c>
      <c r="S7" s="22">
        <v>43739</v>
      </c>
      <c r="T7" s="22">
        <v>43770</v>
      </c>
      <c r="U7" s="22">
        <v>43800</v>
      </c>
      <c r="V7" s="22">
        <v>43831</v>
      </c>
      <c r="W7" s="22">
        <v>43862</v>
      </c>
      <c r="X7" s="22">
        <v>43891</v>
      </c>
      <c r="Y7" s="22">
        <v>43922</v>
      </c>
      <c r="Z7" s="22">
        <v>43952</v>
      </c>
      <c r="AA7" s="22">
        <v>43983</v>
      </c>
      <c r="AB7" s="22">
        <v>44013</v>
      </c>
      <c r="AC7" s="22">
        <v>44044</v>
      </c>
      <c r="AD7" s="22">
        <v>44075</v>
      </c>
      <c r="AE7" s="22">
        <v>44105</v>
      </c>
      <c r="AF7" s="22">
        <v>44136</v>
      </c>
      <c r="AG7" s="22">
        <v>44166</v>
      </c>
      <c r="AH7" s="22">
        <v>44197</v>
      </c>
      <c r="AI7" s="22">
        <v>44228</v>
      </c>
      <c r="AJ7" s="22">
        <v>44256</v>
      </c>
      <c r="AK7" s="22">
        <v>44287</v>
      </c>
    </row>
    <row r="8" spans="1:37" s="49" customFormat="1" x14ac:dyDescent="0.45">
      <c r="B8" s="49" t="s">
        <v>55</v>
      </c>
      <c r="C8" s="19">
        <v>0</v>
      </c>
      <c r="D8" s="50">
        <v>0</v>
      </c>
      <c r="E8" s="50">
        <v>0</v>
      </c>
      <c r="F8" s="50">
        <v>0</v>
      </c>
      <c r="G8" s="50">
        <v>0</v>
      </c>
      <c r="H8" s="50">
        <v>0</v>
      </c>
      <c r="I8" s="50"/>
      <c r="J8" s="52">
        <f>'2 Summary aMW'!J8*'1 Summary MWh'!J$5</f>
        <v>229846.99420799999</v>
      </c>
      <c r="K8" s="52">
        <f>'2 Summary aMW'!K8*'1 Summary MWh'!K$5</f>
        <v>191153.38166399999</v>
      </c>
      <c r="L8" s="52">
        <f>'2 Summary aMW'!L8*'1 Summary MWh'!L$5</f>
        <v>182710.452105</v>
      </c>
      <c r="M8" s="52">
        <f>'2 Summary aMW'!M8*'1 Summary MWh'!M$5</f>
        <v>392447.61071999994</v>
      </c>
      <c r="N8" s="52">
        <f>'2 Summary aMW'!N8*'1 Summary MWh'!N$5</f>
        <v>577052.88172800001</v>
      </c>
      <c r="O8" s="52">
        <f>'2 Summary aMW'!O8*'1 Summary MWh'!O$5</f>
        <v>478655.05752000003</v>
      </c>
      <c r="P8" s="52">
        <f>'2 Summary aMW'!P8*'1 Summary MWh'!P$5</f>
        <v>230714.60980800001</v>
      </c>
      <c r="Q8" s="52">
        <f>'2 Summary aMW'!Q8*'1 Summary MWh'!Q$5</f>
        <v>136781.079528</v>
      </c>
      <c r="R8" s="52">
        <f>'2 Summary aMW'!R8*'1 Summary MWh'!R$5</f>
        <v>164291.11560000002</v>
      </c>
      <c r="S8" s="52">
        <f>'2 Summary aMW'!S8*'1 Summary MWh'!S$5</f>
        <v>183058.00824000002</v>
      </c>
      <c r="T8" s="52">
        <f>'2 Summary aMW'!T8*'1 Summary MWh'!T$5</f>
        <v>162888.49516799999</v>
      </c>
      <c r="U8" s="52">
        <f>'2 Summary aMW'!U8*'1 Summary MWh'!U$5</f>
        <v>213076.05645600002</v>
      </c>
      <c r="V8" s="52">
        <f>'2 Summary aMW'!V8*'1 Summary MWh'!V$5</f>
        <v>254377.91073600002</v>
      </c>
      <c r="W8" s="52">
        <f>'2 Summary aMW'!W8*'1 Summary MWh'!W$5</f>
        <v>236389.12958400001</v>
      </c>
      <c r="X8" s="52">
        <f>'2 Summary aMW'!X8*'1 Summary MWh'!X$5</f>
        <v>211210.68338500001</v>
      </c>
      <c r="Y8" s="52">
        <f>'2 Summary aMW'!Y8*'1 Summary MWh'!Y$5</f>
        <v>282438.31248000002</v>
      </c>
      <c r="Z8" s="52">
        <f>'2 Summary aMW'!Z8*'1 Summary MWh'!Z$5</f>
        <v>536702.64511200006</v>
      </c>
      <c r="AA8" s="52">
        <f>'2 Summary aMW'!AA8*'1 Summary MWh'!AA$5</f>
        <v>507702.97008</v>
      </c>
      <c r="AB8" s="52">
        <f>'2 Summary aMW'!AB8*'1 Summary MWh'!AB$5</f>
        <v>381291.75424799998</v>
      </c>
      <c r="AC8" s="52">
        <f>'2 Summary aMW'!AC8*'1 Summary MWh'!AC$5</f>
        <v>164170.88747999998</v>
      </c>
      <c r="AD8" s="52">
        <f>'2 Summary aMW'!AD8*'1 Summary MWh'!AD$5</f>
        <v>112624.33319999999</v>
      </c>
      <c r="AE8" s="52">
        <f>'2 Summary aMW'!AE8*'1 Summary MWh'!AE$5</f>
        <v>172353.39724800002</v>
      </c>
      <c r="AF8" s="52">
        <f>'2 Summary aMW'!AF8*'1 Summary MWh'!AF$5</f>
        <v>240035.55081499997</v>
      </c>
      <c r="AG8" s="52">
        <f>'2 Summary aMW'!AG8*'1 Summary MWh'!AG$5</f>
        <v>238380.46812000001</v>
      </c>
      <c r="AH8" s="52">
        <f>'2 Summary aMW'!AH8*'1 Summary MWh'!AH$5</f>
        <v>262249.49695200002</v>
      </c>
      <c r="AI8" s="52">
        <f>'2 Summary aMW'!AI8*'1 Summary MWh'!AI$5</f>
        <v>234486.864864</v>
      </c>
      <c r="AJ8" s="52">
        <f>'2 Summary aMW'!AJ8*'1 Summary MWh'!AJ$5</f>
        <v>263153.661295</v>
      </c>
      <c r="AK8" s="52">
        <f>'2 Summary aMW'!AK8*'1 Summary MWh'!AK$5</f>
        <v>270641.60352</v>
      </c>
    </row>
    <row r="9" spans="1:37" s="49" customFormat="1" x14ac:dyDescent="0.45">
      <c r="A9" s="49">
        <v>1999</v>
      </c>
      <c r="B9" s="49" t="s">
        <v>34</v>
      </c>
      <c r="C9" s="19">
        <v>4.5</v>
      </c>
      <c r="D9" s="52">
        <f>SUM(J9:U9)-SUM(J8:U8)</f>
        <v>6909.7097659995779</v>
      </c>
      <c r="E9" s="52">
        <f>SUM(V9:AG9)-SUM(V8:AG8)</f>
        <v>15967.174004999921</v>
      </c>
      <c r="F9" s="52">
        <f>SUM(Z9:AK9)-SUM(Z8:AK8)</f>
        <v>18705.575546999462</v>
      </c>
      <c r="G9" s="52">
        <f>SUM(AH9:AK9)-SUM(AH8:AK8)</f>
        <v>6075.056271999958</v>
      </c>
      <c r="H9" s="52">
        <f>SUM(J9:AK9)-SUM(J8:AK8)</f>
        <v>28951.94004299771</v>
      </c>
      <c r="J9" s="52">
        <f>'2 Summary aMW'!J9*'1 Summary MWh'!J$5</f>
        <v>229890.470592</v>
      </c>
      <c r="K9" s="52">
        <f>'2 Summary aMW'!K9*'1 Summary MWh'!K$5</f>
        <v>191351.61964799999</v>
      </c>
      <c r="L9" s="52">
        <f>'2 Summary aMW'!L9*'1 Summary MWh'!L$5</f>
        <v>183200.22925999999</v>
      </c>
      <c r="M9" s="52">
        <f>'2 Summary aMW'!M9*'1 Summary MWh'!M$5</f>
        <v>394651.43135999999</v>
      </c>
      <c r="N9" s="52">
        <f>'2 Summary aMW'!N9*'1 Summary MWh'!N$5</f>
        <v>578228.44190400012</v>
      </c>
      <c r="O9" s="52">
        <f>'2 Summary aMW'!O9*'1 Summary MWh'!O$5</f>
        <v>479429.07696000003</v>
      </c>
      <c r="P9" s="52">
        <f>'2 Summary aMW'!P9*'1 Summary MWh'!P$5</f>
        <v>230966.978328</v>
      </c>
      <c r="Q9" s="52">
        <f>'2 Summary aMW'!Q9*'1 Summary MWh'!Q$5</f>
        <v>137248.074192</v>
      </c>
      <c r="R9" s="52">
        <f>'2 Summary aMW'!R9*'1 Summary MWh'!R$5</f>
        <v>164590.84799999997</v>
      </c>
      <c r="S9" s="52">
        <f>'2 Summary aMW'!S9*'1 Summary MWh'!S$5</f>
        <v>183500.093784</v>
      </c>
      <c r="T9" s="52">
        <f>'2 Summary aMW'!T9*'1 Summary MWh'!T$5</f>
        <v>163223.035083</v>
      </c>
      <c r="U9" s="52">
        <f>'2 Summary aMW'!U9*'1 Summary MWh'!U$5</f>
        <v>213305.15339999998</v>
      </c>
      <c r="V9" s="52">
        <f>'2 Summary aMW'!V9*'1 Summary MWh'!V$5</f>
        <v>254507.55273599998</v>
      </c>
      <c r="W9" s="52">
        <f>'2 Summary aMW'!W9*'1 Summary MWh'!W$5</f>
        <v>237988.15478400001</v>
      </c>
      <c r="X9" s="52">
        <f>'2 Summary aMW'!X9*'1 Summary MWh'!X$5</f>
        <v>213043.71267500002</v>
      </c>
      <c r="Y9" s="52">
        <f>'2 Summary aMW'!Y9*'1 Summary MWh'!Y$5</f>
        <v>282213.27072000003</v>
      </c>
      <c r="Z9" s="52">
        <f>'2 Summary aMW'!Z9*'1 Summary MWh'!Z$5</f>
        <v>542142.32150400011</v>
      </c>
      <c r="AA9" s="52">
        <f>'2 Summary aMW'!AA9*'1 Summary MWh'!AA$5</f>
        <v>512442.42191999994</v>
      </c>
      <c r="AB9" s="52">
        <f>'2 Summary aMW'!AB9*'1 Summary MWh'!AB$5</f>
        <v>382340.76671999996</v>
      </c>
      <c r="AC9" s="52">
        <f>'2 Summary aMW'!AC9*'1 Summary MWh'!AC$5</f>
        <v>164288.45956799999</v>
      </c>
      <c r="AD9" s="52">
        <f>'2 Summary aMW'!AD9*'1 Summary MWh'!AD$5</f>
        <v>112583.14919999999</v>
      </c>
      <c r="AE9" s="52">
        <f>'2 Summary aMW'!AE9*'1 Summary MWh'!AE$5</f>
        <v>172859.41545599999</v>
      </c>
      <c r="AF9" s="52">
        <f>'2 Summary aMW'!AF9*'1 Summary MWh'!AF$5</f>
        <v>240376.55597800002</v>
      </c>
      <c r="AG9" s="52">
        <f>'2 Summary aMW'!AG9*'1 Summary MWh'!AG$5</f>
        <v>238859.43523200002</v>
      </c>
      <c r="AH9" s="52">
        <f>'2 Summary aMW'!AH9*'1 Summary MWh'!AH$5</f>
        <v>264403.29511199996</v>
      </c>
      <c r="AI9" s="52">
        <f>'2 Summary aMW'!AI9*'1 Summary MWh'!AI$5</f>
        <v>235415.07225599998</v>
      </c>
      <c r="AJ9" s="52">
        <f>'2 Summary aMW'!AJ9*'1 Summary MWh'!AJ$5</f>
        <v>263862.436415</v>
      </c>
      <c r="AK9" s="52">
        <f>'2 Summary aMW'!AK9*'1 Summary MWh'!AK$5</f>
        <v>272925.87912</v>
      </c>
    </row>
    <row r="10" spans="1:37" x14ac:dyDescent="0.45">
      <c r="A10" s="14">
        <v>2001</v>
      </c>
      <c r="B10" s="16" t="s">
        <v>35</v>
      </c>
      <c r="C10" s="18">
        <v>1</v>
      </c>
      <c r="D10" s="52">
        <f t="shared" ref="D10:D17" si="1">SUM(J10:U10)-SUM(J9:U9)</f>
        <v>424.41578799998388</v>
      </c>
      <c r="E10" s="52">
        <f t="shared" ref="E10:E17" si="2">SUM(V10:AG10)-SUM(V9:AG9)</f>
        <v>2214.3690060004592</v>
      </c>
      <c r="F10" s="52">
        <f t="shared" ref="F10:F17" si="3">SUM(Z10:AK10)-SUM(Z9:AK9)</f>
        <v>1622.5091079999693</v>
      </c>
      <c r="G10" s="52">
        <f t="shared" ref="G10:G17" si="4">SUM(AH10:AK10)-SUM(AH9:AK9)</f>
        <v>770.28900100011379</v>
      </c>
      <c r="H10" s="52">
        <f t="shared" ref="H10:H17" si="5">SUM(J10:AK10)-SUM(J9:AK9)</f>
        <v>3409.0737950000912</v>
      </c>
      <c r="J10" s="52">
        <f>'2 Summary aMW'!J10*'1 Summary MWh'!J$5</f>
        <v>230045.65634400002</v>
      </c>
      <c r="K10" s="52">
        <f>'2 Summary aMW'!K10*'1 Summary MWh'!K$5</f>
        <v>191438.47564799996</v>
      </c>
      <c r="L10" s="52">
        <f>'2 Summary aMW'!L10*'1 Summary MWh'!L$5</f>
        <v>183154.45794999998</v>
      </c>
      <c r="M10" s="52">
        <f>'2 Summary aMW'!M10*'1 Summary MWh'!M$5</f>
        <v>395224.14528000006</v>
      </c>
      <c r="N10" s="52">
        <f>'2 Summary aMW'!N10*'1 Summary MWh'!N$5</f>
        <v>578101.77218400012</v>
      </c>
      <c r="O10" s="52">
        <f>'2 Summary aMW'!O10*'1 Summary MWh'!O$5</f>
        <v>479341.81799999991</v>
      </c>
      <c r="P10" s="52">
        <f>'2 Summary aMW'!P10*'1 Summary MWh'!P$5</f>
        <v>231092.012736</v>
      </c>
      <c r="Q10" s="52">
        <f>'2 Summary aMW'!Q10*'1 Summary MWh'!Q$5</f>
        <v>137311.186224</v>
      </c>
      <c r="R10" s="52">
        <f>'2 Summary aMW'!R10*'1 Summary MWh'!R$5</f>
        <v>164697.44832000002</v>
      </c>
      <c r="S10" s="52">
        <f>'2 Summary aMW'!S10*'1 Summary MWh'!S$5</f>
        <v>183135.15434400001</v>
      </c>
      <c r="T10" s="52">
        <f>'2 Summary aMW'!T10*'1 Summary MWh'!T$5</f>
        <v>163389.19166899999</v>
      </c>
      <c r="U10" s="52">
        <f>'2 Summary aMW'!U10*'1 Summary MWh'!U$5</f>
        <v>213078.5496</v>
      </c>
      <c r="V10" s="52">
        <f>'2 Summary aMW'!V10*'1 Summary MWh'!V$5</f>
        <v>255484.604784</v>
      </c>
      <c r="W10" s="52">
        <f>'2 Summary aMW'!W10*'1 Summary MWh'!W$5</f>
        <v>237836.47967999996</v>
      </c>
      <c r="X10" s="52">
        <f>'2 Summary aMW'!X10*'1 Summary MWh'!X$5</f>
        <v>213093.43919000003</v>
      </c>
      <c r="Y10" s="52">
        <f>'2 Summary aMW'!Y10*'1 Summary MWh'!Y$5</f>
        <v>282700.31615999999</v>
      </c>
      <c r="Z10" s="52">
        <f>'2 Summary aMW'!Z10*'1 Summary MWh'!Z$5</f>
        <v>542566.77796799992</v>
      </c>
      <c r="AA10" s="52">
        <f>'2 Summary aMW'!AA10*'1 Summary MWh'!AA$5</f>
        <v>511604.12160000001</v>
      </c>
      <c r="AB10" s="52">
        <f>'2 Summary aMW'!AB10*'1 Summary MWh'!AB$5</f>
        <v>382563.36556799995</v>
      </c>
      <c r="AC10" s="52">
        <f>'2 Summary aMW'!AC10*'1 Summary MWh'!AC$5</f>
        <v>164416.81147199997</v>
      </c>
      <c r="AD10" s="52">
        <f>'2 Summary aMW'!AD10*'1 Summary MWh'!AD$5</f>
        <v>112742.29512000002</v>
      </c>
      <c r="AE10" s="52">
        <f>'2 Summary aMW'!AE10*'1 Summary MWh'!AE$5</f>
        <v>172972.44542400001</v>
      </c>
      <c r="AF10" s="52">
        <f>'2 Summary aMW'!AF10*'1 Summary MWh'!AF$5</f>
        <v>240468.64909299999</v>
      </c>
      <c r="AG10" s="52">
        <f>'2 Summary aMW'!AG10*'1 Summary MWh'!AG$5</f>
        <v>239410.27943999998</v>
      </c>
      <c r="AH10" s="52">
        <f>'2 Summary aMW'!AH10*'1 Summary MWh'!AH$5</f>
        <v>264126.31432800001</v>
      </c>
      <c r="AI10" s="52">
        <f>'2 Summary aMW'!AI10*'1 Summary MWh'!AI$5</f>
        <v>235654.69401599999</v>
      </c>
      <c r="AJ10" s="52">
        <f>'2 Summary aMW'!AJ10*'1 Summary MWh'!AJ$5</f>
        <v>264231.23003999999</v>
      </c>
      <c r="AK10" s="52">
        <f>'2 Summary aMW'!AK10*'1 Summary MWh'!AK$5</f>
        <v>273364.73351999995</v>
      </c>
    </row>
    <row r="11" spans="1:37" x14ac:dyDescent="0.45">
      <c r="A11" s="14">
        <v>2001</v>
      </c>
      <c r="B11" s="16" t="s">
        <v>36</v>
      </c>
      <c r="C11" s="18">
        <v>17</v>
      </c>
      <c r="D11" s="52">
        <f t="shared" ref="D11" si="6">SUM(J11:U11)-SUM(J10:U10)</f>
        <v>19880.223454000894</v>
      </c>
      <c r="E11" s="52">
        <f t="shared" ref="E11" si="7">SUM(V11:AG11)-SUM(V10:AG10)</f>
        <v>20576.174292000476</v>
      </c>
      <c r="F11" s="52">
        <f t="shared" ref="F11" si="8">SUM(Z11:AK11)-SUM(Z10:AK10)</f>
        <v>18024.24964400148</v>
      </c>
      <c r="G11" s="52">
        <f t="shared" ref="G11" si="9">SUM(AH11:AK11)-SUM(AH10:AK10)</f>
        <v>1091.0870290000457</v>
      </c>
      <c r="H11" s="52">
        <f t="shared" ref="H11" si="10">SUM(J11:AK11)-SUM(J10:AK10)</f>
        <v>41547.484775001183</v>
      </c>
      <c r="J11" s="52">
        <f>'2 Summary aMW'!J11*'1 Summary MWh'!J$5</f>
        <v>230070.76708800002</v>
      </c>
      <c r="K11" s="52">
        <f>'2 Summary aMW'!K11*'1 Summary MWh'!K$5</f>
        <v>192041.25158399998</v>
      </c>
      <c r="L11" s="52">
        <f>'2 Summary aMW'!L11*'1 Summary MWh'!L$5</f>
        <v>183458.88432000001</v>
      </c>
      <c r="M11" s="52">
        <f>'2 Summary aMW'!M11*'1 Summary MWh'!M$5</f>
        <v>397715.24160000001</v>
      </c>
      <c r="N11" s="52">
        <f>'2 Summary aMW'!N11*'1 Summary MWh'!N$5</f>
        <v>584661.88058400003</v>
      </c>
      <c r="O11" s="52">
        <f>'2 Summary aMW'!O11*'1 Summary MWh'!O$5</f>
        <v>484348.98095999996</v>
      </c>
      <c r="P11" s="52">
        <f>'2 Summary aMW'!P11*'1 Summary MWh'!P$5</f>
        <v>231876.871728</v>
      </c>
      <c r="Q11" s="52">
        <f>'2 Summary aMW'!Q11*'1 Summary MWh'!Q$5</f>
        <v>137774.85595200001</v>
      </c>
      <c r="R11" s="52">
        <f>'2 Summary aMW'!R11*'1 Summary MWh'!R$5</f>
        <v>165797.0208</v>
      </c>
      <c r="S11" s="52">
        <f>'2 Summary aMW'!S11*'1 Summary MWh'!S$5</f>
        <v>183830.93421599999</v>
      </c>
      <c r="T11" s="52">
        <f>'2 Summary aMW'!T11*'1 Summary MWh'!T$5</f>
        <v>164651.21210499998</v>
      </c>
      <c r="U11" s="52">
        <f>'2 Summary aMW'!U11*'1 Summary MWh'!U$5</f>
        <v>213662.19081599999</v>
      </c>
      <c r="V11" s="52">
        <f>'2 Summary aMW'!V11*'1 Summary MWh'!V$5</f>
        <v>256988.27937599999</v>
      </c>
      <c r="W11" s="52">
        <f>'2 Summary aMW'!W11*'1 Summary MWh'!W$5</f>
        <v>237954.95627999998</v>
      </c>
      <c r="X11" s="52">
        <f>'2 Summary aMW'!X11*'1 Summary MWh'!X$5</f>
        <v>213731.70527499999</v>
      </c>
      <c r="Y11" s="52">
        <f>'2 Summary aMW'!Y11*'1 Summary MWh'!Y$5</f>
        <v>284082.91055999999</v>
      </c>
      <c r="Z11" s="52">
        <f>'2 Summary aMW'!Z11*'1 Summary MWh'!Z$5</f>
        <v>549188.05730400002</v>
      </c>
      <c r="AA11" s="52">
        <f>'2 Summary aMW'!AA11*'1 Summary MWh'!AA$5</f>
        <v>518099.87304000003</v>
      </c>
      <c r="AB11" s="52">
        <f>'2 Summary aMW'!AB11*'1 Summary MWh'!AB$5</f>
        <v>385729.61083199998</v>
      </c>
      <c r="AC11" s="52">
        <f>'2 Summary aMW'!AC11*'1 Summary MWh'!AC$5</f>
        <v>164824.24447199999</v>
      </c>
      <c r="AD11" s="52">
        <f>'2 Summary aMW'!AD11*'1 Summary MWh'!AD$5</f>
        <v>112864.80672000002</v>
      </c>
      <c r="AE11" s="52">
        <f>'2 Summary aMW'!AE11*'1 Summary MWh'!AE$5</f>
        <v>173019.55401599998</v>
      </c>
      <c r="AF11" s="52">
        <f>'2 Summary aMW'!AF11*'1 Summary MWh'!AF$5</f>
        <v>240420.24098</v>
      </c>
      <c r="AG11" s="52">
        <f>'2 Summary aMW'!AG11*'1 Summary MWh'!AG$5</f>
        <v>239531.52093599999</v>
      </c>
      <c r="AH11" s="52">
        <f>'2 Summary aMW'!AH11*'1 Summary MWh'!AH$5</f>
        <v>264052.45893600001</v>
      </c>
      <c r="AI11" s="52">
        <f>'2 Summary aMW'!AI11*'1 Summary MWh'!AI$5</f>
        <v>235428.349632</v>
      </c>
      <c r="AJ11" s="52">
        <f>'2 Summary aMW'!AJ11*'1 Summary MWh'!AJ$5</f>
        <v>264157.60988500004</v>
      </c>
      <c r="AK11" s="52">
        <f>'2 Summary aMW'!AK11*'1 Summary MWh'!AK$5</f>
        <v>274829.64048</v>
      </c>
    </row>
    <row r="12" spans="1:37" x14ac:dyDescent="0.45">
      <c r="A12" s="14">
        <v>2004</v>
      </c>
      <c r="B12" s="14" t="s">
        <v>37</v>
      </c>
      <c r="C12" s="18">
        <v>17</v>
      </c>
      <c r="D12" s="52">
        <f>SUM(J12:U12)-SUM(J10:U10)</f>
        <v>33230.066094999667</v>
      </c>
      <c r="E12" s="52">
        <f>SUM(V12:AG12)-SUM(V10:AG10)</f>
        <v>33541.607218999416</v>
      </c>
      <c r="F12" s="52">
        <f>SUM(Z12:AK12)-SUM(Z10:AK10)</f>
        <v>32818.436042001005</v>
      </c>
      <c r="G12" s="52">
        <f>SUM(AH12:AK12)-SUM(AH10:AK10)</f>
        <v>3590.8560219998471</v>
      </c>
      <c r="H12" s="52">
        <f>SUM(J12:AK12)-SUM(J10:AK10)</f>
        <v>70362.529335999861</v>
      </c>
      <c r="J12" s="52">
        <f>'2 Summary aMW'!J12*'1 Summary MWh'!J$5</f>
        <v>230492.56003200001</v>
      </c>
      <c r="K12" s="52">
        <f>'2 Summary aMW'!K12*'1 Summary MWh'!K$5</f>
        <v>192105.56064000001</v>
      </c>
      <c r="L12" s="52">
        <f>'2 Summary aMW'!L12*'1 Summary MWh'!L$5</f>
        <v>183663.43599</v>
      </c>
      <c r="M12" s="52">
        <f>'2 Summary aMW'!M12*'1 Summary MWh'!M$5</f>
        <v>399799.04759999993</v>
      </c>
      <c r="N12" s="52">
        <f>'2 Summary aMW'!N12*'1 Summary MWh'!N$5</f>
        <v>590974.29576000001</v>
      </c>
      <c r="O12" s="52">
        <f>'2 Summary aMW'!O12*'1 Summary MWh'!O$5</f>
        <v>488698.13016</v>
      </c>
      <c r="P12" s="52">
        <f>'2 Summary aMW'!P12*'1 Summary MWh'!P$5</f>
        <v>232243.00380000001</v>
      </c>
      <c r="Q12" s="52">
        <f>'2 Summary aMW'!Q12*'1 Summary MWh'!Q$5</f>
        <v>137761.03764</v>
      </c>
      <c r="R12" s="52">
        <f>'2 Summary aMW'!R12*'1 Summary MWh'!R$5</f>
        <v>165819.69288000002</v>
      </c>
      <c r="S12" s="52">
        <f>'2 Summary aMW'!S12*'1 Summary MWh'!S$5</f>
        <v>184469.72740799998</v>
      </c>
      <c r="T12" s="52">
        <f>'2 Summary aMW'!T12*'1 Summary MWh'!T$5</f>
        <v>163307.312668</v>
      </c>
      <c r="U12" s="52">
        <f>'2 Summary aMW'!U12*'1 Summary MWh'!U$5</f>
        <v>213906.129816</v>
      </c>
      <c r="V12" s="52">
        <f>'2 Summary aMW'!V12*'1 Summary MWh'!V$5</f>
        <v>257229.69696000003</v>
      </c>
      <c r="W12" s="52">
        <f>'2 Summary aMW'!W12*'1 Summary MWh'!W$5</f>
        <v>237498.38584800001</v>
      </c>
      <c r="X12" s="52">
        <f>'2 Summary aMW'!X12*'1 Summary MWh'!X$5</f>
        <v>213780.697965</v>
      </c>
      <c r="Y12" s="52">
        <f>'2 Summary aMW'!Y12*'1 Summary MWh'!Y$5</f>
        <v>284920.08623999998</v>
      </c>
      <c r="Z12" s="52">
        <f>'2 Summary aMW'!Z12*'1 Summary MWh'!Z$5</f>
        <v>552138.68169600004</v>
      </c>
      <c r="AA12" s="52">
        <f>'2 Summary aMW'!AA12*'1 Summary MWh'!AA$5</f>
        <v>521549.62487999996</v>
      </c>
      <c r="AB12" s="52">
        <f>'2 Summary aMW'!AB12*'1 Summary MWh'!AB$5</f>
        <v>388456.08736799995</v>
      </c>
      <c r="AC12" s="52">
        <f>'2 Summary aMW'!AC12*'1 Summary MWh'!AC$5</f>
        <v>165077.57870400001</v>
      </c>
      <c r="AD12" s="52">
        <f>'2 Summary aMW'!AD12*'1 Summary MWh'!AD$5</f>
        <v>113014.61424</v>
      </c>
      <c r="AE12" s="52">
        <f>'2 Summary aMW'!AE12*'1 Summary MWh'!AE$5</f>
        <v>173628.15940800001</v>
      </c>
      <c r="AF12" s="52">
        <f>'2 Summary aMW'!AF12*'1 Summary MWh'!AF$5</f>
        <v>241363.71493700001</v>
      </c>
      <c r="AG12" s="52">
        <f>'2 Summary aMW'!AG12*'1 Summary MWh'!AG$5</f>
        <v>240743.86447200002</v>
      </c>
      <c r="AH12" s="52">
        <f>'2 Summary aMW'!AH12*'1 Summary MWh'!AH$5</f>
        <v>264629.15565600002</v>
      </c>
      <c r="AI12" s="52">
        <f>'2 Summary aMW'!AI12*'1 Summary MWh'!AI$5</f>
        <v>236049.14255999998</v>
      </c>
      <c r="AJ12" s="52">
        <f>'2 Summary aMW'!AJ12*'1 Summary MWh'!AJ$5</f>
        <v>265554.29491</v>
      </c>
      <c r="AK12" s="52">
        <f>'2 Summary aMW'!AK12*'1 Summary MWh'!AK$5</f>
        <v>274735.23480000003</v>
      </c>
    </row>
    <row r="13" spans="1:37" x14ac:dyDescent="0.45">
      <c r="A13" s="14">
        <v>2007</v>
      </c>
      <c r="B13" s="14" t="s">
        <v>38</v>
      </c>
      <c r="C13" s="18">
        <v>9</v>
      </c>
      <c r="D13" s="52">
        <f t="shared" si="1"/>
        <v>633.66490000067279</v>
      </c>
      <c r="E13" s="52">
        <f t="shared" si="2"/>
        <v>301.96371700055897</v>
      </c>
      <c r="F13" s="52">
        <f t="shared" si="3"/>
        <v>578.94895099941641</v>
      </c>
      <c r="G13" s="52">
        <f t="shared" si="4"/>
        <v>235.99579800013453</v>
      </c>
      <c r="H13" s="52">
        <f t="shared" si="5"/>
        <v>1171.6244149999693</v>
      </c>
      <c r="J13" s="52">
        <f>'2 Summary aMW'!J13*'1 Summary MWh'!J$5</f>
        <v>230714.78390399998</v>
      </c>
      <c r="K13" s="52">
        <f>'2 Summary aMW'!K13*'1 Summary MWh'!K$5</f>
        <v>191999.351712</v>
      </c>
      <c r="L13" s="52">
        <f>'2 Summary aMW'!L13*'1 Summary MWh'!L$5</f>
        <v>183630.79754000003</v>
      </c>
      <c r="M13" s="52">
        <f>'2 Summary aMW'!M13*'1 Summary MWh'!M$5</f>
        <v>399875.48567999998</v>
      </c>
      <c r="N13" s="52">
        <f>'2 Summary aMW'!N13*'1 Summary MWh'!N$5</f>
        <v>590950.49147999997</v>
      </c>
      <c r="O13" s="52">
        <f>'2 Summary aMW'!O13*'1 Summary MWh'!O$5</f>
        <v>488752.02504000004</v>
      </c>
      <c r="P13" s="52">
        <f>'2 Summary aMW'!P13*'1 Summary MWh'!P$5</f>
        <v>232150.31553600004</v>
      </c>
      <c r="Q13" s="52">
        <f>'2 Summary aMW'!Q13*'1 Summary MWh'!Q$5</f>
        <v>137791.82510400002</v>
      </c>
      <c r="R13" s="52">
        <f>'2 Summary aMW'!R13*'1 Summary MWh'!R$5</f>
        <v>165742.10496</v>
      </c>
      <c r="S13" s="52">
        <f>'2 Summary aMW'!S13*'1 Summary MWh'!S$5</f>
        <v>184547.96868000002</v>
      </c>
      <c r="T13" s="52">
        <f>'2 Summary aMW'!T13*'1 Summary MWh'!T$5</f>
        <v>163957.75026599999</v>
      </c>
      <c r="U13" s="52">
        <f>'2 Summary aMW'!U13*'1 Summary MWh'!U$5</f>
        <v>213760.69939200001</v>
      </c>
      <c r="V13" s="52">
        <f>'2 Summary aMW'!V13*'1 Summary MWh'!V$5</f>
        <v>257342.67633600003</v>
      </c>
      <c r="W13" s="52">
        <f>'2 Summary aMW'!W13*'1 Summary MWh'!W$5</f>
        <v>236886.40209599998</v>
      </c>
      <c r="X13" s="52">
        <f>'2 Summary aMW'!X13*'1 Summary MWh'!X$5</f>
        <v>213983.776025</v>
      </c>
      <c r="Y13" s="52">
        <f>'2 Summary aMW'!Y13*'1 Summary MWh'!Y$5</f>
        <v>285175.02311999997</v>
      </c>
      <c r="Z13" s="52">
        <f>'2 Summary aMW'!Z13*'1 Summary MWh'!Z$5</f>
        <v>552359.43765600002</v>
      </c>
      <c r="AA13" s="52">
        <f>'2 Summary aMW'!AA13*'1 Summary MWh'!AA$5</f>
        <v>521618.73551999999</v>
      </c>
      <c r="AB13" s="52">
        <f>'2 Summary aMW'!AB13*'1 Summary MWh'!AB$5</f>
        <v>388728.24479999999</v>
      </c>
      <c r="AC13" s="52">
        <f>'2 Summary aMW'!AC13*'1 Summary MWh'!AC$5</f>
        <v>164796.42110400001</v>
      </c>
      <c r="AD13" s="52">
        <f>'2 Summary aMW'!AD13*'1 Summary MWh'!AD$5</f>
        <v>113179.12775999999</v>
      </c>
      <c r="AE13" s="52">
        <f>'2 Summary aMW'!AE13*'1 Summary MWh'!AE$5</f>
        <v>173667.50287199998</v>
      </c>
      <c r="AF13" s="52">
        <f>'2 Summary aMW'!AF13*'1 Summary MWh'!AF$5</f>
        <v>241342.84020999999</v>
      </c>
      <c r="AG13" s="52">
        <f>'2 Summary aMW'!AG13*'1 Summary MWh'!AG$5</f>
        <v>240622.96893599999</v>
      </c>
      <c r="AH13" s="52">
        <f>'2 Summary aMW'!AH13*'1 Summary MWh'!AH$5</f>
        <v>264793.83112799999</v>
      </c>
      <c r="AI13" s="52">
        <f>'2 Summary aMW'!AI13*'1 Summary MWh'!AI$5</f>
        <v>236251.349376</v>
      </c>
      <c r="AJ13" s="52">
        <f>'2 Summary aMW'!AJ13*'1 Summary MWh'!AJ$5</f>
        <v>265488.21490000002</v>
      </c>
      <c r="AK13" s="52">
        <f>'2 Summary aMW'!AK13*'1 Summary MWh'!AK$5</f>
        <v>274670.42832000001</v>
      </c>
    </row>
    <row r="14" spans="1:37" x14ac:dyDescent="0.45">
      <c r="A14" s="14">
        <v>2009</v>
      </c>
      <c r="B14" s="14" t="s">
        <v>39</v>
      </c>
      <c r="C14" s="18">
        <v>7</v>
      </c>
      <c r="D14" s="52">
        <f t="shared" si="1"/>
        <v>29390.413023998961</v>
      </c>
      <c r="E14" s="52">
        <f t="shared" si="2"/>
        <v>36795.451604999602</v>
      </c>
      <c r="F14" s="52">
        <f t="shared" si="3"/>
        <v>37093.53167900024</v>
      </c>
      <c r="G14" s="52">
        <f t="shared" si="4"/>
        <v>11526.297103999881</v>
      </c>
      <c r="H14" s="52">
        <f t="shared" si="5"/>
        <v>77712.161733002402</v>
      </c>
      <c r="J14" s="52">
        <f>'2 Summary aMW'!J14*'1 Summary MWh'!J$5</f>
        <v>232803.53786399995</v>
      </c>
      <c r="K14" s="52">
        <f>'2 Summary aMW'!K14*'1 Summary MWh'!K$5</f>
        <v>193057.45872000002</v>
      </c>
      <c r="L14" s="52">
        <f>'2 Summary aMW'!L14*'1 Summary MWh'!L$5</f>
        <v>185297.89819500002</v>
      </c>
      <c r="M14" s="52">
        <f>'2 Summary aMW'!M14*'1 Summary MWh'!M$5</f>
        <v>402934.67855999997</v>
      </c>
      <c r="N14" s="52">
        <f>'2 Summary aMW'!N14*'1 Summary MWh'!N$5</f>
        <v>596439.84921600006</v>
      </c>
      <c r="O14" s="52">
        <f>'2 Summary aMW'!O14*'1 Summary MWh'!O$5</f>
        <v>492705.39528</v>
      </c>
      <c r="P14" s="52">
        <f>'2 Summary aMW'!P14*'1 Summary MWh'!P$5</f>
        <v>235080.88838399999</v>
      </c>
      <c r="Q14" s="52">
        <f>'2 Summary aMW'!Q14*'1 Summary MWh'!Q$5</f>
        <v>138962.35956000001</v>
      </c>
      <c r="R14" s="52">
        <f>'2 Summary aMW'!R14*'1 Summary MWh'!R$5</f>
        <v>166954.30343999999</v>
      </c>
      <c r="S14" s="52">
        <f>'2 Summary aMW'!S14*'1 Summary MWh'!S$5</f>
        <v>184451.34316799999</v>
      </c>
      <c r="T14" s="52">
        <f>'2 Summary aMW'!T14*'1 Summary MWh'!T$5</f>
        <v>167764.38288299998</v>
      </c>
      <c r="U14" s="52">
        <f>'2 Summary aMW'!U14*'1 Summary MWh'!U$5</f>
        <v>216811.91704799997</v>
      </c>
      <c r="V14" s="52">
        <f>'2 Summary aMW'!V14*'1 Summary MWh'!V$5</f>
        <v>259866.07732800001</v>
      </c>
      <c r="W14" s="52">
        <f>'2 Summary aMW'!W14*'1 Summary MWh'!W$5</f>
        <v>239657.01662399998</v>
      </c>
      <c r="X14" s="52">
        <f>'2 Summary aMW'!X14*'1 Summary MWh'!X$5</f>
        <v>215718.891455</v>
      </c>
      <c r="Y14" s="52">
        <f>'2 Summary aMW'!Y14*'1 Summary MWh'!Y$5</f>
        <v>289374.10920000001</v>
      </c>
      <c r="Z14" s="52">
        <f>'2 Summary aMW'!Z14*'1 Summary MWh'!Z$5</f>
        <v>558190.05628799996</v>
      </c>
      <c r="AA14" s="52">
        <f>'2 Summary aMW'!AA14*'1 Summary MWh'!AA$5</f>
        <v>527032.67472000001</v>
      </c>
      <c r="AB14" s="52">
        <f>'2 Summary aMW'!AB14*'1 Summary MWh'!AB$5</f>
        <v>392001.31432800007</v>
      </c>
      <c r="AC14" s="52">
        <f>'2 Summary aMW'!AC14*'1 Summary MWh'!AC$5</f>
        <v>166807.80129600002</v>
      </c>
      <c r="AD14" s="52">
        <f>'2 Summary aMW'!AD14*'1 Summary MWh'!AD$5</f>
        <v>115134.73344000001</v>
      </c>
      <c r="AE14" s="52">
        <f>'2 Summary aMW'!AE14*'1 Summary MWh'!AE$5</f>
        <v>176719.69368</v>
      </c>
      <c r="AF14" s="52">
        <f>'2 Summary aMW'!AF14*'1 Summary MWh'!AF$5</f>
        <v>244088.55237700001</v>
      </c>
      <c r="AG14" s="52">
        <f>'2 Summary aMW'!AG14*'1 Summary MWh'!AG$5</f>
        <v>241907.68730400002</v>
      </c>
      <c r="AH14" s="52">
        <f>'2 Summary aMW'!AH14*'1 Summary MWh'!AH$5</f>
        <v>268359.47791199997</v>
      </c>
      <c r="AI14" s="52">
        <f>'2 Summary aMW'!AI14*'1 Summary MWh'!AI$5</f>
        <v>238194.48441599999</v>
      </c>
      <c r="AJ14" s="52">
        <f>'2 Summary aMW'!AJ14*'1 Summary MWh'!AJ$5</f>
        <v>268553.76474000001</v>
      </c>
      <c r="AK14" s="52">
        <f>'2 Summary aMW'!AK14*'1 Summary MWh'!AK$5</f>
        <v>277622.39376000001</v>
      </c>
    </row>
    <row r="15" spans="1:37" x14ac:dyDescent="0.45">
      <c r="A15" s="14">
        <v>2010</v>
      </c>
      <c r="B15" s="14" t="s">
        <v>40</v>
      </c>
      <c r="C15" s="18">
        <v>7</v>
      </c>
      <c r="D15" s="52">
        <f t="shared" si="1"/>
        <v>29890.034459000453</v>
      </c>
      <c r="E15" s="52">
        <f t="shared" si="2"/>
        <v>35834.936145999935</v>
      </c>
      <c r="F15" s="52">
        <f t="shared" si="3"/>
        <v>36972.869939000346</v>
      </c>
      <c r="G15" s="52">
        <f t="shared" si="4"/>
        <v>5050.3568770000711</v>
      </c>
      <c r="H15" s="52">
        <f t="shared" si="5"/>
        <v>70775.327481999062</v>
      </c>
      <c r="J15" s="52">
        <f>'2 Summary aMW'!J15*'1 Summary MWh'!J$5</f>
        <v>234194.237544</v>
      </c>
      <c r="K15" s="52">
        <f>'2 Summary aMW'!K15*'1 Summary MWh'!K$5</f>
        <v>194408.71497599999</v>
      </c>
      <c r="L15" s="52">
        <f>'2 Summary aMW'!L15*'1 Summary MWh'!L$5</f>
        <v>186241.64184500001</v>
      </c>
      <c r="M15" s="52">
        <f>'2 Summary aMW'!M15*'1 Summary MWh'!M$5</f>
        <v>406250.73144000006</v>
      </c>
      <c r="N15" s="52">
        <f>'2 Summary aMW'!N15*'1 Summary MWh'!N$5</f>
        <v>605135.41915199999</v>
      </c>
      <c r="O15" s="52">
        <f>'2 Summary aMW'!O15*'1 Summary MWh'!O$5</f>
        <v>498577.29192000005</v>
      </c>
      <c r="P15" s="52">
        <f>'2 Summary aMW'!P15*'1 Summary MWh'!P$5</f>
        <v>237015.80099999998</v>
      </c>
      <c r="Q15" s="52">
        <f>'2 Summary aMW'!Q15*'1 Summary MWh'!Q$5</f>
        <v>140052.00187199999</v>
      </c>
      <c r="R15" s="52">
        <f>'2 Summary aMW'!R15*'1 Summary MWh'!R$5</f>
        <v>168377.68368000002</v>
      </c>
      <c r="S15" s="52">
        <f>'2 Summary aMW'!S15*'1 Summary MWh'!S$5</f>
        <v>185771.98185599997</v>
      </c>
      <c r="T15" s="52">
        <f>'2 Summary aMW'!T15*'1 Summary MWh'!T$5</f>
        <v>168601.810092</v>
      </c>
      <c r="U15" s="52">
        <f>'2 Summary aMW'!U15*'1 Summary MWh'!U$5</f>
        <v>218526.73140000002</v>
      </c>
      <c r="V15" s="52">
        <f>'2 Summary aMW'!V15*'1 Summary MWh'!V$5</f>
        <v>260102.63361600001</v>
      </c>
      <c r="W15" s="52">
        <f>'2 Summary aMW'!W15*'1 Summary MWh'!W$5</f>
        <v>241713.65555999996</v>
      </c>
      <c r="X15" s="52">
        <f>'2 Summary aMW'!X15*'1 Summary MWh'!X$5</f>
        <v>217217.26227499996</v>
      </c>
      <c r="Y15" s="52">
        <f>'2 Summary aMW'!Y15*'1 Summary MWh'!Y$5</f>
        <v>289494.96623999998</v>
      </c>
      <c r="Z15" s="52">
        <f>'2 Summary aMW'!Z15*'1 Summary MWh'!Z$5</f>
        <v>569115.094392</v>
      </c>
      <c r="AA15" s="52">
        <f>'2 Summary aMW'!AA15*'1 Summary MWh'!AA$5</f>
        <v>535242.48623999988</v>
      </c>
      <c r="AB15" s="52">
        <f>'2 Summary aMW'!AB15*'1 Summary MWh'!AB$5</f>
        <v>396551.92336800002</v>
      </c>
      <c r="AC15" s="52">
        <f>'2 Summary aMW'!AC15*'1 Summary MWh'!AC$5</f>
        <v>168086.7678</v>
      </c>
      <c r="AD15" s="52">
        <f>'2 Summary aMW'!AD15*'1 Summary MWh'!AD$5</f>
        <v>115349.14007999998</v>
      </c>
      <c r="AE15" s="52">
        <f>'2 Summary aMW'!AE15*'1 Summary MWh'!AE$5</f>
        <v>178185.256872</v>
      </c>
      <c r="AF15" s="52">
        <f>'2 Summary aMW'!AF15*'1 Summary MWh'!AF$5</f>
        <v>247006.69871900001</v>
      </c>
      <c r="AG15" s="52">
        <f>'2 Summary aMW'!AG15*'1 Summary MWh'!AG$5</f>
        <v>244267.65902399996</v>
      </c>
      <c r="AH15" s="52">
        <f>'2 Summary aMW'!AH15*'1 Summary MWh'!AH$5</f>
        <v>269084.634624</v>
      </c>
      <c r="AI15" s="52">
        <f>'2 Summary aMW'!AI15*'1 Summary MWh'!AI$5</f>
        <v>239479.96665600003</v>
      </c>
      <c r="AJ15" s="52">
        <f>'2 Summary aMW'!AJ15*'1 Summary MWh'!AJ$5</f>
        <v>269863.12682499998</v>
      </c>
      <c r="AK15" s="52">
        <f>'2 Summary aMW'!AK15*'1 Summary MWh'!AK$5</f>
        <v>279352.74960000004</v>
      </c>
    </row>
    <row r="16" spans="1:37" x14ac:dyDescent="0.45">
      <c r="A16" s="14">
        <v>2011</v>
      </c>
      <c r="B16" s="14" t="s">
        <v>41</v>
      </c>
      <c r="C16" s="18">
        <v>7</v>
      </c>
      <c r="D16" s="52">
        <f t="shared" si="1"/>
        <v>12463.564582999796</v>
      </c>
      <c r="E16" s="52">
        <f t="shared" si="2"/>
        <v>9700.9092769995332</v>
      </c>
      <c r="F16" s="52">
        <f t="shared" si="3"/>
        <v>11031.095533999614</v>
      </c>
      <c r="G16" s="52">
        <f t="shared" si="4"/>
        <v>3374.9341790000908</v>
      </c>
      <c r="H16" s="52">
        <f t="shared" si="5"/>
        <v>25539.408038998954</v>
      </c>
      <c r="J16" s="52">
        <f>'2 Summary aMW'!J16*'1 Summary MWh'!J$5</f>
        <v>235348.42483199999</v>
      </c>
      <c r="K16" s="52">
        <f>'2 Summary aMW'!K16*'1 Summary MWh'!K$5</f>
        <v>195033.26639999999</v>
      </c>
      <c r="L16" s="52">
        <f>'2 Summary aMW'!L16*'1 Summary MWh'!L$5</f>
        <v>186968.81027000002</v>
      </c>
      <c r="M16" s="52">
        <f>'2 Summary aMW'!M16*'1 Summary MWh'!M$5</f>
        <v>408153.80880000006</v>
      </c>
      <c r="N16" s="52">
        <f>'2 Summary aMW'!N16*'1 Summary MWh'!N$5</f>
        <v>606473.52100800001</v>
      </c>
      <c r="O16" s="52">
        <f>'2 Summary aMW'!O16*'1 Summary MWh'!O$5</f>
        <v>501599.75040000002</v>
      </c>
      <c r="P16" s="52">
        <f>'2 Summary aMW'!P16*'1 Summary MWh'!P$5</f>
        <v>237106.77732000002</v>
      </c>
      <c r="Q16" s="52">
        <f>'2 Summary aMW'!Q16*'1 Summary MWh'!Q$5</f>
        <v>140466.16435199999</v>
      </c>
      <c r="R16" s="52">
        <f>'2 Summary aMW'!R16*'1 Summary MWh'!R$5</f>
        <v>168600.54816000001</v>
      </c>
      <c r="S16" s="52">
        <f>'2 Summary aMW'!S16*'1 Summary MWh'!S$5</f>
        <v>186794.87546400001</v>
      </c>
      <c r="T16" s="52">
        <f>'2 Summary aMW'!T16*'1 Summary MWh'!T$5</f>
        <v>169616.02142600002</v>
      </c>
      <c r="U16" s="52">
        <f>'2 Summary aMW'!U16*'1 Summary MWh'!U$5</f>
        <v>219455.64292800002</v>
      </c>
      <c r="V16" s="52">
        <f>'2 Summary aMW'!V16*'1 Summary MWh'!V$5</f>
        <v>261952.40287200001</v>
      </c>
      <c r="W16" s="52">
        <f>'2 Summary aMW'!W16*'1 Summary MWh'!W$5</f>
        <v>241443.27765599999</v>
      </c>
      <c r="X16" s="52">
        <f>'2 Summary aMW'!X16*'1 Summary MWh'!X$5</f>
        <v>217696.75172499998</v>
      </c>
      <c r="Y16" s="52">
        <f>'2 Summary aMW'!Y16*'1 Summary MWh'!Y$5</f>
        <v>289480.83335999999</v>
      </c>
      <c r="Z16" s="52">
        <f>'2 Summary aMW'!Z16*'1 Summary MWh'!Z$5</f>
        <v>570222.60684000002</v>
      </c>
      <c r="AA16" s="52">
        <f>'2 Summary aMW'!AA16*'1 Summary MWh'!AA$5</f>
        <v>535229.22743999993</v>
      </c>
      <c r="AB16" s="52">
        <f>'2 Summary aMW'!AB16*'1 Summary MWh'!AB$5</f>
        <v>398690.201688</v>
      </c>
      <c r="AC16" s="52">
        <f>'2 Summary aMW'!AC16*'1 Summary MWh'!AC$5</f>
        <v>168971.74538399998</v>
      </c>
      <c r="AD16" s="52">
        <f>'2 Summary aMW'!AD16*'1 Summary MWh'!AD$5</f>
        <v>115815.51575999999</v>
      </c>
      <c r="AE16" s="52">
        <f>'2 Summary aMW'!AE16*'1 Summary MWh'!AE$5</f>
        <v>179154.380856</v>
      </c>
      <c r="AF16" s="52">
        <f>'2 Summary aMW'!AF16*'1 Summary MWh'!AF$5</f>
        <v>248428.31486600003</v>
      </c>
      <c r="AG16" s="52">
        <f>'2 Summary aMW'!AG16*'1 Summary MWh'!AG$5</f>
        <v>244949.19501599998</v>
      </c>
      <c r="AH16" s="52">
        <f>'2 Summary aMW'!AH16*'1 Summary MWh'!AH$5</f>
        <v>270067.12754399999</v>
      </c>
      <c r="AI16" s="52">
        <f>'2 Summary aMW'!AI16*'1 Summary MWh'!AI$5</f>
        <v>240156.22847999999</v>
      </c>
      <c r="AJ16" s="52">
        <f>'2 Summary aMW'!AJ16*'1 Summary MWh'!AJ$5</f>
        <v>270502.39866000001</v>
      </c>
      <c r="AK16" s="52">
        <f>'2 Summary aMW'!AK16*'1 Summary MWh'!AK$5</f>
        <v>280429.65720000002</v>
      </c>
    </row>
    <row r="17" spans="1:37" x14ac:dyDescent="0.45">
      <c r="A17" s="14">
        <v>2012</v>
      </c>
      <c r="B17" s="16" t="s">
        <v>54</v>
      </c>
      <c r="C17" s="18">
        <v>7</v>
      </c>
      <c r="D17" s="52">
        <f t="shared" si="1"/>
        <v>9874.2782020010054</v>
      </c>
      <c r="E17" s="52">
        <f t="shared" si="2"/>
        <v>14993.747808001004</v>
      </c>
      <c r="F17" s="52">
        <f t="shared" si="3"/>
        <v>13968.74924099911</v>
      </c>
      <c r="G17" s="52">
        <f t="shared" si="4"/>
        <v>1379.945713999914</v>
      </c>
      <c r="H17" s="52">
        <f t="shared" si="5"/>
        <v>26247.971724001691</v>
      </c>
      <c r="J17" s="52">
        <f>'2 Summary aMW'!J17*'1 Summary MWh'!J$5</f>
        <v>235506.76588800002</v>
      </c>
      <c r="K17" s="52">
        <f>'2 Summary aMW'!K17*'1 Summary MWh'!K$5</f>
        <v>195526.809408</v>
      </c>
      <c r="L17" s="52">
        <f>'2 Summary aMW'!L17*'1 Summary MWh'!L$5</f>
        <v>187631.83344999998</v>
      </c>
      <c r="M17" s="52">
        <f>'2 Summary aMW'!M17*'1 Summary MWh'!M$5</f>
        <v>408725.16767999995</v>
      </c>
      <c r="N17" s="52">
        <f>'2 Summary aMW'!N17*'1 Summary MWh'!N$5</f>
        <v>610030.84540800005</v>
      </c>
      <c r="O17" s="52">
        <f>'2 Summary aMW'!O17*'1 Summary MWh'!O$5</f>
        <v>503195.09975999995</v>
      </c>
      <c r="P17" s="52">
        <f>'2 Summary aMW'!P17*'1 Summary MWh'!P$5</f>
        <v>237914.44809600001</v>
      </c>
      <c r="Q17" s="52">
        <f>'2 Summary aMW'!Q17*'1 Summary MWh'!Q$5</f>
        <v>140659.655688</v>
      </c>
      <c r="R17" s="52">
        <f>'2 Summary aMW'!R17*'1 Summary MWh'!R$5</f>
        <v>169243.67016000001</v>
      </c>
      <c r="S17" s="52">
        <f>'2 Summary aMW'!S17*'1 Summary MWh'!S$5</f>
        <v>186444.92018400002</v>
      </c>
      <c r="T17" s="52">
        <f>'2 Summary aMW'!T17*'1 Summary MWh'!T$5</f>
        <v>171264.04564</v>
      </c>
      <c r="U17" s="52">
        <f>'2 Summary aMW'!U17*'1 Summary MWh'!U$5</f>
        <v>219348.62819999998</v>
      </c>
      <c r="V17" s="52">
        <f>'2 Summary aMW'!V17*'1 Summary MWh'!V$5</f>
        <v>262320.95219999994</v>
      </c>
      <c r="W17" s="52">
        <f>'2 Summary aMW'!W17*'1 Summary MWh'!W$5</f>
        <v>242125.17182399999</v>
      </c>
      <c r="X17" s="52">
        <f>'2 Summary aMW'!X17*'1 Summary MWh'!X$5</f>
        <v>218201.78499000001</v>
      </c>
      <c r="Y17" s="52">
        <f>'2 Summary aMW'!Y17*'1 Summary MWh'!Y$5</f>
        <v>290330.30088</v>
      </c>
      <c r="Z17" s="52">
        <f>'2 Summary aMW'!Z17*'1 Summary MWh'!Z$5</f>
        <v>574529.75824800006</v>
      </c>
      <c r="AA17" s="52">
        <f>'2 Summary aMW'!AA17*'1 Summary MWh'!AA$5</f>
        <v>540115.01424000005</v>
      </c>
      <c r="AB17" s="52">
        <f>'2 Summary aMW'!AB17*'1 Summary MWh'!AB$5</f>
        <v>399894.62608799996</v>
      </c>
      <c r="AC17" s="52">
        <f>'2 Summary aMW'!AC17*'1 Summary MWh'!AC$5</f>
        <v>169385.839416</v>
      </c>
      <c r="AD17" s="52">
        <f>'2 Summary aMW'!AD17*'1 Summary MWh'!AD$5</f>
        <v>115840.98072000001</v>
      </c>
      <c r="AE17" s="52">
        <f>'2 Summary aMW'!AE17*'1 Summary MWh'!AE$5</f>
        <v>179607.807936</v>
      </c>
      <c r="AF17" s="52">
        <f>'2 Summary aMW'!AF17*'1 Summary MWh'!AF$5</f>
        <v>249131.819697</v>
      </c>
      <c r="AG17" s="52">
        <f>'2 Summary aMW'!AG17*'1 Summary MWh'!AG$5</f>
        <v>245544.14503200003</v>
      </c>
      <c r="AH17" s="52">
        <f>'2 Summary aMW'!AH17*'1 Summary MWh'!AH$5</f>
        <v>270214.30562400003</v>
      </c>
      <c r="AI17" s="52">
        <f>'2 Summary aMW'!AI17*'1 Summary MWh'!AI$5</f>
        <v>240640.65446399999</v>
      </c>
      <c r="AJ17" s="52">
        <f>'2 Summary aMW'!AJ17*'1 Summary MWh'!AJ$5</f>
        <v>271531.07230999996</v>
      </c>
      <c r="AK17" s="52">
        <f>'2 Summary aMW'!AK17*'1 Summary MWh'!AK$5</f>
        <v>280149.32519999996</v>
      </c>
    </row>
    <row r="18" spans="1:37" x14ac:dyDescent="0.45">
      <c r="C18" s="17"/>
      <c r="D18" s="17"/>
      <c r="E18" s="17"/>
      <c r="F18" s="17"/>
      <c r="G18" s="17"/>
      <c r="H18" s="17"/>
    </row>
    <row r="19" spans="1:37" x14ac:dyDescent="0.45">
      <c r="A19" s="24" t="s">
        <v>59</v>
      </c>
      <c r="C19" s="17"/>
      <c r="D19" s="17"/>
      <c r="E19" s="17"/>
      <c r="F19" s="17"/>
      <c r="G19" s="17"/>
      <c r="H19" s="17"/>
      <c r="J19" s="14">
        <f>(DATE(YEAR(J21),MONTH(J21)+1,DAY(J21))-J21)*24-IF(MONTH(J21)=3,-1,IF(MONTH(J21)=11,1,0))</f>
        <v>744</v>
      </c>
      <c r="K19" s="14">
        <f t="shared" ref="K19:AK19" si="11">(DATE(YEAR(K21),MONTH(K21)+1,DAY(K21))-K21)*24-IF(MONTH(K21)=3,-1,IF(MONTH(K21)=11,1,0))</f>
        <v>672</v>
      </c>
      <c r="L19" s="14">
        <f t="shared" si="11"/>
        <v>745</v>
      </c>
      <c r="M19" s="14">
        <f t="shared" si="11"/>
        <v>720</v>
      </c>
      <c r="N19" s="14">
        <f t="shared" si="11"/>
        <v>744</v>
      </c>
      <c r="O19" s="14">
        <f t="shared" si="11"/>
        <v>720</v>
      </c>
      <c r="P19" s="14">
        <f t="shared" si="11"/>
        <v>744</v>
      </c>
      <c r="Q19" s="14">
        <f t="shared" si="11"/>
        <v>744</v>
      </c>
      <c r="R19" s="14">
        <f t="shared" si="11"/>
        <v>720</v>
      </c>
      <c r="S19" s="14">
        <f t="shared" si="11"/>
        <v>744</v>
      </c>
      <c r="T19" s="14">
        <f t="shared" si="11"/>
        <v>719</v>
      </c>
      <c r="U19" s="14">
        <f t="shared" si="11"/>
        <v>744</v>
      </c>
      <c r="V19" s="14">
        <f t="shared" si="11"/>
        <v>744</v>
      </c>
      <c r="W19" s="14">
        <f t="shared" si="11"/>
        <v>696</v>
      </c>
      <c r="X19" s="14">
        <f t="shared" si="11"/>
        <v>745</v>
      </c>
      <c r="Y19" s="14">
        <f t="shared" si="11"/>
        <v>720</v>
      </c>
      <c r="Z19" s="14">
        <f t="shared" si="11"/>
        <v>744</v>
      </c>
      <c r="AA19" s="14">
        <f t="shared" si="11"/>
        <v>720</v>
      </c>
      <c r="AB19" s="14">
        <f t="shared" si="11"/>
        <v>744</v>
      </c>
      <c r="AC19" s="14">
        <f t="shared" si="11"/>
        <v>744</v>
      </c>
      <c r="AD19" s="14">
        <f t="shared" si="11"/>
        <v>720</v>
      </c>
      <c r="AE19" s="14">
        <f t="shared" si="11"/>
        <v>744</v>
      </c>
      <c r="AF19" s="14">
        <f t="shared" si="11"/>
        <v>719</v>
      </c>
      <c r="AG19" s="14">
        <f t="shared" si="11"/>
        <v>744</v>
      </c>
      <c r="AH19" s="14">
        <f t="shared" si="11"/>
        <v>744</v>
      </c>
      <c r="AI19" s="14">
        <f t="shared" si="11"/>
        <v>672</v>
      </c>
      <c r="AJ19" s="14">
        <f t="shared" si="11"/>
        <v>745</v>
      </c>
      <c r="AK19" s="14">
        <f t="shared" si="11"/>
        <v>720</v>
      </c>
    </row>
    <row r="20" spans="1:37" s="20" customFormat="1" x14ac:dyDescent="0.45">
      <c r="D20" s="20">
        <v>2019</v>
      </c>
      <c r="E20" s="20">
        <v>2020</v>
      </c>
      <c r="F20" s="20">
        <v>2021</v>
      </c>
      <c r="G20" s="20">
        <v>2021</v>
      </c>
      <c r="H20" s="20" t="s">
        <v>52</v>
      </c>
      <c r="J20" s="20">
        <v>2019</v>
      </c>
      <c r="K20" s="20">
        <v>2019</v>
      </c>
      <c r="L20" s="20">
        <v>2019</v>
      </c>
      <c r="M20" s="20">
        <v>2019</v>
      </c>
      <c r="N20" s="20">
        <v>2019</v>
      </c>
      <c r="O20" s="20">
        <v>2019</v>
      </c>
      <c r="P20" s="20">
        <v>2019</v>
      </c>
      <c r="Q20" s="20">
        <v>2019</v>
      </c>
      <c r="R20" s="20">
        <v>2019</v>
      </c>
      <c r="S20" s="20">
        <v>2019</v>
      </c>
      <c r="T20" s="20">
        <v>2019</v>
      </c>
      <c r="U20" s="20">
        <v>2019</v>
      </c>
      <c r="V20" s="20">
        <v>2020</v>
      </c>
      <c r="W20" s="20">
        <v>2020</v>
      </c>
      <c r="X20" s="20">
        <v>2020</v>
      </c>
      <c r="Y20" s="20">
        <v>2020</v>
      </c>
      <c r="Z20" s="20">
        <v>2020</v>
      </c>
      <c r="AA20" s="20">
        <v>2020</v>
      </c>
      <c r="AB20" s="20">
        <v>2020</v>
      </c>
      <c r="AC20" s="20">
        <v>2020</v>
      </c>
      <c r="AD20" s="20">
        <v>2020</v>
      </c>
      <c r="AE20" s="20">
        <v>2020</v>
      </c>
      <c r="AF20" s="20">
        <v>2020</v>
      </c>
      <c r="AG20" s="20">
        <v>2020</v>
      </c>
      <c r="AH20" s="20">
        <v>2021</v>
      </c>
      <c r="AI20" s="20">
        <v>2021</v>
      </c>
      <c r="AJ20" s="20">
        <v>2021</v>
      </c>
      <c r="AK20" s="20">
        <v>2021</v>
      </c>
    </row>
    <row r="21" spans="1:37" s="21" customFormat="1" x14ac:dyDescent="0.45">
      <c r="A21" s="54" t="s">
        <v>298</v>
      </c>
      <c r="B21" s="21" t="s">
        <v>297</v>
      </c>
      <c r="C21" s="21" t="s">
        <v>48</v>
      </c>
      <c r="D21" s="21" t="s">
        <v>50</v>
      </c>
      <c r="E21" s="21" t="s">
        <v>50</v>
      </c>
      <c r="F21" s="21" t="s">
        <v>51</v>
      </c>
      <c r="G21" s="21" t="s">
        <v>53</v>
      </c>
      <c r="H21" s="21" t="s">
        <v>50</v>
      </c>
      <c r="J21" s="22">
        <v>43466</v>
      </c>
      <c r="K21" s="22">
        <v>43497</v>
      </c>
      <c r="L21" s="22">
        <v>43525</v>
      </c>
      <c r="M21" s="22">
        <v>43556</v>
      </c>
      <c r="N21" s="22">
        <v>43586</v>
      </c>
      <c r="O21" s="22">
        <v>43617</v>
      </c>
      <c r="P21" s="22">
        <v>43647</v>
      </c>
      <c r="Q21" s="22">
        <v>43678</v>
      </c>
      <c r="R21" s="22">
        <v>43709</v>
      </c>
      <c r="S21" s="22">
        <v>43739</v>
      </c>
      <c r="T21" s="22">
        <v>43770</v>
      </c>
      <c r="U21" s="22">
        <v>43800</v>
      </c>
      <c r="V21" s="22">
        <v>43831</v>
      </c>
      <c r="W21" s="22">
        <v>43862</v>
      </c>
      <c r="X21" s="22">
        <v>43891</v>
      </c>
      <c r="Y21" s="22">
        <v>43922</v>
      </c>
      <c r="Z21" s="22">
        <v>43952</v>
      </c>
      <c r="AA21" s="22">
        <v>43983</v>
      </c>
      <c r="AB21" s="22">
        <v>44013</v>
      </c>
      <c r="AC21" s="22">
        <v>44044</v>
      </c>
      <c r="AD21" s="22">
        <v>44075</v>
      </c>
      <c r="AE21" s="22">
        <v>44105</v>
      </c>
      <c r="AF21" s="22">
        <v>44136</v>
      </c>
      <c r="AG21" s="22">
        <v>44166</v>
      </c>
      <c r="AH21" s="22">
        <v>44197</v>
      </c>
      <c r="AI21" s="22">
        <v>44228</v>
      </c>
      <c r="AJ21" s="22">
        <v>44256</v>
      </c>
      <c r="AK21" s="22">
        <v>44287</v>
      </c>
    </row>
    <row r="22" spans="1:37" x14ac:dyDescent="0.45">
      <c r="B22" s="14" t="s">
        <v>56</v>
      </c>
      <c r="C22" s="18">
        <v>0</v>
      </c>
      <c r="D22" s="50">
        <v>0</v>
      </c>
      <c r="E22" s="50">
        <v>0</v>
      </c>
      <c r="F22" s="50">
        <v>0</v>
      </c>
      <c r="G22" s="50">
        <v>0</v>
      </c>
      <c r="H22" s="50">
        <v>0</v>
      </c>
      <c r="J22" s="52">
        <f>'2 Summary aMW'!J22*'1 Summary MWh'!J$5</f>
        <v>76009.559183999998</v>
      </c>
      <c r="K22" s="52">
        <f>'2 Summary aMW'!K22*'1 Summary MWh'!K$5</f>
        <v>70005.535488000009</v>
      </c>
      <c r="L22" s="52">
        <f>'2 Summary aMW'!L22*'1 Summary MWh'!L$5</f>
        <v>72975.394749999992</v>
      </c>
      <c r="M22" s="52">
        <f>'2 Summary aMW'!M22*'1 Summary MWh'!M$5</f>
        <v>99401.648399999991</v>
      </c>
      <c r="N22" s="52">
        <f>'2 Summary aMW'!N22*'1 Summary MWh'!N$5</f>
        <v>103283.48616</v>
      </c>
      <c r="O22" s="52">
        <f>'2 Summary aMW'!O22*'1 Summary MWh'!O$5</f>
        <v>74862.782640000005</v>
      </c>
      <c r="P22" s="52">
        <f>'2 Summary aMW'!P22*'1 Summary MWh'!P$5</f>
        <v>33731.045687999998</v>
      </c>
      <c r="Q22" s="52">
        <f>'2 Summary aMW'!Q22*'1 Summary MWh'!Q$5</f>
        <v>23297.302032</v>
      </c>
      <c r="R22" s="52">
        <f>'2 Summary aMW'!R22*'1 Summary MWh'!R$5</f>
        <v>29424.880800000003</v>
      </c>
      <c r="S22" s="52">
        <f>'2 Summary aMW'!S22*'1 Summary MWh'!S$5</f>
        <v>45473.070192000007</v>
      </c>
      <c r="T22" s="52">
        <f>'2 Summary aMW'!T22*'1 Summary MWh'!T$5</f>
        <v>48113.752243000003</v>
      </c>
      <c r="U22" s="52">
        <f>'2 Summary aMW'!U22*'1 Summary MWh'!U$5</f>
        <v>53599.611816000004</v>
      </c>
      <c r="V22" s="52">
        <f>'2 Summary aMW'!V22*'1 Summary MWh'!V$5</f>
        <v>76529.646431999994</v>
      </c>
      <c r="W22" s="52">
        <f>'2 Summary aMW'!W22*'1 Summary MWh'!W$5</f>
        <v>89518.143312</v>
      </c>
      <c r="X22" s="52">
        <f>'2 Summary aMW'!X22*'1 Summary MWh'!X$5</f>
        <v>82640.493564999997</v>
      </c>
      <c r="Y22" s="52">
        <f>'2 Summary aMW'!Y22*'1 Summary MWh'!Y$5</f>
        <v>87764.558399999994</v>
      </c>
      <c r="Z22" s="52">
        <f>'2 Summary aMW'!Z22*'1 Summary MWh'!Z$5</f>
        <v>92201.908968000003</v>
      </c>
      <c r="AA22" s="52">
        <f>'2 Summary aMW'!AA22*'1 Summary MWh'!AA$5</f>
        <v>89507.089440000011</v>
      </c>
      <c r="AB22" s="52">
        <f>'2 Summary aMW'!AB22*'1 Summary MWh'!AB$5</f>
        <v>47375.55780000001</v>
      </c>
      <c r="AC22" s="52">
        <f>'2 Summary aMW'!AC22*'1 Summary MWh'!AC$5</f>
        <v>24173.228112000001</v>
      </c>
      <c r="AD22" s="52">
        <f>'2 Summary aMW'!AD22*'1 Summary MWh'!AD$5</f>
        <v>24255.26064</v>
      </c>
      <c r="AE22" s="52">
        <f>'2 Summary aMW'!AE22*'1 Summary MWh'!AE$5</f>
        <v>39134.331551999996</v>
      </c>
      <c r="AF22" s="52">
        <f>'2 Summary aMW'!AF22*'1 Summary MWh'!AF$5</f>
        <v>63394.946124000002</v>
      </c>
      <c r="AG22" s="52">
        <f>'2 Summary aMW'!AG22*'1 Summary MWh'!AG$5</f>
        <v>64206.974567999998</v>
      </c>
      <c r="AH22" s="52">
        <f>'2 Summary aMW'!AH22*'1 Summary MWh'!AH$5</f>
        <v>95241.962159999995</v>
      </c>
      <c r="AI22" s="52">
        <f>'2 Summary aMW'!AI22*'1 Summary MWh'!AI$5</f>
        <v>74126.179008000006</v>
      </c>
      <c r="AJ22" s="52">
        <f>'2 Summary aMW'!AJ22*'1 Summary MWh'!AJ$5</f>
        <v>91739.571179999999</v>
      </c>
      <c r="AK22" s="52">
        <f>'2 Summary aMW'!AK22*'1 Summary MWh'!AK$5</f>
        <v>94414.807440000019</v>
      </c>
    </row>
    <row r="23" spans="1:37" x14ac:dyDescent="0.45">
      <c r="A23" s="14">
        <v>2016</v>
      </c>
      <c r="B23" s="16" t="s">
        <v>44</v>
      </c>
      <c r="C23" s="19">
        <v>0.53686534723370505</v>
      </c>
      <c r="D23" s="52">
        <f>SUM(J23:U23)-SUM(J22:U22)</f>
        <v>5750.789063999895</v>
      </c>
      <c r="E23" s="52">
        <f>SUM(V23:AG23)-SUM(V22:AG22)</f>
        <v>3394.6073039999465</v>
      </c>
      <c r="F23" s="52">
        <f>SUM(Z23:AK23)-SUM(Z22:AK22)</f>
        <v>7460.3014219998149</v>
      </c>
      <c r="G23" s="52">
        <f>SUM(AH23:AK23)-SUM(AH22:AK22)</f>
        <v>5173.1173819999676</v>
      </c>
      <c r="H23" s="52">
        <f>SUM(J23:AK23)-SUM(J22:AK22)</f>
        <v>14318.513749999925</v>
      </c>
      <c r="J23" s="52">
        <f>'2 Summary aMW'!J23*'1 Summary MWh'!J$5</f>
        <v>76527.696408000003</v>
      </c>
      <c r="K23" s="52">
        <f>'2 Summary aMW'!K23*'1 Summary MWh'!K$5</f>
        <v>69721.994495999999</v>
      </c>
      <c r="L23" s="52">
        <f>'2 Summary aMW'!L23*'1 Summary MWh'!L$5</f>
        <v>73602.935069999992</v>
      </c>
      <c r="M23" s="52">
        <f>'2 Summary aMW'!M23*'1 Summary MWh'!M$5</f>
        <v>101315.034</v>
      </c>
      <c r="N23" s="52">
        <f>'2 Summary aMW'!N23*'1 Summary MWh'!N$5</f>
        <v>105215.380368</v>
      </c>
      <c r="O23" s="52">
        <f>'2 Summary aMW'!O23*'1 Summary MWh'!O$5</f>
        <v>75011.387759999998</v>
      </c>
      <c r="P23" s="52">
        <f>'2 Summary aMW'!P23*'1 Summary MWh'!P$5</f>
        <v>33954.919008000004</v>
      </c>
      <c r="Q23" s="52">
        <f>'2 Summary aMW'!Q23*'1 Summary MWh'!Q$5</f>
        <v>23718.110664</v>
      </c>
      <c r="R23" s="52">
        <f>'2 Summary aMW'!R23*'1 Summary MWh'!R$5</f>
        <v>29402.083440000002</v>
      </c>
      <c r="S23" s="52">
        <f>'2 Summary aMW'!S23*'1 Summary MWh'!S$5</f>
        <v>45465.643583999998</v>
      </c>
      <c r="T23" s="52">
        <f>'2 Summary aMW'!T23*'1 Summary MWh'!T$5</f>
        <v>48261.710938999997</v>
      </c>
      <c r="U23" s="52">
        <f>'2 Summary aMW'!U23*'1 Summary MWh'!U$5</f>
        <v>53731.962720000003</v>
      </c>
      <c r="V23" s="52">
        <f>'2 Summary aMW'!V23*'1 Summary MWh'!V$5</f>
        <v>77209.906464</v>
      </c>
      <c r="W23" s="52">
        <f>'2 Summary aMW'!W23*'1 Summary MWh'!W$5</f>
        <v>90003.284544000009</v>
      </c>
      <c r="X23" s="52">
        <f>'2 Summary aMW'!X23*'1 Summary MWh'!X$5</f>
        <v>82640.493564999997</v>
      </c>
      <c r="Y23" s="52">
        <f>'2 Summary aMW'!Y23*'1 Summary MWh'!Y$5</f>
        <v>87706.580400000006</v>
      </c>
      <c r="Z23" s="52">
        <f>'2 Summary aMW'!Z23*'1 Summary MWh'!Z$5</f>
        <v>92851.573488000009</v>
      </c>
      <c r="AA23" s="52">
        <f>'2 Summary aMW'!AA23*'1 Summary MWh'!AA$5</f>
        <v>90758.730960000001</v>
      </c>
      <c r="AB23" s="52">
        <f>'2 Summary aMW'!AB23*'1 Summary MWh'!AB$5</f>
        <v>46523.011919999997</v>
      </c>
      <c r="AC23" s="52">
        <f>'2 Summary aMW'!AC23*'1 Summary MWh'!AC$5</f>
        <v>24490.287432000001</v>
      </c>
      <c r="AD23" s="52">
        <f>'2 Summary aMW'!AD23*'1 Summary MWh'!AD$5</f>
        <v>24405.005520000002</v>
      </c>
      <c r="AE23" s="52">
        <f>'2 Summary aMW'!AE23*'1 Summary MWh'!AE$5</f>
        <v>39019.059168</v>
      </c>
      <c r="AF23" s="52">
        <f>'2 Summary aMW'!AF23*'1 Summary MWh'!AF$5</f>
        <v>63632.923619999994</v>
      </c>
      <c r="AG23" s="52">
        <f>'2 Summary aMW'!AG23*'1 Summary MWh'!AG$5</f>
        <v>64855.889135999998</v>
      </c>
      <c r="AH23" s="52">
        <f>'2 Summary aMW'!AH23*'1 Summary MWh'!AH$5</f>
        <v>97205.985264000003</v>
      </c>
      <c r="AI23" s="52">
        <f>'2 Summary aMW'!AI23*'1 Summary MWh'!AI$5</f>
        <v>73998.138815999991</v>
      </c>
      <c r="AJ23" s="52">
        <f>'2 Summary aMW'!AJ23*'1 Summary MWh'!AJ$5</f>
        <v>92911.025569999998</v>
      </c>
      <c r="AK23" s="52">
        <f>'2 Summary aMW'!AK23*'1 Summary MWh'!AK$5</f>
        <v>96580.487519999995</v>
      </c>
    </row>
    <row r="24" spans="1:37" x14ac:dyDescent="0.45">
      <c r="A24" s="14">
        <v>2016</v>
      </c>
      <c r="B24" s="14" t="s">
        <v>57</v>
      </c>
      <c r="C24" s="19">
        <v>0.53686534723370505</v>
      </c>
      <c r="D24" s="52">
        <f t="shared" ref="D24" si="12">SUM(J24:U24)-SUM(J23:U23)</f>
        <v>3273.3741099999752</v>
      </c>
      <c r="E24" s="52">
        <f t="shared" ref="E24" si="13">SUM(V24:AG24)-SUM(V23:AG23)</f>
        <v>5342.9930980000645</v>
      </c>
      <c r="F24" s="52">
        <f t="shared" ref="F24" si="14">SUM(Z24:AK24)-SUM(Z23:AK23)</f>
        <v>6433.2649520001141</v>
      </c>
      <c r="G24" s="52">
        <f t="shared" ref="G24" si="15">SUM(AH24:AK24)-SUM(AH23:AK23)</f>
        <v>3270.2688699999708</v>
      </c>
      <c r="H24" s="52">
        <f t="shared" ref="H24" si="16">SUM(J24:AK24)-SUM(J23:AK23)</f>
        <v>11886.636077999603</v>
      </c>
      <c r="J24" s="52">
        <f>'2 Summary aMW'!J24*'1 Summary MWh'!J$5</f>
        <v>76158.947688000015</v>
      </c>
      <c r="K24" s="52">
        <f>'2 Summary aMW'!K24*'1 Summary MWh'!K$5</f>
        <v>69781.152671999997</v>
      </c>
      <c r="L24" s="52">
        <f>'2 Summary aMW'!L24*'1 Summary MWh'!L$5</f>
        <v>74120.624394999992</v>
      </c>
      <c r="M24" s="52">
        <f>'2 Summary aMW'!M24*'1 Summary MWh'!M$5</f>
        <v>102868.81632</v>
      </c>
      <c r="N24" s="52">
        <f>'2 Summary aMW'!N24*'1 Summary MWh'!N$5</f>
        <v>106794.49804799999</v>
      </c>
      <c r="O24" s="52">
        <f>'2 Summary aMW'!O24*'1 Summary MWh'!O$5</f>
        <v>75137.247360000008</v>
      </c>
      <c r="P24" s="52">
        <f>'2 Summary aMW'!P24*'1 Summary MWh'!P$5</f>
        <v>33667.280424000004</v>
      </c>
      <c r="Q24" s="52">
        <f>'2 Summary aMW'!Q24*'1 Summary MWh'!Q$5</f>
        <v>23684.286936</v>
      </c>
      <c r="R24" s="52">
        <f>'2 Summary aMW'!R24*'1 Summary MWh'!R$5</f>
        <v>29417.259599999998</v>
      </c>
      <c r="S24" s="52">
        <f>'2 Summary aMW'!S24*'1 Summary MWh'!S$5</f>
        <v>45557.424912000002</v>
      </c>
      <c r="T24" s="52">
        <f>'2 Summary aMW'!T24*'1 Summary MWh'!T$5</f>
        <v>48214.284980000004</v>
      </c>
      <c r="U24" s="52">
        <f>'2 Summary aMW'!U24*'1 Summary MWh'!U$5</f>
        <v>53800.409231999998</v>
      </c>
      <c r="V24" s="52">
        <f>'2 Summary aMW'!V24*'1 Summary MWh'!V$5</f>
        <v>77516.938896000007</v>
      </c>
      <c r="W24" s="52">
        <f>'2 Summary aMW'!W24*'1 Summary MWh'!W$5</f>
        <v>91440.315048000004</v>
      </c>
      <c r="X24" s="52">
        <f>'2 Summary aMW'!X24*'1 Summary MWh'!X$5</f>
        <v>82640.493564999997</v>
      </c>
      <c r="Y24" s="52">
        <f>'2 Summary aMW'!Y24*'1 Summary MWh'!Y$5</f>
        <v>88142.514479999983</v>
      </c>
      <c r="Z24" s="52">
        <f>'2 Summary aMW'!Z24*'1 Summary MWh'!Z$5</f>
        <v>94275.219720000008</v>
      </c>
      <c r="AA24" s="52">
        <f>'2 Summary aMW'!AA24*'1 Summary MWh'!AA$5</f>
        <v>91912.57488</v>
      </c>
      <c r="AB24" s="52">
        <f>'2 Summary aMW'!AB24*'1 Summary MWh'!AB$5</f>
        <v>46444.791479999993</v>
      </c>
      <c r="AC24" s="52">
        <f>'2 Summary aMW'!AC24*'1 Summary MWh'!AC$5</f>
        <v>24434.588616000005</v>
      </c>
      <c r="AD24" s="52">
        <f>'2 Summary aMW'!AD24*'1 Summary MWh'!AD$5</f>
        <v>24417.836640000001</v>
      </c>
      <c r="AE24" s="52">
        <f>'2 Summary aMW'!AE24*'1 Summary MWh'!AE$5</f>
        <v>38932.578095999997</v>
      </c>
      <c r="AF24" s="52">
        <f>'2 Summary aMW'!AF24*'1 Summary MWh'!AF$5</f>
        <v>63761.111254000003</v>
      </c>
      <c r="AG24" s="52">
        <f>'2 Summary aMW'!AG24*'1 Summary MWh'!AG$5</f>
        <v>65520.776640000004</v>
      </c>
      <c r="AH24" s="52">
        <f>'2 Summary aMW'!AH24*'1 Summary MWh'!AH$5</f>
        <v>98453.456015999996</v>
      </c>
      <c r="AI24" s="52">
        <f>'2 Summary aMW'!AI24*'1 Summary MWh'!AI$5</f>
        <v>74250.175103999994</v>
      </c>
      <c r="AJ24" s="52">
        <f>'2 Summary aMW'!AJ24*'1 Summary MWh'!AJ$5</f>
        <v>93190.649400000009</v>
      </c>
      <c r="AK24" s="52">
        <f>'2 Summary aMW'!AK24*'1 Summary MWh'!AK$5</f>
        <v>98071.625520000016</v>
      </c>
    </row>
    <row r="25" spans="1:37" x14ac:dyDescent="0.45">
      <c r="C25" s="19"/>
      <c r="D25" s="52"/>
      <c r="E25" s="52"/>
      <c r="F25" s="52"/>
      <c r="G25" s="52"/>
      <c r="H25" s="52"/>
    </row>
    <row r="26" spans="1:37" ht="14.25" customHeight="1" x14ac:dyDescent="0.45">
      <c r="A26" s="59" t="s">
        <v>58</v>
      </c>
      <c r="B26" s="59"/>
      <c r="C26" s="59"/>
      <c r="D26" s="59"/>
      <c r="E26" s="59"/>
      <c r="F26" s="59"/>
      <c r="G26" s="59"/>
      <c r="H26" s="59"/>
    </row>
    <row r="27" spans="1:37" x14ac:dyDescent="0.45">
      <c r="A27" s="59"/>
      <c r="B27" s="59"/>
      <c r="C27" s="59"/>
      <c r="D27" s="59"/>
      <c r="E27" s="59"/>
      <c r="F27" s="59"/>
      <c r="G27" s="59"/>
      <c r="H27" s="59"/>
    </row>
    <row r="28" spans="1:37" x14ac:dyDescent="0.45">
      <c r="A28" s="59"/>
      <c r="B28" s="59"/>
      <c r="C28" s="59"/>
      <c r="D28" s="59"/>
      <c r="E28" s="59"/>
      <c r="F28" s="59"/>
      <c r="G28" s="59"/>
      <c r="H28" s="59"/>
    </row>
    <row r="29" spans="1:37" x14ac:dyDescent="0.45">
      <c r="A29" s="59"/>
      <c r="B29" s="59"/>
      <c r="C29" s="59"/>
      <c r="D29" s="59"/>
      <c r="E29" s="59"/>
      <c r="F29" s="59"/>
      <c r="G29" s="59"/>
      <c r="H29" s="59"/>
    </row>
    <row r="30" spans="1:37" x14ac:dyDescent="0.45">
      <c r="A30" s="59"/>
      <c r="B30" s="59"/>
      <c r="C30" s="59"/>
      <c r="D30" s="59"/>
      <c r="E30" s="59"/>
      <c r="F30" s="59"/>
      <c r="G30" s="59"/>
      <c r="H30" s="59"/>
    </row>
    <row r="31" spans="1:37" x14ac:dyDescent="0.45">
      <c r="A31" s="59"/>
      <c r="B31" s="59"/>
      <c r="C31" s="59"/>
      <c r="D31" s="59"/>
      <c r="E31" s="59"/>
      <c r="F31" s="59"/>
      <c r="G31" s="59"/>
      <c r="H31" s="59"/>
    </row>
    <row r="32" spans="1:37" x14ac:dyDescent="0.45">
      <c r="A32" s="59"/>
      <c r="B32" s="59"/>
      <c r="C32" s="59"/>
      <c r="D32" s="59"/>
      <c r="E32" s="59"/>
      <c r="F32" s="59"/>
      <c r="G32" s="59"/>
      <c r="H32" s="59"/>
    </row>
    <row r="33" spans="1:8" x14ac:dyDescent="0.45">
      <c r="A33" s="23"/>
      <c r="B33" s="23"/>
      <c r="C33" s="23"/>
      <c r="D33" s="23"/>
      <c r="E33" s="23"/>
      <c r="F33" s="23"/>
      <c r="G33" s="23"/>
      <c r="H33" s="23"/>
    </row>
    <row r="34" spans="1:8" x14ac:dyDescent="0.45">
      <c r="A34" s="23"/>
      <c r="B34" s="23"/>
      <c r="C34" s="23"/>
      <c r="D34" s="23"/>
      <c r="E34" s="23"/>
      <c r="F34" s="23"/>
      <c r="G34" s="23"/>
      <c r="H34" s="23"/>
    </row>
  </sheetData>
  <mergeCells count="1">
    <mergeCell ref="A26:H32"/>
  </mergeCells>
  <pageMargins left="0.7" right="0.7" top="0.75" bottom="0.75" header="0.3" footer="0.3"/>
  <pageSetup orientation="portrait" r:id="rId1"/>
  <legacy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20"/>
  <dimension ref="A1:D102"/>
  <sheetViews>
    <sheetView workbookViewId="0">
      <selection activeCell="H9" sqref="H9"/>
    </sheetView>
  </sheetViews>
  <sheetFormatPr defaultRowHeight="14.25" x14ac:dyDescent="0.45"/>
  <cols>
    <col min="1" max="1" width="14.265625" bestFit="1" customWidth="1"/>
    <col min="2" max="3" width="15.86328125" style="31" bestFit="1" customWidth="1"/>
  </cols>
  <sheetData>
    <row r="1" spans="1:4" x14ac:dyDescent="0.45">
      <c r="A1" t="s">
        <v>77</v>
      </c>
      <c r="B1" s="31">
        <v>36526</v>
      </c>
      <c r="C1" s="31">
        <v>55153</v>
      </c>
      <c r="D1">
        <f>'17 Turbine Curve Data'!G6</f>
        <v>3</v>
      </c>
    </row>
    <row r="2" spans="1:4" x14ac:dyDescent="0.45">
      <c r="A2" t="s">
        <v>78</v>
      </c>
      <c r="B2" s="31">
        <v>36526</v>
      </c>
      <c r="C2" s="31">
        <v>55153</v>
      </c>
      <c r="D2">
        <f>'17 Turbine Curve Data'!G7</f>
        <v>3</v>
      </c>
    </row>
    <row r="3" spans="1:4" x14ac:dyDescent="0.45">
      <c r="A3" t="s">
        <v>79</v>
      </c>
      <c r="B3" s="31">
        <v>36526</v>
      </c>
      <c r="C3" s="31">
        <v>55153</v>
      </c>
      <c r="D3">
        <f>'17 Turbine Curve Data'!G8</f>
        <v>3</v>
      </c>
    </row>
    <row r="4" spans="1:4" x14ac:dyDescent="0.45">
      <c r="A4" t="s">
        <v>80</v>
      </c>
      <c r="B4" s="31">
        <v>36526</v>
      </c>
      <c r="C4" s="31">
        <v>55153</v>
      </c>
      <c r="D4">
        <f>'17 Turbine Curve Data'!G9</f>
        <v>0.226269</v>
      </c>
    </row>
    <row r="5" spans="1:4" x14ac:dyDescent="0.45">
      <c r="A5" t="s">
        <v>81</v>
      </c>
      <c r="B5" s="31">
        <v>36526</v>
      </c>
      <c r="C5" s="31">
        <v>55153</v>
      </c>
      <c r="D5">
        <f>'17 Turbine Curve Data'!G10</f>
        <v>0.233686</v>
      </c>
    </row>
    <row r="6" spans="1:4" x14ac:dyDescent="0.45">
      <c r="A6" t="s">
        <v>82</v>
      </c>
      <c r="B6" s="31">
        <v>36526</v>
      </c>
      <c r="C6" s="31">
        <v>55153</v>
      </c>
      <c r="D6">
        <f>'17 Turbine Curve Data'!G11</f>
        <v>0.20452999999999999</v>
      </c>
    </row>
    <row r="7" spans="1:4" x14ac:dyDescent="0.45">
      <c r="A7" t="s">
        <v>83</v>
      </c>
      <c r="B7" s="31">
        <v>36526</v>
      </c>
      <c r="C7" s="31">
        <v>55153</v>
      </c>
      <c r="D7">
        <f>'17 Turbine Curve Data'!G12</f>
        <v>5.2</v>
      </c>
    </row>
    <row r="8" spans="1:4" x14ac:dyDescent="0.45">
      <c r="A8" t="s">
        <v>84</v>
      </c>
      <c r="B8" s="31">
        <v>36526</v>
      </c>
      <c r="C8" s="31">
        <v>55153</v>
      </c>
      <c r="D8">
        <f>'17 Turbine Curve Data'!G13</f>
        <v>2.4</v>
      </c>
    </row>
    <row r="9" spans="1:4" x14ac:dyDescent="0.45">
      <c r="A9" t="s">
        <v>85</v>
      </c>
      <c r="B9" s="31">
        <v>36526</v>
      </c>
      <c r="C9" s="31">
        <v>55153</v>
      </c>
      <c r="D9">
        <f>'17 Turbine Curve Data'!G14</f>
        <v>0.8</v>
      </c>
    </row>
    <row r="10" spans="1:4" x14ac:dyDescent="0.45">
      <c r="A10" t="s">
        <v>86</v>
      </c>
      <c r="B10" s="31">
        <v>36526</v>
      </c>
      <c r="C10" s="31">
        <v>55153</v>
      </c>
      <c r="D10">
        <f>'17 Turbine Curve Data'!G15</f>
        <v>0.28000000000000003</v>
      </c>
    </row>
    <row r="11" spans="1:4" x14ac:dyDescent="0.45">
      <c r="A11" t="s">
        <v>87</v>
      </c>
      <c r="B11" s="31">
        <v>36526</v>
      </c>
      <c r="C11" s="31">
        <v>55153</v>
      </c>
      <c r="D11">
        <f>'17 Turbine Curve Data'!G16</f>
        <v>0.26</v>
      </c>
    </row>
    <row r="12" spans="1:4" x14ac:dyDescent="0.45">
      <c r="A12" t="s">
        <v>88</v>
      </c>
      <c r="B12" s="31">
        <v>36526</v>
      </c>
      <c r="C12" s="31">
        <v>55153</v>
      </c>
      <c r="D12">
        <f>'17 Turbine Curve Data'!G17</f>
        <v>0.03</v>
      </c>
    </row>
    <row r="13" spans="1:4" x14ac:dyDescent="0.45">
      <c r="A13" t="s">
        <v>89</v>
      </c>
      <c r="B13" s="31">
        <v>36526</v>
      </c>
      <c r="C13" s="31">
        <v>55153</v>
      </c>
      <c r="D13">
        <f>'17 Turbine Curve Data'!G18</f>
        <v>5.2</v>
      </c>
    </row>
    <row r="14" spans="1:4" x14ac:dyDescent="0.45">
      <c r="A14" t="s">
        <v>90</v>
      </c>
      <c r="B14" s="31">
        <v>36526</v>
      </c>
      <c r="C14" s="31">
        <v>55153</v>
      </c>
      <c r="D14">
        <f>'17 Turbine Curve Data'!G19</f>
        <v>2.4</v>
      </c>
    </row>
    <row r="15" spans="1:4" x14ac:dyDescent="0.45">
      <c r="A15" t="s">
        <v>91</v>
      </c>
      <c r="B15" s="31">
        <v>36526</v>
      </c>
      <c r="C15" s="31">
        <v>55153</v>
      </c>
      <c r="D15">
        <f>'17 Turbine Curve Data'!G20</f>
        <v>0.8</v>
      </c>
    </row>
    <row r="16" spans="1:4" x14ac:dyDescent="0.45">
      <c r="A16" t="s">
        <v>92</v>
      </c>
      <c r="B16" s="31">
        <v>36526</v>
      </c>
      <c r="C16" s="31">
        <v>55153</v>
      </c>
      <c r="D16">
        <f>'17 Turbine Curve Data'!G21</f>
        <v>0.28000000000000003</v>
      </c>
    </row>
    <row r="17" spans="1:4" x14ac:dyDescent="0.45">
      <c r="A17" t="s">
        <v>93</v>
      </c>
      <c r="B17" s="31">
        <v>36526</v>
      </c>
      <c r="C17" s="31">
        <v>55153</v>
      </c>
      <c r="D17">
        <f>'17 Turbine Curve Data'!G22</f>
        <v>0.26</v>
      </c>
    </row>
    <row r="18" spans="1:4" x14ac:dyDescent="0.45">
      <c r="A18" t="s">
        <v>94</v>
      </c>
      <c r="B18" s="31">
        <v>36526</v>
      </c>
      <c r="C18" s="31">
        <v>55153</v>
      </c>
      <c r="D18">
        <f>'17 Turbine Curve Data'!G23</f>
        <v>0.03</v>
      </c>
    </row>
    <row r="19" spans="1:4" x14ac:dyDescent="0.45">
      <c r="A19" t="s">
        <v>95</v>
      </c>
      <c r="B19" s="31">
        <v>36526</v>
      </c>
      <c r="C19" s="31">
        <v>55153</v>
      </c>
      <c r="D19">
        <f>'17 Turbine Curve Data'!G24</f>
        <v>4.8099999999999996</v>
      </c>
    </row>
    <row r="20" spans="1:4" x14ac:dyDescent="0.45">
      <c r="A20" t="s">
        <v>96</v>
      </c>
      <c r="B20" s="31">
        <v>36526</v>
      </c>
      <c r="C20" s="31">
        <v>55153</v>
      </c>
      <c r="D20">
        <f>'17 Turbine Curve Data'!G25</f>
        <v>2.2400000000000002</v>
      </c>
    </row>
    <row r="21" spans="1:4" x14ac:dyDescent="0.45">
      <c r="A21" t="s">
        <v>97</v>
      </c>
      <c r="B21" s="31">
        <v>36526</v>
      </c>
      <c r="C21" s="31">
        <v>55153</v>
      </c>
      <c r="D21">
        <f>'17 Turbine Curve Data'!G26</f>
        <v>1.3</v>
      </c>
    </row>
    <row r="22" spans="1:4" x14ac:dyDescent="0.45">
      <c r="A22" t="s">
        <v>98</v>
      </c>
      <c r="B22" s="31">
        <v>36526</v>
      </c>
      <c r="C22" s="31">
        <v>55153</v>
      </c>
      <c r="D22">
        <f>'17 Turbine Curve Data'!G27</f>
        <v>0.23</v>
      </c>
    </row>
    <row r="23" spans="1:4" x14ac:dyDescent="0.45">
      <c r="A23" t="s">
        <v>99</v>
      </c>
      <c r="B23" s="31">
        <v>36526</v>
      </c>
      <c r="C23" s="31">
        <v>55153</v>
      </c>
      <c r="D23">
        <f>'17 Turbine Curve Data'!G28</f>
        <v>0.26</v>
      </c>
    </row>
    <row r="24" spans="1:4" x14ac:dyDescent="0.45">
      <c r="A24" t="s">
        <v>100</v>
      </c>
      <c r="B24" s="31">
        <v>36526</v>
      </c>
      <c r="C24" s="31">
        <v>55153</v>
      </c>
      <c r="D24">
        <f>'17 Turbine Curve Data'!G29</f>
        <v>0.08</v>
      </c>
    </row>
    <row r="25" spans="1:4" x14ac:dyDescent="0.45">
      <c r="A25" t="s">
        <v>101</v>
      </c>
      <c r="B25" s="31">
        <v>36526</v>
      </c>
      <c r="C25" s="31">
        <v>55153</v>
      </c>
      <c r="D25">
        <f>'17 Turbine Curve Data'!G30</f>
        <v>1</v>
      </c>
    </row>
    <row r="26" spans="1:4" x14ac:dyDescent="0.45">
      <c r="A26" t="s">
        <v>102</v>
      </c>
      <c r="B26" s="31">
        <v>36526</v>
      </c>
      <c r="C26" s="31">
        <v>55153</v>
      </c>
      <c r="D26">
        <f>'17 Turbine Curve Data'!G31</f>
        <v>0.55000000000000004</v>
      </c>
    </row>
    <row r="27" spans="1:4" x14ac:dyDescent="0.45">
      <c r="A27" t="s">
        <v>103</v>
      </c>
      <c r="B27" s="31">
        <v>36526</v>
      </c>
      <c r="C27" s="31">
        <v>55153</v>
      </c>
      <c r="D27">
        <f>'17 Turbine Curve Data'!G32</f>
        <v>0.25</v>
      </c>
    </row>
    <row r="28" spans="1:4" x14ac:dyDescent="0.45">
      <c r="A28" t="s">
        <v>104</v>
      </c>
      <c r="B28" s="31">
        <v>36526</v>
      </c>
      <c r="C28" s="31">
        <v>55153</v>
      </c>
      <c r="D28">
        <f>'17 Turbine Curve Data'!G33</f>
        <v>4.1999999999999997E-3</v>
      </c>
    </row>
    <row r="29" spans="1:4" x14ac:dyDescent="0.45">
      <c r="A29" t="s">
        <v>105</v>
      </c>
      <c r="B29" s="31">
        <v>36526</v>
      </c>
      <c r="C29" s="31">
        <v>55153</v>
      </c>
      <c r="D29">
        <f>'17 Turbine Curve Data'!G34</f>
        <v>0.1024</v>
      </c>
    </row>
    <row r="30" spans="1:4" x14ac:dyDescent="0.45">
      <c r="A30" t="s">
        <v>106</v>
      </c>
      <c r="B30" s="31">
        <v>36526</v>
      </c>
      <c r="C30" s="31">
        <v>55153</v>
      </c>
      <c r="D30">
        <f>'17 Turbine Curve Data'!G35</f>
        <v>1.0999999999999999E-2</v>
      </c>
    </row>
    <row r="31" spans="1:4" x14ac:dyDescent="0.45">
      <c r="A31" t="s">
        <v>107</v>
      </c>
      <c r="B31" s="31">
        <v>36526</v>
      </c>
      <c r="C31" s="31">
        <v>55153</v>
      </c>
      <c r="D31">
        <f>'17 Turbine Curve Data'!G36</f>
        <v>1</v>
      </c>
    </row>
    <row r="32" spans="1:4" x14ac:dyDescent="0.45">
      <c r="A32" t="s">
        <v>108</v>
      </c>
      <c r="B32" s="31">
        <v>36526</v>
      </c>
      <c r="C32" s="31">
        <v>55153</v>
      </c>
      <c r="D32">
        <f>'17 Turbine Curve Data'!G37</f>
        <v>0.55000000000000004</v>
      </c>
    </row>
    <row r="33" spans="1:4" x14ac:dyDescent="0.45">
      <c r="A33" t="s">
        <v>109</v>
      </c>
      <c r="B33" s="31">
        <v>36526</v>
      </c>
      <c r="C33" s="31">
        <v>55153</v>
      </c>
      <c r="D33">
        <f>'17 Turbine Curve Data'!G38</f>
        <v>0.25</v>
      </c>
    </row>
    <row r="34" spans="1:4" x14ac:dyDescent="0.45">
      <c r="A34" t="s">
        <v>110</v>
      </c>
      <c r="B34" s="31">
        <v>36526</v>
      </c>
      <c r="C34" s="31">
        <v>55153</v>
      </c>
      <c r="D34">
        <f>'17 Turbine Curve Data'!G39</f>
        <v>4.1999999999999997E-3</v>
      </c>
    </row>
    <row r="35" spans="1:4" x14ac:dyDescent="0.45">
      <c r="A35" t="s">
        <v>111</v>
      </c>
      <c r="B35" s="31">
        <v>36526</v>
      </c>
      <c r="C35" s="31">
        <v>55153</v>
      </c>
      <c r="D35">
        <f>'17 Turbine Curve Data'!G40</f>
        <v>0.1024</v>
      </c>
    </row>
    <row r="36" spans="1:4" x14ac:dyDescent="0.45">
      <c r="A36" t="s">
        <v>112</v>
      </c>
      <c r="B36" s="31">
        <v>36526</v>
      </c>
      <c r="C36" s="31">
        <v>55153</v>
      </c>
      <c r="D36">
        <f>'17 Turbine Curve Data'!G41</f>
        <v>1.0999999999999999E-2</v>
      </c>
    </row>
    <row r="37" spans="1:4" x14ac:dyDescent="0.45">
      <c r="A37" t="s">
        <v>113</v>
      </c>
      <c r="B37" s="31">
        <v>36526</v>
      </c>
      <c r="C37" s="31">
        <v>55153</v>
      </c>
      <c r="D37">
        <f>'17 Turbine Curve Data'!G42</f>
        <v>1</v>
      </c>
    </row>
    <row r="38" spans="1:4" x14ac:dyDescent="0.45">
      <c r="A38" t="s">
        <v>114</v>
      </c>
      <c r="B38" s="31">
        <v>36526</v>
      </c>
      <c r="C38" s="31">
        <v>55153</v>
      </c>
      <c r="D38">
        <f>'17 Turbine Curve Data'!G43</f>
        <v>0.55000000000000004</v>
      </c>
    </row>
    <row r="39" spans="1:4" x14ac:dyDescent="0.45">
      <c r="A39" t="s">
        <v>115</v>
      </c>
      <c r="B39" s="31">
        <v>36526</v>
      </c>
      <c r="C39" s="31">
        <v>55153</v>
      </c>
      <c r="D39">
        <f>'17 Turbine Curve Data'!G44</f>
        <v>0.25</v>
      </c>
    </row>
    <row r="40" spans="1:4" x14ac:dyDescent="0.45">
      <c r="A40" t="s">
        <v>116</v>
      </c>
      <c r="B40" s="31">
        <v>36526</v>
      </c>
      <c r="C40" s="31">
        <v>55153</v>
      </c>
      <c r="D40">
        <f>'17 Turbine Curve Data'!G45</f>
        <v>4.1999999999999997E-3</v>
      </c>
    </row>
    <row r="41" spans="1:4" x14ac:dyDescent="0.45">
      <c r="A41" t="s">
        <v>117</v>
      </c>
      <c r="B41" s="31">
        <v>36526</v>
      </c>
      <c r="C41" s="31">
        <v>55153</v>
      </c>
      <c r="D41">
        <f>'17 Turbine Curve Data'!G46</f>
        <v>0.1024</v>
      </c>
    </row>
    <row r="42" spans="1:4" x14ac:dyDescent="0.45">
      <c r="A42" t="s">
        <v>118</v>
      </c>
      <c r="B42" s="31">
        <v>36526</v>
      </c>
      <c r="C42" s="31">
        <v>55153</v>
      </c>
      <c r="D42">
        <f>'17 Turbine Curve Data'!G47</f>
        <v>1.0999999999999999E-2</v>
      </c>
    </row>
    <row r="43" spans="1:4" x14ac:dyDescent="0.45">
      <c r="A43" t="s">
        <v>119</v>
      </c>
      <c r="B43" s="31">
        <v>36526</v>
      </c>
      <c r="C43" s="31">
        <v>55153</v>
      </c>
      <c r="D43">
        <f>'17 Turbine Curve Data'!G48</f>
        <v>1</v>
      </c>
    </row>
    <row r="44" spans="1:4" x14ac:dyDescent="0.45">
      <c r="A44" t="s">
        <v>120</v>
      </c>
      <c r="B44" s="31">
        <v>36526</v>
      </c>
      <c r="C44" s="31">
        <v>55153</v>
      </c>
      <c r="D44">
        <f>'17 Turbine Curve Data'!G49</f>
        <v>0.33</v>
      </c>
    </row>
    <row r="45" spans="1:4" x14ac:dyDescent="0.45">
      <c r="A45" t="s">
        <v>121</v>
      </c>
      <c r="B45" s="31">
        <v>36526</v>
      </c>
      <c r="C45" s="31">
        <v>55153</v>
      </c>
      <c r="D45">
        <f>'17 Turbine Curve Data'!G50</f>
        <v>0.47</v>
      </c>
    </row>
    <row r="46" spans="1:4" x14ac:dyDescent="0.45">
      <c r="A46" t="s">
        <v>122</v>
      </c>
      <c r="B46" s="31">
        <v>36526</v>
      </c>
      <c r="C46" s="31">
        <v>55153</v>
      </c>
      <c r="D46">
        <f>'17 Turbine Curve Data'!G51</f>
        <v>6.4257388701833104E-2</v>
      </c>
    </row>
    <row r="47" spans="1:4" x14ac:dyDescent="0.45">
      <c r="A47" t="s">
        <v>123</v>
      </c>
      <c r="B47" s="31">
        <v>36526</v>
      </c>
      <c r="C47" s="31">
        <v>55153</v>
      </c>
      <c r="D47">
        <f>'17 Turbine Curve Data'!G52</f>
        <v>2.4000944631500182E-2</v>
      </c>
    </row>
    <row r="48" spans="1:4" x14ac:dyDescent="0.45">
      <c r="A48" t="s">
        <v>124</v>
      </c>
      <c r="B48" s="31">
        <v>36526</v>
      </c>
      <c r="C48" s="31">
        <v>55153</v>
      </c>
      <c r="D48">
        <f>'17 Turbine Curve Data'!G53</f>
        <v>2.3170368440633499E-2</v>
      </c>
    </row>
    <row r="49" spans="1:4" x14ac:dyDescent="0.45">
      <c r="A49" t="s">
        <v>125</v>
      </c>
      <c r="B49" s="31">
        <v>36526</v>
      </c>
      <c r="C49" s="31">
        <v>55153</v>
      </c>
      <c r="D49">
        <f>'17 Turbine Curve Data'!G54</f>
        <v>0.3</v>
      </c>
    </row>
    <row r="50" spans="1:4" x14ac:dyDescent="0.45">
      <c r="A50" t="s">
        <v>126</v>
      </c>
      <c r="B50" s="31">
        <v>36526</v>
      </c>
      <c r="C50" s="31">
        <v>55153</v>
      </c>
      <c r="D50">
        <f>'17 Turbine Curve Data'!G55</f>
        <v>0.93300000000000005</v>
      </c>
    </row>
    <row r="51" spans="1:4" x14ac:dyDescent="0.45">
      <c r="A51" t="s">
        <v>127</v>
      </c>
      <c r="B51" s="31">
        <v>36526</v>
      </c>
      <c r="C51" s="31">
        <v>55153</v>
      </c>
      <c r="D51">
        <f>'17 Turbine Curve Data'!G56</f>
        <v>0.46700000000000003</v>
      </c>
    </row>
    <row r="52" spans="1:4" x14ac:dyDescent="0.45">
      <c r="A52" t="s">
        <v>128</v>
      </c>
      <c r="B52" s="31">
        <v>36526</v>
      </c>
      <c r="C52" s="31">
        <v>55153</v>
      </c>
      <c r="D52">
        <f>'17 Turbine Curve Data'!G57</f>
        <v>2.4190000000000001E-3</v>
      </c>
    </row>
    <row r="53" spans="1:4" x14ac:dyDescent="0.45">
      <c r="A53" t="s">
        <v>129</v>
      </c>
      <c r="B53" s="31">
        <v>36526</v>
      </c>
      <c r="C53" s="31">
        <v>55153</v>
      </c>
      <c r="D53">
        <f>'17 Turbine Curve Data'!G58</f>
        <v>8.7902999999999995E-2</v>
      </c>
    </row>
    <row r="54" spans="1:4" x14ac:dyDescent="0.45">
      <c r="A54" t="s">
        <v>130</v>
      </c>
      <c r="B54" s="31">
        <v>36526</v>
      </c>
      <c r="C54" s="31">
        <v>55153</v>
      </c>
      <c r="D54">
        <f>'17 Turbine Curve Data'!G59</f>
        <v>3.6011000000000001E-2</v>
      </c>
    </row>
    <row r="55" spans="1:4" x14ac:dyDescent="0.45">
      <c r="A55" t="s">
        <v>131</v>
      </c>
      <c r="B55" s="31">
        <v>36526</v>
      </c>
      <c r="C55" s="31">
        <v>55153</v>
      </c>
      <c r="D55">
        <f>'17 Turbine Curve Data'!G60</f>
        <v>0.3</v>
      </c>
    </row>
    <row r="56" spans="1:4" x14ac:dyDescent="0.45">
      <c r="A56" t="s">
        <v>132</v>
      </c>
      <c r="B56" s="31">
        <v>36526</v>
      </c>
      <c r="C56" s="31">
        <v>55153</v>
      </c>
      <c r="D56">
        <f>'17 Turbine Curve Data'!G61</f>
        <v>0.999</v>
      </c>
    </row>
    <row r="57" spans="1:4" x14ac:dyDescent="0.45">
      <c r="A57" t="s">
        <v>133</v>
      </c>
      <c r="B57" s="31">
        <v>36526</v>
      </c>
      <c r="C57" s="31">
        <v>55153</v>
      </c>
      <c r="D57">
        <f>'17 Turbine Curve Data'!G62</f>
        <v>0.40100000000000002</v>
      </c>
    </row>
    <row r="58" spans="1:4" x14ac:dyDescent="0.45">
      <c r="A58" t="s">
        <v>134</v>
      </c>
      <c r="B58" s="31">
        <v>36526</v>
      </c>
      <c r="C58" s="31">
        <v>55153</v>
      </c>
      <c r="D58">
        <f>'17 Turbine Curve Data'!G63</f>
        <v>2.9650000000000002E-3</v>
      </c>
    </row>
    <row r="59" spans="1:4" x14ac:dyDescent="0.45">
      <c r="A59" t="s">
        <v>135</v>
      </c>
      <c r="B59" s="31">
        <v>36526</v>
      </c>
      <c r="C59" s="31">
        <v>55153</v>
      </c>
      <c r="D59">
        <f>'17 Turbine Curve Data'!G64</f>
        <v>9.3809000000000003E-2</v>
      </c>
    </row>
    <row r="60" spans="1:4" x14ac:dyDescent="0.45">
      <c r="A60" t="s">
        <v>136</v>
      </c>
      <c r="B60" s="31">
        <v>36526</v>
      </c>
      <c r="C60" s="31">
        <v>55153</v>
      </c>
      <c r="D60">
        <f>'17 Turbine Curve Data'!G65</f>
        <v>2.9610000000000001E-2</v>
      </c>
    </row>
    <row r="61" spans="1:4" x14ac:dyDescent="0.45">
      <c r="A61" t="s">
        <v>137</v>
      </c>
      <c r="B61" s="31">
        <v>36526</v>
      </c>
      <c r="C61" s="31">
        <v>55153</v>
      </c>
      <c r="D61">
        <f>'17 Turbine Curve Data'!G66</f>
        <v>0.3</v>
      </c>
    </row>
    <row r="62" spans="1:4" x14ac:dyDescent="0.45">
      <c r="A62" t="s">
        <v>138</v>
      </c>
      <c r="B62" s="31">
        <v>36526</v>
      </c>
      <c r="C62" s="31">
        <v>55153</v>
      </c>
      <c r="D62">
        <f>'17 Turbine Curve Data'!G67</f>
        <v>0.84599999999999997</v>
      </c>
    </row>
    <row r="63" spans="1:4" x14ac:dyDescent="0.45">
      <c r="A63" t="s">
        <v>139</v>
      </c>
      <c r="B63" s="31">
        <v>36526</v>
      </c>
      <c r="C63" s="31">
        <v>55153</v>
      </c>
      <c r="D63">
        <f>'17 Turbine Curve Data'!G68</f>
        <v>0.55400000000000005</v>
      </c>
    </row>
    <row r="64" spans="1:4" x14ac:dyDescent="0.45">
      <c r="A64" t="s">
        <v>140</v>
      </c>
      <c r="B64" s="31">
        <v>36526</v>
      </c>
      <c r="C64" s="31">
        <v>55153</v>
      </c>
      <c r="D64">
        <f>'17 Turbine Curve Data'!G69</f>
        <v>2.516E-3</v>
      </c>
    </row>
    <row r="65" spans="1:4" x14ac:dyDescent="0.45">
      <c r="A65" t="s">
        <v>141</v>
      </c>
      <c r="B65" s="31">
        <v>36526</v>
      </c>
      <c r="C65" s="31">
        <v>55153</v>
      </c>
      <c r="D65">
        <f>'17 Turbine Curve Data'!G70</f>
        <v>8.1354999999999997E-2</v>
      </c>
    </row>
    <row r="66" spans="1:4" x14ac:dyDescent="0.45">
      <c r="A66" t="s">
        <v>142</v>
      </c>
      <c r="B66" s="31">
        <v>36526</v>
      </c>
      <c r="C66" s="31">
        <v>55153</v>
      </c>
      <c r="D66">
        <f>'17 Turbine Curve Data'!G71</f>
        <v>4.3210999999999999E-2</v>
      </c>
    </row>
    <row r="67" spans="1:4" x14ac:dyDescent="0.45">
      <c r="A67" t="s">
        <v>143</v>
      </c>
      <c r="B67" s="31">
        <v>36526</v>
      </c>
      <c r="C67" s="31">
        <v>55153</v>
      </c>
      <c r="D67">
        <f>'17 Turbine Curve Data'!G72</f>
        <v>0.3</v>
      </c>
    </row>
    <row r="68" spans="1:4" x14ac:dyDescent="0.45">
      <c r="A68" t="s">
        <v>144</v>
      </c>
      <c r="B68" s="31">
        <v>36526</v>
      </c>
      <c r="C68" s="31">
        <v>55153</v>
      </c>
      <c r="D68">
        <f>'17 Turbine Curve Data'!G73</f>
        <v>0.90800000000000003</v>
      </c>
    </row>
    <row r="69" spans="1:4" x14ac:dyDescent="0.45">
      <c r="A69" t="s">
        <v>145</v>
      </c>
      <c r="B69" s="31">
        <v>36526</v>
      </c>
      <c r="C69" s="31">
        <v>55153</v>
      </c>
      <c r="D69">
        <f>'17 Turbine Curve Data'!G74</f>
        <v>0.49199999999999999</v>
      </c>
    </row>
    <row r="70" spans="1:4" x14ac:dyDescent="0.45">
      <c r="A70" t="s">
        <v>146</v>
      </c>
      <c r="B70" s="31">
        <v>36526</v>
      </c>
      <c r="C70" s="31">
        <v>55153</v>
      </c>
      <c r="D70">
        <f>'17 Turbine Curve Data'!G75</f>
        <v>5.5430000000000002E-3</v>
      </c>
    </row>
    <row r="71" spans="1:4" x14ac:dyDescent="0.45">
      <c r="A71" t="s">
        <v>147</v>
      </c>
      <c r="B71" s="31">
        <v>36526</v>
      </c>
      <c r="C71" s="31">
        <v>55153</v>
      </c>
      <c r="D71">
        <f>'17 Turbine Curve Data'!G76</f>
        <v>8.4779999999999994E-2</v>
      </c>
    </row>
    <row r="72" spans="1:4" x14ac:dyDescent="0.45">
      <c r="A72" t="s">
        <v>148</v>
      </c>
      <c r="B72" s="31">
        <v>36526</v>
      </c>
      <c r="C72" s="31">
        <v>55153</v>
      </c>
      <c r="D72">
        <f>'17 Turbine Curve Data'!G77</f>
        <v>3.8269999999999998E-2</v>
      </c>
    </row>
    <row r="73" spans="1:4" x14ac:dyDescent="0.45">
      <c r="A73" t="s">
        <v>149</v>
      </c>
      <c r="B73" s="31">
        <v>36526</v>
      </c>
      <c r="C73" s="31">
        <v>55153</v>
      </c>
      <c r="D73">
        <f>'17 Turbine Curve Data'!G78</f>
        <v>5</v>
      </c>
    </row>
    <row r="74" spans="1:4" x14ac:dyDescent="0.45">
      <c r="A74" t="s">
        <v>150</v>
      </c>
      <c r="B74" s="31">
        <v>36526</v>
      </c>
      <c r="C74" s="31">
        <v>55153</v>
      </c>
      <c r="D74">
        <f>'17 Turbine Curve Data'!G79</f>
        <v>3.2</v>
      </c>
    </row>
    <row r="75" spans="1:4" x14ac:dyDescent="0.45">
      <c r="A75" t="s">
        <v>151</v>
      </c>
      <c r="B75" s="31">
        <v>36526</v>
      </c>
      <c r="C75" s="31">
        <v>55153</v>
      </c>
      <c r="D75">
        <f>'17 Turbine Curve Data'!G80</f>
        <v>1.9</v>
      </c>
    </row>
    <row r="76" spans="1:4" x14ac:dyDescent="0.45">
      <c r="A76" t="s">
        <v>152</v>
      </c>
      <c r="B76" s="31">
        <v>36526</v>
      </c>
      <c r="C76" s="31">
        <v>55153</v>
      </c>
      <c r="D76">
        <f>'17 Turbine Curve Data'!G81</f>
        <v>0.31</v>
      </c>
    </row>
    <row r="77" spans="1:4" x14ac:dyDescent="0.45">
      <c r="A77" t="s">
        <v>153</v>
      </c>
      <c r="B77" s="31">
        <v>36526</v>
      </c>
      <c r="C77" s="31">
        <v>55153</v>
      </c>
      <c r="D77">
        <f>'17 Turbine Curve Data'!G82</f>
        <v>0.28999999999999998</v>
      </c>
    </row>
    <row r="78" spans="1:4" x14ac:dyDescent="0.45">
      <c r="A78" t="s">
        <v>154</v>
      </c>
      <c r="B78" s="31">
        <v>36526</v>
      </c>
      <c r="C78" s="31">
        <v>55153</v>
      </c>
      <c r="D78">
        <f>'17 Turbine Curve Data'!G83</f>
        <v>0.06</v>
      </c>
    </row>
    <row r="79" spans="1:4" x14ac:dyDescent="0.45">
      <c r="A79" t="s">
        <v>155</v>
      </c>
      <c r="B79" s="31">
        <v>36526</v>
      </c>
      <c r="C79" s="31">
        <v>55153</v>
      </c>
      <c r="D79">
        <f>'17 Turbine Curve Data'!G84</f>
        <v>5.8</v>
      </c>
    </row>
    <row r="80" spans="1:4" x14ac:dyDescent="0.45">
      <c r="A80" t="s">
        <v>156</v>
      </c>
      <c r="B80" s="31">
        <v>36526</v>
      </c>
      <c r="C80" s="31">
        <v>55153</v>
      </c>
      <c r="D80">
        <f>'17 Turbine Curve Data'!G85</f>
        <v>2.8</v>
      </c>
    </row>
    <row r="81" spans="1:4" x14ac:dyDescent="0.45">
      <c r="A81" t="s">
        <v>157</v>
      </c>
      <c r="B81" s="31">
        <v>36526</v>
      </c>
      <c r="C81" s="31">
        <v>55153</v>
      </c>
      <c r="D81">
        <f>'17 Turbine Curve Data'!G86</f>
        <v>0.8</v>
      </c>
    </row>
    <row r="82" spans="1:4" x14ac:dyDescent="0.45">
      <c r="A82" t="s">
        <v>158</v>
      </c>
      <c r="B82" s="31">
        <v>36526</v>
      </c>
      <c r="C82" s="31">
        <v>55153</v>
      </c>
      <c r="D82">
        <f>'17 Turbine Curve Data'!G87</f>
        <v>0.36</v>
      </c>
    </row>
    <row r="83" spans="1:4" x14ac:dyDescent="0.45">
      <c r="A83" t="s">
        <v>159</v>
      </c>
      <c r="B83" s="31">
        <v>36526</v>
      </c>
      <c r="C83" s="31">
        <v>55153</v>
      </c>
      <c r="D83">
        <f>'17 Turbine Curve Data'!G88</f>
        <v>0.2576</v>
      </c>
    </row>
    <row r="84" spans="1:4" x14ac:dyDescent="0.45">
      <c r="A84" t="s">
        <v>160</v>
      </c>
      <c r="B84" s="31">
        <v>36526</v>
      </c>
      <c r="C84" s="31">
        <v>55153</v>
      </c>
      <c r="D84">
        <f>'17 Turbine Curve Data'!G89</f>
        <v>6.4699999999999994E-2</v>
      </c>
    </row>
    <row r="85" spans="1:4" x14ac:dyDescent="0.45">
      <c r="A85" t="s">
        <v>161</v>
      </c>
      <c r="B85" s="31">
        <v>36526</v>
      </c>
      <c r="C85" s="31">
        <v>55153</v>
      </c>
      <c r="D85">
        <f>'17 Turbine Curve Data'!G90</f>
        <v>5.8</v>
      </c>
    </row>
    <row r="86" spans="1:4" x14ac:dyDescent="0.45">
      <c r="A86" t="s">
        <v>162</v>
      </c>
      <c r="B86" s="31">
        <v>36526</v>
      </c>
      <c r="C86" s="31">
        <v>55153</v>
      </c>
      <c r="D86">
        <f>'17 Turbine Curve Data'!G91</f>
        <v>3.2</v>
      </c>
    </row>
    <row r="87" spans="1:4" x14ac:dyDescent="0.45">
      <c r="A87" t="s">
        <v>163</v>
      </c>
      <c r="B87" s="31">
        <v>36526</v>
      </c>
      <c r="C87" s="31">
        <v>55153</v>
      </c>
      <c r="D87">
        <f>'17 Turbine Curve Data'!G92</f>
        <v>1.1000000000000001</v>
      </c>
    </row>
    <row r="88" spans="1:4" x14ac:dyDescent="0.45">
      <c r="A88" t="s">
        <v>164</v>
      </c>
      <c r="B88" s="31">
        <v>36526</v>
      </c>
      <c r="C88" s="31">
        <v>55153</v>
      </c>
      <c r="D88">
        <f>'17 Turbine Curve Data'!G93</f>
        <v>0.19420000000000001</v>
      </c>
    </row>
    <row r="89" spans="1:4" x14ac:dyDescent="0.45">
      <c r="A89" t="s">
        <v>165</v>
      </c>
      <c r="B89" s="31">
        <v>36526</v>
      </c>
      <c r="C89" s="31">
        <v>55153</v>
      </c>
      <c r="D89">
        <f>'17 Turbine Curve Data'!G94</f>
        <v>0.4219</v>
      </c>
    </row>
    <row r="90" spans="1:4" x14ac:dyDescent="0.45">
      <c r="A90" t="s">
        <v>166</v>
      </c>
      <c r="B90" s="31">
        <v>36526</v>
      </c>
      <c r="C90" s="31">
        <v>55153</v>
      </c>
      <c r="D90">
        <f>'17 Turbine Curve Data'!G95</f>
        <v>1.0000000000000001E-5</v>
      </c>
    </row>
    <row r="91" spans="1:4" x14ac:dyDescent="0.45">
      <c r="A91" t="s">
        <v>167</v>
      </c>
      <c r="B91" s="31">
        <v>36526</v>
      </c>
      <c r="C91" s="31">
        <v>55153</v>
      </c>
      <c r="D91">
        <f>'17 Turbine Curve Data'!G96</f>
        <v>6</v>
      </c>
    </row>
    <row r="92" spans="1:4" x14ac:dyDescent="0.45">
      <c r="A92" t="s">
        <v>168</v>
      </c>
      <c r="B92" s="31">
        <v>36526</v>
      </c>
      <c r="C92" s="31">
        <v>55153</v>
      </c>
      <c r="D92">
        <f>'17 Turbine Curve Data'!G97</f>
        <v>3</v>
      </c>
    </row>
    <row r="93" spans="1:4" x14ac:dyDescent="0.45">
      <c r="A93" t="s">
        <v>169</v>
      </c>
      <c r="B93" s="31">
        <v>36526</v>
      </c>
      <c r="C93" s="31">
        <v>55153</v>
      </c>
      <c r="D93">
        <f>'17 Turbine Curve Data'!G98</f>
        <v>1.1000000000000001</v>
      </c>
    </row>
    <row r="94" spans="1:4" x14ac:dyDescent="0.45">
      <c r="A94" t="s">
        <v>170</v>
      </c>
      <c r="B94" s="31">
        <v>36526</v>
      </c>
      <c r="C94" s="31">
        <v>55153</v>
      </c>
      <c r="D94">
        <f>'17 Turbine Curve Data'!G99</f>
        <v>0.42</v>
      </c>
    </row>
    <row r="95" spans="1:4" x14ac:dyDescent="0.45">
      <c r="A95" t="s">
        <v>171</v>
      </c>
      <c r="B95" s="31">
        <v>36526</v>
      </c>
      <c r="C95" s="31">
        <v>55153</v>
      </c>
      <c r="D95">
        <f>'17 Turbine Curve Data'!G100</f>
        <v>0.24</v>
      </c>
    </row>
    <row r="96" spans="1:4" x14ac:dyDescent="0.45">
      <c r="A96" t="s">
        <v>172</v>
      </c>
      <c r="B96" s="31">
        <v>36526</v>
      </c>
      <c r="C96" s="31">
        <v>55153</v>
      </c>
      <c r="D96">
        <f>'17 Turbine Curve Data'!G101</f>
        <v>0</v>
      </c>
    </row>
    <row r="97" spans="1:4" x14ac:dyDescent="0.45">
      <c r="A97" t="s">
        <v>173</v>
      </c>
      <c r="B97" s="31">
        <v>36526</v>
      </c>
      <c r="C97" s="31">
        <v>55153</v>
      </c>
      <c r="D97">
        <f>'17 Turbine Curve Data'!G102</f>
        <v>6.8</v>
      </c>
    </row>
    <row r="98" spans="1:4" x14ac:dyDescent="0.45">
      <c r="A98" t="s">
        <v>174</v>
      </c>
      <c r="B98" s="31">
        <v>36526</v>
      </c>
      <c r="C98" s="31">
        <v>55153</v>
      </c>
      <c r="D98">
        <f>'17 Turbine Curve Data'!G103</f>
        <v>2</v>
      </c>
    </row>
    <row r="99" spans="1:4" x14ac:dyDescent="0.45">
      <c r="A99" t="s">
        <v>175</v>
      </c>
      <c r="B99" s="31">
        <v>36526</v>
      </c>
      <c r="C99" s="31">
        <v>55153</v>
      </c>
      <c r="D99">
        <f>'17 Turbine Curve Data'!G104</f>
        <v>2.23</v>
      </c>
    </row>
    <row r="100" spans="1:4" x14ac:dyDescent="0.45">
      <c r="A100" t="s">
        <v>176</v>
      </c>
      <c r="B100" s="31">
        <v>36526</v>
      </c>
      <c r="C100" s="31">
        <v>55153</v>
      </c>
      <c r="D100">
        <f>'17 Turbine Curve Data'!G105</f>
        <v>0.45260699999999998</v>
      </c>
    </row>
    <row r="101" spans="1:4" x14ac:dyDescent="0.45">
      <c r="A101" t="s">
        <v>177</v>
      </c>
      <c r="B101" s="31">
        <v>36526</v>
      </c>
      <c r="C101" s="31">
        <v>55153</v>
      </c>
      <c r="D101">
        <f>'17 Turbine Curve Data'!G106</f>
        <v>0.21942700000000001</v>
      </c>
    </row>
    <row r="102" spans="1:4" x14ac:dyDescent="0.45">
      <c r="A102" t="s">
        <v>178</v>
      </c>
      <c r="B102" s="31">
        <v>36526</v>
      </c>
      <c r="C102" s="31">
        <v>55153</v>
      </c>
      <c r="D102">
        <f>'17 Turbine Curve Data'!G107</f>
        <v>0.14607100000000001</v>
      </c>
    </row>
  </sheetData>
  <pageMargins left="0.7" right="0.7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21"/>
  <dimension ref="A1:D102"/>
  <sheetViews>
    <sheetView workbookViewId="0">
      <selection activeCell="H9" sqref="H9"/>
    </sheetView>
  </sheetViews>
  <sheetFormatPr defaultRowHeight="14.25" x14ac:dyDescent="0.45"/>
  <cols>
    <col min="1" max="1" width="14.265625" bestFit="1" customWidth="1"/>
    <col min="2" max="3" width="15.86328125" style="31" bestFit="1" customWidth="1"/>
  </cols>
  <sheetData>
    <row r="1" spans="1:4" x14ac:dyDescent="0.45">
      <c r="A1" t="s">
        <v>77</v>
      </c>
      <c r="B1" s="31">
        <v>36526</v>
      </c>
      <c r="C1" s="31">
        <v>55153</v>
      </c>
      <c r="D1">
        <f>'17 Turbine Curve Data'!H6</f>
        <v>3</v>
      </c>
    </row>
    <row r="2" spans="1:4" x14ac:dyDescent="0.45">
      <c r="A2" t="s">
        <v>78</v>
      </c>
      <c r="B2" s="31">
        <v>36526</v>
      </c>
      <c r="C2" s="31">
        <v>55153</v>
      </c>
      <c r="D2">
        <f>'17 Turbine Curve Data'!H7</f>
        <v>3</v>
      </c>
    </row>
    <row r="3" spans="1:4" x14ac:dyDescent="0.45">
      <c r="A3" t="s">
        <v>79</v>
      </c>
      <c r="B3" s="31">
        <v>36526</v>
      </c>
      <c r="C3" s="31">
        <v>55153</v>
      </c>
      <c r="D3">
        <f>'17 Turbine Curve Data'!H8</f>
        <v>3</v>
      </c>
    </row>
    <row r="4" spans="1:4" x14ac:dyDescent="0.45">
      <c r="A4" t="s">
        <v>80</v>
      </c>
      <c r="B4" s="31">
        <v>36526</v>
      </c>
      <c r="C4" s="31">
        <v>55153</v>
      </c>
      <c r="D4">
        <f>'17 Turbine Curve Data'!H9</f>
        <v>0.226269</v>
      </c>
    </row>
    <row r="5" spans="1:4" x14ac:dyDescent="0.45">
      <c r="A5" t="s">
        <v>81</v>
      </c>
      <c r="B5" s="31">
        <v>36526</v>
      </c>
      <c r="C5" s="31">
        <v>55153</v>
      </c>
      <c r="D5">
        <f>'17 Turbine Curve Data'!H10</f>
        <v>0.233686</v>
      </c>
    </row>
    <row r="6" spans="1:4" x14ac:dyDescent="0.45">
      <c r="A6" t="s">
        <v>82</v>
      </c>
      <c r="B6" s="31">
        <v>36526</v>
      </c>
      <c r="C6" s="31">
        <v>55153</v>
      </c>
      <c r="D6">
        <f>'17 Turbine Curve Data'!H11</f>
        <v>0.20452999999999999</v>
      </c>
    </row>
    <row r="7" spans="1:4" x14ac:dyDescent="0.45">
      <c r="A7" t="s">
        <v>83</v>
      </c>
      <c r="B7" s="31">
        <v>36526</v>
      </c>
      <c r="C7" s="31">
        <v>55153</v>
      </c>
      <c r="D7">
        <f>'17 Turbine Curve Data'!H12</f>
        <v>5.2</v>
      </c>
    </row>
    <row r="8" spans="1:4" x14ac:dyDescent="0.45">
      <c r="A8" t="s">
        <v>84</v>
      </c>
      <c r="B8" s="31">
        <v>36526</v>
      </c>
      <c r="C8" s="31">
        <v>55153</v>
      </c>
      <c r="D8">
        <f>'17 Turbine Curve Data'!H13</f>
        <v>2.4</v>
      </c>
    </row>
    <row r="9" spans="1:4" x14ac:dyDescent="0.45">
      <c r="A9" t="s">
        <v>85</v>
      </c>
      <c r="B9" s="31">
        <v>36526</v>
      </c>
      <c r="C9" s="31">
        <v>55153</v>
      </c>
      <c r="D9">
        <f>'17 Turbine Curve Data'!H14</f>
        <v>0.8</v>
      </c>
    </row>
    <row r="10" spans="1:4" x14ac:dyDescent="0.45">
      <c r="A10" t="s">
        <v>86</v>
      </c>
      <c r="B10" s="31">
        <v>36526</v>
      </c>
      <c r="C10" s="31">
        <v>55153</v>
      </c>
      <c r="D10">
        <f>'17 Turbine Curve Data'!H15</f>
        <v>0.28000000000000003</v>
      </c>
    </row>
    <row r="11" spans="1:4" x14ac:dyDescent="0.45">
      <c r="A11" t="s">
        <v>87</v>
      </c>
      <c r="B11" s="31">
        <v>36526</v>
      </c>
      <c r="C11" s="31">
        <v>55153</v>
      </c>
      <c r="D11">
        <f>'17 Turbine Curve Data'!H16</f>
        <v>0.26</v>
      </c>
    </row>
    <row r="12" spans="1:4" x14ac:dyDescent="0.45">
      <c r="A12" t="s">
        <v>88</v>
      </c>
      <c r="B12" s="31">
        <v>36526</v>
      </c>
      <c r="C12" s="31">
        <v>55153</v>
      </c>
      <c r="D12">
        <f>'17 Turbine Curve Data'!H17</f>
        <v>0.03</v>
      </c>
    </row>
    <row r="13" spans="1:4" x14ac:dyDescent="0.45">
      <c r="A13" t="s">
        <v>89</v>
      </c>
      <c r="B13" s="31">
        <v>36526</v>
      </c>
      <c r="C13" s="31">
        <v>55153</v>
      </c>
      <c r="D13">
        <f>'17 Turbine Curve Data'!H18</f>
        <v>5.3281720000000004</v>
      </c>
    </row>
    <row r="14" spans="1:4" x14ac:dyDescent="0.45">
      <c r="A14" t="s">
        <v>90</v>
      </c>
      <c r="B14" s="31">
        <v>36526</v>
      </c>
      <c r="C14" s="31">
        <v>55153</v>
      </c>
      <c r="D14">
        <f>'17 Turbine Curve Data'!H19</f>
        <v>3.509798</v>
      </c>
    </row>
    <row r="15" spans="1:4" x14ac:dyDescent="0.45">
      <c r="A15" t="s">
        <v>91</v>
      </c>
      <c r="B15" s="31">
        <v>36526</v>
      </c>
      <c r="C15" s="31">
        <v>55153</v>
      </c>
      <c r="D15">
        <f>'17 Turbine Curve Data'!H20</f>
        <v>1.13703</v>
      </c>
    </row>
    <row r="16" spans="1:4" x14ac:dyDescent="0.45">
      <c r="A16" t="s">
        <v>92</v>
      </c>
      <c r="B16" s="31">
        <v>36526</v>
      </c>
      <c r="C16" s="31">
        <v>55153</v>
      </c>
      <c r="D16">
        <f>'17 Turbine Curve Data'!H21</f>
        <v>0.22359499999999999</v>
      </c>
    </row>
    <row r="17" spans="1:4" x14ac:dyDescent="0.45">
      <c r="A17" t="s">
        <v>93</v>
      </c>
      <c r="B17" s="31">
        <v>36526</v>
      </c>
      <c r="C17" s="31">
        <v>55153</v>
      </c>
      <c r="D17">
        <f>'17 Turbine Curve Data'!H22</f>
        <v>0.41111399999999998</v>
      </c>
    </row>
    <row r="18" spans="1:4" x14ac:dyDescent="0.45">
      <c r="A18" t="s">
        <v>94</v>
      </c>
      <c r="B18" s="31">
        <v>36526</v>
      </c>
      <c r="C18" s="31">
        <v>55153</v>
      </c>
      <c r="D18">
        <f>'17 Turbine Curve Data'!H23</f>
        <v>9.8242999999999997E-2</v>
      </c>
    </row>
    <row r="19" spans="1:4" x14ac:dyDescent="0.45">
      <c r="A19" t="s">
        <v>95</v>
      </c>
      <c r="B19" s="31">
        <v>36526</v>
      </c>
      <c r="C19" s="31">
        <v>55153</v>
      </c>
      <c r="D19">
        <f>'17 Turbine Curve Data'!H24</f>
        <v>4.8099999999999996</v>
      </c>
    </row>
    <row r="20" spans="1:4" x14ac:dyDescent="0.45">
      <c r="A20" t="s">
        <v>96</v>
      </c>
      <c r="B20" s="31">
        <v>36526</v>
      </c>
      <c r="C20" s="31">
        <v>55153</v>
      </c>
      <c r="D20">
        <f>'17 Turbine Curve Data'!H25</f>
        <v>2.2400000000000002</v>
      </c>
    </row>
    <row r="21" spans="1:4" x14ac:dyDescent="0.45">
      <c r="A21" t="s">
        <v>97</v>
      </c>
      <c r="B21" s="31">
        <v>36526</v>
      </c>
      <c r="C21" s="31">
        <v>55153</v>
      </c>
      <c r="D21">
        <f>'17 Turbine Curve Data'!H26</f>
        <v>1.3</v>
      </c>
    </row>
    <row r="22" spans="1:4" x14ac:dyDescent="0.45">
      <c r="A22" t="s">
        <v>98</v>
      </c>
      <c r="B22" s="31">
        <v>36526</v>
      </c>
      <c r="C22" s="31">
        <v>55153</v>
      </c>
      <c r="D22">
        <f>'17 Turbine Curve Data'!H27</f>
        <v>0.23</v>
      </c>
    </row>
    <row r="23" spans="1:4" x14ac:dyDescent="0.45">
      <c r="A23" t="s">
        <v>99</v>
      </c>
      <c r="B23" s="31">
        <v>36526</v>
      </c>
      <c r="C23" s="31">
        <v>55153</v>
      </c>
      <c r="D23">
        <f>'17 Turbine Curve Data'!H28</f>
        <v>0.26</v>
      </c>
    </row>
    <row r="24" spans="1:4" x14ac:dyDescent="0.45">
      <c r="A24" t="s">
        <v>100</v>
      </c>
      <c r="B24" s="31">
        <v>36526</v>
      </c>
      <c r="C24" s="31">
        <v>55153</v>
      </c>
      <c r="D24">
        <f>'17 Turbine Curve Data'!H29</f>
        <v>0.08</v>
      </c>
    </row>
    <row r="25" spans="1:4" x14ac:dyDescent="0.45">
      <c r="A25" t="s">
        <v>101</v>
      </c>
      <c r="B25" s="31">
        <v>36526</v>
      </c>
      <c r="C25" s="31">
        <v>55153</v>
      </c>
      <c r="D25">
        <f>'17 Turbine Curve Data'!H30</f>
        <v>1</v>
      </c>
    </row>
    <row r="26" spans="1:4" x14ac:dyDescent="0.45">
      <c r="A26" t="s">
        <v>102</v>
      </c>
      <c r="B26" s="31">
        <v>36526</v>
      </c>
      <c r="C26" s="31">
        <v>55153</v>
      </c>
      <c r="D26">
        <f>'17 Turbine Curve Data'!H31</f>
        <v>0.55000000000000004</v>
      </c>
    </row>
    <row r="27" spans="1:4" x14ac:dyDescent="0.45">
      <c r="A27" t="s">
        <v>103</v>
      </c>
      <c r="B27" s="31">
        <v>36526</v>
      </c>
      <c r="C27" s="31">
        <v>55153</v>
      </c>
      <c r="D27">
        <f>'17 Turbine Curve Data'!H32</f>
        <v>0.25</v>
      </c>
    </row>
    <row r="28" spans="1:4" x14ac:dyDescent="0.45">
      <c r="A28" t="s">
        <v>104</v>
      </c>
      <c r="B28" s="31">
        <v>36526</v>
      </c>
      <c r="C28" s="31">
        <v>55153</v>
      </c>
      <c r="D28">
        <f>'17 Turbine Curve Data'!H33</f>
        <v>4.1999999999999997E-3</v>
      </c>
    </row>
    <row r="29" spans="1:4" x14ac:dyDescent="0.45">
      <c r="A29" t="s">
        <v>105</v>
      </c>
      <c r="B29" s="31">
        <v>36526</v>
      </c>
      <c r="C29" s="31">
        <v>55153</v>
      </c>
      <c r="D29">
        <f>'17 Turbine Curve Data'!H34</f>
        <v>0.1024</v>
      </c>
    </row>
    <row r="30" spans="1:4" x14ac:dyDescent="0.45">
      <c r="A30" t="s">
        <v>106</v>
      </c>
      <c r="B30" s="31">
        <v>36526</v>
      </c>
      <c r="C30" s="31">
        <v>55153</v>
      </c>
      <c r="D30">
        <f>'17 Turbine Curve Data'!H35</f>
        <v>1.0999999999999999E-2</v>
      </c>
    </row>
    <row r="31" spans="1:4" x14ac:dyDescent="0.45">
      <c r="A31" t="s">
        <v>107</v>
      </c>
      <c r="B31" s="31">
        <v>36526</v>
      </c>
      <c r="C31" s="31">
        <v>55153</v>
      </c>
      <c r="D31">
        <f>'17 Turbine Curve Data'!H36</f>
        <v>1</v>
      </c>
    </row>
    <row r="32" spans="1:4" x14ac:dyDescent="0.45">
      <c r="A32" t="s">
        <v>108</v>
      </c>
      <c r="B32" s="31">
        <v>36526</v>
      </c>
      <c r="C32" s="31">
        <v>55153</v>
      </c>
      <c r="D32">
        <f>'17 Turbine Curve Data'!H37</f>
        <v>0.55000000000000004</v>
      </c>
    </row>
    <row r="33" spans="1:4" x14ac:dyDescent="0.45">
      <c r="A33" t="s">
        <v>109</v>
      </c>
      <c r="B33" s="31">
        <v>36526</v>
      </c>
      <c r="C33" s="31">
        <v>55153</v>
      </c>
      <c r="D33">
        <f>'17 Turbine Curve Data'!H38</f>
        <v>0.25</v>
      </c>
    </row>
    <row r="34" spans="1:4" x14ac:dyDescent="0.45">
      <c r="A34" t="s">
        <v>110</v>
      </c>
      <c r="B34" s="31">
        <v>36526</v>
      </c>
      <c r="C34" s="31">
        <v>55153</v>
      </c>
      <c r="D34">
        <f>'17 Turbine Curve Data'!H39</f>
        <v>4.1999999999999997E-3</v>
      </c>
    </row>
    <row r="35" spans="1:4" x14ac:dyDescent="0.45">
      <c r="A35" t="s">
        <v>111</v>
      </c>
      <c r="B35" s="31">
        <v>36526</v>
      </c>
      <c r="C35" s="31">
        <v>55153</v>
      </c>
      <c r="D35">
        <f>'17 Turbine Curve Data'!H40</f>
        <v>0.1024</v>
      </c>
    </row>
    <row r="36" spans="1:4" x14ac:dyDescent="0.45">
      <c r="A36" t="s">
        <v>112</v>
      </c>
      <c r="B36" s="31">
        <v>36526</v>
      </c>
      <c r="C36" s="31">
        <v>55153</v>
      </c>
      <c r="D36">
        <f>'17 Turbine Curve Data'!H41</f>
        <v>1.0999999999999999E-2</v>
      </c>
    </row>
    <row r="37" spans="1:4" x14ac:dyDescent="0.45">
      <c r="A37" t="s">
        <v>113</v>
      </c>
      <c r="B37" s="31">
        <v>36526</v>
      </c>
      <c r="C37" s="31">
        <v>55153</v>
      </c>
      <c r="D37">
        <f>'17 Turbine Curve Data'!H42</f>
        <v>1</v>
      </c>
    </row>
    <row r="38" spans="1:4" x14ac:dyDescent="0.45">
      <c r="A38" t="s">
        <v>114</v>
      </c>
      <c r="B38" s="31">
        <v>36526</v>
      </c>
      <c r="C38" s="31">
        <v>55153</v>
      </c>
      <c r="D38">
        <f>'17 Turbine Curve Data'!H43</f>
        <v>0.55000000000000004</v>
      </c>
    </row>
    <row r="39" spans="1:4" x14ac:dyDescent="0.45">
      <c r="A39" t="s">
        <v>115</v>
      </c>
      <c r="B39" s="31">
        <v>36526</v>
      </c>
      <c r="C39" s="31">
        <v>55153</v>
      </c>
      <c r="D39">
        <f>'17 Turbine Curve Data'!H44</f>
        <v>0.25</v>
      </c>
    </row>
    <row r="40" spans="1:4" x14ac:dyDescent="0.45">
      <c r="A40" t="s">
        <v>116</v>
      </c>
      <c r="B40" s="31">
        <v>36526</v>
      </c>
      <c r="C40" s="31">
        <v>55153</v>
      </c>
      <c r="D40">
        <f>'17 Turbine Curve Data'!H45</f>
        <v>4.1999999999999997E-3</v>
      </c>
    </row>
    <row r="41" spans="1:4" x14ac:dyDescent="0.45">
      <c r="A41" t="s">
        <v>117</v>
      </c>
      <c r="B41" s="31">
        <v>36526</v>
      </c>
      <c r="C41" s="31">
        <v>55153</v>
      </c>
      <c r="D41">
        <f>'17 Turbine Curve Data'!H46</f>
        <v>0.1024</v>
      </c>
    </row>
    <row r="42" spans="1:4" x14ac:dyDescent="0.45">
      <c r="A42" t="s">
        <v>118</v>
      </c>
      <c r="B42" s="31">
        <v>36526</v>
      </c>
      <c r="C42" s="31">
        <v>55153</v>
      </c>
      <c r="D42">
        <f>'17 Turbine Curve Data'!H47</f>
        <v>1.0999999999999999E-2</v>
      </c>
    </row>
    <row r="43" spans="1:4" x14ac:dyDescent="0.45">
      <c r="A43" t="s">
        <v>119</v>
      </c>
      <c r="B43" s="31">
        <v>36526</v>
      </c>
      <c r="C43" s="31">
        <v>55153</v>
      </c>
      <c r="D43">
        <f>'17 Turbine Curve Data'!H48</f>
        <v>1</v>
      </c>
    </row>
    <row r="44" spans="1:4" x14ac:dyDescent="0.45">
      <c r="A44" t="s">
        <v>120</v>
      </c>
      <c r="B44" s="31">
        <v>36526</v>
      </c>
      <c r="C44" s="31">
        <v>55153</v>
      </c>
      <c r="D44">
        <f>'17 Turbine Curve Data'!H49</f>
        <v>0.55000000000000004</v>
      </c>
    </row>
    <row r="45" spans="1:4" x14ac:dyDescent="0.45">
      <c r="A45" t="s">
        <v>121</v>
      </c>
      <c r="B45" s="31">
        <v>36526</v>
      </c>
      <c r="C45" s="31">
        <v>55153</v>
      </c>
      <c r="D45">
        <f>'17 Turbine Curve Data'!H50</f>
        <v>0.25</v>
      </c>
    </row>
    <row r="46" spans="1:4" x14ac:dyDescent="0.45">
      <c r="A46" t="s">
        <v>122</v>
      </c>
      <c r="B46" s="31">
        <v>36526</v>
      </c>
      <c r="C46" s="31">
        <v>55153</v>
      </c>
      <c r="D46">
        <f>'17 Turbine Curve Data'!H51</f>
        <v>4.1999999999999997E-3</v>
      </c>
    </row>
    <row r="47" spans="1:4" x14ac:dyDescent="0.45">
      <c r="A47" t="s">
        <v>123</v>
      </c>
      <c r="B47" s="31">
        <v>36526</v>
      </c>
      <c r="C47" s="31">
        <v>55153</v>
      </c>
      <c r="D47">
        <f>'17 Turbine Curve Data'!H52</f>
        <v>0.1024</v>
      </c>
    </row>
    <row r="48" spans="1:4" x14ac:dyDescent="0.45">
      <c r="A48" t="s">
        <v>124</v>
      </c>
      <c r="B48" s="31">
        <v>36526</v>
      </c>
      <c r="C48" s="31">
        <v>55153</v>
      </c>
      <c r="D48">
        <f>'17 Turbine Curve Data'!H53</f>
        <v>1.0999999999999999E-2</v>
      </c>
    </row>
    <row r="49" spans="1:4" x14ac:dyDescent="0.45">
      <c r="A49" t="s">
        <v>125</v>
      </c>
      <c r="B49" s="31">
        <v>36526</v>
      </c>
      <c r="C49" s="31">
        <v>55153</v>
      </c>
      <c r="D49">
        <f>'17 Turbine Curve Data'!H54</f>
        <v>0.3</v>
      </c>
    </row>
    <row r="50" spans="1:4" x14ac:dyDescent="0.45">
      <c r="A50" t="s">
        <v>126</v>
      </c>
      <c r="B50" s="31">
        <v>36526</v>
      </c>
      <c r="C50" s="31">
        <v>55153</v>
      </c>
      <c r="D50">
        <f>'17 Turbine Curve Data'!H55</f>
        <v>0.93300000000000005</v>
      </c>
    </row>
    <row r="51" spans="1:4" x14ac:dyDescent="0.45">
      <c r="A51" t="s">
        <v>127</v>
      </c>
      <c r="B51" s="31">
        <v>36526</v>
      </c>
      <c r="C51" s="31">
        <v>55153</v>
      </c>
      <c r="D51">
        <f>'17 Turbine Curve Data'!H56</f>
        <v>0.46700000000000003</v>
      </c>
    </row>
    <row r="52" spans="1:4" x14ac:dyDescent="0.45">
      <c r="A52" t="s">
        <v>128</v>
      </c>
      <c r="B52" s="31">
        <v>36526</v>
      </c>
      <c r="C52" s="31">
        <v>55153</v>
      </c>
      <c r="D52">
        <f>'17 Turbine Curve Data'!H57</f>
        <v>2.4190000000000001E-3</v>
      </c>
    </row>
    <row r="53" spans="1:4" x14ac:dyDescent="0.45">
      <c r="A53" t="s">
        <v>129</v>
      </c>
      <c r="B53" s="31">
        <v>36526</v>
      </c>
      <c r="C53" s="31">
        <v>55153</v>
      </c>
      <c r="D53">
        <f>'17 Turbine Curve Data'!H58</f>
        <v>8.7902999999999995E-2</v>
      </c>
    </row>
    <row r="54" spans="1:4" x14ac:dyDescent="0.45">
      <c r="A54" t="s">
        <v>130</v>
      </c>
      <c r="B54" s="31">
        <v>36526</v>
      </c>
      <c r="C54" s="31">
        <v>55153</v>
      </c>
      <c r="D54">
        <f>'17 Turbine Curve Data'!H59</f>
        <v>3.6011000000000001E-2</v>
      </c>
    </row>
    <row r="55" spans="1:4" x14ac:dyDescent="0.45">
      <c r="A55" t="s">
        <v>131</v>
      </c>
      <c r="B55" s="31">
        <v>36526</v>
      </c>
      <c r="C55" s="31">
        <v>55153</v>
      </c>
      <c r="D55">
        <f>'17 Turbine Curve Data'!H60</f>
        <v>0.3</v>
      </c>
    </row>
    <row r="56" spans="1:4" x14ac:dyDescent="0.45">
      <c r="A56" t="s">
        <v>132</v>
      </c>
      <c r="B56" s="31">
        <v>36526</v>
      </c>
      <c r="C56" s="31">
        <v>55153</v>
      </c>
      <c r="D56">
        <f>'17 Turbine Curve Data'!H61</f>
        <v>0.999</v>
      </c>
    </row>
    <row r="57" spans="1:4" x14ac:dyDescent="0.45">
      <c r="A57" t="s">
        <v>133</v>
      </c>
      <c r="B57" s="31">
        <v>36526</v>
      </c>
      <c r="C57" s="31">
        <v>55153</v>
      </c>
      <c r="D57">
        <f>'17 Turbine Curve Data'!H62</f>
        <v>0.40100000000000002</v>
      </c>
    </row>
    <row r="58" spans="1:4" x14ac:dyDescent="0.45">
      <c r="A58" t="s">
        <v>134</v>
      </c>
      <c r="B58" s="31">
        <v>36526</v>
      </c>
      <c r="C58" s="31">
        <v>55153</v>
      </c>
      <c r="D58">
        <f>'17 Turbine Curve Data'!H63</f>
        <v>2.9650000000000002E-3</v>
      </c>
    </row>
    <row r="59" spans="1:4" x14ac:dyDescent="0.45">
      <c r="A59" t="s">
        <v>135</v>
      </c>
      <c r="B59" s="31">
        <v>36526</v>
      </c>
      <c r="C59" s="31">
        <v>55153</v>
      </c>
      <c r="D59">
        <f>'17 Turbine Curve Data'!H64</f>
        <v>9.3809000000000003E-2</v>
      </c>
    </row>
    <row r="60" spans="1:4" x14ac:dyDescent="0.45">
      <c r="A60" t="s">
        <v>136</v>
      </c>
      <c r="B60" s="31">
        <v>36526</v>
      </c>
      <c r="C60" s="31">
        <v>55153</v>
      </c>
      <c r="D60">
        <f>'17 Turbine Curve Data'!H65</f>
        <v>2.9610000000000001E-2</v>
      </c>
    </row>
    <row r="61" spans="1:4" x14ac:dyDescent="0.45">
      <c r="A61" t="s">
        <v>137</v>
      </c>
      <c r="B61" s="31">
        <v>36526</v>
      </c>
      <c r="C61" s="31">
        <v>55153</v>
      </c>
      <c r="D61">
        <f>'17 Turbine Curve Data'!H66</f>
        <v>0.3</v>
      </c>
    </row>
    <row r="62" spans="1:4" x14ac:dyDescent="0.45">
      <c r="A62" t="s">
        <v>138</v>
      </c>
      <c r="B62" s="31">
        <v>36526</v>
      </c>
      <c r="C62" s="31">
        <v>55153</v>
      </c>
      <c r="D62">
        <f>'17 Turbine Curve Data'!H67</f>
        <v>0.84599999999999997</v>
      </c>
    </row>
    <row r="63" spans="1:4" x14ac:dyDescent="0.45">
      <c r="A63" t="s">
        <v>139</v>
      </c>
      <c r="B63" s="31">
        <v>36526</v>
      </c>
      <c r="C63" s="31">
        <v>55153</v>
      </c>
      <c r="D63">
        <f>'17 Turbine Curve Data'!H68</f>
        <v>0.55400000000000005</v>
      </c>
    </row>
    <row r="64" spans="1:4" x14ac:dyDescent="0.45">
      <c r="A64" t="s">
        <v>140</v>
      </c>
      <c r="B64" s="31">
        <v>36526</v>
      </c>
      <c r="C64" s="31">
        <v>55153</v>
      </c>
      <c r="D64">
        <f>'17 Turbine Curve Data'!H69</f>
        <v>2.516E-3</v>
      </c>
    </row>
    <row r="65" spans="1:4" x14ac:dyDescent="0.45">
      <c r="A65" t="s">
        <v>141</v>
      </c>
      <c r="B65" s="31">
        <v>36526</v>
      </c>
      <c r="C65" s="31">
        <v>55153</v>
      </c>
      <c r="D65">
        <f>'17 Turbine Curve Data'!H70</f>
        <v>8.1354999999999997E-2</v>
      </c>
    </row>
    <row r="66" spans="1:4" x14ac:dyDescent="0.45">
      <c r="A66" t="s">
        <v>142</v>
      </c>
      <c r="B66" s="31">
        <v>36526</v>
      </c>
      <c r="C66" s="31">
        <v>55153</v>
      </c>
      <c r="D66">
        <f>'17 Turbine Curve Data'!H71</f>
        <v>4.3210999999999999E-2</v>
      </c>
    </row>
    <row r="67" spans="1:4" x14ac:dyDescent="0.45">
      <c r="A67" t="s">
        <v>143</v>
      </c>
      <c r="B67" s="31">
        <v>36526</v>
      </c>
      <c r="C67" s="31">
        <v>55153</v>
      </c>
      <c r="D67">
        <f>'17 Turbine Curve Data'!H72</f>
        <v>0.3</v>
      </c>
    </row>
    <row r="68" spans="1:4" x14ac:dyDescent="0.45">
      <c r="A68" t="s">
        <v>144</v>
      </c>
      <c r="B68" s="31">
        <v>36526</v>
      </c>
      <c r="C68" s="31">
        <v>55153</v>
      </c>
      <c r="D68">
        <f>'17 Turbine Curve Data'!H73</f>
        <v>0.90800000000000003</v>
      </c>
    </row>
    <row r="69" spans="1:4" x14ac:dyDescent="0.45">
      <c r="A69" t="s">
        <v>145</v>
      </c>
      <c r="B69" s="31">
        <v>36526</v>
      </c>
      <c r="C69" s="31">
        <v>55153</v>
      </c>
      <c r="D69">
        <f>'17 Turbine Curve Data'!H74</f>
        <v>0.49199999999999999</v>
      </c>
    </row>
    <row r="70" spans="1:4" x14ac:dyDescent="0.45">
      <c r="A70" t="s">
        <v>146</v>
      </c>
      <c r="B70" s="31">
        <v>36526</v>
      </c>
      <c r="C70" s="31">
        <v>55153</v>
      </c>
      <c r="D70">
        <f>'17 Turbine Curve Data'!H75</f>
        <v>5.5430000000000002E-3</v>
      </c>
    </row>
    <row r="71" spans="1:4" x14ac:dyDescent="0.45">
      <c r="A71" t="s">
        <v>147</v>
      </c>
      <c r="B71" s="31">
        <v>36526</v>
      </c>
      <c r="C71" s="31">
        <v>55153</v>
      </c>
      <c r="D71">
        <f>'17 Turbine Curve Data'!H76</f>
        <v>8.4779999999999994E-2</v>
      </c>
    </row>
    <row r="72" spans="1:4" x14ac:dyDescent="0.45">
      <c r="A72" t="s">
        <v>148</v>
      </c>
      <c r="B72" s="31">
        <v>36526</v>
      </c>
      <c r="C72" s="31">
        <v>55153</v>
      </c>
      <c r="D72">
        <f>'17 Turbine Curve Data'!H77</f>
        <v>3.8269999999999998E-2</v>
      </c>
    </row>
    <row r="73" spans="1:4" x14ac:dyDescent="0.45">
      <c r="A73" t="s">
        <v>149</v>
      </c>
      <c r="B73" s="31">
        <v>36526</v>
      </c>
      <c r="C73" s="31">
        <v>55153</v>
      </c>
      <c r="D73">
        <f>'17 Turbine Curve Data'!H78</f>
        <v>5</v>
      </c>
    </row>
    <row r="74" spans="1:4" x14ac:dyDescent="0.45">
      <c r="A74" t="s">
        <v>150</v>
      </c>
      <c r="B74" s="31">
        <v>36526</v>
      </c>
      <c r="C74" s="31">
        <v>55153</v>
      </c>
      <c r="D74">
        <f>'17 Turbine Curve Data'!H79</f>
        <v>3.2</v>
      </c>
    </row>
    <row r="75" spans="1:4" x14ac:dyDescent="0.45">
      <c r="A75" t="s">
        <v>151</v>
      </c>
      <c r="B75" s="31">
        <v>36526</v>
      </c>
      <c r="C75" s="31">
        <v>55153</v>
      </c>
      <c r="D75">
        <f>'17 Turbine Curve Data'!H80</f>
        <v>1.9</v>
      </c>
    </row>
    <row r="76" spans="1:4" x14ac:dyDescent="0.45">
      <c r="A76" t="s">
        <v>152</v>
      </c>
      <c r="B76" s="31">
        <v>36526</v>
      </c>
      <c r="C76" s="31">
        <v>55153</v>
      </c>
      <c r="D76">
        <f>'17 Turbine Curve Data'!H81</f>
        <v>0.31</v>
      </c>
    </row>
    <row r="77" spans="1:4" x14ac:dyDescent="0.45">
      <c r="A77" t="s">
        <v>153</v>
      </c>
      <c r="B77" s="31">
        <v>36526</v>
      </c>
      <c r="C77" s="31">
        <v>55153</v>
      </c>
      <c r="D77">
        <f>'17 Turbine Curve Data'!H82</f>
        <v>0.28999999999999998</v>
      </c>
    </row>
    <row r="78" spans="1:4" x14ac:dyDescent="0.45">
      <c r="A78" t="s">
        <v>154</v>
      </c>
      <c r="B78" s="31">
        <v>36526</v>
      </c>
      <c r="C78" s="31">
        <v>55153</v>
      </c>
      <c r="D78">
        <f>'17 Turbine Curve Data'!H83</f>
        <v>0.06</v>
      </c>
    </row>
    <row r="79" spans="1:4" x14ac:dyDescent="0.45">
      <c r="A79" t="s">
        <v>155</v>
      </c>
      <c r="B79" s="31">
        <v>36526</v>
      </c>
      <c r="C79" s="31">
        <v>55153</v>
      </c>
      <c r="D79">
        <f>'17 Turbine Curve Data'!H84</f>
        <v>5.8</v>
      </c>
    </row>
    <row r="80" spans="1:4" x14ac:dyDescent="0.45">
      <c r="A80" t="s">
        <v>156</v>
      </c>
      <c r="B80" s="31">
        <v>36526</v>
      </c>
      <c r="C80" s="31">
        <v>55153</v>
      </c>
      <c r="D80">
        <f>'17 Turbine Curve Data'!H85</f>
        <v>2.8</v>
      </c>
    </row>
    <row r="81" spans="1:4" x14ac:dyDescent="0.45">
      <c r="A81" t="s">
        <v>157</v>
      </c>
      <c r="B81" s="31">
        <v>36526</v>
      </c>
      <c r="C81" s="31">
        <v>55153</v>
      </c>
      <c r="D81">
        <f>'17 Turbine Curve Data'!H86</f>
        <v>0.8</v>
      </c>
    </row>
    <row r="82" spans="1:4" x14ac:dyDescent="0.45">
      <c r="A82" t="s">
        <v>158</v>
      </c>
      <c r="B82" s="31">
        <v>36526</v>
      </c>
      <c r="C82" s="31">
        <v>55153</v>
      </c>
      <c r="D82">
        <f>'17 Turbine Curve Data'!H87</f>
        <v>0.36</v>
      </c>
    </row>
    <row r="83" spans="1:4" x14ac:dyDescent="0.45">
      <c r="A83" t="s">
        <v>159</v>
      </c>
      <c r="B83" s="31">
        <v>36526</v>
      </c>
      <c r="C83" s="31">
        <v>55153</v>
      </c>
      <c r="D83">
        <f>'17 Turbine Curve Data'!H88</f>
        <v>0.2576</v>
      </c>
    </row>
    <row r="84" spans="1:4" x14ac:dyDescent="0.45">
      <c r="A84" t="s">
        <v>160</v>
      </c>
      <c r="B84" s="31">
        <v>36526</v>
      </c>
      <c r="C84" s="31">
        <v>55153</v>
      </c>
      <c r="D84">
        <f>'17 Turbine Curve Data'!H89</f>
        <v>6.4699999999999994E-2</v>
      </c>
    </row>
    <row r="85" spans="1:4" x14ac:dyDescent="0.45">
      <c r="A85" t="s">
        <v>161</v>
      </c>
      <c r="B85" s="31">
        <v>36526</v>
      </c>
      <c r="C85" s="31">
        <v>55153</v>
      </c>
      <c r="D85">
        <f>'17 Turbine Curve Data'!H90</f>
        <v>5.8</v>
      </c>
    </row>
    <row r="86" spans="1:4" x14ac:dyDescent="0.45">
      <c r="A86" t="s">
        <v>162</v>
      </c>
      <c r="B86" s="31">
        <v>36526</v>
      </c>
      <c r="C86" s="31">
        <v>55153</v>
      </c>
      <c r="D86">
        <f>'17 Turbine Curve Data'!H91</f>
        <v>3.2</v>
      </c>
    </row>
    <row r="87" spans="1:4" x14ac:dyDescent="0.45">
      <c r="A87" t="s">
        <v>163</v>
      </c>
      <c r="B87" s="31">
        <v>36526</v>
      </c>
      <c r="C87" s="31">
        <v>55153</v>
      </c>
      <c r="D87">
        <f>'17 Turbine Curve Data'!H92</f>
        <v>1.1000000000000001</v>
      </c>
    </row>
    <row r="88" spans="1:4" x14ac:dyDescent="0.45">
      <c r="A88" t="s">
        <v>164</v>
      </c>
      <c r="B88" s="31">
        <v>36526</v>
      </c>
      <c r="C88" s="31">
        <v>55153</v>
      </c>
      <c r="D88">
        <f>'17 Turbine Curve Data'!H93</f>
        <v>0.19420000000000001</v>
      </c>
    </row>
    <row r="89" spans="1:4" x14ac:dyDescent="0.45">
      <c r="A89" t="s">
        <v>165</v>
      </c>
      <c r="B89" s="31">
        <v>36526</v>
      </c>
      <c r="C89" s="31">
        <v>55153</v>
      </c>
      <c r="D89">
        <f>'17 Turbine Curve Data'!H94</f>
        <v>0.4219</v>
      </c>
    </row>
    <row r="90" spans="1:4" x14ac:dyDescent="0.45">
      <c r="A90" t="s">
        <v>166</v>
      </c>
      <c r="B90" s="31">
        <v>36526</v>
      </c>
      <c r="C90" s="31">
        <v>55153</v>
      </c>
      <c r="D90">
        <f>'17 Turbine Curve Data'!H95</f>
        <v>1.0000000000000001E-5</v>
      </c>
    </row>
    <row r="91" spans="1:4" x14ac:dyDescent="0.45">
      <c r="A91" t="s">
        <v>167</v>
      </c>
      <c r="B91" s="31">
        <v>36526</v>
      </c>
      <c r="C91" s="31">
        <v>55153</v>
      </c>
      <c r="D91">
        <f>'17 Turbine Curve Data'!H96</f>
        <v>6</v>
      </c>
    </row>
    <row r="92" spans="1:4" x14ac:dyDescent="0.45">
      <c r="A92" t="s">
        <v>168</v>
      </c>
      <c r="B92" s="31">
        <v>36526</v>
      </c>
      <c r="C92" s="31">
        <v>55153</v>
      </c>
      <c r="D92">
        <f>'17 Turbine Curve Data'!H97</f>
        <v>3</v>
      </c>
    </row>
    <row r="93" spans="1:4" x14ac:dyDescent="0.45">
      <c r="A93" t="s">
        <v>169</v>
      </c>
      <c r="B93" s="31">
        <v>36526</v>
      </c>
      <c r="C93" s="31">
        <v>55153</v>
      </c>
      <c r="D93">
        <f>'17 Turbine Curve Data'!H98</f>
        <v>1.1000000000000001</v>
      </c>
    </row>
    <row r="94" spans="1:4" x14ac:dyDescent="0.45">
      <c r="A94" t="s">
        <v>170</v>
      </c>
      <c r="B94" s="31">
        <v>36526</v>
      </c>
      <c r="C94" s="31">
        <v>55153</v>
      </c>
      <c r="D94">
        <f>'17 Turbine Curve Data'!H99</f>
        <v>0.42</v>
      </c>
    </row>
    <row r="95" spans="1:4" x14ac:dyDescent="0.45">
      <c r="A95" t="s">
        <v>171</v>
      </c>
      <c r="B95" s="31">
        <v>36526</v>
      </c>
      <c r="C95" s="31">
        <v>55153</v>
      </c>
      <c r="D95">
        <f>'17 Turbine Curve Data'!H100</f>
        <v>0.24</v>
      </c>
    </row>
    <row r="96" spans="1:4" x14ac:dyDescent="0.45">
      <c r="A96" t="s">
        <v>172</v>
      </c>
      <c r="B96" s="31">
        <v>36526</v>
      </c>
      <c r="C96" s="31">
        <v>55153</v>
      </c>
      <c r="D96">
        <f>'17 Turbine Curve Data'!H101</f>
        <v>0</v>
      </c>
    </row>
    <row r="97" spans="1:4" x14ac:dyDescent="0.45">
      <c r="A97" t="s">
        <v>173</v>
      </c>
      <c r="B97" s="31">
        <v>36526</v>
      </c>
      <c r="C97" s="31">
        <v>55153</v>
      </c>
      <c r="D97">
        <f>'17 Turbine Curve Data'!H102</f>
        <v>6.8</v>
      </c>
    </row>
    <row r="98" spans="1:4" x14ac:dyDescent="0.45">
      <c r="A98" t="s">
        <v>174</v>
      </c>
      <c r="B98" s="31">
        <v>36526</v>
      </c>
      <c r="C98" s="31">
        <v>55153</v>
      </c>
      <c r="D98">
        <f>'17 Turbine Curve Data'!H103</f>
        <v>2</v>
      </c>
    </row>
    <row r="99" spans="1:4" x14ac:dyDescent="0.45">
      <c r="A99" t="s">
        <v>175</v>
      </c>
      <c r="B99" s="31">
        <v>36526</v>
      </c>
      <c r="C99" s="31">
        <v>55153</v>
      </c>
      <c r="D99">
        <f>'17 Turbine Curve Data'!H104</f>
        <v>2.23</v>
      </c>
    </row>
    <row r="100" spans="1:4" x14ac:dyDescent="0.45">
      <c r="A100" t="s">
        <v>176</v>
      </c>
      <c r="B100" s="31">
        <v>36526</v>
      </c>
      <c r="C100" s="31">
        <v>55153</v>
      </c>
      <c r="D100">
        <f>'17 Turbine Curve Data'!H105</f>
        <v>0.45260699999999998</v>
      </c>
    </row>
    <row r="101" spans="1:4" x14ac:dyDescent="0.45">
      <c r="A101" t="s">
        <v>177</v>
      </c>
      <c r="B101" s="31">
        <v>36526</v>
      </c>
      <c r="C101" s="31">
        <v>55153</v>
      </c>
      <c r="D101">
        <f>'17 Turbine Curve Data'!H106</f>
        <v>0.21942700000000001</v>
      </c>
    </row>
    <row r="102" spans="1:4" x14ac:dyDescent="0.45">
      <c r="A102" t="s">
        <v>178</v>
      </c>
      <c r="B102" s="31">
        <v>36526</v>
      </c>
      <c r="C102" s="31">
        <v>55153</v>
      </c>
      <c r="D102">
        <f>'17 Turbine Curve Data'!H107</f>
        <v>0.14607100000000001</v>
      </c>
    </row>
  </sheetData>
  <pageMargins left="0.7" right="0.7" top="0.75" bottom="0.75" header="0.3" footer="0.3"/>
  <pageSetup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22"/>
  <dimension ref="A1:D102"/>
  <sheetViews>
    <sheetView workbookViewId="0">
      <selection activeCell="H9" sqref="H9"/>
    </sheetView>
  </sheetViews>
  <sheetFormatPr defaultRowHeight="14.25" x14ac:dyDescent="0.45"/>
  <cols>
    <col min="1" max="1" width="14.265625" bestFit="1" customWidth="1"/>
    <col min="2" max="3" width="15.86328125" style="31" bestFit="1" customWidth="1"/>
  </cols>
  <sheetData>
    <row r="1" spans="1:4" x14ac:dyDescent="0.45">
      <c r="A1" t="s">
        <v>77</v>
      </c>
      <c r="B1" s="31">
        <v>36526</v>
      </c>
      <c r="C1" s="31">
        <v>55153</v>
      </c>
      <c r="D1">
        <f>'17 Turbine Curve Data'!I6</f>
        <v>3</v>
      </c>
    </row>
    <row r="2" spans="1:4" x14ac:dyDescent="0.45">
      <c r="A2" t="s">
        <v>78</v>
      </c>
      <c r="B2" s="31">
        <v>36526</v>
      </c>
      <c r="C2" s="31">
        <v>55153</v>
      </c>
      <c r="D2">
        <f>'17 Turbine Curve Data'!I7</f>
        <v>3</v>
      </c>
    </row>
    <row r="3" spans="1:4" x14ac:dyDescent="0.45">
      <c r="A3" t="s">
        <v>79</v>
      </c>
      <c r="B3" s="31">
        <v>36526</v>
      </c>
      <c r="C3" s="31">
        <v>55153</v>
      </c>
      <c r="D3">
        <f>'17 Turbine Curve Data'!I8</f>
        <v>3</v>
      </c>
    </row>
    <row r="4" spans="1:4" x14ac:dyDescent="0.45">
      <c r="A4" t="s">
        <v>80</v>
      </c>
      <c r="B4" s="31">
        <v>36526</v>
      </c>
      <c r="C4" s="31">
        <v>55153</v>
      </c>
      <c r="D4">
        <f>'17 Turbine Curve Data'!I9</f>
        <v>0.226269</v>
      </c>
    </row>
    <row r="5" spans="1:4" x14ac:dyDescent="0.45">
      <c r="A5" t="s">
        <v>81</v>
      </c>
      <c r="B5" s="31">
        <v>36526</v>
      </c>
      <c r="C5" s="31">
        <v>55153</v>
      </c>
      <c r="D5">
        <f>'17 Turbine Curve Data'!I10</f>
        <v>0.233686</v>
      </c>
    </row>
    <row r="6" spans="1:4" x14ac:dyDescent="0.45">
      <c r="A6" t="s">
        <v>82</v>
      </c>
      <c r="B6" s="31">
        <v>36526</v>
      </c>
      <c r="C6" s="31">
        <v>55153</v>
      </c>
      <c r="D6">
        <f>'17 Turbine Curve Data'!I11</f>
        <v>0.20452999999999999</v>
      </c>
    </row>
    <row r="7" spans="1:4" x14ac:dyDescent="0.45">
      <c r="A7" t="s">
        <v>83</v>
      </c>
      <c r="B7" s="31">
        <v>36526</v>
      </c>
      <c r="C7" s="31">
        <v>55153</v>
      </c>
      <c r="D7">
        <f>'17 Turbine Curve Data'!I12</f>
        <v>5.5375139999999998</v>
      </c>
    </row>
    <row r="8" spans="1:4" x14ac:dyDescent="0.45">
      <c r="A8" t="s">
        <v>84</v>
      </c>
      <c r="B8" s="31">
        <v>36526</v>
      </c>
      <c r="C8" s="31">
        <v>55153</v>
      </c>
      <c r="D8">
        <f>'17 Turbine Curve Data'!I13</f>
        <v>3.490326</v>
      </c>
    </row>
    <row r="9" spans="1:4" x14ac:dyDescent="0.45">
      <c r="A9" t="s">
        <v>85</v>
      </c>
      <c r="B9" s="31">
        <v>36526</v>
      </c>
      <c r="C9" s="31">
        <v>55153</v>
      </c>
      <c r="D9">
        <f>'17 Turbine Curve Data'!I14</f>
        <v>0.74715900000000002</v>
      </c>
    </row>
    <row r="10" spans="1:4" x14ac:dyDescent="0.45">
      <c r="A10" t="s">
        <v>86</v>
      </c>
      <c r="B10" s="31">
        <v>36526</v>
      </c>
      <c r="C10" s="31">
        <v>55153</v>
      </c>
      <c r="D10">
        <f>'17 Turbine Curve Data'!I15</f>
        <v>0.20156399999999999</v>
      </c>
    </row>
    <row r="11" spans="1:4" x14ac:dyDescent="0.45">
      <c r="A11" t="s">
        <v>87</v>
      </c>
      <c r="B11" s="31">
        <v>36526</v>
      </c>
      <c r="C11" s="31">
        <v>55153</v>
      </c>
      <c r="D11">
        <f>'17 Turbine Curve Data'!I16</f>
        <v>0.43513299999999999</v>
      </c>
    </row>
    <row r="12" spans="1:4" x14ac:dyDescent="0.45">
      <c r="A12" t="s">
        <v>88</v>
      </c>
      <c r="B12" s="31">
        <v>36526</v>
      </c>
      <c r="C12" s="31">
        <v>55153</v>
      </c>
      <c r="D12">
        <f>'17 Turbine Curve Data'!I17</f>
        <v>7.9853999999999994E-2</v>
      </c>
    </row>
    <row r="13" spans="1:4" x14ac:dyDescent="0.45">
      <c r="A13" t="s">
        <v>89</v>
      </c>
      <c r="B13" s="31">
        <v>36526</v>
      </c>
      <c r="C13" s="31">
        <v>55153</v>
      </c>
      <c r="D13">
        <f>'17 Turbine Curve Data'!I18</f>
        <v>5.3281720000000004</v>
      </c>
    </row>
    <row r="14" spans="1:4" x14ac:dyDescent="0.45">
      <c r="A14" t="s">
        <v>90</v>
      </c>
      <c r="B14" s="31">
        <v>36526</v>
      </c>
      <c r="C14" s="31">
        <v>55153</v>
      </c>
      <c r="D14">
        <f>'17 Turbine Curve Data'!I19</f>
        <v>3.509798</v>
      </c>
    </row>
    <row r="15" spans="1:4" x14ac:dyDescent="0.45">
      <c r="A15" t="s">
        <v>91</v>
      </c>
      <c r="B15" s="31">
        <v>36526</v>
      </c>
      <c r="C15" s="31">
        <v>55153</v>
      </c>
      <c r="D15">
        <f>'17 Turbine Curve Data'!I20</f>
        <v>1.13703</v>
      </c>
    </row>
    <row r="16" spans="1:4" x14ac:dyDescent="0.45">
      <c r="A16" t="s">
        <v>92</v>
      </c>
      <c r="B16" s="31">
        <v>36526</v>
      </c>
      <c r="C16" s="31">
        <v>55153</v>
      </c>
      <c r="D16">
        <f>'17 Turbine Curve Data'!I21</f>
        <v>0.22359499999999999</v>
      </c>
    </row>
    <row r="17" spans="1:4" x14ac:dyDescent="0.45">
      <c r="A17" t="s">
        <v>93</v>
      </c>
      <c r="B17" s="31">
        <v>36526</v>
      </c>
      <c r="C17" s="31">
        <v>55153</v>
      </c>
      <c r="D17">
        <f>'17 Turbine Curve Data'!I22</f>
        <v>0.41111399999999998</v>
      </c>
    </row>
    <row r="18" spans="1:4" x14ac:dyDescent="0.45">
      <c r="A18" t="s">
        <v>94</v>
      </c>
      <c r="B18" s="31">
        <v>36526</v>
      </c>
      <c r="C18" s="31">
        <v>55153</v>
      </c>
      <c r="D18">
        <f>'17 Turbine Curve Data'!I23</f>
        <v>9.8242999999999997E-2</v>
      </c>
    </row>
    <row r="19" spans="1:4" x14ac:dyDescent="0.45">
      <c r="A19" t="s">
        <v>95</v>
      </c>
      <c r="B19" s="31">
        <v>36526</v>
      </c>
      <c r="C19" s="31">
        <v>55153</v>
      </c>
      <c r="D19">
        <f>'17 Turbine Curve Data'!I24</f>
        <v>4.8099999999999996</v>
      </c>
    </row>
    <row r="20" spans="1:4" x14ac:dyDescent="0.45">
      <c r="A20" t="s">
        <v>96</v>
      </c>
      <c r="B20" s="31">
        <v>36526</v>
      </c>
      <c r="C20" s="31">
        <v>55153</v>
      </c>
      <c r="D20">
        <f>'17 Turbine Curve Data'!I25</f>
        <v>2.2400000000000002</v>
      </c>
    </row>
    <row r="21" spans="1:4" x14ac:dyDescent="0.45">
      <c r="A21" t="s">
        <v>97</v>
      </c>
      <c r="B21" s="31">
        <v>36526</v>
      </c>
      <c r="C21" s="31">
        <v>55153</v>
      </c>
      <c r="D21">
        <f>'17 Turbine Curve Data'!I26</f>
        <v>1.3</v>
      </c>
    </row>
    <row r="22" spans="1:4" x14ac:dyDescent="0.45">
      <c r="A22" t="s">
        <v>98</v>
      </c>
      <c r="B22" s="31">
        <v>36526</v>
      </c>
      <c r="C22" s="31">
        <v>55153</v>
      </c>
      <c r="D22">
        <f>'17 Turbine Curve Data'!I27</f>
        <v>0.23</v>
      </c>
    </row>
    <row r="23" spans="1:4" x14ac:dyDescent="0.45">
      <c r="A23" t="s">
        <v>99</v>
      </c>
      <c r="B23" s="31">
        <v>36526</v>
      </c>
      <c r="C23" s="31">
        <v>55153</v>
      </c>
      <c r="D23">
        <f>'17 Turbine Curve Data'!I28</f>
        <v>0.26</v>
      </c>
    </row>
    <row r="24" spans="1:4" x14ac:dyDescent="0.45">
      <c r="A24" t="s">
        <v>100</v>
      </c>
      <c r="B24" s="31">
        <v>36526</v>
      </c>
      <c r="C24" s="31">
        <v>55153</v>
      </c>
      <c r="D24">
        <f>'17 Turbine Curve Data'!I29</f>
        <v>0.08</v>
      </c>
    </row>
    <row r="25" spans="1:4" x14ac:dyDescent="0.45">
      <c r="A25" t="s">
        <v>101</v>
      </c>
      <c r="B25" s="31">
        <v>36526</v>
      </c>
      <c r="C25" s="31">
        <v>55153</v>
      </c>
      <c r="D25">
        <f>'17 Turbine Curve Data'!I30</f>
        <v>1</v>
      </c>
    </row>
    <row r="26" spans="1:4" x14ac:dyDescent="0.45">
      <c r="A26" t="s">
        <v>102</v>
      </c>
      <c r="B26" s="31">
        <v>36526</v>
      </c>
      <c r="C26" s="31">
        <v>55153</v>
      </c>
      <c r="D26">
        <f>'17 Turbine Curve Data'!I31</f>
        <v>0.55000000000000004</v>
      </c>
    </row>
    <row r="27" spans="1:4" x14ac:dyDescent="0.45">
      <c r="A27" t="s">
        <v>103</v>
      </c>
      <c r="B27" s="31">
        <v>36526</v>
      </c>
      <c r="C27" s="31">
        <v>55153</v>
      </c>
      <c r="D27">
        <f>'17 Turbine Curve Data'!I32</f>
        <v>0.25</v>
      </c>
    </row>
    <row r="28" spans="1:4" x14ac:dyDescent="0.45">
      <c r="A28" t="s">
        <v>104</v>
      </c>
      <c r="B28" s="31">
        <v>36526</v>
      </c>
      <c r="C28" s="31">
        <v>55153</v>
      </c>
      <c r="D28">
        <f>'17 Turbine Curve Data'!I33</f>
        <v>4.1999999999999997E-3</v>
      </c>
    </row>
    <row r="29" spans="1:4" x14ac:dyDescent="0.45">
      <c r="A29" t="s">
        <v>105</v>
      </c>
      <c r="B29" s="31">
        <v>36526</v>
      </c>
      <c r="C29" s="31">
        <v>55153</v>
      </c>
      <c r="D29">
        <f>'17 Turbine Curve Data'!I34</f>
        <v>0.1024</v>
      </c>
    </row>
    <row r="30" spans="1:4" x14ac:dyDescent="0.45">
      <c r="A30" t="s">
        <v>106</v>
      </c>
      <c r="B30" s="31">
        <v>36526</v>
      </c>
      <c r="C30" s="31">
        <v>55153</v>
      </c>
      <c r="D30">
        <f>'17 Turbine Curve Data'!I35</f>
        <v>1.0999999999999999E-2</v>
      </c>
    </row>
    <row r="31" spans="1:4" x14ac:dyDescent="0.45">
      <c r="A31" t="s">
        <v>107</v>
      </c>
      <c r="B31" s="31">
        <v>36526</v>
      </c>
      <c r="C31" s="31">
        <v>55153</v>
      </c>
      <c r="D31">
        <f>'17 Turbine Curve Data'!I36</f>
        <v>1</v>
      </c>
    </row>
    <row r="32" spans="1:4" x14ac:dyDescent="0.45">
      <c r="A32" t="s">
        <v>108</v>
      </c>
      <c r="B32" s="31">
        <v>36526</v>
      </c>
      <c r="C32" s="31">
        <v>55153</v>
      </c>
      <c r="D32">
        <f>'17 Turbine Curve Data'!I37</f>
        <v>0.55000000000000004</v>
      </c>
    </row>
    <row r="33" spans="1:4" x14ac:dyDescent="0.45">
      <c r="A33" t="s">
        <v>109</v>
      </c>
      <c r="B33" s="31">
        <v>36526</v>
      </c>
      <c r="C33" s="31">
        <v>55153</v>
      </c>
      <c r="D33">
        <f>'17 Turbine Curve Data'!I38</f>
        <v>0.25</v>
      </c>
    </row>
    <row r="34" spans="1:4" x14ac:dyDescent="0.45">
      <c r="A34" t="s">
        <v>110</v>
      </c>
      <c r="B34" s="31">
        <v>36526</v>
      </c>
      <c r="C34" s="31">
        <v>55153</v>
      </c>
      <c r="D34">
        <f>'17 Turbine Curve Data'!I39</f>
        <v>4.1999999999999997E-3</v>
      </c>
    </row>
    <row r="35" spans="1:4" x14ac:dyDescent="0.45">
      <c r="A35" t="s">
        <v>111</v>
      </c>
      <c r="B35" s="31">
        <v>36526</v>
      </c>
      <c r="C35" s="31">
        <v>55153</v>
      </c>
      <c r="D35">
        <f>'17 Turbine Curve Data'!I40</f>
        <v>0.1024</v>
      </c>
    </row>
    <row r="36" spans="1:4" x14ac:dyDescent="0.45">
      <c r="A36" t="s">
        <v>112</v>
      </c>
      <c r="B36" s="31">
        <v>36526</v>
      </c>
      <c r="C36" s="31">
        <v>55153</v>
      </c>
      <c r="D36">
        <f>'17 Turbine Curve Data'!I41</f>
        <v>1.0999999999999999E-2</v>
      </c>
    </row>
    <row r="37" spans="1:4" x14ac:dyDescent="0.45">
      <c r="A37" t="s">
        <v>113</v>
      </c>
      <c r="B37" s="31">
        <v>36526</v>
      </c>
      <c r="C37" s="31">
        <v>55153</v>
      </c>
      <c r="D37">
        <f>'17 Turbine Curve Data'!I42</f>
        <v>1</v>
      </c>
    </row>
    <row r="38" spans="1:4" x14ac:dyDescent="0.45">
      <c r="A38" t="s">
        <v>114</v>
      </c>
      <c r="B38" s="31">
        <v>36526</v>
      </c>
      <c r="C38" s="31">
        <v>55153</v>
      </c>
      <c r="D38">
        <f>'17 Turbine Curve Data'!I43</f>
        <v>0.55000000000000004</v>
      </c>
    </row>
    <row r="39" spans="1:4" x14ac:dyDescent="0.45">
      <c r="A39" t="s">
        <v>115</v>
      </c>
      <c r="B39" s="31">
        <v>36526</v>
      </c>
      <c r="C39" s="31">
        <v>55153</v>
      </c>
      <c r="D39">
        <f>'17 Turbine Curve Data'!I44</f>
        <v>0.25</v>
      </c>
    </row>
    <row r="40" spans="1:4" x14ac:dyDescent="0.45">
      <c r="A40" t="s">
        <v>116</v>
      </c>
      <c r="B40" s="31">
        <v>36526</v>
      </c>
      <c r="C40" s="31">
        <v>55153</v>
      </c>
      <c r="D40">
        <f>'17 Turbine Curve Data'!I45</f>
        <v>4.1999999999999997E-3</v>
      </c>
    </row>
    <row r="41" spans="1:4" x14ac:dyDescent="0.45">
      <c r="A41" t="s">
        <v>117</v>
      </c>
      <c r="B41" s="31">
        <v>36526</v>
      </c>
      <c r="C41" s="31">
        <v>55153</v>
      </c>
      <c r="D41">
        <f>'17 Turbine Curve Data'!I46</f>
        <v>0.1024</v>
      </c>
    </row>
    <row r="42" spans="1:4" x14ac:dyDescent="0.45">
      <c r="A42" t="s">
        <v>118</v>
      </c>
      <c r="B42" s="31">
        <v>36526</v>
      </c>
      <c r="C42" s="31">
        <v>55153</v>
      </c>
      <c r="D42">
        <f>'17 Turbine Curve Data'!I47</f>
        <v>1.0999999999999999E-2</v>
      </c>
    </row>
    <row r="43" spans="1:4" x14ac:dyDescent="0.45">
      <c r="A43" t="s">
        <v>119</v>
      </c>
      <c r="B43" s="31">
        <v>36526</v>
      </c>
      <c r="C43" s="31">
        <v>55153</v>
      </c>
      <c r="D43">
        <f>'17 Turbine Curve Data'!I48</f>
        <v>1</v>
      </c>
    </row>
    <row r="44" spans="1:4" x14ac:dyDescent="0.45">
      <c r="A44" t="s">
        <v>120</v>
      </c>
      <c r="B44" s="31">
        <v>36526</v>
      </c>
      <c r="C44" s="31">
        <v>55153</v>
      </c>
      <c r="D44">
        <f>'17 Turbine Curve Data'!I49</f>
        <v>0.55000000000000004</v>
      </c>
    </row>
    <row r="45" spans="1:4" x14ac:dyDescent="0.45">
      <c r="A45" t="s">
        <v>121</v>
      </c>
      <c r="B45" s="31">
        <v>36526</v>
      </c>
      <c r="C45" s="31">
        <v>55153</v>
      </c>
      <c r="D45">
        <f>'17 Turbine Curve Data'!I50</f>
        <v>0.25</v>
      </c>
    </row>
    <row r="46" spans="1:4" x14ac:dyDescent="0.45">
      <c r="A46" t="s">
        <v>122</v>
      </c>
      <c r="B46" s="31">
        <v>36526</v>
      </c>
      <c r="C46" s="31">
        <v>55153</v>
      </c>
      <c r="D46">
        <f>'17 Turbine Curve Data'!I51</f>
        <v>4.1999999999999997E-3</v>
      </c>
    </row>
    <row r="47" spans="1:4" x14ac:dyDescent="0.45">
      <c r="A47" t="s">
        <v>123</v>
      </c>
      <c r="B47" s="31">
        <v>36526</v>
      </c>
      <c r="C47" s="31">
        <v>55153</v>
      </c>
      <c r="D47">
        <f>'17 Turbine Curve Data'!I52</f>
        <v>0.1024</v>
      </c>
    </row>
    <row r="48" spans="1:4" x14ac:dyDescent="0.45">
      <c r="A48" t="s">
        <v>124</v>
      </c>
      <c r="B48" s="31">
        <v>36526</v>
      </c>
      <c r="C48" s="31">
        <v>55153</v>
      </c>
      <c r="D48">
        <f>'17 Turbine Curve Data'!I53</f>
        <v>1.0999999999999999E-2</v>
      </c>
    </row>
    <row r="49" spans="1:4" x14ac:dyDescent="0.45">
      <c r="A49" t="s">
        <v>125</v>
      </c>
      <c r="B49" s="31">
        <v>36526</v>
      </c>
      <c r="C49" s="31">
        <v>55153</v>
      </c>
      <c r="D49">
        <f>'17 Turbine Curve Data'!I54</f>
        <v>0.3</v>
      </c>
    </row>
    <row r="50" spans="1:4" x14ac:dyDescent="0.45">
      <c r="A50" t="s">
        <v>126</v>
      </c>
      <c r="B50" s="31">
        <v>36526</v>
      </c>
      <c r="C50" s="31">
        <v>55153</v>
      </c>
      <c r="D50">
        <f>'17 Turbine Curve Data'!I55</f>
        <v>0.93300000000000005</v>
      </c>
    </row>
    <row r="51" spans="1:4" x14ac:dyDescent="0.45">
      <c r="A51" t="s">
        <v>127</v>
      </c>
      <c r="B51" s="31">
        <v>36526</v>
      </c>
      <c r="C51" s="31">
        <v>55153</v>
      </c>
      <c r="D51">
        <f>'17 Turbine Curve Data'!I56</f>
        <v>0.46700000000000003</v>
      </c>
    </row>
    <row r="52" spans="1:4" x14ac:dyDescent="0.45">
      <c r="A52" t="s">
        <v>128</v>
      </c>
      <c r="B52" s="31">
        <v>36526</v>
      </c>
      <c r="C52" s="31">
        <v>55153</v>
      </c>
      <c r="D52">
        <f>'17 Turbine Curve Data'!I57</f>
        <v>2.4190000000000001E-3</v>
      </c>
    </row>
    <row r="53" spans="1:4" x14ac:dyDescent="0.45">
      <c r="A53" t="s">
        <v>129</v>
      </c>
      <c r="B53" s="31">
        <v>36526</v>
      </c>
      <c r="C53" s="31">
        <v>55153</v>
      </c>
      <c r="D53">
        <f>'17 Turbine Curve Data'!I58</f>
        <v>8.7902999999999995E-2</v>
      </c>
    </row>
    <row r="54" spans="1:4" x14ac:dyDescent="0.45">
      <c r="A54" t="s">
        <v>130</v>
      </c>
      <c r="B54" s="31">
        <v>36526</v>
      </c>
      <c r="C54" s="31">
        <v>55153</v>
      </c>
      <c r="D54">
        <f>'17 Turbine Curve Data'!I59</f>
        <v>3.6011000000000001E-2</v>
      </c>
    </row>
    <row r="55" spans="1:4" x14ac:dyDescent="0.45">
      <c r="A55" t="s">
        <v>131</v>
      </c>
      <c r="B55" s="31">
        <v>36526</v>
      </c>
      <c r="C55" s="31">
        <v>55153</v>
      </c>
      <c r="D55">
        <f>'17 Turbine Curve Data'!I60</f>
        <v>0.3</v>
      </c>
    </row>
    <row r="56" spans="1:4" x14ac:dyDescent="0.45">
      <c r="A56" t="s">
        <v>132</v>
      </c>
      <c r="B56" s="31">
        <v>36526</v>
      </c>
      <c r="C56" s="31">
        <v>55153</v>
      </c>
      <c r="D56">
        <f>'17 Turbine Curve Data'!I61</f>
        <v>0.999</v>
      </c>
    </row>
    <row r="57" spans="1:4" x14ac:dyDescent="0.45">
      <c r="A57" t="s">
        <v>133</v>
      </c>
      <c r="B57" s="31">
        <v>36526</v>
      </c>
      <c r="C57" s="31">
        <v>55153</v>
      </c>
      <c r="D57">
        <f>'17 Turbine Curve Data'!I62</f>
        <v>0.40100000000000002</v>
      </c>
    </row>
    <row r="58" spans="1:4" x14ac:dyDescent="0.45">
      <c r="A58" t="s">
        <v>134</v>
      </c>
      <c r="B58" s="31">
        <v>36526</v>
      </c>
      <c r="C58" s="31">
        <v>55153</v>
      </c>
      <c r="D58">
        <f>'17 Turbine Curve Data'!I63</f>
        <v>2.9650000000000002E-3</v>
      </c>
    </row>
    <row r="59" spans="1:4" x14ac:dyDescent="0.45">
      <c r="A59" t="s">
        <v>135</v>
      </c>
      <c r="B59" s="31">
        <v>36526</v>
      </c>
      <c r="C59" s="31">
        <v>55153</v>
      </c>
      <c r="D59">
        <f>'17 Turbine Curve Data'!I64</f>
        <v>9.3809000000000003E-2</v>
      </c>
    </row>
    <row r="60" spans="1:4" x14ac:dyDescent="0.45">
      <c r="A60" t="s">
        <v>136</v>
      </c>
      <c r="B60" s="31">
        <v>36526</v>
      </c>
      <c r="C60" s="31">
        <v>55153</v>
      </c>
      <c r="D60">
        <f>'17 Turbine Curve Data'!I65</f>
        <v>2.9610000000000001E-2</v>
      </c>
    </row>
    <row r="61" spans="1:4" x14ac:dyDescent="0.45">
      <c r="A61" t="s">
        <v>137</v>
      </c>
      <c r="B61" s="31">
        <v>36526</v>
      </c>
      <c r="C61" s="31">
        <v>55153</v>
      </c>
      <c r="D61">
        <f>'17 Turbine Curve Data'!I66</f>
        <v>0.3</v>
      </c>
    </row>
    <row r="62" spans="1:4" x14ac:dyDescent="0.45">
      <c r="A62" t="s">
        <v>138</v>
      </c>
      <c r="B62" s="31">
        <v>36526</v>
      </c>
      <c r="C62" s="31">
        <v>55153</v>
      </c>
      <c r="D62">
        <f>'17 Turbine Curve Data'!I67</f>
        <v>0.84599999999999997</v>
      </c>
    </row>
    <row r="63" spans="1:4" x14ac:dyDescent="0.45">
      <c r="A63" t="s">
        <v>139</v>
      </c>
      <c r="B63" s="31">
        <v>36526</v>
      </c>
      <c r="C63" s="31">
        <v>55153</v>
      </c>
      <c r="D63">
        <f>'17 Turbine Curve Data'!I68</f>
        <v>0.55400000000000005</v>
      </c>
    </row>
    <row r="64" spans="1:4" x14ac:dyDescent="0.45">
      <c r="A64" t="s">
        <v>140</v>
      </c>
      <c r="B64" s="31">
        <v>36526</v>
      </c>
      <c r="C64" s="31">
        <v>55153</v>
      </c>
      <c r="D64">
        <f>'17 Turbine Curve Data'!I69</f>
        <v>2.516E-3</v>
      </c>
    </row>
    <row r="65" spans="1:4" x14ac:dyDescent="0.45">
      <c r="A65" t="s">
        <v>141</v>
      </c>
      <c r="B65" s="31">
        <v>36526</v>
      </c>
      <c r="C65" s="31">
        <v>55153</v>
      </c>
      <c r="D65">
        <f>'17 Turbine Curve Data'!I70</f>
        <v>8.1354999999999997E-2</v>
      </c>
    </row>
    <row r="66" spans="1:4" x14ac:dyDescent="0.45">
      <c r="A66" t="s">
        <v>142</v>
      </c>
      <c r="B66" s="31">
        <v>36526</v>
      </c>
      <c r="C66" s="31">
        <v>55153</v>
      </c>
      <c r="D66">
        <f>'17 Turbine Curve Data'!I71</f>
        <v>4.3210999999999999E-2</v>
      </c>
    </row>
    <row r="67" spans="1:4" x14ac:dyDescent="0.45">
      <c r="A67" t="s">
        <v>143</v>
      </c>
      <c r="B67" s="31">
        <v>36526</v>
      </c>
      <c r="C67" s="31">
        <v>55153</v>
      </c>
      <c r="D67">
        <f>'17 Turbine Curve Data'!I72</f>
        <v>0.3</v>
      </c>
    </row>
    <row r="68" spans="1:4" x14ac:dyDescent="0.45">
      <c r="A68" t="s">
        <v>144</v>
      </c>
      <c r="B68" s="31">
        <v>36526</v>
      </c>
      <c r="C68" s="31">
        <v>55153</v>
      </c>
      <c r="D68">
        <f>'17 Turbine Curve Data'!I73</f>
        <v>0.90800000000000003</v>
      </c>
    </row>
    <row r="69" spans="1:4" x14ac:dyDescent="0.45">
      <c r="A69" t="s">
        <v>145</v>
      </c>
      <c r="B69" s="31">
        <v>36526</v>
      </c>
      <c r="C69" s="31">
        <v>55153</v>
      </c>
      <c r="D69">
        <f>'17 Turbine Curve Data'!I74</f>
        <v>0.49199999999999999</v>
      </c>
    </row>
    <row r="70" spans="1:4" x14ac:dyDescent="0.45">
      <c r="A70" t="s">
        <v>146</v>
      </c>
      <c r="B70" s="31">
        <v>36526</v>
      </c>
      <c r="C70" s="31">
        <v>55153</v>
      </c>
      <c r="D70">
        <f>'17 Turbine Curve Data'!I75</f>
        <v>5.5430000000000002E-3</v>
      </c>
    </row>
    <row r="71" spans="1:4" x14ac:dyDescent="0.45">
      <c r="A71" t="s">
        <v>147</v>
      </c>
      <c r="B71" s="31">
        <v>36526</v>
      </c>
      <c r="C71" s="31">
        <v>55153</v>
      </c>
      <c r="D71">
        <f>'17 Turbine Curve Data'!I76</f>
        <v>8.4779999999999994E-2</v>
      </c>
    </row>
    <row r="72" spans="1:4" x14ac:dyDescent="0.45">
      <c r="A72" t="s">
        <v>148</v>
      </c>
      <c r="B72" s="31">
        <v>36526</v>
      </c>
      <c r="C72" s="31">
        <v>55153</v>
      </c>
      <c r="D72">
        <f>'17 Turbine Curve Data'!I77</f>
        <v>3.8269999999999998E-2</v>
      </c>
    </row>
    <row r="73" spans="1:4" x14ac:dyDescent="0.45">
      <c r="A73" t="s">
        <v>149</v>
      </c>
      <c r="B73" s="31">
        <v>36526</v>
      </c>
      <c r="C73" s="31">
        <v>55153</v>
      </c>
      <c r="D73">
        <f>'17 Turbine Curve Data'!I78</f>
        <v>5</v>
      </c>
    </row>
    <row r="74" spans="1:4" x14ac:dyDescent="0.45">
      <c r="A74" t="s">
        <v>150</v>
      </c>
      <c r="B74" s="31">
        <v>36526</v>
      </c>
      <c r="C74" s="31">
        <v>55153</v>
      </c>
      <c r="D74">
        <f>'17 Turbine Curve Data'!I79</f>
        <v>3.2</v>
      </c>
    </row>
    <row r="75" spans="1:4" x14ac:dyDescent="0.45">
      <c r="A75" t="s">
        <v>151</v>
      </c>
      <c r="B75" s="31">
        <v>36526</v>
      </c>
      <c r="C75" s="31">
        <v>55153</v>
      </c>
      <c r="D75">
        <f>'17 Turbine Curve Data'!I80</f>
        <v>1.9</v>
      </c>
    </row>
    <row r="76" spans="1:4" x14ac:dyDescent="0.45">
      <c r="A76" t="s">
        <v>152</v>
      </c>
      <c r="B76" s="31">
        <v>36526</v>
      </c>
      <c r="C76" s="31">
        <v>55153</v>
      </c>
      <c r="D76">
        <f>'17 Turbine Curve Data'!I81</f>
        <v>0.31</v>
      </c>
    </row>
    <row r="77" spans="1:4" x14ac:dyDescent="0.45">
      <c r="A77" t="s">
        <v>153</v>
      </c>
      <c r="B77" s="31">
        <v>36526</v>
      </c>
      <c r="C77" s="31">
        <v>55153</v>
      </c>
      <c r="D77">
        <f>'17 Turbine Curve Data'!I82</f>
        <v>0.28999999999999998</v>
      </c>
    </row>
    <row r="78" spans="1:4" x14ac:dyDescent="0.45">
      <c r="A78" t="s">
        <v>154</v>
      </c>
      <c r="B78" s="31">
        <v>36526</v>
      </c>
      <c r="C78" s="31">
        <v>55153</v>
      </c>
      <c r="D78">
        <f>'17 Turbine Curve Data'!I83</f>
        <v>0.06</v>
      </c>
    </row>
    <row r="79" spans="1:4" x14ac:dyDescent="0.45">
      <c r="A79" t="s">
        <v>155</v>
      </c>
      <c r="B79" s="31">
        <v>36526</v>
      </c>
      <c r="C79" s="31">
        <v>55153</v>
      </c>
      <c r="D79">
        <f>'17 Turbine Curve Data'!I84</f>
        <v>5.8</v>
      </c>
    </row>
    <row r="80" spans="1:4" x14ac:dyDescent="0.45">
      <c r="A80" t="s">
        <v>156</v>
      </c>
      <c r="B80" s="31">
        <v>36526</v>
      </c>
      <c r="C80" s="31">
        <v>55153</v>
      </c>
      <c r="D80">
        <f>'17 Turbine Curve Data'!I85</f>
        <v>2.8</v>
      </c>
    </row>
    <row r="81" spans="1:4" x14ac:dyDescent="0.45">
      <c r="A81" t="s">
        <v>157</v>
      </c>
      <c r="B81" s="31">
        <v>36526</v>
      </c>
      <c r="C81" s="31">
        <v>55153</v>
      </c>
      <c r="D81">
        <f>'17 Turbine Curve Data'!I86</f>
        <v>0.8</v>
      </c>
    </row>
    <row r="82" spans="1:4" x14ac:dyDescent="0.45">
      <c r="A82" t="s">
        <v>158</v>
      </c>
      <c r="B82" s="31">
        <v>36526</v>
      </c>
      <c r="C82" s="31">
        <v>55153</v>
      </c>
      <c r="D82">
        <f>'17 Turbine Curve Data'!I87</f>
        <v>0.36</v>
      </c>
    </row>
    <row r="83" spans="1:4" x14ac:dyDescent="0.45">
      <c r="A83" t="s">
        <v>159</v>
      </c>
      <c r="B83" s="31">
        <v>36526</v>
      </c>
      <c r="C83" s="31">
        <v>55153</v>
      </c>
      <c r="D83">
        <f>'17 Turbine Curve Data'!I88</f>
        <v>0.2576</v>
      </c>
    </row>
    <row r="84" spans="1:4" x14ac:dyDescent="0.45">
      <c r="A84" t="s">
        <v>160</v>
      </c>
      <c r="B84" s="31">
        <v>36526</v>
      </c>
      <c r="C84" s="31">
        <v>55153</v>
      </c>
      <c r="D84">
        <f>'17 Turbine Curve Data'!I89</f>
        <v>6.4699999999999994E-2</v>
      </c>
    </row>
    <row r="85" spans="1:4" x14ac:dyDescent="0.45">
      <c r="A85" t="s">
        <v>161</v>
      </c>
      <c r="B85" s="31">
        <v>36526</v>
      </c>
      <c r="C85" s="31">
        <v>55153</v>
      </c>
      <c r="D85">
        <f>'17 Turbine Curve Data'!I90</f>
        <v>5.8</v>
      </c>
    </row>
    <row r="86" spans="1:4" x14ac:dyDescent="0.45">
      <c r="A86" t="s">
        <v>162</v>
      </c>
      <c r="B86" s="31">
        <v>36526</v>
      </c>
      <c r="C86" s="31">
        <v>55153</v>
      </c>
      <c r="D86">
        <f>'17 Turbine Curve Data'!I91</f>
        <v>3.2</v>
      </c>
    </row>
    <row r="87" spans="1:4" x14ac:dyDescent="0.45">
      <c r="A87" t="s">
        <v>163</v>
      </c>
      <c r="B87" s="31">
        <v>36526</v>
      </c>
      <c r="C87" s="31">
        <v>55153</v>
      </c>
      <c r="D87">
        <f>'17 Turbine Curve Data'!I92</f>
        <v>1.1000000000000001</v>
      </c>
    </row>
    <row r="88" spans="1:4" x14ac:dyDescent="0.45">
      <c r="A88" t="s">
        <v>164</v>
      </c>
      <c r="B88" s="31">
        <v>36526</v>
      </c>
      <c r="C88" s="31">
        <v>55153</v>
      </c>
      <c r="D88">
        <f>'17 Turbine Curve Data'!I93</f>
        <v>0.19420000000000001</v>
      </c>
    </row>
    <row r="89" spans="1:4" x14ac:dyDescent="0.45">
      <c r="A89" t="s">
        <v>165</v>
      </c>
      <c r="B89" s="31">
        <v>36526</v>
      </c>
      <c r="C89" s="31">
        <v>55153</v>
      </c>
      <c r="D89">
        <f>'17 Turbine Curve Data'!I94</f>
        <v>0.4219</v>
      </c>
    </row>
    <row r="90" spans="1:4" x14ac:dyDescent="0.45">
      <c r="A90" t="s">
        <v>166</v>
      </c>
      <c r="B90" s="31">
        <v>36526</v>
      </c>
      <c r="C90" s="31">
        <v>55153</v>
      </c>
      <c r="D90">
        <f>'17 Turbine Curve Data'!I95</f>
        <v>1.0000000000000001E-5</v>
      </c>
    </row>
    <row r="91" spans="1:4" x14ac:dyDescent="0.45">
      <c r="A91" t="s">
        <v>167</v>
      </c>
      <c r="B91" s="31">
        <v>36526</v>
      </c>
      <c r="C91" s="31">
        <v>55153</v>
      </c>
      <c r="D91">
        <f>'17 Turbine Curve Data'!I96</f>
        <v>6</v>
      </c>
    </row>
    <row r="92" spans="1:4" x14ac:dyDescent="0.45">
      <c r="A92" t="s">
        <v>168</v>
      </c>
      <c r="B92" s="31">
        <v>36526</v>
      </c>
      <c r="C92" s="31">
        <v>55153</v>
      </c>
      <c r="D92">
        <f>'17 Turbine Curve Data'!I97</f>
        <v>3</v>
      </c>
    </row>
    <row r="93" spans="1:4" x14ac:dyDescent="0.45">
      <c r="A93" t="s">
        <v>169</v>
      </c>
      <c r="B93" s="31">
        <v>36526</v>
      </c>
      <c r="C93" s="31">
        <v>55153</v>
      </c>
      <c r="D93">
        <f>'17 Turbine Curve Data'!I98</f>
        <v>1.1000000000000001</v>
      </c>
    </row>
    <row r="94" spans="1:4" x14ac:dyDescent="0.45">
      <c r="A94" t="s">
        <v>170</v>
      </c>
      <c r="B94" s="31">
        <v>36526</v>
      </c>
      <c r="C94" s="31">
        <v>55153</v>
      </c>
      <c r="D94">
        <f>'17 Turbine Curve Data'!I99</f>
        <v>0.42</v>
      </c>
    </row>
    <row r="95" spans="1:4" x14ac:dyDescent="0.45">
      <c r="A95" t="s">
        <v>171</v>
      </c>
      <c r="B95" s="31">
        <v>36526</v>
      </c>
      <c r="C95" s="31">
        <v>55153</v>
      </c>
      <c r="D95">
        <f>'17 Turbine Curve Data'!I100</f>
        <v>0.24</v>
      </c>
    </row>
    <row r="96" spans="1:4" x14ac:dyDescent="0.45">
      <c r="A96" t="s">
        <v>172</v>
      </c>
      <c r="B96" s="31">
        <v>36526</v>
      </c>
      <c r="C96" s="31">
        <v>55153</v>
      </c>
      <c r="D96">
        <f>'17 Turbine Curve Data'!I101</f>
        <v>0</v>
      </c>
    </row>
    <row r="97" spans="1:4" x14ac:dyDescent="0.45">
      <c r="A97" t="s">
        <v>173</v>
      </c>
      <c r="B97" s="31">
        <v>36526</v>
      </c>
      <c r="C97" s="31">
        <v>55153</v>
      </c>
      <c r="D97">
        <f>'17 Turbine Curve Data'!I102</f>
        <v>6.8</v>
      </c>
    </row>
    <row r="98" spans="1:4" x14ac:dyDescent="0.45">
      <c r="A98" t="s">
        <v>174</v>
      </c>
      <c r="B98" s="31">
        <v>36526</v>
      </c>
      <c r="C98" s="31">
        <v>55153</v>
      </c>
      <c r="D98">
        <f>'17 Turbine Curve Data'!I103</f>
        <v>2</v>
      </c>
    </row>
    <row r="99" spans="1:4" x14ac:dyDescent="0.45">
      <c r="A99" t="s">
        <v>175</v>
      </c>
      <c r="B99" s="31">
        <v>36526</v>
      </c>
      <c r="C99" s="31">
        <v>55153</v>
      </c>
      <c r="D99">
        <f>'17 Turbine Curve Data'!I104</f>
        <v>2.23</v>
      </c>
    </row>
    <row r="100" spans="1:4" x14ac:dyDescent="0.45">
      <c r="A100" t="s">
        <v>176</v>
      </c>
      <c r="B100" s="31">
        <v>36526</v>
      </c>
      <c r="C100" s="31">
        <v>55153</v>
      </c>
      <c r="D100">
        <f>'17 Turbine Curve Data'!I105</f>
        <v>0.45260699999999998</v>
      </c>
    </row>
    <row r="101" spans="1:4" x14ac:dyDescent="0.45">
      <c r="A101" t="s">
        <v>177</v>
      </c>
      <c r="B101" s="31">
        <v>36526</v>
      </c>
      <c r="C101" s="31">
        <v>55153</v>
      </c>
      <c r="D101">
        <f>'17 Turbine Curve Data'!I106</f>
        <v>0.21942700000000001</v>
      </c>
    </row>
    <row r="102" spans="1:4" x14ac:dyDescent="0.45">
      <c r="A102" t="s">
        <v>178</v>
      </c>
      <c r="B102" s="31">
        <v>36526</v>
      </c>
      <c r="C102" s="31">
        <v>55153</v>
      </c>
      <c r="D102">
        <f>'17 Turbine Curve Data'!I107</f>
        <v>0.14607100000000001</v>
      </c>
    </row>
  </sheetData>
  <pageMargins left="0.7" right="0.7" top="0.75" bottom="0.75" header="0.3" footer="0.3"/>
  <pageSetup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23"/>
  <dimension ref="A1:D102"/>
  <sheetViews>
    <sheetView workbookViewId="0">
      <selection activeCell="H9" sqref="H9"/>
    </sheetView>
  </sheetViews>
  <sheetFormatPr defaultRowHeight="14.25" x14ac:dyDescent="0.45"/>
  <cols>
    <col min="1" max="1" width="14.265625" bestFit="1" customWidth="1"/>
    <col min="2" max="3" width="15.86328125" style="31" bestFit="1" customWidth="1"/>
  </cols>
  <sheetData>
    <row r="1" spans="1:4" x14ac:dyDescent="0.45">
      <c r="A1" t="s">
        <v>77</v>
      </c>
      <c r="B1" s="31">
        <v>36526</v>
      </c>
      <c r="C1" s="31">
        <v>55153</v>
      </c>
      <c r="D1">
        <f>'17 Turbine Curve Data'!J6</f>
        <v>3</v>
      </c>
    </row>
    <row r="2" spans="1:4" x14ac:dyDescent="0.45">
      <c r="A2" t="s">
        <v>78</v>
      </c>
      <c r="B2" s="31">
        <v>36526</v>
      </c>
      <c r="C2" s="31">
        <v>55153</v>
      </c>
      <c r="D2">
        <f>'17 Turbine Curve Data'!J7</f>
        <v>3</v>
      </c>
    </row>
    <row r="3" spans="1:4" x14ac:dyDescent="0.45">
      <c r="A3" t="s">
        <v>79</v>
      </c>
      <c r="B3" s="31">
        <v>36526</v>
      </c>
      <c r="C3" s="31">
        <v>55153</v>
      </c>
      <c r="D3">
        <f>'17 Turbine Curve Data'!J8</f>
        <v>3</v>
      </c>
    </row>
    <row r="4" spans="1:4" x14ac:dyDescent="0.45">
      <c r="A4" t="s">
        <v>80</v>
      </c>
      <c r="B4" s="31">
        <v>36526</v>
      </c>
      <c r="C4" s="31">
        <v>55153</v>
      </c>
      <c r="D4">
        <f>'17 Turbine Curve Data'!J9</f>
        <v>0.226269</v>
      </c>
    </row>
    <row r="5" spans="1:4" x14ac:dyDescent="0.45">
      <c r="A5" t="s">
        <v>81</v>
      </c>
      <c r="B5" s="31">
        <v>36526</v>
      </c>
      <c r="C5" s="31">
        <v>55153</v>
      </c>
      <c r="D5">
        <f>'17 Turbine Curve Data'!J10</f>
        <v>0.233686</v>
      </c>
    </row>
    <row r="6" spans="1:4" x14ac:dyDescent="0.45">
      <c r="A6" t="s">
        <v>82</v>
      </c>
      <c r="B6" s="31">
        <v>36526</v>
      </c>
      <c r="C6" s="31">
        <v>55153</v>
      </c>
      <c r="D6">
        <f>'17 Turbine Curve Data'!J11</f>
        <v>0.20452999999999999</v>
      </c>
    </row>
    <row r="7" spans="1:4" x14ac:dyDescent="0.45">
      <c r="A7" t="s">
        <v>83</v>
      </c>
      <c r="B7" s="31">
        <v>36526</v>
      </c>
      <c r="C7" s="31">
        <v>55153</v>
      </c>
      <c r="D7">
        <f>'17 Turbine Curve Data'!J12</f>
        <v>5.5375139999999998</v>
      </c>
    </row>
    <row r="8" spans="1:4" x14ac:dyDescent="0.45">
      <c r="A8" t="s">
        <v>84</v>
      </c>
      <c r="B8" s="31">
        <v>36526</v>
      </c>
      <c r="C8" s="31">
        <v>55153</v>
      </c>
      <c r="D8">
        <f>'17 Turbine Curve Data'!J13</f>
        <v>3.490326</v>
      </c>
    </row>
    <row r="9" spans="1:4" x14ac:dyDescent="0.45">
      <c r="A9" t="s">
        <v>85</v>
      </c>
      <c r="B9" s="31">
        <v>36526</v>
      </c>
      <c r="C9" s="31">
        <v>55153</v>
      </c>
      <c r="D9">
        <f>'17 Turbine Curve Data'!J14</f>
        <v>0.74715900000000002</v>
      </c>
    </row>
    <row r="10" spans="1:4" x14ac:dyDescent="0.45">
      <c r="A10" t="s">
        <v>86</v>
      </c>
      <c r="B10" s="31">
        <v>36526</v>
      </c>
      <c r="C10" s="31">
        <v>55153</v>
      </c>
      <c r="D10">
        <f>'17 Turbine Curve Data'!J15</f>
        <v>0.20156399999999999</v>
      </c>
    </row>
    <row r="11" spans="1:4" x14ac:dyDescent="0.45">
      <c r="A11" t="s">
        <v>87</v>
      </c>
      <c r="B11" s="31">
        <v>36526</v>
      </c>
      <c r="C11" s="31">
        <v>55153</v>
      </c>
      <c r="D11">
        <f>'17 Turbine Curve Data'!J16</f>
        <v>0.43513299999999999</v>
      </c>
    </row>
    <row r="12" spans="1:4" x14ac:dyDescent="0.45">
      <c r="A12" t="s">
        <v>88</v>
      </c>
      <c r="B12" s="31">
        <v>36526</v>
      </c>
      <c r="C12" s="31">
        <v>55153</v>
      </c>
      <c r="D12">
        <f>'17 Turbine Curve Data'!J17</f>
        <v>7.9853999999999994E-2</v>
      </c>
    </row>
    <row r="13" spans="1:4" x14ac:dyDescent="0.45">
      <c r="A13" t="s">
        <v>89</v>
      </c>
      <c r="B13" s="31">
        <v>36526</v>
      </c>
      <c r="C13" s="31">
        <v>55153</v>
      </c>
      <c r="D13">
        <f>'17 Turbine Curve Data'!J18</f>
        <v>5.3281720000000004</v>
      </c>
    </row>
    <row r="14" spans="1:4" x14ac:dyDescent="0.45">
      <c r="A14" t="s">
        <v>90</v>
      </c>
      <c r="B14" s="31">
        <v>36526</v>
      </c>
      <c r="C14" s="31">
        <v>55153</v>
      </c>
      <c r="D14">
        <f>'17 Turbine Curve Data'!J19</f>
        <v>3.509798</v>
      </c>
    </row>
    <row r="15" spans="1:4" x14ac:dyDescent="0.45">
      <c r="A15" t="s">
        <v>91</v>
      </c>
      <c r="B15" s="31">
        <v>36526</v>
      </c>
      <c r="C15" s="31">
        <v>55153</v>
      </c>
      <c r="D15">
        <f>'17 Turbine Curve Data'!J20</f>
        <v>1.13703</v>
      </c>
    </row>
    <row r="16" spans="1:4" x14ac:dyDescent="0.45">
      <c r="A16" t="s">
        <v>92</v>
      </c>
      <c r="B16" s="31">
        <v>36526</v>
      </c>
      <c r="C16" s="31">
        <v>55153</v>
      </c>
      <c r="D16">
        <f>'17 Turbine Curve Data'!J21</f>
        <v>0.22359499999999999</v>
      </c>
    </row>
    <row r="17" spans="1:4" x14ac:dyDescent="0.45">
      <c r="A17" t="s">
        <v>93</v>
      </c>
      <c r="B17" s="31">
        <v>36526</v>
      </c>
      <c r="C17" s="31">
        <v>55153</v>
      </c>
      <c r="D17">
        <f>'17 Turbine Curve Data'!J22</f>
        <v>0.41111399999999998</v>
      </c>
    </row>
    <row r="18" spans="1:4" x14ac:dyDescent="0.45">
      <c r="A18" t="s">
        <v>94</v>
      </c>
      <c r="B18" s="31">
        <v>36526</v>
      </c>
      <c r="C18" s="31">
        <v>55153</v>
      </c>
      <c r="D18">
        <f>'17 Turbine Curve Data'!J23</f>
        <v>9.8242999999999997E-2</v>
      </c>
    </row>
    <row r="19" spans="1:4" x14ac:dyDescent="0.45">
      <c r="A19" t="s">
        <v>95</v>
      </c>
      <c r="B19" s="31">
        <v>36526</v>
      </c>
      <c r="C19" s="31">
        <v>55153</v>
      </c>
      <c r="D19">
        <f>'17 Turbine Curve Data'!J24</f>
        <v>5.3159999999999998</v>
      </c>
    </row>
    <row r="20" spans="1:4" x14ac:dyDescent="0.45">
      <c r="A20" t="s">
        <v>96</v>
      </c>
      <c r="B20" s="31">
        <v>36526</v>
      </c>
      <c r="C20" s="31">
        <v>55153</v>
      </c>
      <c r="D20">
        <f>'17 Turbine Curve Data'!J25</f>
        <v>1.8783700000000001</v>
      </c>
    </row>
    <row r="21" spans="1:4" x14ac:dyDescent="0.45">
      <c r="A21" t="s">
        <v>97</v>
      </c>
      <c r="B21" s="31">
        <v>36526</v>
      </c>
      <c r="C21" s="31">
        <v>55153</v>
      </c>
      <c r="D21">
        <f>'17 Turbine Curve Data'!J26</f>
        <v>1.30592</v>
      </c>
    </row>
    <row r="22" spans="1:4" x14ac:dyDescent="0.45">
      <c r="A22" t="s">
        <v>98</v>
      </c>
      <c r="B22" s="31">
        <v>36526</v>
      </c>
      <c r="C22" s="31">
        <v>55153</v>
      </c>
      <c r="D22">
        <f>'17 Turbine Curve Data'!J27</f>
        <v>0.29160000000000003</v>
      </c>
    </row>
    <row r="23" spans="1:4" x14ac:dyDescent="0.45">
      <c r="A23" t="s">
        <v>99</v>
      </c>
      <c r="B23" s="31">
        <v>36526</v>
      </c>
      <c r="C23" s="31">
        <v>55153</v>
      </c>
      <c r="D23">
        <f>'17 Turbine Curve Data'!J28</f>
        <v>0.2112</v>
      </c>
    </row>
    <row r="24" spans="1:4" x14ac:dyDescent="0.45">
      <c r="A24" t="s">
        <v>100</v>
      </c>
      <c r="B24" s="31">
        <v>36526</v>
      </c>
      <c r="C24" s="31">
        <v>55153</v>
      </c>
      <c r="D24">
        <f>'17 Turbine Curve Data'!J29</f>
        <v>7.1800000000000003E-2</v>
      </c>
    </row>
    <row r="25" spans="1:4" x14ac:dyDescent="0.45">
      <c r="A25" t="s">
        <v>101</v>
      </c>
      <c r="B25" s="31">
        <v>36526</v>
      </c>
      <c r="C25" s="31">
        <v>55153</v>
      </c>
      <c r="D25">
        <f>'17 Turbine Curve Data'!J30</f>
        <v>1</v>
      </c>
    </row>
    <row r="26" spans="1:4" x14ac:dyDescent="0.45">
      <c r="A26" t="s">
        <v>102</v>
      </c>
      <c r="B26" s="31">
        <v>36526</v>
      </c>
      <c r="C26" s="31">
        <v>55153</v>
      </c>
      <c r="D26">
        <f>'17 Turbine Curve Data'!J31</f>
        <v>0.55000000000000004</v>
      </c>
    </row>
    <row r="27" spans="1:4" x14ac:dyDescent="0.45">
      <c r="A27" t="s">
        <v>103</v>
      </c>
      <c r="B27" s="31">
        <v>36526</v>
      </c>
      <c r="C27" s="31">
        <v>55153</v>
      </c>
      <c r="D27">
        <f>'17 Turbine Curve Data'!J32</f>
        <v>0.25</v>
      </c>
    </row>
    <row r="28" spans="1:4" x14ac:dyDescent="0.45">
      <c r="A28" t="s">
        <v>104</v>
      </c>
      <c r="B28" s="31">
        <v>36526</v>
      </c>
      <c r="C28" s="31">
        <v>55153</v>
      </c>
      <c r="D28">
        <f>'17 Turbine Curve Data'!J33</f>
        <v>4.1999999999999997E-3</v>
      </c>
    </row>
    <row r="29" spans="1:4" x14ac:dyDescent="0.45">
      <c r="A29" t="s">
        <v>105</v>
      </c>
      <c r="B29" s="31">
        <v>36526</v>
      </c>
      <c r="C29" s="31">
        <v>55153</v>
      </c>
      <c r="D29">
        <f>'17 Turbine Curve Data'!J34</f>
        <v>0.1024</v>
      </c>
    </row>
    <row r="30" spans="1:4" x14ac:dyDescent="0.45">
      <c r="A30" t="s">
        <v>106</v>
      </c>
      <c r="B30" s="31">
        <v>36526</v>
      </c>
      <c r="C30" s="31">
        <v>55153</v>
      </c>
      <c r="D30">
        <f>'17 Turbine Curve Data'!J35</f>
        <v>1.0999999999999999E-2</v>
      </c>
    </row>
    <row r="31" spans="1:4" x14ac:dyDescent="0.45">
      <c r="A31" t="s">
        <v>107</v>
      </c>
      <c r="B31" s="31">
        <v>36526</v>
      </c>
      <c r="C31" s="31">
        <v>55153</v>
      </c>
      <c r="D31">
        <f>'17 Turbine Curve Data'!J36</f>
        <v>1</v>
      </c>
    </row>
    <row r="32" spans="1:4" x14ac:dyDescent="0.45">
      <c r="A32" t="s">
        <v>108</v>
      </c>
      <c r="B32" s="31">
        <v>36526</v>
      </c>
      <c r="C32" s="31">
        <v>55153</v>
      </c>
      <c r="D32">
        <f>'17 Turbine Curve Data'!J37</f>
        <v>0.55000000000000004</v>
      </c>
    </row>
    <row r="33" spans="1:4" x14ac:dyDescent="0.45">
      <c r="A33" t="s">
        <v>109</v>
      </c>
      <c r="B33" s="31">
        <v>36526</v>
      </c>
      <c r="C33" s="31">
        <v>55153</v>
      </c>
      <c r="D33">
        <f>'17 Turbine Curve Data'!J38</f>
        <v>0.25</v>
      </c>
    </row>
    <row r="34" spans="1:4" x14ac:dyDescent="0.45">
      <c r="A34" t="s">
        <v>110</v>
      </c>
      <c r="B34" s="31">
        <v>36526</v>
      </c>
      <c r="C34" s="31">
        <v>55153</v>
      </c>
      <c r="D34">
        <f>'17 Turbine Curve Data'!J39</f>
        <v>4.1999999999999997E-3</v>
      </c>
    </row>
    <row r="35" spans="1:4" x14ac:dyDescent="0.45">
      <c r="A35" t="s">
        <v>111</v>
      </c>
      <c r="B35" s="31">
        <v>36526</v>
      </c>
      <c r="C35" s="31">
        <v>55153</v>
      </c>
      <c r="D35">
        <f>'17 Turbine Curve Data'!J40</f>
        <v>0.1024</v>
      </c>
    </row>
    <row r="36" spans="1:4" x14ac:dyDescent="0.45">
      <c r="A36" t="s">
        <v>112</v>
      </c>
      <c r="B36" s="31">
        <v>36526</v>
      </c>
      <c r="C36" s="31">
        <v>55153</v>
      </c>
      <c r="D36">
        <f>'17 Turbine Curve Data'!J41</f>
        <v>1.0999999999999999E-2</v>
      </c>
    </row>
    <row r="37" spans="1:4" x14ac:dyDescent="0.45">
      <c r="A37" t="s">
        <v>113</v>
      </c>
      <c r="B37" s="31">
        <v>36526</v>
      </c>
      <c r="C37" s="31">
        <v>55153</v>
      </c>
      <c r="D37">
        <f>'17 Turbine Curve Data'!J42</f>
        <v>1</v>
      </c>
    </row>
    <row r="38" spans="1:4" x14ac:dyDescent="0.45">
      <c r="A38" t="s">
        <v>114</v>
      </c>
      <c r="B38" s="31">
        <v>36526</v>
      </c>
      <c r="C38" s="31">
        <v>55153</v>
      </c>
      <c r="D38">
        <f>'17 Turbine Curve Data'!J43</f>
        <v>0.55000000000000004</v>
      </c>
    </row>
    <row r="39" spans="1:4" x14ac:dyDescent="0.45">
      <c r="A39" t="s">
        <v>115</v>
      </c>
      <c r="B39" s="31">
        <v>36526</v>
      </c>
      <c r="C39" s="31">
        <v>55153</v>
      </c>
      <c r="D39">
        <f>'17 Turbine Curve Data'!J44</f>
        <v>0.25</v>
      </c>
    </row>
    <row r="40" spans="1:4" x14ac:dyDescent="0.45">
      <c r="A40" t="s">
        <v>116</v>
      </c>
      <c r="B40" s="31">
        <v>36526</v>
      </c>
      <c r="C40" s="31">
        <v>55153</v>
      </c>
      <c r="D40">
        <f>'17 Turbine Curve Data'!J45</f>
        <v>4.1999999999999997E-3</v>
      </c>
    </row>
    <row r="41" spans="1:4" x14ac:dyDescent="0.45">
      <c r="A41" t="s">
        <v>117</v>
      </c>
      <c r="B41" s="31">
        <v>36526</v>
      </c>
      <c r="C41" s="31">
        <v>55153</v>
      </c>
      <c r="D41">
        <f>'17 Turbine Curve Data'!J46</f>
        <v>0.1024</v>
      </c>
    </row>
    <row r="42" spans="1:4" x14ac:dyDescent="0.45">
      <c r="A42" t="s">
        <v>118</v>
      </c>
      <c r="B42" s="31">
        <v>36526</v>
      </c>
      <c r="C42" s="31">
        <v>55153</v>
      </c>
      <c r="D42">
        <f>'17 Turbine Curve Data'!J47</f>
        <v>1.0999999999999999E-2</v>
      </c>
    </row>
    <row r="43" spans="1:4" x14ac:dyDescent="0.45">
      <c r="A43" t="s">
        <v>119</v>
      </c>
      <c r="B43" s="31">
        <v>36526</v>
      </c>
      <c r="C43" s="31">
        <v>55153</v>
      </c>
      <c r="D43">
        <f>'17 Turbine Curve Data'!J48</f>
        <v>1</v>
      </c>
    </row>
    <row r="44" spans="1:4" x14ac:dyDescent="0.45">
      <c r="A44" t="s">
        <v>120</v>
      </c>
      <c r="B44" s="31">
        <v>36526</v>
      </c>
      <c r="C44" s="31">
        <v>55153</v>
      </c>
      <c r="D44">
        <f>'17 Turbine Curve Data'!J49</f>
        <v>0.55000000000000004</v>
      </c>
    </row>
    <row r="45" spans="1:4" x14ac:dyDescent="0.45">
      <c r="A45" t="s">
        <v>121</v>
      </c>
      <c r="B45" s="31">
        <v>36526</v>
      </c>
      <c r="C45" s="31">
        <v>55153</v>
      </c>
      <c r="D45">
        <f>'17 Turbine Curve Data'!J50</f>
        <v>0.25</v>
      </c>
    </row>
    <row r="46" spans="1:4" x14ac:dyDescent="0.45">
      <c r="A46" t="s">
        <v>122</v>
      </c>
      <c r="B46" s="31">
        <v>36526</v>
      </c>
      <c r="C46" s="31">
        <v>55153</v>
      </c>
      <c r="D46">
        <f>'17 Turbine Curve Data'!J51</f>
        <v>4.1999999999999997E-3</v>
      </c>
    </row>
    <row r="47" spans="1:4" x14ac:dyDescent="0.45">
      <c r="A47" t="s">
        <v>123</v>
      </c>
      <c r="B47" s="31">
        <v>36526</v>
      </c>
      <c r="C47" s="31">
        <v>55153</v>
      </c>
      <c r="D47">
        <f>'17 Turbine Curve Data'!J52</f>
        <v>0.1024</v>
      </c>
    </row>
    <row r="48" spans="1:4" x14ac:dyDescent="0.45">
      <c r="A48" t="s">
        <v>124</v>
      </c>
      <c r="B48" s="31">
        <v>36526</v>
      </c>
      <c r="C48" s="31">
        <v>55153</v>
      </c>
      <c r="D48">
        <f>'17 Turbine Curve Data'!J53</f>
        <v>1.0999999999999999E-2</v>
      </c>
    </row>
    <row r="49" spans="1:4" x14ac:dyDescent="0.45">
      <c r="A49" t="s">
        <v>125</v>
      </c>
      <c r="B49" s="31">
        <v>36526</v>
      </c>
      <c r="C49" s="31">
        <v>55153</v>
      </c>
      <c r="D49">
        <f>'17 Turbine Curve Data'!J54</f>
        <v>0.3</v>
      </c>
    </row>
    <row r="50" spans="1:4" x14ac:dyDescent="0.45">
      <c r="A50" t="s">
        <v>126</v>
      </c>
      <c r="B50" s="31">
        <v>36526</v>
      </c>
      <c r="C50" s="31">
        <v>55153</v>
      </c>
      <c r="D50">
        <f>'17 Turbine Curve Data'!J55</f>
        <v>0.93300000000000005</v>
      </c>
    </row>
    <row r="51" spans="1:4" x14ac:dyDescent="0.45">
      <c r="A51" t="s">
        <v>127</v>
      </c>
      <c r="B51" s="31">
        <v>36526</v>
      </c>
      <c r="C51" s="31">
        <v>55153</v>
      </c>
      <c r="D51">
        <f>'17 Turbine Curve Data'!J56</f>
        <v>0.46700000000000003</v>
      </c>
    </row>
    <row r="52" spans="1:4" x14ac:dyDescent="0.45">
      <c r="A52" t="s">
        <v>128</v>
      </c>
      <c r="B52" s="31">
        <v>36526</v>
      </c>
      <c r="C52" s="31">
        <v>55153</v>
      </c>
      <c r="D52">
        <f>'17 Turbine Curve Data'!J57</f>
        <v>2.4190000000000001E-3</v>
      </c>
    </row>
    <row r="53" spans="1:4" x14ac:dyDescent="0.45">
      <c r="A53" t="s">
        <v>129</v>
      </c>
      <c r="B53" s="31">
        <v>36526</v>
      </c>
      <c r="C53" s="31">
        <v>55153</v>
      </c>
      <c r="D53">
        <f>'17 Turbine Curve Data'!J58</f>
        <v>8.7902999999999995E-2</v>
      </c>
    </row>
    <row r="54" spans="1:4" x14ac:dyDescent="0.45">
      <c r="A54" t="s">
        <v>130</v>
      </c>
      <c r="B54" s="31">
        <v>36526</v>
      </c>
      <c r="C54" s="31">
        <v>55153</v>
      </c>
      <c r="D54">
        <f>'17 Turbine Curve Data'!J59</f>
        <v>3.6011000000000001E-2</v>
      </c>
    </row>
    <row r="55" spans="1:4" x14ac:dyDescent="0.45">
      <c r="A55" t="s">
        <v>131</v>
      </c>
      <c r="B55" s="31">
        <v>36526</v>
      </c>
      <c r="C55" s="31">
        <v>55153</v>
      </c>
      <c r="D55">
        <f>'17 Turbine Curve Data'!J60</f>
        <v>0.3</v>
      </c>
    </row>
    <row r="56" spans="1:4" x14ac:dyDescent="0.45">
      <c r="A56" t="s">
        <v>132</v>
      </c>
      <c r="B56" s="31">
        <v>36526</v>
      </c>
      <c r="C56" s="31">
        <v>55153</v>
      </c>
      <c r="D56">
        <f>'17 Turbine Curve Data'!J61</f>
        <v>0.999</v>
      </c>
    </row>
    <row r="57" spans="1:4" x14ac:dyDescent="0.45">
      <c r="A57" t="s">
        <v>133</v>
      </c>
      <c r="B57" s="31">
        <v>36526</v>
      </c>
      <c r="C57" s="31">
        <v>55153</v>
      </c>
      <c r="D57">
        <f>'17 Turbine Curve Data'!J62</f>
        <v>0.40100000000000002</v>
      </c>
    </row>
    <row r="58" spans="1:4" x14ac:dyDescent="0.45">
      <c r="A58" t="s">
        <v>134</v>
      </c>
      <c r="B58" s="31">
        <v>36526</v>
      </c>
      <c r="C58" s="31">
        <v>55153</v>
      </c>
      <c r="D58">
        <f>'17 Turbine Curve Data'!J63</f>
        <v>2.9650000000000002E-3</v>
      </c>
    </row>
    <row r="59" spans="1:4" x14ac:dyDescent="0.45">
      <c r="A59" t="s">
        <v>135</v>
      </c>
      <c r="B59" s="31">
        <v>36526</v>
      </c>
      <c r="C59" s="31">
        <v>55153</v>
      </c>
      <c r="D59">
        <f>'17 Turbine Curve Data'!J64</f>
        <v>9.3809000000000003E-2</v>
      </c>
    </row>
    <row r="60" spans="1:4" x14ac:dyDescent="0.45">
      <c r="A60" t="s">
        <v>136</v>
      </c>
      <c r="B60" s="31">
        <v>36526</v>
      </c>
      <c r="C60" s="31">
        <v>55153</v>
      </c>
      <c r="D60">
        <f>'17 Turbine Curve Data'!J65</f>
        <v>2.9610000000000001E-2</v>
      </c>
    </row>
    <row r="61" spans="1:4" x14ac:dyDescent="0.45">
      <c r="A61" t="s">
        <v>137</v>
      </c>
      <c r="B61" s="31">
        <v>36526</v>
      </c>
      <c r="C61" s="31">
        <v>55153</v>
      </c>
      <c r="D61">
        <f>'17 Turbine Curve Data'!J66</f>
        <v>0.3</v>
      </c>
    </row>
    <row r="62" spans="1:4" x14ac:dyDescent="0.45">
      <c r="A62" t="s">
        <v>138</v>
      </c>
      <c r="B62" s="31">
        <v>36526</v>
      </c>
      <c r="C62" s="31">
        <v>55153</v>
      </c>
      <c r="D62">
        <f>'17 Turbine Curve Data'!J67</f>
        <v>0.84599999999999997</v>
      </c>
    </row>
    <row r="63" spans="1:4" x14ac:dyDescent="0.45">
      <c r="A63" t="s">
        <v>139</v>
      </c>
      <c r="B63" s="31">
        <v>36526</v>
      </c>
      <c r="C63" s="31">
        <v>55153</v>
      </c>
      <c r="D63">
        <f>'17 Turbine Curve Data'!J68</f>
        <v>0.55400000000000005</v>
      </c>
    </row>
    <row r="64" spans="1:4" x14ac:dyDescent="0.45">
      <c r="A64" t="s">
        <v>140</v>
      </c>
      <c r="B64" s="31">
        <v>36526</v>
      </c>
      <c r="C64" s="31">
        <v>55153</v>
      </c>
      <c r="D64">
        <f>'17 Turbine Curve Data'!J69</f>
        <v>2.516E-3</v>
      </c>
    </row>
    <row r="65" spans="1:4" x14ac:dyDescent="0.45">
      <c r="A65" t="s">
        <v>141</v>
      </c>
      <c r="B65" s="31">
        <v>36526</v>
      </c>
      <c r="C65" s="31">
        <v>55153</v>
      </c>
      <c r="D65">
        <f>'17 Turbine Curve Data'!J70</f>
        <v>8.1354999999999997E-2</v>
      </c>
    </row>
    <row r="66" spans="1:4" x14ac:dyDescent="0.45">
      <c r="A66" t="s">
        <v>142</v>
      </c>
      <c r="B66" s="31">
        <v>36526</v>
      </c>
      <c r="C66" s="31">
        <v>55153</v>
      </c>
      <c r="D66">
        <f>'17 Turbine Curve Data'!J71</f>
        <v>4.3210999999999999E-2</v>
      </c>
    </row>
    <row r="67" spans="1:4" x14ac:dyDescent="0.45">
      <c r="A67" t="s">
        <v>143</v>
      </c>
      <c r="B67" s="31">
        <v>36526</v>
      </c>
      <c r="C67" s="31">
        <v>55153</v>
      </c>
      <c r="D67">
        <f>'17 Turbine Curve Data'!J72</f>
        <v>0.3</v>
      </c>
    </row>
    <row r="68" spans="1:4" x14ac:dyDescent="0.45">
      <c r="A68" t="s">
        <v>144</v>
      </c>
      <c r="B68" s="31">
        <v>36526</v>
      </c>
      <c r="C68" s="31">
        <v>55153</v>
      </c>
      <c r="D68">
        <f>'17 Turbine Curve Data'!J73</f>
        <v>0.90800000000000003</v>
      </c>
    </row>
    <row r="69" spans="1:4" x14ac:dyDescent="0.45">
      <c r="A69" t="s">
        <v>145</v>
      </c>
      <c r="B69" s="31">
        <v>36526</v>
      </c>
      <c r="C69" s="31">
        <v>55153</v>
      </c>
      <c r="D69">
        <f>'17 Turbine Curve Data'!J74</f>
        <v>0.49199999999999999</v>
      </c>
    </row>
    <row r="70" spans="1:4" x14ac:dyDescent="0.45">
      <c r="A70" t="s">
        <v>146</v>
      </c>
      <c r="B70" s="31">
        <v>36526</v>
      </c>
      <c r="C70" s="31">
        <v>55153</v>
      </c>
      <c r="D70">
        <f>'17 Turbine Curve Data'!J75</f>
        <v>5.5430000000000002E-3</v>
      </c>
    </row>
    <row r="71" spans="1:4" x14ac:dyDescent="0.45">
      <c r="A71" t="s">
        <v>147</v>
      </c>
      <c r="B71" s="31">
        <v>36526</v>
      </c>
      <c r="C71" s="31">
        <v>55153</v>
      </c>
      <c r="D71">
        <f>'17 Turbine Curve Data'!J76</f>
        <v>8.4779999999999994E-2</v>
      </c>
    </row>
    <row r="72" spans="1:4" x14ac:dyDescent="0.45">
      <c r="A72" t="s">
        <v>148</v>
      </c>
      <c r="B72" s="31">
        <v>36526</v>
      </c>
      <c r="C72" s="31">
        <v>55153</v>
      </c>
      <c r="D72">
        <f>'17 Turbine Curve Data'!J77</f>
        <v>3.8269999999999998E-2</v>
      </c>
    </row>
    <row r="73" spans="1:4" x14ac:dyDescent="0.45">
      <c r="A73" t="s">
        <v>149</v>
      </c>
      <c r="B73" s="31">
        <v>36526</v>
      </c>
      <c r="C73" s="31">
        <v>55153</v>
      </c>
      <c r="D73">
        <f>'17 Turbine Curve Data'!J78</f>
        <v>5</v>
      </c>
    </row>
    <row r="74" spans="1:4" x14ac:dyDescent="0.45">
      <c r="A74" t="s">
        <v>150</v>
      </c>
      <c r="B74" s="31">
        <v>36526</v>
      </c>
      <c r="C74" s="31">
        <v>55153</v>
      </c>
      <c r="D74">
        <f>'17 Turbine Curve Data'!J79</f>
        <v>3.2</v>
      </c>
    </row>
    <row r="75" spans="1:4" x14ac:dyDescent="0.45">
      <c r="A75" t="s">
        <v>151</v>
      </c>
      <c r="B75" s="31">
        <v>36526</v>
      </c>
      <c r="C75" s="31">
        <v>55153</v>
      </c>
      <c r="D75">
        <f>'17 Turbine Curve Data'!J80</f>
        <v>1.9</v>
      </c>
    </row>
    <row r="76" spans="1:4" x14ac:dyDescent="0.45">
      <c r="A76" t="s">
        <v>152</v>
      </c>
      <c r="B76" s="31">
        <v>36526</v>
      </c>
      <c r="C76" s="31">
        <v>55153</v>
      </c>
      <c r="D76">
        <f>'17 Turbine Curve Data'!J81</f>
        <v>0.31</v>
      </c>
    </row>
    <row r="77" spans="1:4" x14ac:dyDescent="0.45">
      <c r="A77" t="s">
        <v>153</v>
      </c>
      <c r="B77" s="31">
        <v>36526</v>
      </c>
      <c r="C77" s="31">
        <v>55153</v>
      </c>
      <c r="D77">
        <f>'17 Turbine Curve Data'!J82</f>
        <v>0.28999999999999998</v>
      </c>
    </row>
    <row r="78" spans="1:4" x14ac:dyDescent="0.45">
      <c r="A78" t="s">
        <v>154</v>
      </c>
      <c r="B78" s="31">
        <v>36526</v>
      </c>
      <c r="C78" s="31">
        <v>55153</v>
      </c>
      <c r="D78">
        <f>'17 Turbine Curve Data'!J83</f>
        <v>0.06</v>
      </c>
    </row>
    <row r="79" spans="1:4" x14ac:dyDescent="0.45">
      <c r="A79" t="s">
        <v>155</v>
      </c>
      <c r="B79" s="31">
        <v>36526</v>
      </c>
      <c r="C79" s="31">
        <v>55153</v>
      </c>
      <c r="D79">
        <f>'17 Turbine Curve Data'!J84</f>
        <v>5.8</v>
      </c>
    </row>
    <row r="80" spans="1:4" x14ac:dyDescent="0.45">
      <c r="A80" t="s">
        <v>156</v>
      </c>
      <c r="B80" s="31">
        <v>36526</v>
      </c>
      <c r="C80" s="31">
        <v>55153</v>
      </c>
      <c r="D80">
        <f>'17 Turbine Curve Data'!J85</f>
        <v>2.8</v>
      </c>
    </row>
    <row r="81" spans="1:4" x14ac:dyDescent="0.45">
      <c r="A81" t="s">
        <v>157</v>
      </c>
      <c r="B81" s="31">
        <v>36526</v>
      </c>
      <c r="C81" s="31">
        <v>55153</v>
      </c>
      <c r="D81">
        <f>'17 Turbine Curve Data'!J86</f>
        <v>0.8</v>
      </c>
    </row>
    <row r="82" spans="1:4" x14ac:dyDescent="0.45">
      <c r="A82" t="s">
        <v>158</v>
      </c>
      <c r="B82" s="31">
        <v>36526</v>
      </c>
      <c r="C82" s="31">
        <v>55153</v>
      </c>
      <c r="D82">
        <f>'17 Turbine Curve Data'!J87</f>
        <v>0.36</v>
      </c>
    </row>
    <row r="83" spans="1:4" x14ac:dyDescent="0.45">
      <c r="A83" t="s">
        <v>159</v>
      </c>
      <c r="B83" s="31">
        <v>36526</v>
      </c>
      <c r="C83" s="31">
        <v>55153</v>
      </c>
      <c r="D83">
        <f>'17 Turbine Curve Data'!J88</f>
        <v>0.2576</v>
      </c>
    </row>
    <row r="84" spans="1:4" x14ac:dyDescent="0.45">
      <c r="A84" t="s">
        <v>160</v>
      </c>
      <c r="B84" s="31">
        <v>36526</v>
      </c>
      <c r="C84" s="31">
        <v>55153</v>
      </c>
      <c r="D84">
        <f>'17 Turbine Curve Data'!J89</f>
        <v>6.4699999999999994E-2</v>
      </c>
    </row>
    <row r="85" spans="1:4" x14ac:dyDescent="0.45">
      <c r="A85" t="s">
        <v>161</v>
      </c>
      <c r="B85" s="31">
        <v>36526</v>
      </c>
      <c r="C85" s="31">
        <v>55153</v>
      </c>
      <c r="D85">
        <f>'17 Turbine Curve Data'!J90</f>
        <v>5.8</v>
      </c>
    </row>
    <row r="86" spans="1:4" x14ac:dyDescent="0.45">
      <c r="A86" t="s">
        <v>162</v>
      </c>
      <c r="B86" s="31">
        <v>36526</v>
      </c>
      <c r="C86" s="31">
        <v>55153</v>
      </c>
      <c r="D86">
        <f>'17 Turbine Curve Data'!J91</f>
        <v>3.2</v>
      </c>
    </row>
    <row r="87" spans="1:4" x14ac:dyDescent="0.45">
      <c r="A87" t="s">
        <v>163</v>
      </c>
      <c r="B87" s="31">
        <v>36526</v>
      </c>
      <c r="C87" s="31">
        <v>55153</v>
      </c>
      <c r="D87">
        <f>'17 Turbine Curve Data'!J92</f>
        <v>1.1000000000000001</v>
      </c>
    </row>
    <row r="88" spans="1:4" x14ac:dyDescent="0.45">
      <c r="A88" t="s">
        <v>164</v>
      </c>
      <c r="B88" s="31">
        <v>36526</v>
      </c>
      <c r="C88" s="31">
        <v>55153</v>
      </c>
      <c r="D88">
        <f>'17 Turbine Curve Data'!J93</f>
        <v>0.19420000000000001</v>
      </c>
    </row>
    <row r="89" spans="1:4" x14ac:dyDescent="0.45">
      <c r="A89" t="s">
        <v>165</v>
      </c>
      <c r="B89" s="31">
        <v>36526</v>
      </c>
      <c r="C89" s="31">
        <v>55153</v>
      </c>
      <c r="D89">
        <f>'17 Turbine Curve Data'!J94</f>
        <v>0.4219</v>
      </c>
    </row>
    <row r="90" spans="1:4" x14ac:dyDescent="0.45">
      <c r="A90" t="s">
        <v>166</v>
      </c>
      <c r="B90" s="31">
        <v>36526</v>
      </c>
      <c r="C90" s="31">
        <v>55153</v>
      </c>
      <c r="D90">
        <f>'17 Turbine Curve Data'!J95</f>
        <v>1.0000000000000001E-5</v>
      </c>
    </row>
    <row r="91" spans="1:4" x14ac:dyDescent="0.45">
      <c r="A91" t="s">
        <v>167</v>
      </c>
      <c r="B91" s="31">
        <v>36526</v>
      </c>
      <c r="C91" s="31">
        <v>55153</v>
      </c>
      <c r="D91">
        <f>'17 Turbine Curve Data'!J96</f>
        <v>6</v>
      </c>
    </row>
    <row r="92" spans="1:4" x14ac:dyDescent="0.45">
      <c r="A92" t="s">
        <v>168</v>
      </c>
      <c r="B92" s="31">
        <v>36526</v>
      </c>
      <c r="C92" s="31">
        <v>55153</v>
      </c>
      <c r="D92">
        <f>'17 Turbine Curve Data'!J97</f>
        <v>3</v>
      </c>
    </row>
    <row r="93" spans="1:4" x14ac:dyDescent="0.45">
      <c r="A93" t="s">
        <v>169</v>
      </c>
      <c r="B93" s="31">
        <v>36526</v>
      </c>
      <c r="C93" s="31">
        <v>55153</v>
      </c>
      <c r="D93">
        <f>'17 Turbine Curve Data'!J98</f>
        <v>1.1000000000000001</v>
      </c>
    </row>
    <row r="94" spans="1:4" x14ac:dyDescent="0.45">
      <c r="A94" t="s">
        <v>170</v>
      </c>
      <c r="B94" s="31">
        <v>36526</v>
      </c>
      <c r="C94" s="31">
        <v>55153</v>
      </c>
      <c r="D94">
        <f>'17 Turbine Curve Data'!J99</f>
        <v>0.42</v>
      </c>
    </row>
    <row r="95" spans="1:4" x14ac:dyDescent="0.45">
      <c r="A95" t="s">
        <v>171</v>
      </c>
      <c r="B95" s="31">
        <v>36526</v>
      </c>
      <c r="C95" s="31">
        <v>55153</v>
      </c>
      <c r="D95">
        <f>'17 Turbine Curve Data'!J100</f>
        <v>0.24</v>
      </c>
    </row>
    <row r="96" spans="1:4" x14ac:dyDescent="0.45">
      <c r="A96" t="s">
        <v>172</v>
      </c>
      <c r="B96" s="31">
        <v>36526</v>
      </c>
      <c r="C96" s="31">
        <v>55153</v>
      </c>
      <c r="D96">
        <f>'17 Turbine Curve Data'!J101</f>
        <v>0</v>
      </c>
    </row>
    <row r="97" spans="1:4" x14ac:dyDescent="0.45">
      <c r="A97" t="s">
        <v>173</v>
      </c>
      <c r="B97" s="31">
        <v>36526</v>
      </c>
      <c r="C97" s="31">
        <v>55153</v>
      </c>
      <c r="D97">
        <f>'17 Turbine Curve Data'!J102</f>
        <v>6.8</v>
      </c>
    </row>
    <row r="98" spans="1:4" x14ac:dyDescent="0.45">
      <c r="A98" t="s">
        <v>174</v>
      </c>
      <c r="B98" s="31">
        <v>36526</v>
      </c>
      <c r="C98" s="31">
        <v>55153</v>
      </c>
      <c r="D98">
        <f>'17 Turbine Curve Data'!J103</f>
        <v>2</v>
      </c>
    </row>
    <row r="99" spans="1:4" x14ac:dyDescent="0.45">
      <c r="A99" t="s">
        <v>175</v>
      </c>
      <c r="B99" s="31">
        <v>36526</v>
      </c>
      <c r="C99" s="31">
        <v>55153</v>
      </c>
      <c r="D99">
        <f>'17 Turbine Curve Data'!J104</f>
        <v>2.23</v>
      </c>
    </row>
    <row r="100" spans="1:4" x14ac:dyDescent="0.45">
      <c r="A100" t="s">
        <v>176</v>
      </c>
      <c r="B100" s="31">
        <v>36526</v>
      </c>
      <c r="C100" s="31">
        <v>55153</v>
      </c>
      <c r="D100">
        <f>'17 Turbine Curve Data'!J105</f>
        <v>0.45260699999999998</v>
      </c>
    </row>
    <row r="101" spans="1:4" x14ac:dyDescent="0.45">
      <c r="A101" t="s">
        <v>177</v>
      </c>
      <c r="B101" s="31">
        <v>36526</v>
      </c>
      <c r="C101" s="31">
        <v>55153</v>
      </c>
      <c r="D101">
        <f>'17 Turbine Curve Data'!J106</f>
        <v>0.21942700000000001</v>
      </c>
    </row>
    <row r="102" spans="1:4" x14ac:dyDescent="0.45">
      <c r="A102" t="s">
        <v>178</v>
      </c>
      <c r="B102" s="31">
        <v>36526</v>
      </c>
      <c r="C102" s="31">
        <v>55153</v>
      </c>
      <c r="D102">
        <f>'17 Turbine Curve Data'!J107</f>
        <v>0.14607100000000001</v>
      </c>
    </row>
  </sheetData>
  <pageMargins left="0.7" right="0.7" top="0.75" bottom="0.75" header="0.3" footer="0.3"/>
  <pageSetup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Sheet24"/>
  <dimension ref="A1:D102"/>
  <sheetViews>
    <sheetView workbookViewId="0">
      <selection activeCell="H9" sqref="H9"/>
    </sheetView>
  </sheetViews>
  <sheetFormatPr defaultRowHeight="14.25" x14ac:dyDescent="0.45"/>
  <cols>
    <col min="1" max="1" width="14.265625" bestFit="1" customWidth="1"/>
    <col min="2" max="3" width="15.86328125" style="31" bestFit="1" customWidth="1"/>
  </cols>
  <sheetData>
    <row r="1" spans="1:4" x14ac:dyDescent="0.45">
      <c r="A1" t="s">
        <v>77</v>
      </c>
      <c r="B1" s="31">
        <v>36526</v>
      </c>
      <c r="C1" s="31">
        <v>55153</v>
      </c>
      <c r="D1">
        <f>'17 Turbine Curve Data'!K6</f>
        <v>3</v>
      </c>
    </row>
    <row r="2" spans="1:4" x14ac:dyDescent="0.45">
      <c r="A2" t="s">
        <v>78</v>
      </c>
      <c r="B2" s="31">
        <v>36526</v>
      </c>
      <c r="C2" s="31">
        <v>55153</v>
      </c>
      <c r="D2">
        <f>'17 Turbine Curve Data'!K7</f>
        <v>3</v>
      </c>
    </row>
    <row r="3" spans="1:4" x14ac:dyDescent="0.45">
      <c r="A3" t="s">
        <v>79</v>
      </c>
      <c r="B3" s="31">
        <v>36526</v>
      </c>
      <c r="C3" s="31">
        <v>55153</v>
      </c>
      <c r="D3">
        <f>'17 Turbine Curve Data'!K8</f>
        <v>3</v>
      </c>
    </row>
    <row r="4" spans="1:4" x14ac:dyDescent="0.45">
      <c r="A4" t="s">
        <v>80</v>
      </c>
      <c r="B4" s="31">
        <v>36526</v>
      </c>
      <c r="C4" s="31">
        <v>55153</v>
      </c>
      <c r="D4">
        <f>'17 Turbine Curve Data'!K9</f>
        <v>0.226269</v>
      </c>
    </row>
    <row r="5" spans="1:4" x14ac:dyDescent="0.45">
      <c r="A5" t="s">
        <v>81</v>
      </c>
      <c r="B5" s="31">
        <v>36526</v>
      </c>
      <c r="C5" s="31">
        <v>55153</v>
      </c>
      <c r="D5">
        <f>'17 Turbine Curve Data'!K10</f>
        <v>0.233686</v>
      </c>
    </row>
    <row r="6" spans="1:4" x14ac:dyDescent="0.45">
      <c r="A6" t="s">
        <v>82</v>
      </c>
      <c r="B6" s="31">
        <v>36526</v>
      </c>
      <c r="C6" s="31">
        <v>55153</v>
      </c>
      <c r="D6">
        <f>'17 Turbine Curve Data'!K11</f>
        <v>0.20452999999999999</v>
      </c>
    </row>
    <row r="7" spans="1:4" x14ac:dyDescent="0.45">
      <c r="A7" t="s">
        <v>83</v>
      </c>
      <c r="B7" s="31">
        <v>36526</v>
      </c>
      <c r="C7" s="31">
        <v>55153</v>
      </c>
      <c r="D7">
        <f>'17 Turbine Curve Data'!K12</f>
        <v>5.5375139999999998</v>
      </c>
    </row>
    <row r="8" spans="1:4" x14ac:dyDescent="0.45">
      <c r="A8" t="s">
        <v>84</v>
      </c>
      <c r="B8" s="31">
        <v>36526</v>
      </c>
      <c r="C8" s="31">
        <v>55153</v>
      </c>
      <c r="D8">
        <f>'17 Turbine Curve Data'!K13</f>
        <v>3.490326</v>
      </c>
    </row>
    <row r="9" spans="1:4" x14ac:dyDescent="0.45">
      <c r="A9" t="s">
        <v>85</v>
      </c>
      <c r="B9" s="31">
        <v>36526</v>
      </c>
      <c r="C9" s="31">
        <v>55153</v>
      </c>
      <c r="D9">
        <f>'17 Turbine Curve Data'!K14</f>
        <v>0.74715900000000002</v>
      </c>
    </row>
    <row r="10" spans="1:4" x14ac:dyDescent="0.45">
      <c r="A10" t="s">
        <v>86</v>
      </c>
      <c r="B10" s="31">
        <v>36526</v>
      </c>
      <c r="C10" s="31">
        <v>55153</v>
      </c>
      <c r="D10">
        <f>'17 Turbine Curve Data'!K15</f>
        <v>0.20156399999999999</v>
      </c>
    </row>
    <row r="11" spans="1:4" x14ac:dyDescent="0.45">
      <c r="A11" t="s">
        <v>87</v>
      </c>
      <c r="B11" s="31">
        <v>36526</v>
      </c>
      <c r="C11" s="31">
        <v>55153</v>
      </c>
      <c r="D11">
        <f>'17 Turbine Curve Data'!K16</f>
        <v>0.43513299999999999</v>
      </c>
    </row>
    <row r="12" spans="1:4" x14ac:dyDescent="0.45">
      <c r="A12" t="s">
        <v>88</v>
      </c>
      <c r="B12" s="31">
        <v>36526</v>
      </c>
      <c r="C12" s="31">
        <v>55153</v>
      </c>
      <c r="D12">
        <f>'17 Turbine Curve Data'!K17</f>
        <v>7.9853999999999994E-2</v>
      </c>
    </row>
    <row r="13" spans="1:4" x14ac:dyDescent="0.45">
      <c r="A13" t="s">
        <v>89</v>
      </c>
      <c r="B13" s="31">
        <v>36526</v>
      </c>
      <c r="C13" s="31">
        <v>55153</v>
      </c>
      <c r="D13">
        <f>'17 Turbine Curve Data'!K18</f>
        <v>5.3281720000000004</v>
      </c>
    </row>
    <row r="14" spans="1:4" x14ac:dyDescent="0.45">
      <c r="A14" t="s">
        <v>90</v>
      </c>
      <c r="B14" s="31">
        <v>36526</v>
      </c>
      <c r="C14" s="31">
        <v>55153</v>
      </c>
      <c r="D14">
        <f>'17 Turbine Curve Data'!K19</f>
        <v>3.509798</v>
      </c>
    </row>
    <row r="15" spans="1:4" x14ac:dyDescent="0.45">
      <c r="A15" t="s">
        <v>91</v>
      </c>
      <c r="B15" s="31">
        <v>36526</v>
      </c>
      <c r="C15" s="31">
        <v>55153</v>
      </c>
      <c r="D15">
        <f>'17 Turbine Curve Data'!K20</f>
        <v>1.13703</v>
      </c>
    </row>
    <row r="16" spans="1:4" x14ac:dyDescent="0.45">
      <c r="A16" t="s">
        <v>92</v>
      </c>
      <c r="B16" s="31">
        <v>36526</v>
      </c>
      <c r="C16" s="31">
        <v>55153</v>
      </c>
      <c r="D16">
        <f>'17 Turbine Curve Data'!K21</f>
        <v>0.22359499999999999</v>
      </c>
    </row>
    <row r="17" spans="1:4" x14ac:dyDescent="0.45">
      <c r="A17" t="s">
        <v>93</v>
      </c>
      <c r="B17" s="31">
        <v>36526</v>
      </c>
      <c r="C17" s="31">
        <v>55153</v>
      </c>
      <c r="D17">
        <f>'17 Turbine Curve Data'!K22</f>
        <v>0.41111399999999998</v>
      </c>
    </row>
    <row r="18" spans="1:4" x14ac:dyDescent="0.45">
      <c r="A18" t="s">
        <v>94</v>
      </c>
      <c r="B18" s="31">
        <v>36526</v>
      </c>
      <c r="C18" s="31">
        <v>55153</v>
      </c>
      <c r="D18">
        <f>'17 Turbine Curve Data'!K23</f>
        <v>9.8242999999999997E-2</v>
      </c>
    </row>
    <row r="19" spans="1:4" x14ac:dyDescent="0.45">
      <c r="A19" t="s">
        <v>95</v>
      </c>
      <c r="B19" s="31">
        <v>36526</v>
      </c>
      <c r="C19" s="31">
        <v>55153</v>
      </c>
      <c r="D19">
        <f>'17 Turbine Curve Data'!K24</f>
        <v>5.3159999999999998</v>
      </c>
    </row>
    <row r="20" spans="1:4" x14ac:dyDescent="0.45">
      <c r="A20" t="s">
        <v>96</v>
      </c>
      <c r="B20" s="31">
        <v>36526</v>
      </c>
      <c r="C20" s="31">
        <v>55153</v>
      </c>
      <c r="D20">
        <f>'17 Turbine Curve Data'!K25</f>
        <v>1.8783700000000001</v>
      </c>
    </row>
    <row r="21" spans="1:4" x14ac:dyDescent="0.45">
      <c r="A21" t="s">
        <v>97</v>
      </c>
      <c r="B21" s="31">
        <v>36526</v>
      </c>
      <c r="C21" s="31">
        <v>55153</v>
      </c>
      <c r="D21">
        <f>'17 Turbine Curve Data'!K26</f>
        <v>1.30592</v>
      </c>
    </row>
    <row r="22" spans="1:4" x14ac:dyDescent="0.45">
      <c r="A22" t="s">
        <v>98</v>
      </c>
      <c r="B22" s="31">
        <v>36526</v>
      </c>
      <c r="C22" s="31">
        <v>55153</v>
      </c>
      <c r="D22">
        <f>'17 Turbine Curve Data'!K27</f>
        <v>0.29160000000000003</v>
      </c>
    </row>
    <row r="23" spans="1:4" x14ac:dyDescent="0.45">
      <c r="A23" t="s">
        <v>99</v>
      </c>
      <c r="B23" s="31">
        <v>36526</v>
      </c>
      <c r="C23" s="31">
        <v>55153</v>
      </c>
      <c r="D23">
        <f>'17 Turbine Curve Data'!K28</f>
        <v>0.2112</v>
      </c>
    </row>
    <row r="24" spans="1:4" x14ac:dyDescent="0.45">
      <c r="A24" t="s">
        <v>100</v>
      </c>
      <c r="B24" s="31">
        <v>36526</v>
      </c>
      <c r="C24" s="31">
        <v>55153</v>
      </c>
      <c r="D24">
        <f>'17 Turbine Curve Data'!K29</f>
        <v>7.1800000000000003E-2</v>
      </c>
    </row>
    <row r="25" spans="1:4" x14ac:dyDescent="0.45">
      <c r="A25" t="s">
        <v>101</v>
      </c>
      <c r="B25" s="31">
        <v>36526</v>
      </c>
      <c r="C25" s="31">
        <v>55153</v>
      </c>
      <c r="D25">
        <f>'17 Turbine Curve Data'!K30</f>
        <v>1</v>
      </c>
    </row>
    <row r="26" spans="1:4" x14ac:dyDescent="0.45">
      <c r="A26" t="s">
        <v>102</v>
      </c>
      <c r="B26" s="31">
        <v>36526</v>
      </c>
      <c r="C26" s="31">
        <v>55153</v>
      </c>
      <c r="D26">
        <f>'17 Turbine Curve Data'!K31</f>
        <v>0.55000000000000004</v>
      </c>
    </row>
    <row r="27" spans="1:4" x14ac:dyDescent="0.45">
      <c r="A27" t="s">
        <v>103</v>
      </c>
      <c r="B27" s="31">
        <v>36526</v>
      </c>
      <c r="C27" s="31">
        <v>55153</v>
      </c>
      <c r="D27">
        <f>'17 Turbine Curve Data'!K32</f>
        <v>0.25</v>
      </c>
    </row>
    <row r="28" spans="1:4" x14ac:dyDescent="0.45">
      <c r="A28" t="s">
        <v>104</v>
      </c>
      <c r="B28" s="31">
        <v>36526</v>
      </c>
      <c r="C28" s="31">
        <v>55153</v>
      </c>
      <c r="D28">
        <f>'17 Turbine Curve Data'!K33</f>
        <v>4.1999999999999997E-3</v>
      </c>
    </row>
    <row r="29" spans="1:4" x14ac:dyDescent="0.45">
      <c r="A29" t="s">
        <v>105</v>
      </c>
      <c r="B29" s="31">
        <v>36526</v>
      </c>
      <c r="C29" s="31">
        <v>55153</v>
      </c>
      <c r="D29">
        <f>'17 Turbine Curve Data'!K34</f>
        <v>0.1024</v>
      </c>
    </row>
    <row r="30" spans="1:4" x14ac:dyDescent="0.45">
      <c r="A30" t="s">
        <v>106</v>
      </c>
      <c r="B30" s="31">
        <v>36526</v>
      </c>
      <c r="C30" s="31">
        <v>55153</v>
      </c>
      <c r="D30">
        <f>'17 Turbine Curve Data'!K35</f>
        <v>1.0999999999999999E-2</v>
      </c>
    </row>
    <row r="31" spans="1:4" x14ac:dyDescent="0.45">
      <c r="A31" t="s">
        <v>107</v>
      </c>
      <c r="B31" s="31">
        <v>36526</v>
      </c>
      <c r="C31" s="31">
        <v>55153</v>
      </c>
      <c r="D31">
        <f>'17 Turbine Curve Data'!K36</f>
        <v>1</v>
      </c>
    </row>
    <row r="32" spans="1:4" x14ac:dyDescent="0.45">
      <c r="A32" t="s">
        <v>108</v>
      </c>
      <c r="B32" s="31">
        <v>36526</v>
      </c>
      <c r="C32" s="31">
        <v>55153</v>
      </c>
      <c r="D32">
        <f>'17 Turbine Curve Data'!K37</f>
        <v>0.55000000000000004</v>
      </c>
    </row>
    <row r="33" spans="1:4" x14ac:dyDescent="0.45">
      <c r="A33" t="s">
        <v>109</v>
      </c>
      <c r="B33" s="31">
        <v>36526</v>
      </c>
      <c r="C33" s="31">
        <v>55153</v>
      </c>
      <c r="D33">
        <f>'17 Turbine Curve Data'!K38</f>
        <v>0.25</v>
      </c>
    </row>
    <row r="34" spans="1:4" x14ac:dyDescent="0.45">
      <c r="A34" t="s">
        <v>110</v>
      </c>
      <c r="B34" s="31">
        <v>36526</v>
      </c>
      <c r="C34" s="31">
        <v>55153</v>
      </c>
      <c r="D34">
        <f>'17 Turbine Curve Data'!K39</f>
        <v>4.1999999999999997E-3</v>
      </c>
    </row>
    <row r="35" spans="1:4" x14ac:dyDescent="0.45">
      <c r="A35" t="s">
        <v>111</v>
      </c>
      <c r="B35" s="31">
        <v>36526</v>
      </c>
      <c r="C35" s="31">
        <v>55153</v>
      </c>
      <c r="D35">
        <f>'17 Turbine Curve Data'!K40</f>
        <v>0.1024</v>
      </c>
    </row>
    <row r="36" spans="1:4" x14ac:dyDescent="0.45">
      <c r="A36" t="s">
        <v>112</v>
      </c>
      <c r="B36" s="31">
        <v>36526</v>
      </c>
      <c r="C36" s="31">
        <v>55153</v>
      </c>
      <c r="D36">
        <f>'17 Turbine Curve Data'!K41</f>
        <v>1.0999999999999999E-2</v>
      </c>
    </row>
    <row r="37" spans="1:4" x14ac:dyDescent="0.45">
      <c r="A37" t="s">
        <v>113</v>
      </c>
      <c r="B37" s="31">
        <v>36526</v>
      </c>
      <c r="C37" s="31">
        <v>55153</v>
      </c>
      <c r="D37">
        <f>'17 Turbine Curve Data'!K42</f>
        <v>1</v>
      </c>
    </row>
    <row r="38" spans="1:4" x14ac:dyDescent="0.45">
      <c r="A38" t="s">
        <v>114</v>
      </c>
      <c r="B38" s="31">
        <v>36526</v>
      </c>
      <c r="C38" s="31">
        <v>55153</v>
      </c>
      <c r="D38">
        <f>'17 Turbine Curve Data'!K43</f>
        <v>0.55000000000000004</v>
      </c>
    </row>
    <row r="39" spans="1:4" x14ac:dyDescent="0.45">
      <c r="A39" t="s">
        <v>115</v>
      </c>
      <c r="B39" s="31">
        <v>36526</v>
      </c>
      <c r="C39" s="31">
        <v>55153</v>
      </c>
      <c r="D39">
        <f>'17 Turbine Curve Data'!K44</f>
        <v>0.25</v>
      </c>
    </row>
    <row r="40" spans="1:4" x14ac:dyDescent="0.45">
      <c r="A40" t="s">
        <v>116</v>
      </c>
      <c r="B40" s="31">
        <v>36526</v>
      </c>
      <c r="C40" s="31">
        <v>55153</v>
      </c>
      <c r="D40">
        <f>'17 Turbine Curve Data'!K45</f>
        <v>4.1999999999999997E-3</v>
      </c>
    </row>
    <row r="41" spans="1:4" x14ac:dyDescent="0.45">
      <c r="A41" t="s">
        <v>117</v>
      </c>
      <c r="B41" s="31">
        <v>36526</v>
      </c>
      <c r="C41" s="31">
        <v>55153</v>
      </c>
      <c r="D41">
        <f>'17 Turbine Curve Data'!K46</f>
        <v>0.1024</v>
      </c>
    </row>
    <row r="42" spans="1:4" x14ac:dyDescent="0.45">
      <c r="A42" t="s">
        <v>118</v>
      </c>
      <c r="B42" s="31">
        <v>36526</v>
      </c>
      <c r="C42" s="31">
        <v>55153</v>
      </c>
      <c r="D42">
        <f>'17 Turbine Curve Data'!K47</f>
        <v>1.0999999999999999E-2</v>
      </c>
    </row>
    <row r="43" spans="1:4" x14ac:dyDescent="0.45">
      <c r="A43" t="s">
        <v>119</v>
      </c>
      <c r="B43" s="31">
        <v>36526</v>
      </c>
      <c r="C43" s="31">
        <v>55153</v>
      </c>
      <c r="D43">
        <f>'17 Turbine Curve Data'!K48</f>
        <v>1</v>
      </c>
    </row>
    <row r="44" spans="1:4" x14ac:dyDescent="0.45">
      <c r="A44" t="s">
        <v>120</v>
      </c>
      <c r="B44" s="31">
        <v>36526</v>
      </c>
      <c r="C44" s="31">
        <v>55153</v>
      </c>
      <c r="D44">
        <f>'17 Turbine Curve Data'!K49</f>
        <v>0.55000000000000004</v>
      </c>
    </row>
    <row r="45" spans="1:4" x14ac:dyDescent="0.45">
      <c r="A45" t="s">
        <v>121</v>
      </c>
      <c r="B45" s="31">
        <v>36526</v>
      </c>
      <c r="C45" s="31">
        <v>55153</v>
      </c>
      <c r="D45">
        <f>'17 Turbine Curve Data'!K50</f>
        <v>0.25</v>
      </c>
    </row>
    <row r="46" spans="1:4" x14ac:dyDescent="0.45">
      <c r="A46" t="s">
        <v>122</v>
      </c>
      <c r="B46" s="31">
        <v>36526</v>
      </c>
      <c r="C46" s="31">
        <v>55153</v>
      </c>
      <c r="D46">
        <f>'17 Turbine Curve Data'!K51</f>
        <v>4.1999999999999997E-3</v>
      </c>
    </row>
    <row r="47" spans="1:4" x14ac:dyDescent="0.45">
      <c r="A47" t="s">
        <v>123</v>
      </c>
      <c r="B47" s="31">
        <v>36526</v>
      </c>
      <c r="C47" s="31">
        <v>55153</v>
      </c>
      <c r="D47">
        <f>'17 Turbine Curve Data'!K52</f>
        <v>0.1024</v>
      </c>
    </row>
    <row r="48" spans="1:4" x14ac:dyDescent="0.45">
      <c r="A48" t="s">
        <v>124</v>
      </c>
      <c r="B48" s="31">
        <v>36526</v>
      </c>
      <c r="C48" s="31">
        <v>55153</v>
      </c>
      <c r="D48">
        <f>'17 Turbine Curve Data'!K53</f>
        <v>1.0999999999999999E-2</v>
      </c>
    </row>
    <row r="49" spans="1:4" x14ac:dyDescent="0.45">
      <c r="A49" t="s">
        <v>125</v>
      </c>
      <c r="B49" s="31">
        <v>36526</v>
      </c>
      <c r="C49" s="31">
        <v>55153</v>
      </c>
      <c r="D49">
        <f>'17 Turbine Curve Data'!K54</f>
        <v>0.3</v>
      </c>
    </row>
    <row r="50" spans="1:4" x14ac:dyDescent="0.45">
      <c r="A50" t="s">
        <v>126</v>
      </c>
      <c r="B50" s="31">
        <v>36526</v>
      </c>
      <c r="C50" s="31">
        <v>55153</v>
      </c>
      <c r="D50">
        <f>'17 Turbine Curve Data'!K55</f>
        <v>0.93300000000000005</v>
      </c>
    </row>
    <row r="51" spans="1:4" x14ac:dyDescent="0.45">
      <c r="A51" t="s">
        <v>127</v>
      </c>
      <c r="B51" s="31">
        <v>36526</v>
      </c>
      <c r="C51" s="31">
        <v>55153</v>
      </c>
      <c r="D51">
        <f>'17 Turbine Curve Data'!K56</f>
        <v>0.46700000000000003</v>
      </c>
    </row>
    <row r="52" spans="1:4" x14ac:dyDescent="0.45">
      <c r="A52" t="s">
        <v>128</v>
      </c>
      <c r="B52" s="31">
        <v>36526</v>
      </c>
      <c r="C52" s="31">
        <v>55153</v>
      </c>
      <c r="D52">
        <f>'17 Turbine Curve Data'!K57</f>
        <v>2.4190000000000001E-3</v>
      </c>
    </row>
    <row r="53" spans="1:4" x14ac:dyDescent="0.45">
      <c r="A53" t="s">
        <v>129</v>
      </c>
      <c r="B53" s="31">
        <v>36526</v>
      </c>
      <c r="C53" s="31">
        <v>55153</v>
      </c>
      <c r="D53">
        <f>'17 Turbine Curve Data'!K58</f>
        <v>8.7902999999999995E-2</v>
      </c>
    </row>
    <row r="54" spans="1:4" x14ac:dyDescent="0.45">
      <c r="A54" t="s">
        <v>130</v>
      </c>
      <c r="B54" s="31">
        <v>36526</v>
      </c>
      <c r="C54" s="31">
        <v>55153</v>
      </c>
      <c r="D54">
        <f>'17 Turbine Curve Data'!K59</f>
        <v>3.6011000000000001E-2</v>
      </c>
    </row>
    <row r="55" spans="1:4" x14ac:dyDescent="0.45">
      <c r="A55" t="s">
        <v>131</v>
      </c>
      <c r="B55" s="31">
        <v>36526</v>
      </c>
      <c r="C55" s="31">
        <v>55153</v>
      </c>
      <c r="D55">
        <f>'17 Turbine Curve Data'!K60</f>
        <v>0.3</v>
      </c>
    </row>
    <row r="56" spans="1:4" x14ac:dyDescent="0.45">
      <c r="A56" t="s">
        <v>132</v>
      </c>
      <c r="B56" s="31">
        <v>36526</v>
      </c>
      <c r="C56" s="31">
        <v>55153</v>
      </c>
      <c r="D56">
        <f>'17 Turbine Curve Data'!K61</f>
        <v>0.999</v>
      </c>
    </row>
    <row r="57" spans="1:4" x14ac:dyDescent="0.45">
      <c r="A57" t="s">
        <v>133</v>
      </c>
      <c r="B57" s="31">
        <v>36526</v>
      </c>
      <c r="C57" s="31">
        <v>55153</v>
      </c>
      <c r="D57">
        <f>'17 Turbine Curve Data'!K62</f>
        <v>0.40100000000000002</v>
      </c>
    </row>
    <row r="58" spans="1:4" x14ac:dyDescent="0.45">
      <c r="A58" t="s">
        <v>134</v>
      </c>
      <c r="B58" s="31">
        <v>36526</v>
      </c>
      <c r="C58" s="31">
        <v>55153</v>
      </c>
      <c r="D58">
        <f>'17 Turbine Curve Data'!K63</f>
        <v>2.9650000000000002E-3</v>
      </c>
    </row>
    <row r="59" spans="1:4" x14ac:dyDescent="0.45">
      <c r="A59" t="s">
        <v>135</v>
      </c>
      <c r="B59" s="31">
        <v>36526</v>
      </c>
      <c r="C59" s="31">
        <v>55153</v>
      </c>
      <c r="D59">
        <f>'17 Turbine Curve Data'!K64</f>
        <v>9.3809000000000003E-2</v>
      </c>
    </row>
    <row r="60" spans="1:4" x14ac:dyDescent="0.45">
      <c r="A60" t="s">
        <v>136</v>
      </c>
      <c r="B60" s="31">
        <v>36526</v>
      </c>
      <c r="C60" s="31">
        <v>55153</v>
      </c>
      <c r="D60">
        <f>'17 Turbine Curve Data'!K65</f>
        <v>2.9610000000000001E-2</v>
      </c>
    </row>
    <row r="61" spans="1:4" x14ac:dyDescent="0.45">
      <c r="A61" t="s">
        <v>137</v>
      </c>
      <c r="B61" s="31">
        <v>36526</v>
      </c>
      <c r="C61" s="31">
        <v>55153</v>
      </c>
      <c r="D61">
        <f>'17 Turbine Curve Data'!K66</f>
        <v>0.3</v>
      </c>
    </row>
    <row r="62" spans="1:4" x14ac:dyDescent="0.45">
      <c r="A62" t="s">
        <v>138</v>
      </c>
      <c r="B62" s="31">
        <v>36526</v>
      </c>
      <c r="C62" s="31">
        <v>55153</v>
      </c>
      <c r="D62">
        <f>'17 Turbine Curve Data'!K67</f>
        <v>0.84599999999999997</v>
      </c>
    </row>
    <row r="63" spans="1:4" x14ac:dyDescent="0.45">
      <c r="A63" t="s">
        <v>139</v>
      </c>
      <c r="B63" s="31">
        <v>36526</v>
      </c>
      <c r="C63" s="31">
        <v>55153</v>
      </c>
      <c r="D63">
        <f>'17 Turbine Curve Data'!K68</f>
        <v>0.55400000000000005</v>
      </c>
    </row>
    <row r="64" spans="1:4" x14ac:dyDescent="0.45">
      <c r="A64" t="s">
        <v>140</v>
      </c>
      <c r="B64" s="31">
        <v>36526</v>
      </c>
      <c r="C64" s="31">
        <v>55153</v>
      </c>
      <c r="D64">
        <f>'17 Turbine Curve Data'!K69</f>
        <v>2.516E-3</v>
      </c>
    </row>
    <row r="65" spans="1:4" x14ac:dyDescent="0.45">
      <c r="A65" t="s">
        <v>141</v>
      </c>
      <c r="B65" s="31">
        <v>36526</v>
      </c>
      <c r="C65" s="31">
        <v>55153</v>
      </c>
      <c r="D65">
        <f>'17 Turbine Curve Data'!K70</f>
        <v>8.1354999999999997E-2</v>
      </c>
    </row>
    <row r="66" spans="1:4" x14ac:dyDescent="0.45">
      <c r="A66" t="s">
        <v>142</v>
      </c>
      <c r="B66" s="31">
        <v>36526</v>
      </c>
      <c r="C66" s="31">
        <v>55153</v>
      </c>
      <c r="D66">
        <f>'17 Turbine Curve Data'!K71</f>
        <v>4.3210999999999999E-2</v>
      </c>
    </row>
    <row r="67" spans="1:4" x14ac:dyDescent="0.45">
      <c r="A67" t="s">
        <v>143</v>
      </c>
      <c r="B67" s="31">
        <v>36526</v>
      </c>
      <c r="C67" s="31">
        <v>55153</v>
      </c>
      <c r="D67">
        <f>'17 Turbine Curve Data'!K72</f>
        <v>0.3</v>
      </c>
    </row>
    <row r="68" spans="1:4" x14ac:dyDescent="0.45">
      <c r="A68" t="s">
        <v>144</v>
      </c>
      <c r="B68" s="31">
        <v>36526</v>
      </c>
      <c r="C68" s="31">
        <v>55153</v>
      </c>
      <c r="D68">
        <f>'17 Turbine Curve Data'!K73</f>
        <v>0.90800000000000003</v>
      </c>
    </row>
    <row r="69" spans="1:4" x14ac:dyDescent="0.45">
      <c r="A69" t="s">
        <v>145</v>
      </c>
      <c r="B69" s="31">
        <v>36526</v>
      </c>
      <c r="C69" s="31">
        <v>55153</v>
      </c>
      <c r="D69">
        <f>'17 Turbine Curve Data'!K74</f>
        <v>0.49199999999999999</v>
      </c>
    </row>
    <row r="70" spans="1:4" x14ac:dyDescent="0.45">
      <c r="A70" t="s">
        <v>146</v>
      </c>
      <c r="B70" s="31">
        <v>36526</v>
      </c>
      <c r="C70" s="31">
        <v>55153</v>
      </c>
      <c r="D70">
        <f>'17 Turbine Curve Data'!K75</f>
        <v>5.5430000000000002E-3</v>
      </c>
    </row>
    <row r="71" spans="1:4" x14ac:dyDescent="0.45">
      <c r="A71" t="s">
        <v>147</v>
      </c>
      <c r="B71" s="31">
        <v>36526</v>
      </c>
      <c r="C71" s="31">
        <v>55153</v>
      </c>
      <c r="D71">
        <f>'17 Turbine Curve Data'!K76</f>
        <v>8.4779999999999994E-2</v>
      </c>
    </row>
    <row r="72" spans="1:4" x14ac:dyDescent="0.45">
      <c r="A72" t="s">
        <v>148</v>
      </c>
      <c r="B72" s="31">
        <v>36526</v>
      </c>
      <c r="C72" s="31">
        <v>55153</v>
      </c>
      <c r="D72">
        <f>'17 Turbine Curve Data'!K77</f>
        <v>3.8269999999999998E-2</v>
      </c>
    </row>
    <row r="73" spans="1:4" x14ac:dyDescent="0.45">
      <c r="A73" t="s">
        <v>149</v>
      </c>
      <c r="B73" s="31">
        <v>36526</v>
      </c>
      <c r="C73" s="31">
        <v>55153</v>
      </c>
      <c r="D73">
        <f>'17 Turbine Curve Data'!K78</f>
        <v>4.6720579999999998</v>
      </c>
    </row>
    <row r="74" spans="1:4" x14ac:dyDescent="0.45">
      <c r="A74" t="s">
        <v>150</v>
      </c>
      <c r="B74" s="31">
        <v>36526</v>
      </c>
      <c r="C74" s="31">
        <v>55153</v>
      </c>
      <c r="D74">
        <f>'17 Turbine Curve Data'!K79</f>
        <v>3.3263950000000002</v>
      </c>
    </row>
    <row r="75" spans="1:4" x14ac:dyDescent="0.45">
      <c r="A75" t="s">
        <v>151</v>
      </c>
      <c r="B75" s="31">
        <v>36526</v>
      </c>
      <c r="C75" s="31">
        <v>55153</v>
      </c>
      <c r="D75">
        <f>'17 Turbine Curve Data'!K80</f>
        <v>2.1015470000000001</v>
      </c>
    </row>
    <row r="76" spans="1:4" x14ac:dyDescent="0.45">
      <c r="A76" t="s">
        <v>152</v>
      </c>
      <c r="B76" s="31">
        <v>36526</v>
      </c>
      <c r="C76" s="31">
        <v>55153</v>
      </c>
      <c r="D76">
        <f>'17 Turbine Curve Data'!K81</f>
        <v>0.31499199999999999</v>
      </c>
    </row>
    <row r="77" spans="1:4" x14ac:dyDescent="0.45">
      <c r="A77" t="s">
        <v>153</v>
      </c>
      <c r="B77" s="31">
        <v>36526</v>
      </c>
      <c r="C77" s="31">
        <v>55153</v>
      </c>
      <c r="D77">
        <f>'17 Turbine Curve Data'!K82</f>
        <v>0.30755199999999999</v>
      </c>
    </row>
    <row r="78" spans="1:4" x14ac:dyDescent="0.45">
      <c r="A78" t="s">
        <v>154</v>
      </c>
      <c r="B78" s="31">
        <v>36526</v>
      </c>
      <c r="C78" s="31">
        <v>55153</v>
      </c>
      <c r="D78">
        <f>'17 Turbine Curve Data'!K83</f>
        <v>0.107442</v>
      </c>
    </row>
    <row r="79" spans="1:4" x14ac:dyDescent="0.45">
      <c r="A79" t="s">
        <v>155</v>
      </c>
      <c r="B79" s="31">
        <v>36526</v>
      </c>
      <c r="C79" s="31">
        <v>55153</v>
      </c>
      <c r="D79">
        <f>'17 Turbine Curve Data'!K84</f>
        <v>5.8</v>
      </c>
    </row>
    <row r="80" spans="1:4" x14ac:dyDescent="0.45">
      <c r="A80" t="s">
        <v>156</v>
      </c>
      <c r="B80" s="31">
        <v>36526</v>
      </c>
      <c r="C80" s="31">
        <v>55153</v>
      </c>
      <c r="D80">
        <f>'17 Turbine Curve Data'!K85</f>
        <v>2.8</v>
      </c>
    </row>
    <row r="81" spans="1:4" x14ac:dyDescent="0.45">
      <c r="A81" t="s">
        <v>157</v>
      </c>
      <c r="B81" s="31">
        <v>36526</v>
      </c>
      <c r="C81" s="31">
        <v>55153</v>
      </c>
      <c r="D81">
        <f>'17 Turbine Curve Data'!K86</f>
        <v>0.8</v>
      </c>
    </row>
    <row r="82" spans="1:4" x14ac:dyDescent="0.45">
      <c r="A82" t="s">
        <v>158</v>
      </c>
      <c r="B82" s="31">
        <v>36526</v>
      </c>
      <c r="C82" s="31">
        <v>55153</v>
      </c>
      <c r="D82">
        <f>'17 Turbine Curve Data'!K87</f>
        <v>0.36</v>
      </c>
    </row>
    <row r="83" spans="1:4" x14ac:dyDescent="0.45">
      <c r="A83" t="s">
        <v>159</v>
      </c>
      <c r="B83" s="31">
        <v>36526</v>
      </c>
      <c r="C83" s="31">
        <v>55153</v>
      </c>
      <c r="D83">
        <f>'17 Turbine Curve Data'!K88</f>
        <v>0.2576</v>
      </c>
    </row>
    <row r="84" spans="1:4" x14ac:dyDescent="0.45">
      <c r="A84" t="s">
        <v>160</v>
      </c>
      <c r="B84" s="31">
        <v>36526</v>
      </c>
      <c r="C84" s="31">
        <v>55153</v>
      </c>
      <c r="D84">
        <f>'17 Turbine Curve Data'!K89</f>
        <v>6.4699999999999994E-2</v>
      </c>
    </row>
    <row r="85" spans="1:4" x14ac:dyDescent="0.45">
      <c r="A85" t="s">
        <v>161</v>
      </c>
      <c r="B85" s="31">
        <v>36526</v>
      </c>
      <c r="C85" s="31">
        <v>55153</v>
      </c>
      <c r="D85">
        <f>'17 Turbine Curve Data'!K90</f>
        <v>5.8</v>
      </c>
    </row>
    <row r="86" spans="1:4" x14ac:dyDescent="0.45">
      <c r="A86" t="s">
        <v>162</v>
      </c>
      <c r="B86" s="31">
        <v>36526</v>
      </c>
      <c r="C86" s="31">
        <v>55153</v>
      </c>
      <c r="D86">
        <f>'17 Turbine Curve Data'!K91</f>
        <v>3.2</v>
      </c>
    </row>
    <row r="87" spans="1:4" x14ac:dyDescent="0.45">
      <c r="A87" t="s">
        <v>163</v>
      </c>
      <c r="B87" s="31">
        <v>36526</v>
      </c>
      <c r="C87" s="31">
        <v>55153</v>
      </c>
      <c r="D87">
        <f>'17 Turbine Curve Data'!K92</f>
        <v>1.1000000000000001</v>
      </c>
    </row>
    <row r="88" spans="1:4" x14ac:dyDescent="0.45">
      <c r="A88" t="s">
        <v>164</v>
      </c>
      <c r="B88" s="31">
        <v>36526</v>
      </c>
      <c r="C88" s="31">
        <v>55153</v>
      </c>
      <c r="D88">
        <f>'17 Turbine Curve Data'!K93</f>
        <v>0.19420000000000001</v>
      </c>
    </row>
    <row r="89" spans="1:4" x14ac:dyDescent="0.45">
      <c r="A89" t="s">
        <v>165</v>
      </c>
      <c r="B89" s="31">
        <v>36526</v>
      </c>
      <c r="C89" s="31">
        <v>55153</v>
      </c>
      <c r="D89">
        <f>'17 Turbine Curve Data'!K94</f>
        <v>0.4219</v>
      </c>
    </row>
    <row r="90" spans="1:4" x14ac:dyDescent="0.45">
      <c r="A90" t="s">
        <v>166</v>
      </c>
      <c r="B90" s="31">
        <v>36526</v>
      </c>
      <c r="C90" s="31">
        <v>55153</v>
      </c>
      <c r="D90">
        <f>'17 Turbine Curve Data'!K95</f>
        <v>1.0000000000000001E-5</v>
      </c>
    </row>
    <row r="91" spans="1:4" x14ac:dyDescent="0.45">
      <c r="A91" t="s">
        <v>167</v>
      </c>
      <c r="B91" s="31">
        <v>36526</v>
      </c>
      <c r="C91" s="31">
        <v>55153</v>
      </c>
      <c r="D91">
        <f>'17 Turbine Curve Data'!K96</f>
        <v>6</v>
      </c>
    </row>
    <row r="92" spans="1:4" x14ac:dyDescent="0.45">
      <c r="A92" t="s">
        <v>168</v>
      </c>
      <c r="B92" s="31">
        <v>36526</v>
      </c>
      <c r="C92" s="31">
        <v>55153</v>
      </c>
      <c r="D92">
        <f>'17 Turbine Curve Data'!K97</f>
        <v>3</v>
      </c>
    </row>
    <row r="93" spans="1:4" x14ac:dyDescent="0.45">
      <c r="A93" t="s">
        <v>169</v>
      </c>
      <c r="B93" s="31">
        <v>36526</v>
      </c>
      <c r="C93" s="31">
        <v>55153</v>
      </c>
      <c r="D93">
        <f>'17 Turbine Curve Data'!K98</f>
        <v>1.1000000000000001</v>
      </c>
    </row>
    <row r="94" spans="1:4" x14ac:dyDescent="0.45">
      <c r="A94" t="s">
        <v>170</v>
      </c>
      <c r="B94" s="31">
        <v>36526</v>
      </c>
      <c r="C94" s="31">
        <v>55153</v>
      </c>
      <c r="D94">
        <f>'17 Turbine Curve Data'!K99</f>
        <v>0.42</v>
      </c>
    </row>
    <row r="95" spans="1:4" x14ac:dyDescent="0.45">
      <c r="A95" t="s">
        <v>171</v>
      </c>
      <c r="B95" s="31">
        <v>36526</v>
      </c>
      <c r="C95" s="31">
        <v>55153</v>
      </c>
      <c r="D95">
        <f>'17 Turbine Curve Data'!K100</f>
        <v>0.24</v>
      </c>
    </row>
    <row r="96" spans="1:4" x14ac:dyDescent="0.45">
      <c r="A96" t="s">
        <v>172</v>
      </c>
      <c r="B96" s="31">
        <v>36526</v>
      </c>
      <c r="C96" s="31">
        <v>55153</v>
      </c>
      <c r="D96">
        <f>'17 Turbine Curve Data'!K101</f>
        <v>0</v>
      </c>
    </row>
    <row r="97" spans="1:4" x14ac:dyDescent="0.45">
      <c r="A97" t="s">
        <v>173</v>
      </c>
      <c r="B97" s="31">
        <v>36526</v>
      </c>
      <c r="C97" s="31">
        <v>55153</v>
      </c>
      <c r="D97">
        <f>'17 Turbine Curve Data'!K102</f>
        <v>6.8</v>
      </c>
    </row>
    <row r="98" spans="1:4" x14ac:dyDescent="0.45">
      <c r="A98" t="s">
        <v>174</v>
      </c>
      <c r="B98" s="31">
        <v>36526</v>
      </c>
      <c r="C98" s="31">
        <v>55153</v>
      </c>
      <c r="D98">
        <f>'17 Turbine Curve Data'!K103</f>
        <v>2</v>
      </c>
    </row>
    <row r="99" spans="1:4" x14ac:dyDescent="0.45">
      <c r="A99" t="s">
        <v>175</v>
      </c>
      <c r="B99" s="31">
        <v>36526</v>
      </c>
      <c r="C99" s="31">
        <v>55153</v>
      </c>
      <c r="D99">
        <f>'17 Turbine Curve Data'!K104</f>
        <v>2.23</v>
      </c>
    </row>
    <row r="100" spans="1:4" x14ac:dyDescent="0.45">
      <c r="A100" t="s">
        <v>176</v>
      </c>
      <c r="B100" s="31">
        <v>36526</v>
      </c>
      <c r="C100" s="31">
        <v>55153</v>
      </c>
      <c r="D100">
        <f>'17 Turbine Curve Data'!K105</f>
        <v>0.45260699999999998</v>
      </c>
    </row>
    <row r="101" spans="1:4" x14ac:dyDescent="0.45">
      <c r="A101" t="s">
        <v>177</v>
      </c>
      <c r="B101" s="31">
        <v>36526</v>
      </c>
      <c r="C101" s="31">
        <v>55153</v>
      </c>
      <c r="D101">
        <f>'17 Turbine Curve Data'!K106</f>
        <v>0.21942700000000001</v>
      </c>
    </row>
    <row r="102" spans="1:4" x14ac:dyDescent="0.45">
      <c r="A102" t="s">
        <v>178</v>
      </c>
      <c r="B102" s="31">
        <v>36526</v>
      </c>
      <c r="C102" s="31">
        <v>55153</v>
      </c>
      <c r="D102">
        <f>'17 Turbine Curve Data'!K107</f>
        <v>0.14607100000000001</v>
      </c>
    </row>
  </sheetData>
  <pageMargins left="0.7" right="0.7" top="0.75" bottom="0.75" header="0.3" footer="0.3"/>
  <pageSetup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25"/>
  <dimension ref="A1:D102"/>
  <sheetViews>
    <sheetView workbookViewId="0">
      <selection activeCell="H9" sqref="H9"/>
    </sheetView>
  </sheetViews>
  <sheetFormatPr defaultRowHeight="14.25" x14ac:dyDescent="0.45"/>
  <cols>
    <col min="1" max="1" width="14.265625" bestFit="1" customWidth="1"/>
    <col min="2" max="3" width="15.86328125" style="31" bestFit="1" customWidth="1"/>
  </cols>
  <sheetData>
    <row r="1" spans="1:4" x14ac:dyDescent="0.45">
      <c r="A1" t="s">
        <v>77</v>
      </c>
      <c r="B1" s="31">
        <v>36526</v>
      </c>
      <c r="C1" s="31">
        <v>55153</v>
      </c>
      <c r="D1">
        <f>'17 Turbine Curve Data'!L6</f>
        <v>3</v>
      </c>
    </row>
    <row r="2" spans="1:4" x14ac:dyDescent="0.45">
      <c r="A2" t="s">
        <v>78</v>
      </c>
      <c r="B2" s="31">
        <v>36526</v>
      </c>
      <c r="C2" s="31">
        <v>55153</v>
      </c>
      <c r="D2">
        <f>'17 Turbine Curve Data'!L7</f>
        <v>3</v>
      </c>
    </row>
    <row r="3" spans="1:4" x14ac:dyDescent="0.45">
      <c r="A3" t="s">
        <v>79</v>
      </c>
      <c r="B3" s="31">
        <v>36526</v>
      </c>
      <c r="C3" s="31">
        <v>55153</v>
      </c>
      <c r="D3">
        <f>'17 Turbine Curve Data'!L8</f>
        <v>3</v>
      </c>
    </row>
    <row r="4" spans="1:4" x14ac:dyDescent="0.45">
      <c r="A4" t="s">
        <v>80</v>
      </c>
      <c r="B4" s="31">
        <v>36526</v>
      </c>
      <c r="C4" s="31">
        <v>55153</v>
      </c>
      <c r="D4">
        <f>'17 Turbine Curve Data'!L9</f>
        <v>0.226269</v>
      </c>
    </row>
    <row r="5" spans="1:4" x14ac:dyDescent="0.45">
      <c r="A5" t="s">
        <v>81</v>
      </c>
      <c r="B5" s="31">
        <v>36526</v>
      </c>
      <c r="C5" s="31">
        <v>55153</v>
      </c>
      <c r="D5">
        <f>'17 Turbine Curve Data'!L10</f>
        <v>0.233686</v>
      </c>
    </row>
    <row r="6" spans="1:4" x14ac:dyDescent="0.45">
      <c r="A6" t="s">
        <v>82</v>
      </c>
      <c r="B6" s="31">
        <v>36526</v>
      </c>
      <c r="C6" s="31">
        <v>55153</v>
      </c>
      <c r="D6">
        <f>'17 Turbine Curve Data'!L11</f>
        <v>0.20452999999999999</v>
      </c>
    </row>
    <row r="7" spans="1:4" x14ac:dyDescent="0.45">
      <c r="A7" t="s">
        <v>83</v>
      </c>
      <c r="B7" s="31">
        <v>36526</v>
      </c>
      <c r="C7" s="31">
        <v>55153</v>
      </c>
      <c r="D7">
        <f>'17 Turbine Curve Data'!L12</f>
        <v>5.5375139999999998</v>
      </c>
    </row>
    <row r="8" spans="1:4" x14ac:dyDescent="0.45">
      <c r="A8" t="s">
        <v>84</v>
      </c>
      <c r="B8" s="31">
        <v>36526</v>
      </c>
      <c r="C8" s="31">
        <v>55153</v>
      </c>
      <c r="D8">
        <f>'17 Turbine Curve Data'!L13</f>
        <v>3.490326</v>
      </c>
    </row>
    <row r="9" spans="1:4" x14ac:dyDescent="0.45">
      <c r="A9" t="s">
        <v>85</v>
      </c>
      <c r="B9" s="31">
        <v>36526</v>
      </c>
      <c r="C9" s="31">
        <v>55153</v>
      </c>
      <c r="D9">
        <f>'17 Turbine Curve Data'!L14</f>
        <v>0.74715900000000002</v>
      </c>
    </row>
    <row r="10" spans="1:4" x14ac:dyDescent="0.45">
      <c r="A10" t="s">
        <v>86</v>
      </c>
      <c r="B10" s="31">
        <v>36526</v>
      </c>
      <c r="C10" s="31">
        <v>55153</v>
      </c>
      <c r="D10">
        <f>'17 Turbine Curve Data'!L15</f>
        <v>0.20156399999999999</v>
      </c>
    </row>
    <row r="11" spans="1:4" x14ac:dyDescent="0.45">
      <c r="A11" t="s">
        <v>87</v>
      </c>
      <c r="B11" s="31">
        <v>36526</v>
      </c>
      <c r="C11" s="31">
        <v>55153</v>
      </c>
      <c r="D11">
        <f>'17 Turbine Curve Data'!L16</f>
        <v>0.43513299999999999</v>
      </c>
    </row>
    <row r="12" spans="1:4" x14ac:dyDescent="0.45">
      <c r="A12" t="s">
        <v>88</v>
      </c>
      <c r="B12" s="31">
        <v>36526</v>
      </c>
      <c r="C12" s="31">
        <v>55153</v>
      </c>
      <c r="D12">
        <f>'17 Turbine Curve Data'!L17</f>
        <v>7.9853999999999994E-2</v>
      </c>
    </row>
    <row r="13" spans="1:4" x14ac:dyDescent="0.45">
      <c r="A13" t="s">
        <v>89</v>
      </c>
      <c r="B13" s="31">
        <v>36526</v>
      </c>
      <c r="C13" s="31">
        <v>55153</v>
      </c>
      <c r="D13">
        <f>'17 Turbine Curve Data'!L18</f>
        <v>5.3281720000000004</v>
      </c>
    </row>
    <row r="14" spans="1:4" x14ac:dyDescent="0.45">
      <c r="A14" t="s">
        <v>90</v>
      </c>
      <c r="B14" s="31">
        <v>36526</v>
      </c>
      <c r="C14" s="31">
        <v>55153</v>
      </c>
      <c r="D14">
        <f>'17 Turbine Curve Data'!L19</f>
        <v>3.509798</v>
      </c>
    </row>
    <row r="15" spans="1:4" x14ac:dyDescent="0.45">
      <c r="A15" t="s">
        <v>91</v>
      </c>
      <c r="B15" s="31">
        <v>36526</v>
      </c>
      <c r="C15" s="31">
        <v>55153</v>
      </c>
      <c r="D15">
        <f>'17 Turbine Curve Data'!L20</f>
        <v>1.13703</v>
      </c>
    </row>
    <row r="16" spans="1:4" x14ac:dyDescent="0.45">
      <c r="A16" t="s">
        <v>92</v>
      </c>
      <c r="B16" s="31">
        <v>36526</v>
      </c>
      <c r="C16" s="31">
        <v>55153</v>
      </c>
      <c r="D16">
        <f>'17 Turbine Curve Data'!L21</f>
        <v>0.22359499999999999</v>
      </c>
    </row>
    <row r="17" spans="1:4" x14ac:dyDescent="0.45">
      <c r="A17" t="s">
        <v>93</v>
      </c>
      <c r="B17" s="31">
        <v>36526</v>
      </c>
      <c r="C17" s="31">
        <v>55153</v>
      </c>
      <c r="D17">
        <f>'17 Turbine Curve Data'!L22</f>
        <v>0.41111399999999998</v>
      </c>
    </row>
    <row r="18" spans="1:4" x14ac:dyDescent="0.45">
      <c r="A18" t="s">
        <v>94</v>
      </c>
      <c r="B18" s="31">
        <v>36526</v>
      </c>
      <c r="C18" s="31">
        <v>55153</v>
      </c>
      <c r="D18">
        <f>'17 Turbine Curve Data'!L23</f>
        <v>9.8242999999999997E-2</v>
      </c>
    </row>
    <row r="19" spans="1:4" x14ac:dyDescent="0.45">
      <c r="A19" t="s">
        <v>95</v>
      </c>
      <c r="B19" s="31">
        <v>36526</v>
      </c>
      <c r="C19" s="31">
        <v>55153</v>
      </c>
      <c r="D19">
        <f>'17 Turbine Curve Data'!L24</f>
        <v>5.3159999999999998</v>
      </c>
    </row>
    <row r="20" spans="1:4" x14ac:dyDescent="0.45">
      <c r="A20" t="s">
        <v>96</v>
      </c>
      <c r="B20" s="31">
        <v>36526</v>
      </c>
      <c r="C20" s="31">
        <v>55153</v>
      </c>
      <c r="D20">
        <f>'17 Turbine Curve Data'!L25</f>
        <v>1.8783700000000001</v>
      </c>
    </row>
    <row r="21" spans="1:4" x14ac:dyDescent="0.45">
      <c r="A21" t="s">
        <v>97</v>
      </c>
      <c r="B21" s="31">
        <v>36526</v>
      </c>
      <c r="C21" s="31">
        <v>55153</v>
      </c>
      <c r="D21">
        <f>'17 Turbine Curve Data'!L26</f>
        <v>1.30592</v>
      </c>
    </row>
    <row r="22" spans="1:4" x14ac:dyDescent="0.45">
      <c r="A22" t="s">
        <v>98</v>
      </c>
      <c r="B22" s="31">
        <v>36526</v>
      </c>
      <c r="C22" s="31">
        <v>55153</v>
      </c>
      <c r="D22">
        <f>'17 Turbine Curve Data'!L27</f>
        <v>0.29160000000000003</v>
      </c>
    </row>
    <row r="23" spans="1:4" x14ac:dyDescent="0.45">
      <c r="A23" t="s">
        <v>99</v>
      </c>
      <c r="B23" s="31">
        <v>36526</v>
      </c>
      <c r="C23" s="31">
        <v>55153</v>
      </c>
      <c r="D23">
        <f>'17 Turbine Curve Data'!L28</f>
        <v>0.2112</v>
      </c>
    </row>
    <row r="24" spans="1:4" x14ac:dyDescent="0.45">
      <c r="A24" t="s">
        <v>100</v>
      </c>
      <c r="B24" s="31">
        <v>36526</v>
      </c>
      <c r="C24" s="31">
        <v>55153</v>
      </c>
      <c r="D24">
        <f>'17 Turbine Curve Data'!L29</f>
        <v>7.1800000000000003E-2</v>
      </c>
    </row>
    <row r="25" spans="1:4" x14ac:dyDescent="0.45">
      <c r="A25" t="s">
        <v>101</v>
      </c>
      <c r="B25" s="31">
        <v>36526</v>
      </c>
      <c r="C25" s="31">
        <v>55153</v>
      </c>
      <c r="D25">
        <f>'17 Turbine Curve Data'!L30</f>
        <v>1</v>
      </c>
    </row>
    <row r="26" spans="1:4" x14ac:dyDescent="0.45">
      <c r="A26" t="s">
        <v>102</v>
      </c>
      <c r="B26" s="31">
        <v>36526</v>
      </c>
      <c r="C26" s="31">
        <v>55153</v>
      </c>
      <c r="D26">
        <f>'17 Turbine Curve Data'!L31</f>
        <v>0.55000000000000004</v>
      </c>
    </row>
    <row r="27" spans="1:4" x14ac:dyDescent="0.45">
      <c r="A27" t="s">
        <v>103</v>
      </c>
      <c r="B27" s="31">
        <v>36526</v>
      </c>
      <c r="C27" s="31">
        <v>55153</v>
      </c>
      <c r="D27">
        <f>'17 Turbine Curve Data'!L32</f>
        <v>0.25</v>
      </c>
    </row>
    <row r="28" spans="1:4" x14ac:dyDescent="0.45">
      <c r="A28" t="s">
        <v>104</v>
      </c>
      <c r="B28" s="31">
        <v>36526</v>
      </c>
      <c r="C28" s="31">
        <v>55153</v>
      </c>
      <c r="D28">
        <f>'17 Turbine Curve Data'!L33</f>
        <v>4.1999999999999997E-3</v>
      </c>
    </row>
    <row r="29" spans="1:4" x14ac:dyDescent="0.45">
      <c r="A29" t="s">
        <v>105</v>
      </c>
      <c r="B29" s="31">
        <v>36526</v>
      </c>
      <c r="C29" s="31">
        <v>55153</v>
      </c>
      <c r="D29">
        <f>'17 Turbine Curve Data'!L34</f>
        <v>0.1024</v>
      </c>
    </row>
    <row r="30" spans="1:4" x14ac:dyDescent="0.45">
      <c r="A30" t="s">
        <v>106</v>
      </c>
      <c r="B30" s="31">
        <v>36526</v>
      </c>
      <c r="C30" s="31">
        <v>55153</v>
      </c>
      <c r="D30">
        <f>'17 Turbine Curve Data'!L35</f>
        <v>1.0999999999999999E-2</v>
      </c>
    </row>
    <row r="31" spans="1:4" x14ac:dyDescent="0.45">
      <c r="A31" t="s">
        <v>107</v>
      </c>
      <c r="B31" s="31">
        <v>36526</v>
      </c>
      <c r="C31" s="31">
        <v>55153</v>
      </c>
      <c r="D31">
        <f>'17 Turbine Curve Data'!L36</f>
        <v>1</v>
      </c>
    </row>
    <row r="32" spans="1:4" x14ac:dyDescent="0.45">
      <c r="A32" t="s">
        <v>108</v>
      </c>
      <c r="B32" s="31">
        <v>36526</v>
      </c>
      <c r="C32" s="31">
        <v>55153</v>
      </c>
      <c r="D32">
        <f>'17 Turbine Curve Data'!L37</f>
        <v>0.55000000000000004</v>
      </c>
    </row>
    <row r="33" spans="1:4" x14ac:dyDescent="0.45">
      <c r="A33" t="s">
        <v>109</v>
      </c>
      <c r="B33" s="31">
        <v>36526</v>
      </c>
      <c r="C33" s="31">
        <v>55153</v>
      </c>
      <c r="D33">
        <f>'17 Turbine Curve Data'!L38</f>
        <v>0.25</v>
      </c>
    </row>
    <row r="34" spans="1:4" x14ac:dyDescent="0.45">
      <c r="A34" t="s">
        <v>110</v>
      </c>
      <c r="B34" s="31">
        <v>36526</v>
      </c>
      <c r="C34" s="31">
        <v>55153</v>
      </c>
      <c r="D34">
        <f>'17 Turbine Curve Data'!L39</f>
        <v>4.1999999999999997E-3</v>
      </c>
    </row>
    <row r="35" spans="1:4" x14ac:dyDescent="0.45">
      <c r="A35" t="s">
        <v>111</v>
      </c>
      <c r="B35" s="31">
        <v>36526</v>
      </c>
      <c r="C35" s="31">
        <v>55153</v>
      </c>
      <c r="D35">
        <f>'17 Turbine Curve Data'!L40</f>
        <v>0.1024</v>
      </c>
    </row>
    <row r="36" spans="1:4" x14ac:dyDescent="0.45">
      <c r="A36" t="s">
        <v>112</v>
      </c>
      <c r="B36" s="31">
        <v>36526</v>
      </c>
      <c r="C36" s="31">
        <v>55153</v>
      </c>
      <c r="D36">
        <f>'17 Turbine Curve Data'!L41</f>
        <v>1.0999999999999999E-2</v>
      </c>
    </row>
    <row r="37" spans="1:4" x14ac:dyDescent="0.45">
      <c r="A37" t="s">
        <v>113</v>
      </c>
      <c r="B37" s="31">
        <v>36526</v>
      </c>
      <c r="C37" s="31">
        <v>55153</v>
      </c>
      <c r="D37">
        <f>'17 Turbine Curve Data'!L42</f>
        <v>1</v>
      </c>
    </row>
    <row r="38" spans="1:4" x14ac:dyDescent="0.45">
      <c r="A38" t="s">
        <v>114</v>
      </c>
      <c r="B38" s="31">
        <v>36526</v>
      </c>
      <c r="C38" s="31">
        <v>55153</v>
      </c>
      <c r="D38">
        <f>'17 Turbine Curve Data'!L43</f>
        <v>0.55000000000000004</v>
      </c>
    </row>
    <row r="39" spans="1:4" x14ac:dyDescent="0.45">
      <c r="A39" t="s">
        <v>115</v>
      </c>
      <c r="B39" s="31">
        <v>36526</v>
      </c>
      <c r="C39" s="31">
        <v>55153</v>
      </c>
      <c r="D39">
        <f>'17 Turbine Curve Data'!L44</f>
        <v>0.25</v>
      </c>
    </row>
    <row r="40" spans="1:4" x14ac:dyDescent="0.45">
      <c r="A40" t="s">
        <v>116</v>
      </c>
      <c r="B40" s="31">
        <v>36526</v>
      </c>
      <c r="C40" s="31">
        <v>55153</v>
      </c>
      <c r="D40">
        <f>'17 Turbine Curve Data'!L45</f>
        <v>4.1999999999999997E-3</v>
      </c>
    </row>
    <row r="41" spans="1:4" x14ac:dyDescent="0.45">
      <c r="A41" t="s">
        <v>117</v>
      </c>
      <c r="B41" s="31">
        <v>36526</v>
      </c>
      <c r="C41" s="31">
        <v>55153</v>
      </c>
      <c r="D41">
        <f>'17 Turbine Curve Data'!L46</f>
        <v>0.1024</v>
      </c>
    </row>
    <row r="42" spans="1:4" x14ac:dyDescent="0.45">
      <c r="A42" t="s">
        <v>118</v>
      </c>
      <c r="B42" s="31">
        <v>36526</v>
      </c>
      <c r="C42" s="31">
        <v>55153</v>
      </c>
      <c r="D42">
        <f>'17 Turbine Curve Data'!L47</f>
        <v>1.0999999999999999E-2</v>
      </c>
    </row>
    <row r="43" spans="1:4" x14ac:dyDescent="0.45">
      <c r="A43" t="s">
        <v>119</v>
      </c>
      <c r="B43" s="31">
        <v>36526</v>
      </c>
      <c r="C43" s="31">
        <v>55153</v>
      </c>
      <c r="D43">
        <f>'17 Turbine Curve Data'!L48</f>
        <v>1</v>
      </c>
    </row>
    <row r="44" spans="1:4" x14ac:dyDescent="0.45">
      <c r="A44" t="s">
        <v>120</v>
      </c>
      <c r="B44" s="31">
        <v>36526</v>
      </c>
      <c r="C44" s="31">
        <v>55153</v>
      </c>
      <c r="D44">
        <f>'17 Turbine Curve Data'!L49</f>
        <v>0.55000000000000004</v>
      </c>
    </row>
    <row r="45" spans="1:4" x14ac:dyDescent="0.45">
      <c r="A45" t="s">
        <v>121</v>
      </c>
      <c r="B45" s="31">
        <v>36526</v>
      </c>
      <c r="C45" s="31">
        <v>55153</v>
      </c>
      <c r="D45">
        <f>'17 Turbine Curve Data'!L50</f>
        <v>0.25</v>
      </c>
    </row>
    <row r="46" spans="1:4" x14ac:dyDescent="0.45">
      <c r="A46" t="s">
        <v>122</v>
      </c>
      <c r="B46" s="31">
        <v>36526</v>
      </c>
      <c r="C46" s="31">
        <v>55153</v>
      </c>
      <c r="D46">
        <f>'17 Turbine Curve Data'!L51</f>
        <v>4.1999999999999997E-3</v>
      </c>
    </row>
    <row r="47" spans="1:4" x14ac:dyDescent="0.45">
      <c r="A47" t="s">
        <v>123</v>
      </c>
      <c r="B47" s="31">
        <v>36526</v>
      </c>
      <c r="C47" s="31">
        <v>55153</v>
      </c>
      <c r="D47">
        <f>'17 Turbine Curve Data'!L52</f>
        <v>0.1024</v>
      </c>
    </row>
    <row r="48" spans="1:4" x14ac:dyDescent="0.45">
      <c r="A48" t="s">
        <v>124</v>
      </c>
      <c r="B48" s="31">
        <v>36526</v>
      </c>
      <c r="C48" s="31">
        <v>55153</v>
      </c>
      <c r="D48">
        <f>'17 Turbine Curve Data'!L53</f>
        <v>1.0999999999999999E-2</v>
      </c>
    </row>
    <row r="49" spans="1:4" x14ac:dyDescent="0.45">
      <c r="A49" t="s">
        <v>125</v>
      </c>
      <c r="B49" s="31">
        <v>36526</v>
      </c>
      <c r="C49" s="31">
        <v>55153</v>
      </c>
      <c r="D49">
        <f>'17 Turbine Curve Data'!L54</f>
        <v>0.3</v>
      </c>
    </row>
    <row r="50" spans="1:4" x14ac:dyDescent="0.45">
      <c r="A50" t="s">
        <v>126</v>
      </c>
      <c r="B50" s="31">
        <v>36526</v>
      </c>
      <c r="C50" s="31">
        <v>55153</v>
      </c>
      <c r="D50">
        <f>'17 Turbine Curve Data'!L55</f>
        <v>0.93300000000000005</v>
      </c>
    </row>
    <row r="51" spans="1:4" x14ac:dyDescent="0.45">
      <c r="A51" t="s">
        <v>127</v>
      </c>
      <c r="B51" s="31">
        <v>36526</v>
      </c>
      <c r="C51" s="31">
        <v>55153</v>
      </c>
      <c r="D51">
        <f>'17 Turbine Curve Data'!L56</f>
        <v>0.46700000000000003</v>
      </c>
    </row>
    <row r="52" spans="1:4" x14ac:dyDescent="0.45">
      <c r="A52" t="s">
        <v>128</v>
      </c>
      <c r="B52" s="31">
        <v>36526</v>
      </c>
      <c r="C52" s="31">
        <v>55153</v>
      </c>
      <c r="D52">
        <f>'17 Turbine Curve Data'!L57</f>
        <v>2.4190000000000001E-3</v>
      </c>
    </row>
    <row r="53" spans="1:4" x14ac:dyDescent="0.45">
      <c r="A53" t="s">
        <v>129</v>
      </c>
      <c r="B53" s="31">
        <v>36526</v>
      </c>
      <c r="C53" s="31">
        <v>55153</v>
      </c>
      <c r="D53">
        <f>'17 Turbine Curve Data'!L58</f>
        <v>8.7902999999999995E-2</v>
      </c>
    </row>
    <row r="54" spans="1:4" x14ac:dyDescent="0.45">
      <c r="A54" t="s">
        <v>130</v>
      </c>
      <c r="B54" s="31">
        <v>36526</v>
      </c>
      <c r="C54" s="31">
        <v>55153</v>
      </c>
      <c r="D54">
        <f>'17 Turbine Curve Data'!L59</f>
        <v>3.6011000000000001E-2</v>
      </c>
    </row>
    <row r="55" spans="1:4" x14ac:dyDescent="0.45">
      <c r="A55" t="s">
        <v>131</v>
      </c>
      <c r="B55" s="31">
        <v>36526</v>
      </c>
      <c r="C55" s="31">
        <v>55153</v>
      </c>
      <c r="D55">
        <f>'17 Turbine Curve Data'!L60</f>
        <v>0.3</v>
      </c>
    </row>
    <row r="56" spans="1:4" x14ac:dyDescent="0.45">
      <c r="A56" t="s">
        <v>132</v>
      </c>
      <c r="B56" s="31">
        <v>36526</v>
      </c>
      <c r="C56" s="31">
        <v>55153</v>
      </c>
      <c r="D56">
        <f>'17 Turbine Curve Data'!L61</f>
        <v>0.999</v>
      </c>
    </row>
    <row r="57" spans="1:4" x14ac:dyDescent="0.45">
      <c r="A57" t="s">
        <v>133</v>
      </c>
      <c r="B57" s="31">
        <v>36526</v>
      </c>
      <c r="C57" s="31">
        <v>55153</v>
      </c>
      <c r="D57">
        <f>'17 Turbine Curve Data'!L62</f>
        <v>0.40100000000000002</v>
      </c>
    </row>
    <row r="58" spans="1:4" x14ac:dyDescent="0.45">
      <c r="A58" t="s">
        <v>134</v>
      </c>
      <c r="B58" s="31">
        <v>36526</v>
      </c>
      <c r="C58" s="31">
        <v>55153</v>
      </c>
      <c r="D58">
        <f>'17 Turbine Curve Data'!L63</f>
        <v>2.9650000000000002E-3</v>
      </c>
    </row>
    <row r="59" spans="1:4" x14ac:dyDescent="0.45">
      <c r="A59" t="s">
        <v>135</v>
      </c>
      <c r="B59" s="31">
        <v>36526</v>
      </c>
      <c r="C59" s="31">
        <v>55153</v>
      </c>
      <c r="D59">
        <f>'17 Turbine Curve Data'!L64</f>
        <v>9.3809000000000003E-2</v>
      </c>
    </row>
    <row r="60" spans="1:4" x14ac:dyDescent="0.45">
      <c r="A60" t="s">
        <v>136</v>
      </c>
      <c r="B60" s="31">
        <v>36526</v>
      </c>
      <c r="C60" s="31">
        <v>55153</v>
      </c>
      <c r="D60">
        <f>'17 Turbine Curve Data'!L65</f>
        <v>2.9610000000000001E-2</v>
      </c>
    </row>
    <row r="61" spans="1:4" x14ac:dyDescent="0.45">
      <c r="A61" t="s">
        <v>137</v>
      </c>
      <c r="B61" s="31">
        <v>36526</v>
      </c>
      <c r="C61" s="31">
        <v>55153</v>
      </c>
      <c r="D61">
        <f>'17 Turbine Curve Data'!L66</f>
        <v>0.3</v>
      </c>
    </row>
    <row r="62" spans="1:4" x14ac:dyDescent="0.45">
      <c r="A62" t="s">
        <v>138</v>
      </c>
      <c r="B62" s="31">
        <v>36526</v>
      </c>
      <c r="C62" s="31">
        <v>55153</v>
      </c>
      <c r="D62">
        <f>'17 Turbine Curve Data'!L67</f>
        <v>0.84599999999999997</v>
      </c>
    </row>
    <row r="63" spans="1:4" x14ac:dyDescent="0.45">
      <c r="A63" t="s">
        <v>139</v>
      </c>
      <c r="B63" s="31">
        <v>36526</v>
      </c>
      <c r="C63" s="31">
        <v>55153</v>
      </c>
      <c r="D63">
        <f>'17 Turbine Curve Data'!L68</f>
        <v>0.55400000000000005</v>
      </c>
    </row>
    <row r="64" spans="1:4" x14ac:dyDescent="0.45">
      <c r="A64" t="s">
        <v>140</v>
      </c>
      <c r="B64" s="31">
        <v>36526</v>
      </c>
      <c r="C64" s="31">
        <v>55153</v>
      </c>
      <c r="D64">
        <f>'17 Turbine Curve Data'!L69</f>
        <v>2.516E-3</v>
      </c>
    </row>
    <row r="65" spans="1:4" x14ac:dyDescent="0.45">
      <c r="A65" t="s">
        <v>141</v>
      </c>
      <c r="B65" s="31">
        <v>36526</v>
      </c>
      <c r="C65" s="31">
        <v>55153</v>
      </c>
      <c r="D65">
        <f>'17 Turbine Curve Data'!L70</f>
        <v>8.1354999999999997E-2</v>
      </c>
    </row>
    <row r="66" spans="1:4" x14ac:dyDescent="0.45">
      <c r="A66" t="s">
        <v>142</v>
      </c>
      <c r="B66" s="31">
        <v>36526</v>
      </c>
      <c r="C66" s="31">
        <v>55153</v>
      </c>
      <c r="D66">
        <f>'17 Turbine Curve Data'!L71</f>
        <v>4.3210999999999999E-2</v>
      </c>
    </row>
    <row r="67" spans="1:4" x14ac:dyDescent="0.45">
      <c r="A67" t="s">
        <v>143</v>
      </c>
      <c r="B67" s="31">
        <v>36526</v>
      </c>
      <c r="C67" s="31">
        <v>55153</v>
      </c>
      <c r="D67">
        <f>'17 Turbine Curve Data'!L72</f>
        <v>0.3</v>
      </c>
    </row>
    <row r="68" spans="1:4" x14ac:dyDescent="0.45">
      <c r="A68" t="s">
        <v>144</v>
      </c>
      <c r="B68" s="31">
        <v>36526</v>
      </c>
      <c r="C68" s="31">
        <v>55153</v>
      </c>
      <c r="D68">
        <f>'17 Turbine Curve Data'!L73</f>
        <v>0.90800000000000003</v>
      </c>
    </row>
    <row r="69" spans="1:4" x14ac:dyDescent="0.45">
      <c r="A69" t="s">
        <v>145</v>
      </c>
      <c r="B69" s="31">
        <v>36526</v>
      </c>
      <c r="C69" s="31">
        <v>55153</v>
      </c>
      <c r="D69">
        <f>'17 Turbine Curve Data'!L74</f>
        <v>0.49199999999999999</v>
      </c>
    </row>
    <row r="70" spans="1:4" x14ac:dyDescent="0.45">
      <c r="A70" t="s">
        <v>146</v>
      </c>
      <c r="B70" s="31">
        <v>36526</v>
      </c>
      <c r="C70" s="31">
        <v>55153</v>
      </c>
      <c r="D70">
        <f>'17 Turbine Curve Data'!L75</f>
        <v>5.5430000000000002E-3</v>
      </c>
    </row>
    <row r="71" spans="1:4" x14ac:dyDescent="0.45">
      <c r="A71" t="s">
        <v>147</v>
      </c>
      <c r="B71" s="31">
        <v>36526</v>
      </c>
      <c r="C71" s="31">
        <v>55153</v>
      </c>
      <c r="D71">
        <f>'17 Turbine Curve Data'!L76</f>
        <v>8.4779999999999994E-2</v>
      </c>
    </row>
    <row r="72" spans="1:4" x14ac:dyDescent="0.45">
      <c r="A72" t="s">
        <v>148</v>
      </c>
      <c r="B72" s="31">
        <v>36526</v>
      </c>
      <c r="C72" s="31">
        <v>55153</v>
      </c>
      <c r="D72">
        <f>'17 Turbine Curve Data'!L77</f>
        <v>3.8269999999999998E-2</v>
      </c>
    </row>
    <row r="73" spans="1:4" x14ac:dyDescent="0.45">
      <c r="A73" t="s">
        <v>149</v>
      </c>
      <c r="B73" s="31">
        <v>36526</v>
      </c>
      <c r="C73" s="31">
        <v>55153</v>
      </c>
      <c r="D73">
        <f>'17 Turbine Curve Data'!L78</f>
        <v>4.6720579999999998</v>
      </c>
    </row>
    <row r="74" spans="1:4" x14ac:dyDescent="0.45">
      <c r="A74" t="s">
        <v>150</v>
      </c>
      <c r="B74" s="31">
        <v>36526</v>
      </c>
      <c r="C74" s="31">
        <v>55153</v>
      </c>
      <c r="D74">
        <f>'17 Turbine Curve Data'!L79</f>
        <v>3.3263950000000002</v>
      </c>
    </row>
    <row r="75" spans="1:4" x14ac:dyDescent="0.45">
      <c r="A75" t="s">
        <v>151</v>
      </c>
      <c r="B75" s="31">
        <v>36526</v>
      </c>
      <c r="C75" s="31">
        <v>55153</v>
      </c>
      <c r="D75">
        <f>'17 Turbine Curve Data'!L80</f>
        <v>2.1015470000000001</v>
      </c>
    </row>
    <row r="76" spans="1:4" x14ac:dyDescent="0.45">
      <c r="A76" t="s">
        <v>152</v>
      </c>
      <c r="B76" s="31">
        <v>36526</v>
      </c>
      <c r="C76" s="31">
        <v>55153</v>
      </c>
      <c r="D76">
        <f>'17 Turbine Curve Data'!L81</f>
        <v>0.31499199999999999</v>
      </c>
    </row>
    <row r="77" spans="1:4" x14ac:dyDescent="0.45">
      <c r="A77" t="s">
        <v>153</v>
      </c>
      <c r="B77" s="31">
        <v>36526</v>
      </c>
      <c r="C77" s="31">
        <v>55153</v>
      </c>
      <c r="D77">
        <f>'17 Turbine Curve Data'!L82</f>
        <v>0.30755199999999999</v>
      </c>
    </row>
    <row r="78" spans="1:4" x14ac:dyDescent="0.45">
      <c r="A78" t="s">
        <v>154</v>
      </c>
      <c r="B78" s="31">
        <v>36526</v>
      </c>
      <c r="C78" s="31">
        <v>55153</v>
      </c>
      <c r="D78">
        <f>'17 Turbine Curve Data'!L83</f>
        <v>0.107442</v>
      </c>
    </row>
    <row r="79" spans="1:4" x14ac:dyDescent="0.45">
      <c r="A79" t="s">
        <v>155</v>
      </c>
      <c r="B79" s="31">
        <v>36526</v>
      </c>
      <c r="C79" s="31">
        <v>55153</v>
      </c>
      <c r="D79">
        <f>'17 Turbine Curve Data'!L84</f>
        <v>5.8</v>
      </c>
    </row>
    <row r="80" spans="1:4" x14ac:dyDescent="0.45">
      <c r="A80" t="s">
        <v>156</v>
      </c>
      <c r="B80" s="31">
        <v>36526</v>
      </c>
      <c r="C80" s="31">
        <v>55153</v>
      </c>
      <c r="D80">
        <f>'17 Turbine Curve Data'!L85</f>
        <v>2.8</v>
      </c>
    </row>
    <row r="81" spans="1:4" x14ac:dyDescent="0.45">
      <c r="A81" t="s">
        <v>157</v>
      </c>
      <c r="B81" s="31">
        <v>36526</v>
      </c>
      <c r="C81" s="31">
        <v>55153</v>
      </c>
      <c r="D81">
        <f>'17 Turbine Curve Data'!L86</f>
        <v>0.8</v>
      </c>
    </row>
    <row r="82" spans="1:4" x14ac:dyDescent="0.45">
      <c r="A82" t="s">
        <v>158</v>
      </c>
      <c r="B82" s="31">
        <v>36526</v>
      </c>
      <c r="C82" s="31">
        <v>55153</v>
      </c>
      <c r="D82">
        <f>'17 Turbine Curve Data'!L87</f>
        <v>0.36</v>
      </c>
    </row>
    <row r="83" spans="1:4" x14ac:dyDescent="0.45">
      <c r="A83" t="s">
        <v>159</v>
      </c>
      <c r="B83" s="31">
        <v>36526</v>
      </c>
      <c r="C83" s="31">
        <v>55153</v>
      </c>
      <c r="D83">
        <f>'17 Turbine Curve Data'!L88</f>
        <v>0.2576</v>
      </c>
    </row>
    <row r="84" spans="1:4" x14ac:dyDescent="0.45">
      <c r="A84" t="s">
        <v>160</v>
      </c>
      <c r="B84" s="31">
        <v>36526</v>
      </c>
      <c r="C84" s="31">
        <v>55153</v>
      </c>
      <c r="D84">
        <f>'17 Turbine Curve Data'!L89</f>
        <v>6.4699999999999994E-2</v>
      </c>
    </row>
    <row r="85" spans="1:4" x14ac:dyDescent="0.45">
      <c r="A85" t="s">
        <v>161</v>
      </c>
      <c r="B85" s="31">
        <v>36526</v>
      </c>
      <c r="C85" s="31">
        <v>55153</v>
      </c>
      <c r="D85">
        <f>'17 Turbine Curve Data'!L90</f>
        <v>4.6720579999999998</v>
      </c>
    </row>
    <row r="86" spans="1:4" x14ac:dyDescent="0.45">
      <c r="A86" t="s">
        <v>162</v>
      </c>
      <c r="B86" s="31">
        <v>36526</v>
      </c>
      <c r="C86" s="31">
        <v>55153</v>
      </c>
      <c r="D86">
        <f>'17 Turbine Curve Data'!L91</f>
        <v>3.3263950000000002</v>
      </c>
    </row>
    <row r="87" spans="1:4" x14ac:dyDescent="0.45">
      <c r="A87" t="s">
        <v>163</v>
      </c>
      <c r="B87" s="31">
        <v>36526</v>
      </c>
      <c r="C87" s="31">
        <v>55153</v>
      </c>
      <c r="D87">
        <f>'17 Turbine Curve Data'!L92</f>
        <v>2.1015470000000001</v>
      </c>
    </row>
    <row r="88" spans="1:4" x14ac:dyDescent="0.45">
      <c r="A88" t="s">
        <v>164</v>
      </c>
      <c r="B88" s="31">
        <v>36526</v>
      </c>
      <c r="C88" s="31">
        <v>55153</v>
      </c>
      <c r="D88">
        <f>'17 Turbine Curve Data'!L93</f>
        <v>0.31499199999999999</v>
      </c>
    </row>
    <row r="89" spans="1:4" x14ac:dyDescent="0.45">
      <c r="A89" t="s">
        <v>165</v>
      </c>
      <c r="B89" s="31">
        <v>36526</v>
      </c>
      <c r="C89" s="31">
        <v>55153</v>
      </c>
      <c r="D89">
        <f>'17 Turbine Curve Data'!L94</f>
        <v>0.30755199999999999</v>
      </c>
    </row>
    <row r="90" spans="1:4" x14ac:dyDescent="0.45">
      <c r="A90" t="s">
        <v>166</v>
      </c>
      <c r="B90" s="31">
        <v>36526</v>
      </c>
      <c r="C90" s="31">
        <v>55153</v>
      </c>
      <c r="D90">
        <f>'17 Turbine Curve Data'!L95</f>
        <v>0.107442</v>
      </c>
    </row>
    <row r="91" spans="1:4" x14ac:dyDescent="0.45">
      <c r="A91" t="s">
        <v>167</v>
      </c>
      <c r="B91" s="31">
        <v>36526</v>
      </c>
      <c r="C91" s="31">
        <v>55153</v>
      </c>
      <c r="D91">
        <f>'17 Turbine Curve Data'!L96</f>
        <v>6</v>
      </c>
    </row>
    <row r="92" spans="1:4" x14ac:dyDescent="0.45">
      <c r="A92" t="s">
        <v>168</v>
      </c>
      <c r="B92" s="31">
        <v>36526</v>
      </c>
      <c r="C92" s="31">
        <v>55153</v>
      </c>
      <c r="D92">
        <f>'17 Turbine Curve Data'!L97</f>
        <v>3</v>
      </c>
    </row>
    <row r="93" spans="1:4" x14ac:dyDescent="0.45">
      <c r="A93" t="s">
        <v>169</v>
      </c>
      <c r="B93" s="31">
        <v>36526</v>
      </c>
      <c r="C93" s="31">
        <v>55153</v>
      </c>
      <c r="D93">
        <f>'17 Turbine Curve Data'!L98</f>
        <v>1.1000000000000001</v>
      </c>
    </row>
    <row r="94" spans="1:4" x14ac:dyDescent="0.45">
      <c r="A94" t="s">
        <v>170</v>
      </c>
      <c r="B94" s="31">
        <v>36526</v>
      </c>
      <c r="C94" s="31">
        <v>55153</v>
      </c>
      <c r="D94">
        <f>'17 Turbine Curve Data'!L99</f>
        <v>0.42</v>
      </c>
    </row>
    <row r="95" spans="1:4" x14ac:dyDescent="0.45">
      <c r="A95" t="s">
        <v>171</v>
      </c>
      <c r="B95" s="31">
        <v>36526</v>
      </c>
      <c r="C95" s="31">
        <v>55153</v>
      </c>
      <c r="D95">
        <f>'17 Turbine Curve Data'!L100</f>
        <v>0.24</v>
      </c>
    </row>
    <row r="96" spans="1:4" x14ac:dyDescent="0.45">
      <c r="A96" t="s">
        <v>172</v>
      </c>
      <c r="B96" s="31">
        <v>36526</v>
      </c>
      <c r="C96" s="31">
        <v>55153</v>
      </c>
      <c r="D96">
        <f>'17 Turbine Curve Data'!L101</f>
        <v>0</v>
      </c>
    </row>
    <row r="97" spans="1:4" x14ac:dyDescent="0.45">
      <c r="A97" t="s">
        <v>173</v>
      </c>
      <c r="B97" s="31">
        <v>36526</v>
      </c>
      <c r="C97" s="31">
        <v>55153</v>
      </c>
      <c r="D97">
        <f>'17 Turbine Curve Data'!L102</f>
        <v>6.8</v>
      </c>
    </row>
    <row r="98" spans="1:4" x14ac:dyDescent="0.45">
      <c r="A98" t="s">
        <v>174</v>
      </c>
      <c r="B98" s="31">
        <v>36526</v>
      </c>
      <c r="C98" s="31">
        <v>55153</v>
      </c>
      <c r="D98">
        <f>'17 Turbine Curve Data'!L103</f>
        <v>2</v>
      </c>
    </row>
    <row r="99" spans="1:4" x14ac:dyDescent="0.45">
      <c r="A99" t="s">
        <v>175</v>
      </c>
      <c r="B99" s="31">
        <v>36526</v>
      </c>
      <c r="C99" s="31">
        <v>55153</v>
      </c>
      <c r="D99">
        <f>'17 Turbine Curve Data'!L104</f>
        <v>2.23</v>
      </c>
    </row>
    <row r="100" spans="1:4" x14ac:dyDescent="0.45">
      <c r="A100" t="s">
        <v>176</v>
      </c>
      <c r="B100" s="31">
        <v>36526</v>
      </c>
      <c r="C100" s="31">
        <v>55153</v>
      </c>
      <c r="D100">
        <f>'17 Turbine Curve Data'!L105</f>
        <v>0.45260699999999998</v>
      </c>
    </row>
    <row r="101" spans="1:4" x14ac:dyDescent="0.45">
      <c r="A101" t="s">
        <v>177</v>
      </c>
      <c r="B101" s="31">
        <v>36526</v>
      </c>
      <c r="C101" s="31">
        <v>55153</v>
      </c>
      <c r="D101">
        <f>'17 Turbine Curve Data'!L106</f>
        <v>0.21942700000000001</v>
      </c>
    </row>
    <row r="102" spans="1:4" x14ac:dyDescent="0.45">
      <c r="A102" t="s">
        <v>178</v>
      </c>
      <c r="B102" s="31">
        <v>36526</v>
      </c>
      <c r="C102" s="31">
        <v>55153</v>
      </c>
      <c r="D102">
        <f>'17 Turbine Curve Data'!L107</f>
        <v>0.14607100000000001</v>
      </c>
    </row>
  </sheetData>
  <pageMargins left="0.7" right="0.7" top="0.75" bottom="0.75" header="0.3" footer="0.3"/>
  <pageSetup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Sheet26"/>
  <dimension ref="A1:D102"/>
  <sheetViews>
    <sheetView workbookViewId="0">
      <selection activeCell="H9" sqref="H9"/>
    </sheetView>
  </sheetViews>
  <sheetFormatPr defaultRowHeight="14.25" x14ac:dyDescent="0.45"/>
  <cols>
    <col min="1" max="1" width="14.265625" bestFit="1" customWidth="1"/>
    <col min="2" max="3" width="15.86328125" style="31" bestFit="1" customWidth="1"/>
  </cols>
  <sheetData>
    <row r="1" spans="1:4" x14ac:dyDescent="0.45">
      <c r="A1" t="s">
        <v>77</v>
      </c>
      <c r="B1" s="31">
        <v>36526</v>
      </c>
      <c r="C1" s="31">
        <v>55153</v>
      </c>
      <c r="D1">
        <f>'17 Turbine Curve Data'!M6</f>
        <v>3</v>
      </c>
    </row>
    <row r="2" spans="1:4" x14ac:dyDescent="0.45">
      <c r="A2" t="s">
        <v>78</v>
      </c>
      <c r="B2" s="31">
        <v>36526</v>
      </c>
      <c r="C2" s="31">
        <v>55153</v>
      </c>
      <c r="D2">
        <f>'17 Turbine Curve Data'!M7</f>
        <v>3</v>
      </c>
    </row>
    <row r="3" spans="1:4" x14ac:dyDescent="0.45">
      <c r="A3" t="s">
        <v>79</v>
      </c>
      <c r="B3" s="31">
        <v>36526</v>
      </c>
      <c r="C3" s="31">
        <v>55153</v>
      </c>
      <c r="D3">
        <f>'17 Turbine Curve Data'!M8</f>
        <v>3</v>
      </c>
    </row>
    <row r="4" spans="1:4" x14ac:dyDescent="0.45">
      <c r="A4" t="s">
        <v>80</v>
      </c>
      <c r="B4" s="31">
        <v>36526</v>
      </c>
      <c r="C4" s="31">
        <v>55153</v>
      </c>
      <c r="D4">
        <f>'17 Turbine Curve Data'!M9</f>
        <v>0.226269</v>
      </c>
    </row>
    <row r="5" spans="1:4" x14ac:dyDescent="0.45">
      <c r="A5" t="s">
        <v>81</v>
      </c>
      <c r="B5" s="31">
        <v>36526</v>
      </c>
      <c r="C5" s="31">
        <v>55153</v>
      </c>
      <c r="D5">
        <f>'17 Turbine Curve Data'!M10</f>
        <v>0.233686</v>
      </c>
    </row>
    <row r="6" spans="1:4" x14ac:dyDescent="0.45">
      <c r="A6" t="s">
        <v>82</v>
      </c>
      <c r="B6" s="31">
        <v>36526</v>
      </c>
      <c r="C6" s="31">
        <v>55153</v>
      </c>
      <c r="D6">
        <f>'17 Turbine Curve Data'!M11</f>
        <v>0.20452999999999999</v>
      </c>
    </row>
    <row r="7" spans="1:4" x14ac:dyDescent="0.45">
      <c r="A7" t="s">
        <v>83</v>
      </c>
      <c r="B7" s="31">
        <v>36526</v>
      </c>
      <c r="C7" s="31">
        <v>55153</v>
      </c>
      <c r="D7">
        <f>'17 Turbine Curve Data'!M12</f>
        <v>5.5375139999999998</v>
      </c>
    </row>
    <row r="8" spans="1:4" x14ac:dyDescent="0.45">
      <c r="A8" t="s">
        <v>84</v>
      </c>
      <c r="B8" s="31">
        <v>36526</v>
      </c>
      <c r="C8" s="31">
        <v>55153</v>
      </c>
      <c r="D8">
        <f>'17 Turbine Curve Data'!M13</f>
        <v>3.490326</v>
      </c>
    </row>
    <row r="9" spans="1:4" x14ac:dyDescent="0.45">
      <c r="A9" t="s">
        <v>85</v>
      </c>
      <c r="B9" s="31">
        <v>36526</v>
      </c>
      <c r="C9" s="31">
        <v>55153</v>
      </c>
      <c r="D9">
        <f>'17 Turbine Curve Data'!M14</f>
        <v>0.74715900000000002</v>
      </c>
    </row>
    <row r="10" spans="1:4" x14ac:dyDescent="0.45">
      <c r="A10" t="s">
        <v>86</v>
      </c>
      <c r="B10" s="31">
        <v>36526</v>
      </c>
      <c r="C10" s="31">
        <v>55153</v>
      </c>
      <c r="D10">
        <f>'17 Turbine Curve Data'!M15</f>
        <v>0.20156399999999999</v>
      </c>
    </row>
    <row r="11" spans="1:4" x14ac:dyDescent="0.45">
      <c r="A11" t="s">
        <v>87</v>
      </c>
      <c r="B11" s="31">
        <v>36526</v>
      </c>
      <c r="C11" s="31">
        <v>55153</v>
      </c>
      <c r="D11">
        <f>'17 Turbine Curve Data'!M16</f>
        <v>0.43513299999999999</v>
      </c>
    </row>
    <row r="12" spans="1:4" x14ac:dyDescent="0.45">
      <c r="A12" t="s">
        <v>88</v>
      </c>
      <c r="B12" s="31">
        <v>36526</v>
      </c>
      <c r="C12" s="31">
        <v>55153</v>
      </c>
      <c r="D12">
        <f>'17 Turbine Curve Data'!M17</f>
        <v>7.9853999999999994E-2</v>
      </c>
    </row>
    <row r="13" spans="1:4" x14ac:dyDescent="0.45">
      <c r="A13" t="s">
        <v>89</v>
      </c>
      <c r="B13" s="31">
        <v>36526</v>
      </c>
      <c r="C13" s="31">
        <v>55153</v>
      </c>
      <c r="D13">
        <f>'17 Turbine Curve Data'!M18</f>
        <v>5.3281720000000004</v>
      </c>
    </row>
    <row r="14" spans="1:4" x14ac:dyDescent="0.45">
      <c r="A14" t="s">
        <v>90</v>
      </c>
      <c r="B14" s="31">
        <v>36526</v>
      </c>
      <c r="C14" s="31">
        <v>55153</v>
      </c>
      <c r="D14">
        <f>'17 Turbine Curve Data'!M19</f>
        <v>3.509798</v>
      </c>
    </row>
    <row r="15" spans="1:4" x14ac:dyDescent="0.45">
      <c r="A15" t="s">
        <v>91</v>
      </c>
      <c r="B15" s="31">
        <v>36526</v>
      </c>
      <c r="C15" s="31">
        <v>55153</v>
      </c>
      <c r="D15">
        <f>'17 Turbine Curve Data'!M20</f>
        <v>1.13703</v>
      </c>
    </row>
    <row r="16" spans="1:4" x14ac:dyDescent="0.45">
      <c r="A16" t="s">
        <v>92</v>
      </c>
      <c r="B16" s="31">
        <v>36526</v>
      </c>
      <c r="C16" s="31">
        <v>55153</v>
      </c>
      <c r="D16">
        <f>'17 Turbine Curve Data'!M21</f>
        <v>0.22359499999999999</v>
      </c>
    </row>
    <row r="17" spans="1:4" x14ac:dyDescent="0.45">
      <c r="A17" t="s">
        <v>93</v>
      </c>
      <c r="B17" s="31">
        <v>36526</v>
      </c>
      <c r="C17" s="31">
        <v>55153</v>
      </c>
      <c r="D17">
        <f>'17 Turbine Curve Data'!M22</f>
        <v>0.41111399999999998</v>
      </c>
    </row>
    <row r="18" spans="1:4" x14ac:dyDescent="0.45">
      <c r="A18" t="s">
        <v>94</v>
      </c>
      <c r="B18" s="31">
        <v>36526</v>
      </c>
      <c r="C18" s="31">
        <v>55153</v>
      </c>
      <c r="D18">
        <f>'17 Turbine Curve Data'!M23</f>
        <v>9.8242999999999997E-2</v>
      </c>
    </row>
    <row r="19" spans="1:4" x14ac:dyDescent="0.45">
      <c r="A19" t="s">
        <v>95</v>
      </c>
      <c r="B19" s="31">
        <v>36526</v>
      </c>
      <c r="C19" s="31">
        <v>55153</v>
      </c>
      <c r="D19">
        <f>'17 Turbine Curve Data'!M24</f>
        <v>5.3159999999999998</v>
      </c>
    </row>
    <row r="20" spans="1:4" x14ac:dyDescent="0.45">
      <c r="A20" t="s">
        <v>96</v>
      </c>
      <c r="B20" s="31">
        <v>36526</v>
      </c>
      <c r="C20" s="31">
        <v>55153</v>
      </c>
      <c r="D20">
        <f>'17 Turbine Curve Data'!M25</f>
        <v>1.8783700000000001</v>
      </c>
    </row>
    <row r="21" spans="1:4" x14ac:dyDescent="0.45">
      <c r="A21" t="s">
        <v>97</v>
      </c>
      <c r="B21" s="31">
        <v>36526</v>
      </c>
      <c r="C21" s="31">
        <v>55153</v>
      </c>
      <c r="D21">
        <f>'17 Turbine Curve Data'!M26</f>
        <v>1.30592</v>
      </c>
    </row>
    <row r="22" spans="1:4" x14ac:dyDescent="0.45">
      <c r="A22" t="s">
        <v>98</v>
      </c>
      <c r="B22" s="31">
        <v>36526</v>
      </c>
      <c r="C22" s="31">
        <v>55153</v>
      </c>
      <c r="D22">
        <f>'17 Turbine Curve Data'!M27</f>
        <v>0.29160000000000003</v>
      </c>
    </row>
    <row r="23" spans="1:4" x14ac:dyDescent="0.45">
      <c r="A23" t="s">
        <v>99</v>
      </c>
      <c r="B23" s="31">
        <v>36526</v>
      </c>
      <c r="C23" s="31">
        <v>55153</v>
      </c>
      <c r="D23">
        <f>'17 Turbine Curve Data'!M28</f>
        <v>0.2112</v>
      </c>
    </row>
    <row r="24" spans="1:4" x14ac:dyDescent="0.45">
      <c r="A24" t="s">
        <v>100</v>
      </c>
      <c r="B24" s="31">
        <v>36526</v>
      </c>
      <c r="C24" s="31">
        <v>55153</v>
      </c>
      <c r="D24">
        <f>'17 Turbine Curve Data'!M29</f>
        <v>7.1800000000000003E-2</v>
      </c>
    </row>
    <row r="25" spans="1:4" x14ac:dyDescent="0.45">
      <c r="A25" t="s">
        <v>101</v>
      </c>
      <c r="B25" s="31">
        <v>36526</v>
      </c>
      <c r="C25" s="31">
        <v>55153</v>
      </c>
      <c r="D25">
        <f>'17 Turbine Curve Data'!M30</f>
        <v>1</v>
      </c>
    </row>
    <row r="26" spans="1:4" x14ac:dyDescent="0.45">
      <c r="A26" t="s">
        <v>102</v>
      </c>
      <c r="B26" s="31">
        <v>36526</v>
      </c>
      <c r="C26" s="31">
        <v>55153</v>
      </c>
      <c r="D26">
        <f>'17 Turbine Curve Data'!M31</f>
        <v>0.55000000000000004</v>
      </c>
    </row>
    <row r="27" spans="1:4" x14ac:dyDescent="0.45">
      <c r="A27" t="s">
        <v>103</v>
      </c>
      <c r="B27" s="31">
        <v>36526</v>
      </c>
      <c r="C27" s="31">
        <v>55153</v>
      </c>
      <c r="D27">
        <f>'17 Turbine Curve Data'!M32</f>
        <v>0.25</v>
      </c>
    </row>
    <row r="28" spans="1:4" x14ac:dyDescent="0.45">
      <c r="A28" t="s">
        <v>104</v>
      </c>
      <c r="B28" s="31">
        <v>36526</v>
      </c>
      <c r="C28" s="31">
        <v>55153</v>
      </c>
      <c r="D28">
        <f>'17 Turbine Curve Data'!M33</f>
        <v>4.1999999999999997E-3</v>
      </c>
    </row>
    <row r="29" spans="1:4" x14ac:dyDescent="0.45">
      <c r="A29" t="s">
        <v>105</v>
      </c>
      <c r="B29" s="31">
        <v>36526</v>
      </c>
      <c r="C29" s="31">
        <v>55153</v>
      </c>
      <c r="D29">
        <f>'17 Turbine Curve Data'!M34</f>
        <v>0.1024</v>
      </c>
    </row>
    <row r="30" spans="1:4" x14ac:dyDescent="0.45">
      <c r="A30" t="s">
        <v>106</v>
      </c>
      <c r="B30" s="31">
        <v>36526</v>
      </c>
      <c r="C30" s="31">
        <v>55153</v>
      </c>
      <c r="D30">
        <f>'17 Turbine Curve Data'!M35</f>
        <v>1.0999999999999999E-2</v>
      </c>
    </row>
    <row r="31" spans="1:4" x14ac:dyDescent="0.45">
      <c r="A31" t="s">
        <v>107</v>
      </c>
      <c r="B31" s="31">
        <v>36526</v>
      </c>
      <c r="C31" s="31">
        <v>55153</v>
      </c>
      <c r="D31">
        <f>'17 Turbine Curve Data'!M36</f>
        <v>1</v>
      </c>
    </row>
    <row r="32" spans="1:4" x14ac:dyDescent="0.45">
      <c r="A32" t="s">
        <v>108</v>
      </c>
      <c r="B32" s="31">
        <v>36526</v>
      </c>
      <c r="C32" s="31">
        <v>55153</v>
      </c>
      <c r="D32">
        <f>'17 Turbine Curve Data'!M37</f>
        <v>0.55000000000000004</v>
      </c>
    </row>
    <row r="33" spans="1:4" x14ac:dyDescent="0.45">
      <c r="A33" t="s">
        <v>109</v>
      </c>
      <c r="B33" s="31">
        <v>36526</v>
      </c>
      <c r="C33" s="31">
        <v>55153</v>
      </c>
      <c r="D33">
        <f>'17 Turbine Curve Data'!M38</f>
        <v>0.25</v>
      </c>
    </row>
    <row r="34" spans="1:4" x14ac:dyDescent="0.45">
      <c r="A34" t="s">
        <v>110</v>
      </c>
      <c r="B34" s="31">
        <v>36526</v>
      </c>
      <c r="C34" s="31">
        <v>55153</v>
      </c>
      <c r="D34">
        <f>'17 Turbine Curve Data'!M39</f>
        <v>4.1999999999999997E-3</v>
      </c>
    </row>
    <row r="35" spans="1:4" x14ac:dyDescent="0.45">
      <c r="A35" t="s">
        <v>111</v>
      </c>
      <c r="B35" s="31">
        <v>36526</v>
      </c>
      <c r="C35" s="31">
        <v>55153</v>
      </c>
      <c r="D35">
        <f>'17 Turbine Curve Data'!M40</f>
        <v>0.1024</v>
      </c>
    </row>
    <row r="36" spans="1:4" x14ac:dyDescent="0.45">
      <c r="A36" t="s">
        <v>112</v>
      </c>
      <c r="B36" s="31">
        <v>36526</v>
      </c>
      <c r="C36" s="31">
        <v>55153</v>
      </c>
      <c r="D36">
        <f>'17 Turbine Curve Data'!M41</f>
        <v>1.0999999999999999E-2</v>
      </c>
    </row>
    <row r="37" spans="1:4" x14ac:dyDescent="0.45">
      <c r="A37" t="s">
        <v>113</v>
      </c>
      <c r="B37" s="31">
        <v>36526</v>
      </c>
      <c r="C37" s="31">
        <v>55153</v>
      </c>
      <c r="D37">
        <f>'17 Turbine Curve Data'!M42</f>
        <v>1</v>
      </c>
    </row>
    <row r="38" spans="1:4" x14ac:dyDescent="0.45">
      <c r="A38" t="s">
        <v>114</v>
      </c>
      <c r="B38" s="31">
        <v>36526</v>
      </c>
      <c r="C38" s="31">
        <v>55153</v>
      </c>
      <c r="D38">
        <f>'17 Turbine Curve Data'!M43</f>
        <v>0.55000000000000004</v>
      </c>
    </row>
    <row r="39" spans="1:4" x14ac:dyDescent="0.45">
      <c r="A39" t="s">
        <v>115</v>
      </c>
      <c r="B39" s="31">
        <v>36526</v>
      </c>
      <c r="C39" s="31">
        <v>55153</v>
      </c>
      <c r="D39">
        <f>'17 Turbine Curve Data'!M44</f>
        <v>0.25</v>
      </c>
    </row>
    <row r="40" spans="1:4" x14ac:dyDescent="0.45">
      <c r="A40" t="s">
        <v>116</v>
      </c>
      <c r="B40" s="31">
        <v>36526</v>
      </c>
      <c r="C40" s="31">
        <v>55153</v>
      </c>
      <c r="D40">
        <f>'17 Turbine Curve Data'!M45</f>
        <v>4.1999999999999997E-3</v>
      </c>
    </row>
    <row r="41" spans="1:4" x14ac:dyDescent="0.45">
      <c r="A41" t="s">
        <v>117</v>
      </c>
      <c r="B41" s="31">
        <v>36526</v>
      </c>
      <c r="C41" s="31">
        <v>55153</v>
      </c>
      <c r="D41">
        <f>'17 Turbine Curve Data'!M46</f>
        <v>0.1024</v>
      </c>
    </row>
    <row r="42" spans="1:4" x14ac:dyDescent="0.45">
      <c r="A42" t="s">
        <v>118</v>
      </c>
      <c r="B42" s="31">
        <v>36526</v>
      </c>
      <c r="C42" s="31">
        <v>55153</v>
      </c>
      <c r="D42">
        <f>'17 Turbine Curve Data'!M47</f>
        <v>1.0999999999999999E-2</v>
      </c>
    </row>
    <row r="43" spans="1:4" x14ac:dyDescent="0.45">
      <c r="A43" t="s">
        <v>119</v>
      </c>
      <c r="B43" s="31">
        <v>36526</v>
      </c>
      <c r="C43" s="31">
        <v>55153</v>
      </c>
      <c r="D43">
        <f>'17 Turbine Curve Data'!M48</f>
        <v>1</v>
      </c>
    </row>
    <row r="44" spans="1:4" x14ac:dyDescent="0.45">
      <c r="A44" t="s">
        <v>120</v>
      </c>
      <c r="B44" s="31">
        <v>36526</v>
      </c>
      <c r="C44" s="31">
        <v>55153</v>
      </c>
      <c r="D44">
        <f>'17 Turbine Curve Data'!M49</f>
        <v>0.55000000000000004</v>
      </c>
    </row>
    <row r="45" spans="1:4" x14ac:dyDescent="0.45">
      <c r="A45" t="s">
        <v>121</v>
      </c>
      <c r="B45" s="31">
        <v>36526</v>
      </c>
      <c r="C45" s="31">
        <v>55153</v>
      </c>
      <c r="D45">
        <f>'17 Turbine Curve Data'!M50</f>
        <v>0.25</v>
      </c>
    </row>
    <row r="46" spans="1:4" x14ac:dyDescent="0.45">
      <c r="A46" t="s">
        <v>122</v>
      </c>
      <c r="B46" s="31">
        <v>36526</v>
      </c>
      <c r="C46" s="31">
        <v>55153</v>
      </c>
      <c r="D46">
        <f>'17 Turbine Curve Data'!M51</f>
        <v>4.1999999999999997E-3</v>
      </c>
    </row>
    <row r="47" spans="1:4" x14ac:dyDescent="0.45">
      <c r="A47" t="s">
        <v>123</v>
      </c>
      <c r="B47" s="31">
        <v>36526</v>
      </c>
      <c r="C47" s="31">
        <v>55153</v>
      </c>
      <c r="D47">
        <f>'17 Turbine Curve Data'!M52</f>
        <v>0.1024</v>
      </c>
    </row>
    <row r="48" spans="1:4" x14ac:dyDescent="0.45">
      <c r="A48" t="s">
        <v>124</v>
      </c>
      <c r="B48" s="31">
        <v>36526</v>
      </c>
      <c r="C48" s="31">
        <v>55153</v>
      </c>
      <c r="D48">
        <f>'17 Turbine Curve Data'!M53</f>
        <v>1.0999999999999999E-2</v>
      </c>
    </row>
    <row r="49" spans="1:4" x14ac:dyDescent="0.45">
      <c r="A49" t="s">
        <v>125</v>
      </c>
      <c r="B49" s="31">
        <v>36526</v>
      </c>
      <c r="C49" s="31">
        <v>55153</v>
      </c>
      <c r="D49">
        <f>'17 Turbine Curve Data'!M54</f>
        <v>0.3</v>
      </c>
    </row>
    <row r="50" spans="1:4" x14ac:dyDescent="0.45">
      <c r="A50" t="s">
        <v>126</v>
      </c>
      <c r="B50" s="31">
        <v>36526</v>
      </c>
      <c r="C50" s="31">
        <v>55153</v>
      </c>
      <c r="D50">
        <f>'17 Turbine Curve Data'!M55</f>
        <v>0.93300000000000005</v>
      </c>
    </row>
    <row r="51" spans="1:4" x14ac:dyDescent="0.45">
      <c r="A51" t="s">
        <v>127</v>
      </c>
      <c r="B51" s="31">
        <v>36526</v>
      </c>
      <c r="C51" s="31">
        <v>55153</v>
      </c>
      <c r="D51">
        <f>'17 Turbine Curve Data'!M56</f>
        <v>0.46700000000000003</v>
      </c>
    </row>
    <row r="52" spans="1:4" x14ac:dyDescent="0.45">
      <c r="A52" t="s">
        <v>128</v>
      </c>
      <c r="B52" s="31">
        <v>36526</v>
      </c>
      <c r="C52" s="31">
        <v>55153</v>
      </c>
      <c r="D52">
        <f>'17 Turbine Curve Data'!M57</f>
        <v>2.4190000000000001E-3</v>
      </c>
    </row>
    <row r="53" spans="1:4" x14ac:dyDescent="0.45">
      <c r="A53" t="s">
        <v>129</v>
      </c>
      <c r="B53" s="31">
        <v>36526</v>
      </c>
      <c r="C53" s="31">
        <v>55153</v>
      </c>
      <c r="D53">
        <f>'17 Turbine Curve Data'!M58</f>
        <v>8.7902999999999995E-2</v>
      </c>
    </row>
    <row r="54" spans="1:4" x14ac:dyDescent="0.45">
      <c r="A54" t="s">
        <v>130</v>
      </c>
      <c r="B54" s="31">
        <v>36526</v>
      </c>
      <c r="C54" s="31">
        <v>55153</v>
      </c>
      <c r="D54">
        <f>'17 Turbine Curve Data'!M59</f>
        <v>3.6011000000000001E-2</v>
      </c>
    </row>
    <row r="55" spans="1:4" x14ac:dyDescent="0.45">
      <c r="A55" t="s">
        <v>131</v>
      </c>
      <c r="B55" s="31">
        <v>36526</v>
      </c>
      <c r="C55" s="31">
        <v>55153</v>
      </c>
      <c r="D55">
        <f>'17 Turbine Curve Data'!M60</f>
        <v>0.3</v>
      </c>
    </row>
    <row r="56" spans="1:4" x14ac:dyDescent="0.45">
      <c r="A56" t="s">
        <v>132</v>
      </c>
      <c r="B56" s="31">
        <v>36526</v>
      </c>
      <c r="C56" s="31">
        <v>55153</v>
      </c>
      <c r="D56">
        <f>'17 Turbine Curve Data'!M61</f>
        <v>0.999</v>
      </c>
    </row>
    <row r="57" spans="1:4" x14ac:dyDescent="0.45">
      <c r="A57" t="s">
        <v>133</v>
      </c>
      <c r="B57" s="31">
        <v>36526</v>
      </c>
      <c r="C57" s="31">
        <v>55153</v>
      </c>
      <c r="D57">
        <f>'17 Turbine Curve Data'!M62</f>
        <v>0.40100000000000002</v>
      </c>
    </row>
    <row r="58" spans="1:4" x14ac:dyDescent="0.45">
      <c r="A58" t="s">
        <v>134</v>
      </c>
      <c r="B58" s="31">
        <v>36526</v>
      </c>
      <c r="C58" s="31">
        <v>55153</v>
      </c>
      <c r="D58">
        <f>'17 Turbine Curve Data'!M63</f>
        <v>2.9650000000000002E-3</v>
      </c>
    </row>
    <row r="59" spans="1:4" x14ac:dyDescent="0.45">
      <c r="A59" t="s">
        <v>135</v>
      </c>
      <c r="B59" s="31">
        <v>36526</v>
      </c>
      <c r="C59" s="31">
        <v>55153</v>
      </c>
      <c r="D59">
        <f>'17 Turbine Curve Data'!M64</f>
        <v>9.3809000000000003E-2</v>
      </c>
    </row>
    <row r="60" spans="1:4" x14ac:dyDescent="0.45">
      <c r="A60" t="s">
        <v>136</v>
      </c>
      <c r="B60" s="31">
        <v>36526</v>
      </c>
      <c r="C60" s="31">
        <v>55153</v>
      </c>
      <c r="D60">
        <f>'17 Turbine Curve Data'!M65</f>
        <v>2.9610000000000001E-2</v>
      </c>
    </row>
    <row r="61" spans="1:4" x14ac:dyDescent="0.45">
      <c r="A61" t="s">
        <v>137</v>
      </c>
      <c r="B61" s="31">
        <v>36526</v>
      </c>
      <c r="C61" s="31">
        <v>55153</v>
      </c>
      <c r="D61">
        <f>'17 Turbine Curve Data'!M66</f>
        <v>0.3</v>
      </c>
    </row>
    <row r="62" spans="1:4" x14ac:dyDescent="0.45">
      <c r="A62" t="s">
        <v>138</v>
      </c>
      <c r="B62" s="31">
        <v>36526</v>
      </c>
      <c r="C62" s="31">
        <v>55153</v>
      </c>
      <c r="D62">
        <f>'17 Turbine Curve Data'!M67</f>
        <v>0.84599999999999997</v>
      </c>
    </row>
    <row r="63" spans="1:4" x14ac:dyDescent="0.45">
      <c r="A63" t="s">
        <v>139</v>
      </c>
      <c r="B63" s="31">
        <v>36526</v>
      </c>
      <c r="C63" s="31">
        <v>55153</v>
      </c>
      <c r="D63">
        <f>'17 Turbine Curve Data'!M68</f>
        <v>0.55400000000000005</v>
      </c>
    </row>
    <row r="64" spans="1:4" x14ac:dyDescent="0.45">
      <c r="A64" t="s">
        <v>140</v>
      </c>
      <c r="B64" s="31">
        <v>36526</v>
      </c>
      <c r="C64" s="31">
        <v>55153</v>
      </c>
      <c r="D64">
        <f>'17 Turbine Curve Data'!M69</f>
        <v>2.516E-3</v>
      </c>
    </row>
    <row r="65" spans="1:4" x14ac:dyDescent="0.45">
      <c r="A65" t="s">
        <v>141</v>
      </c>
      <c r="B65" s="31">
        <v>36526</v>
      </c>
      <c r="C65" s="31">
        <v>55153</v>
      </c>
      <c r="D65">
        <f>'17 Turbine Curve Data'!M70</f>
        <v>8.1354999999999997E-2</v>
      </c>
    </row>
    <row r="66" spans="1:4" x14ac:dyDescent="0.45">
      <c r="A66" t="s">
        <v>142</v>
      </c>
      <c r="B66" s="31">
        <v>36526</v>
      </c>
      <c r="C66" s="31">
        <v>55153</v>
      </c>
      <c r="D66">
        <f>'17 Turbine Curve Data'!M71</f>
        <v>4.3210999999999999E-2</v>
      </c>
    </row>
    <row r="67" spans="1:4" x14ac:dyDescent="0.45">
      <c r="A67" t="s">
        <v>143</v>
      </c>
      <c r="B67" s="31">
        <v>36526</v>
      </c>
      <c r="C67" s="31">
        <v>55153</v>
      </c>
      <c r="D67">
        <f>'17 Turbine Curve Data'!M72</f>
        <v>0.3</v>
      </c>
    </row>
    <row r="68" spans="1:4" x14ac:dyDescent="0.45">
      <c r="A68" t="s">
        <v>144</v>
      </c>
      <c r="B68" s="31">
        <v>36526</v>
      </c>
      <c r="C68" s="31">
        <v>55153</v>
      </c>
      <c r="D68">
        <f>'17 Turbine Curve Data'!M73</f>
        <v>0.90800000000000003</v>
      </c>
    </row>
    <row r="69" spans="1:4" x14ac:dyDescent="0.45">
      <c r="A69" t="s">
        <v>145</v>
      </c>
      <c r="B69" s="31">
        <v>36526</v>
      </c>
      <c r="C69" s="31">
        <v>55153</v>
      </c>
      <c r="D69">
        <f>'17 Turbine Curve Data'!M74</f>
        <v>0.49199999999999999</v>
      </c>
    </row>
    <row r="70" spans="1:4" x14ac:dyDescent="0.45">
      <c r="A70" t="s">
        <v>146</v>
      </c>
      <c r="B70" s="31">
        <v>36526</v>
      </c>
      <c r="C70" s="31">
        <v>55153</v>
      </c>
      <c r="D70">
        <f>'17 Turbine Curve Data'!M75</f>
        <v>5.5430000000000002E-3</v>
      </c>
    </row>
    <row r="71" spans="1:4" x14ac:dyDescent="0.45">
      <c r="A71" t="s">
        <v>147</v>
      </c>
      <c r="B71" s="31">
        <v>36526</v>
      </c>
      <c r="C71" s="31">
        <v>55153</v>
      </c>
      <c r="D71">
        <f>'17 Turbine Curve Data'!M76</f>
        <v>8.4779999999999994E-2</v>
      </c>
    </row>
    <row r="72" spans="1:4" x14ac:dyDescent="0.45">
      <c r="A72" t="s">
        <v>148</v>
      </c>
      <c r="B72" s="31">
        <v>36526</v>
      </c>
      <c r="C72" s="31">
        <v>55153</v>
      </c>
      <c r="D72">
        <f>'17 Turbine Curve Data'!M77</f>
        <v>3.8269999999999998E-2</v>
      </c>
    </row>
    <row r="73" spans="1:4" x14ac:dyDescent="0.45">
      <c r="A73" t="s">
        <v>149</v>
      </c>
      <c r="B73" s="31">
        <v>36526</v>
      </c>
      <c r="C73" s="31">
        <v>55153</v>
      </c>
      <c r="D73">
        <f>'17 Turbine Curve Data'!M78</f>
        <v>4.6720579999999998</v>
      </c>
    </row>
    <row r="74" spans="1:4" x14ac:dyDescent="0.45">
      <c r="A74" t="s">
        <v>150</v>
      </c>
      <c r="B74" s="31">
        <v>36526</v>
      </c>
      <c r="C74" s="31">
        <v>55153</v>
      </c>
      <c r="D74">
        <f>'17 Turbine Curve Data'!M79</f>
        <v>3.3263950000000002</v>
      </c>
    </row>
    <row r="75" spans="1:4" x14ac:dyDescent="0.45">
      <c r="A75" t="s">
        <v>151</v>
      </c>
      <c r="B75" s="31">
        <v>36526</v>
      </c>
      <c r="C75" s="31">
        <v>55153</v>
      </c>
      <c r="D75">
        <f>'17 Turbine Curve Data'!M80</f>
        <v>2.1015470000000001</v>
      </c>
    </row>
    <row r="76" spans="1:4" x14ac:dyDescent="0.45">
      <c r="A76" t="s">
        <v>152</v>
      </c>
      <c r="B76" s="31">
        <v>36526</v>
      </c>
      <c r="C76" s="31">
        <v>55153</v>
      </c>
      <c r="D76">
        <f>'17 Turbine Curve Data'!M81</f>
        <v>0.31499199999999999</v>
      </c>
    </row>
    <row r="77" spans="1:4" x14ac:dyDescent="0.45">
      <c r="A77" t="s">
        <v>153</v>
      </c>
      <c r="B77" s="31">
        <v>36526</v>
      </c>
      <c r="C77" s="31">
        <v>55153</v>
      </c>
      <c r="D77">
        <f>'17 Turbine Curve Data'!M82</f>
        <v>0.30755199999999999</v>
      </c>
    </row>
    <row r="78" spans="1:4" x14ac:dyDescent="0.45">
      <c r="A78" t="s">
        <v>154</v>
      </c>
      <c r="B78" s="31">
        <v>36526</v>
      </c>
      <c r="C78" s="31">
        <v>55153</v>
      </c>
      <c r="D78">
        <f>'17 Turbine Curve Data'!M83</f>
        <v>0.107442</v>
      </c>
    </row>
    <row r="79" spans="1:4" x14ac:dyDescent="0.45">
      <c r="A79" t="s">
        <v>155</v>
      </c>
      <c r="B79" s="31">
        <v>36526</v>
      </c>
      <c r="C79" s="31">
        <v>55153</v>
      </c>
      <c r="D79">
        <f>'17 Turbine Curve Data'!M84</f>
        <v>4.6720579999999998</v>
      </c>
    </row>
    <row r="80" spans="1:4" x14ac:dyDescent="0.45">
      <c r="A80" t="s">
        <v>156</v>
      </c>
      <c r="B80" s="31">
        <v>36526</v>
      </c>
      <c r="C80" s="31">
        <v>55153</v>
      </c>
      <c r="D80">
        <f>'17 Turbine Curve Data'!M85</f>
        <v>3.3263950000000002</v>
      </c>
    </row>
    <row r="81" spans="1:4" x14ac:dyDescent="0.45">
      <c r="A81" t="s">
        <v>157</v>
      </c>
      <c r="B81" s="31">
        <v>36526</v>
      </c>
      <c r="C81" s="31">
        <v>55153</v>
      </c>
      <c r="D81">
        <f>'17 Turbine Curve Data'!M86</f>
        <v>2.1015470000000001</v>
      </c>
    </row>
    <row r="82" spans="1:4" x14ac:dyDescent="0.45">
      <c r="A82" t="s">
        <v>158</v>
      </c>
      <c r="B82" s="31">
        <v>36526</v>
      </c>
      <c r="C82" s="31">
        <v>55153</v>
      </c>
      <c r="D82">
        <f>'17 Turbine Curve Data'!M87</f>
        <v>0.31499199999999999</v>
      </c>
    </row>
    <row r="83" spans="1:4" x14ac:dyDescent="0.45">
      <c r="A83" t="s">
        <v>159</v>
      </c>
      <c r="B83" s="31">
        <v>36526</v>
      </c>
      <c r="C83" s="31">
        <v>55153</v>
      </c>
      <c r="D83">
        <f>'17 Turbine Curve Data'!M88</f>
        <v>0.30755199999999999</v>
      </c>
    </row>
    <row r="84" spans="1:4" x14ac:dyDescent="0.45">
      <c r="A84" t="s">
        <v>160</v>
      </c>
      <c r="B84" s="31">
        <v>36526</v>
      </c>
      <c r="C84" s="31">
        <v>55153</v>
      </c>
      <c r="D84">
        <f>'17 Turbine Curve Data'!M89</f>
        <v>0.107442</v>
      </c>
    </row>
    <row r="85" spans="1:4" x14ac:dyDescent="0.45">
      <c r="A85" t="s">
        <v>161</v>
      </c>
      <c r="B85" s="31">
        <v>36526</v>
      </c>
      <c r="C85" s="31">
        <v>55153</v>
      </c>
      <c r="D85">
        <f>'17 Turbine Curve Data'!M90</f>
        <v>4.6720579999999998</v>
      </c>
    </row>
    <row r="86" spans="1:4" x14ac:dyDescent="0.45">
      <c r="A86" t="s">
        <v>162</v>
      </c>
      <c r="B86" s="31">
        <v>36526</v>
      </c>
      <c r="C86" s="31">
        <v>55153</v>
      </c>
      <c r="D86">
        <f>'17 Turbine Curve Data'!M91</f>
        <v>3.3263950000000002</v>
      </c>
    </row>
    <row r="87" spans="1:4" x14ac:dyDescent="0.45">
      <c r="A87" t="s">
        <v>163</v>
      </c>
      <c r="B87" s="31">
        <v>36526</v>
      </c>
      <c r="C87" s="31">
        <v>55153</v>
      </c>
      <c r="D87">
        <f>'17 Turbine Curve Data'!M92</f>
        <v>2.1015470000000001</v>
      </c>
    </row>
    <row r="88" spans="1:4" x14ac:dyDescent="0.45">
      <c r="A88" t="s">
        <v>164</v>
      </c>
      <c r="B88" s="31">
        <v>36526</v>
      </c>
      <c r="C88" s="31">
        <v>55153</v>
      </c>
      <c r="D88">
        <f>'17 Turbine Curve Data'!M93</f>
        <v>0.31499199999999999</v>
      </c>
    </row>
    <row r="89" spans="1:4" x14ac:dyDescent="0.45">
      <c r="A89" t="s">
        <v>165</v>
      </c>
      <c r="B89" s="31">
        <v>36526</v>
      </c>
      <c r="C89" s="31">
        <v>55153</v>
      </c>
      <c r="D89">
        <f>'17 Turbine Curve Data'!M94</f>
        <v>0.30755199999999999</v>
      </c>
    </row>
    <row r="90" spans="1:4" x14ac:dyDescent="0.45">
      <c r="A90" t="s">
        <v>166</v>
      </c>
      <c r="B90" s="31">
        <v>36526</v>
      </c>
      <c r="C90" s="31">
        <v>55153</v>
      </c>
      <c r="D90">
        <f>'17 Turbine Curve Data'!M95</f>
        <v>0.107442</v>
      </c>
    </row>
    <row r="91" spans="1:4" x14ac:dyDescent="0.45">
      <c r="A91" t="s">
        <v>167</v>
      </c>
      <c r="B91" s="31">
        <v>36526</v>
      </c>
      <c r="C91" s="31">
        <v>55153</v>
      </c>
      <c r="D91">
        <f>'17 Turbine Curve Data'!M96</f>
        <v>6</v>
      </c>
    </row>
    <row r="92" spans="1:4" x14ac:dyDescent="0.45">
      <c r="A92" t="s">
        <v>168</v>
      </c>
      <c r="B92" s="31">
        <v>36526</v>
      </c>
      <c r="C92" s="31">
        <v>55153</v>
      </c>
      <c r="D92">
        <f>'17 Turbine Curve Data'!M97</f>
        <v>3</v>
      </c>
    </row>
    <row r="93" spans="1:4" x14ac:dyDescent="0.45">
      <c r="A93" t="s">
        <v>169</v>
      </c>
      <c r="B93" s="31">
        <v>36526</v>
      </c>
      <c r="C93" s="31">
        <v>55153</v>
      </c>
      <c r="D93">
        <f>'17 Turbine Curve Data'!M98</f>
        <v>1.1000000000000001</v>
      </c>
    </row>
    <row r="94" spans="1:4" x14ac:dyDescent="0.45">
      <c r="A94" t="s">
        <v>170</v>
      </c>
      <c r="B94" s="31">
        <v>36526</v>
      </c>
      <c r="C94" s="31">
        <v>55153</v>
      </c>
      <c r="D94">
        <f>'17 Turbine Curve Data'!M99</f>
        <v>0.42</v>
      </c>
    </row>
    <row r="95" spans="1:4" x14ac:dyDescent="0.45">
      <c r="A95" t="s">
        <v>171</v>
      </c>
      <c r="B95" s="31">
        <v>36526</v>
      </c>
      <c r="C95" s="31">
        <v>55153</v>
      </c>
      <c r="D95">
        <f>'17 Turbine Curve Data'!M100</f>
        <v>0.24</v>
      </c>
    </row>
    <row r="96" spans="1:4" x14ac:dyDescent="0.45">
      <c r="A96" t="s">
        <v>172</v>
      </c>
      <c r="B96" s="31">
        <v>36526</v>
      </c>
      <c r="C96" s="31">
        <v>55153</v>
      </c>
      <c r="D96">
        <f>'17 Turbine Curve Data'!M101</f>
        <v>0</v>
      </c>
    </row>
    <row r="97" spans="1:4" x14ac:dyDescent="0.45">
      <c r="A97" t="s">
        <v>173</v>
      </c>
      <c r="B97" s="31">
        <v>36526</v>
      </c>
      <c r="C97" s="31">
        <v>55153</v>
      </c>
      <c r="D97">
        <f>'17 Turbine Curve Data'!M102</f>
        <v>6.8</v>
      </c>
    </row>
    <row r="98" spans="1:4" x14ac:dyDescent="0.45">
      <c r="A98" t="s">
        <v>174</v>
      </c>
      <c r="B98" s="31">
        <v>36526</v>
      </c>
      <c r="C98" s="31">
        <v>55153</v>
      </c>
      <c r="D98">
        <f>'17 Turbine Curve Data'!M103</f>
        <v>2</v>
      </c>
    </row>
    <row r="99" spans="1:4" x14ac:dyDescent="0.45">
      <c r="A99" t="s">
        <v>175</v>
      </c>
      <c r="B99" s="31">
        <v>36526</v>
      </c>
      <c r="C99" s="31">
        <v>55153</v>
      </c>
      <c r="D99">
        <f>'17 Turbine Curve Data'!M104</f>
        <v>2.23</v>
      </c>
    </row>
    <row r="100" spans="1:4" x14ac:dyDescent="0.45">
      <c r="A100" t="s">
        <v>176</v>
      </c>
      <c r="B100" s="31">
        <v>36526</v>
      </c>
      <c r="C100" s="31">
        <v>55153</v>
      </c>
      <c r="D100">
        <f>'17 Turbine Curve Data'!M105</f>
        <v>0.45260699999999998</v>
      </c>
    </row>
    <row r="101" spans="1:4" x14ac:dyDescent="0.45">
      <c r="A101" t="s">
        <v>177</v>
      </c>
      <c r="B101" s="31">
        <v>36526</v>
      </c>
      <c r="C101" s="31">
        <v>55153</v>
      </c>
      <c r="D101">
        <f>'17 Turbine Curve Data'!M106</f>
        <v>0.21942700000000001</v>
      </c>
    </row>
    <row r="102" spans="1:4" x14ac:dyDescent="0.45">
      <c r="A102" t="s">
        <v>178</v>
      </c>
      <c r="B102" s="31">
        <v>36526</v>
      </c>
      <c r="C102" s="31">
        <v>55153</v>
      </c>
      <c r="D102">
        <f>'17 Turbine Curve Data'!M107</f>
        <v>0.14607100000000001</v>
      </c>
    </row>
  </sheetData>
  <pageMargins left="0.7" right="0.7" top="0.75" bottom="0.75" header="0.3" footer="0.3"/>
  <pageSetup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Sheet27"/>
  <dimension ref="A1:D102"/>
  <sheetViews>
    <sheetView topLeftCell="A75" workbookViewId="0">
      <selection activeCell="H9" sqref="H9"/>
    </sheetView>
  </sheetViews>
  <sheetFormatPr defaultRowHeight="14.25" x14ac:dyDescent="0.45"/>
  <cols>
    <col min="1" max="1" width="14.265625" bestFit="1" customWidth="1"/>
    <col min="2" max="3" width="15.86328125" style="31" bestFit="1" customWidth="1"/>
  </cols>
  <sheetData>
    <row r="1" spans="1:4" x14ac:dyDescent="0.45">
      <c r="A1" t="s">
        <v>77</v>
      </c>
      <c r="B1" s="31">
        <v>36526</v>
      </c>
      <c r="C1" s="31">
        <v>55153</v>
      </c>
      <c r="D1">
        <f>'17 Turbine Curve Data'!N6</f>
        <v>3</v>
      </c>
    </row>
    <row r="2" spans="1:4" x14ac:dyDescent="0.45">
      <c r="A2" t="s">
        <v>78</v>
      </c>
      <c r="B2" s="31">
        <v>36526</v>
      </c>
      <c r="C2" s="31">
        <v>55153</v>
      </c>
      <c r="D2">
        <f>'17 Turbine Curve Data'!N7</f>
        <v>3</v>
      </c>
    </row>
    <row r="3" spans="1:4" x14ac:dyDescent="0.45">
      <c r="A3" t="s">
        <v>79</v>
      </c>
      <c r="B3" s="31">
        <v>36526</v>
      </c>
      <c r="C3" s="31">
        <v>55153</v>
      </c>
      <c r="D3">
        <f>'17 Turbine Curve Data'!N8</f>
        <v>3</v>
      </c>
    </row>
    <row r="4" spans="1:4" x14ac:dyDescent="0.45">
      <c r="A4" t="s">
        <v>80</v>
      </c>
      <c r="B4" s="31">
        <v>36526</v>
      </c>
      <c r="C4" s="31">
        <v>55153</v>
      </c>
      <c r="D4">
        <f>'17 Turbine Curve Data'!N9</f>
        <v>0.226269</v>
      </c>
    </row>
    <row r="5" spans="1:4" x14ac:dyDescent="0.45">
      <c r="A5" t="s">
        <v>81</v>
      </c>
      <c r="B5" s="31">
        <v>36526</v>
      </c>
      <c r="C5" s="31">
        <v>55153</v>
      </c>
      <c r="D5">
        <f>'17 Turbine Curve Data'!N10</f>
        <v>0.233686</v>
      </c>
    </row>
    <row r="6" spans="1:4" x14ac:dyDescent="0.45">
      <c r="A6" t="s">
        <v>82</v>
      </c>
      <c r="B6" s="31">
        <v>36526</v>
      </c>
      <c r="C6" s="31">
        <v>55153</v>
      </c>
      <c r="D6">
        <f>'17 Turbine Curve Data'!N11</f>
        <v>0.20452999999999999</v>
      </c>
    </row>
    <row r="7" spans="1:4" x14ac:dyDescent="0.45">
      <c r="A7" t="s">
        <v>83</v>
      </c>
      <c r="B7" s="31">
        <v>36526</v>
      </c>
      <c r="C7" s="31">
        <v>55153</v>
      </c>
      <c r="D7">
        <f>'17 Turbine Curve Data'!N12</f>
        <v>5.5375139999999998</v>
      </c>
    </row>
    <row r="8" spans="1:4" x14ac:dyDescent="0.45">
      <c r="A8" t="s">
        <v>84</v>
      </c>
      <c r="B8" s="31">
        <v>36526</v>
      </c>
      <c r="C8" s="31">
        <v>55153</v>
      </c>
      <c r="D8">
        <f>'17 Turbine Curve Data'!N13</f>
        <v>3.490326</v>
      </c>
    </row>
    <row r="9" spans="1:4" x14ac:dyDescent="0.45">
      <c r="A9" t="s">
        <v>85</v>
      </c>
      <c r="B9" s="31">
        <v>36526</v>
      </c>
      <c r="C9" s="31">
        <v>55153</v>
      </c>
      <c r="D9">
        <f>'17 Turbine Curve Data'!N14</f>
        <v>0.74715900000000002</v>
      </c>
    </row>
    <row r="10" spans="1:4" x14ac:dyDescent="0.45">
      <c r="A10" t="s">
        <v>86</v>
      </c>
      <c r="B10" s="31">
        <v>36526</v>
      </c>
      <c r="C10" s="31">
        <v>55153</v>
      </c>
      <c r="D10">
        <f>'17 Turbine Curve Data'!N15</f>
        <v>0.20156399999999999</v>
      </c>
    </row>
    <row r="11" spans="1:4" x14ac:dyDescent="0.45">
      <c r="A11" t="s">
        <v>87</v>
      </c>
      <c r="B11" s="31">
        <v>36526</v>
      </c>
      <c r="C11" s="31">
        <v>55153</v>
      </c>
      <c r="D11">
        <f>'17 Turbine Curve Data'!N16</f>
        <v>0.43513299999999999</v>
      </c>
    </row>
    <row r="12" spans="1:4" x14ac:dyDescent="0.45">
      <c r="A12" t="s">
        <v>88</v>
      </c>
      <c r="B12" s="31">
        <v>36526</v>
      </c>
      <c r="C12" s="31">
        <v>55153</v>
      </c>
      <c r="D12">
        <f>'17 Turbine Curve Data'!N17</f>
        <v>7.9853999999999994E-2</v>
      </c>
    </row>
    <row r="13" spans="1:4" x14ac:dyDescent="0.45">
      <c r="A13" t="s">
        <v>89</v>
      </c>
      <c r="B13" s="31">
        <v>36526</v>
      </c>
      <c r="C13" s="31">
        <v>55153</v>
      </c>
      <c r="D13">
        <f>'17 Turbine Curve Data'!N18</f>
        <v>5.3281720000000004</v>
      </c>
    </row>
    <row r="14" spans="1:4" x14ac:dyDescent="0.45">
      <c r="A14" t="s">
        <v>90</v>
      </c>
      <c r="B14" s="31">
        <v>36526</v>
      </c>
      <c r="C14" s="31">
        <v>55153</v>
      </c>
      <c r="D14">
        <f>'17 Turbine Curve Data'!N19</f>
        <v>3.509798</v>
      </c>
    </row>
    <row r="15" spans="1:4" x14ac:dyDescent="0.45">
      <c r="A15" t="s">
        <v>91</v>
      </c>
      <c r="B15" s="31">
        <v>36526</v>
      </c>
      <c r="C15" s="31">
        <v>55153</v>
      </c>
      <c r="D15">
        <f>'17 Turbine Curve Data'!N20</f>
        <v>1.13703</v>
      </c>
    </row>
    <row r="16" spans="1:4" x14ac:dyDescent="0.45">
      <c r="A16" t="s">
        <v>92</v>
      </c>
      <c r="B16" s="31">
        <v>36526</v>
      </c>
      <c r="C16" s="31">
        <v>55153</v>
      </c>
      <c r="D16">
        <f>'17 Turbine Curve Data'!N21</f>
        <v>0.22359499999999999</v>
      </c>
    </row>
    <row r="17" spans="1:4" x14ac:dyDescent="0.45">
      <c r="A17" t="s">
        <v>93</v>
      </c>
      <c r="B17" s="31">
        <v>36526</v>
      </c>
      <c r="C17" s="31">
        <v>55153</v>
      </c>
      <c r="D17">
        <f>'17 Turbine Curve Data'!N22</f>
        <v>0.41111399999999998</v>
      </c>
    </row>
    <row r="18" spans="1:4" x14ac:dyDescent="0.45">
      <c r="A18" t="s">
        <v>94</v>
      </c>
      <c r="B18" s="31">
        <v>36526</v>
      </c>
      <c r="C18" s="31">
        <v>55153</v>
      </c>
      <c r="D18">
        <f>'17 Turbine Curve Data'!N23</f>
        <v>9.8242999999999997E-2</v>
      </c>
    </row>
    <row r="19" spans="1:4" x14ac:dyDescent="0.45">
      <c r="A19" t="s">
        <v>95</v>
      </c>
      <c r="B19" s="31">
        <v>36526</v>
      </c>
      <c r="C19" s="31">
        <v>55153</v>
      </c>
      <c r="D19">
        <f>'17 Turbine Curve Data'!N24</f>
        <v>5.3159999999999998</v>
      </c>
    </row>
    <row r="20" spans="1:4" x14ac:dyDescent="0.45">
      <c r="A20" t="s">
        <v>96</v>
      </c>
      <c r="B20" s="31">
        <v>36526</v>
      </c>
      <c r="C20" s="31">
        <v>55153</v>
      </c>
      <c r="D20">
        <f>'17 Turbine Curve Data'!N25</f>
        <v>1.8783700000000001</v>
      </c>
    </row>
    <row r="21" spans="1:4" x14ac:dyDescent="0.45">
      <c r="A21" t="s">
        <v>97</v>
      </c>
      <c r="B21" s="31">
        <v>36526</v>
      </c>
      <c r="C21" s="31">
        <v>55153</v>
      </c>
      <c r="D21">
        <f>'17 Turbine Curve Data'!N26</f>
        <v>1.30592</v>
      </c>
    </row>
    <row r="22" spans="1:4" x14ac:dyDescent="0.45">
      <c r="A22" t="s">
        <v>98</v>
      </c>
      <c r="B22" s="31">
        <v>36526</v>
      </c>
      <c r="C22" s="31">
        <v>55153</v>
      </c>
      <c r="D22">
        <f>'17 Turbine Curve Data'!N27</f>
        <v>0.29160000000000003</v>
      </c>
    </row>
    <row r="23" spans="1:4" x14ac:dyDescent="0.45">
      <c r="A23" t="s">
        <v>99</v>
      </c>
      <c r="B23" s="31">
        <v>36526</v>
      </c>
      <c r="C23" s="31">
        <v>55153</v>
      </c>
      <c r="D23">
        <f>'17 Turbine Curve Data'!N28</f>
        <v>0.2112</v>
      </c>
    </row>
    <row r="24" spans="1:4" x14ac:dyDescent="0.45">
      <c r="A24" t="s">
        <v>100</v>
      </c>
      <c r="B24" s="31">
        <v>36526</v>
      </c>
      <c r="C24" s="31">
        <v>55153</v>
      </c>
      <c r="D24">
        <f>'17 Turbine Curve Data'!N29</f>
        <v>7.1800000000000003E-2</v>
      </c>
    </row>
    <row r="25" spans="1:4" x14ac:dyDescent="0.45">
      <c r="A25" t="s">
        <v>101</v>
      </c>
      <c r="B25" s="31">
        <v>36526</v>
      </c>
      <c r="C25" s="31">
        <v>55153</v>
      </c>
      <c r="D25">
        <f>'17 Turbine Curve Data'!N30</f>
        <v>1</v>
      </c>
    </row>
    <row r="26" spans="1:4" x14ac:dyDescent="0.45">
      <c r="A26" t="s">
        <v>102</v>
      </c>
      <c r="B26" s="31">
        <v>36526</v>
      </c>
      <c r="C26" s="31">
        <v>55153</v>
      </c>
      <c r="D26">
        <f>'17 Turbine Curve Data'!N31</f>
        <v>0.55000000000000004</v>
      </c>
    </row>
    <row r="27" spans="1:4" x14ac:dyDescent="0.45">
      <c r="A27" t="s">
        <v>103</v>
      </c>
      <c r="B27" s="31">
        <v>36526</v>
      </c>
      <c r="C27" s="31">
        <v>55153</v>
      </c>
      <c r="D27">
        <f>'17 Turbine Curve Data'!N32</f>
        <v>0.25</v>
      </c>
    </row>
    <row r="28" spans="1:4" x14ac:dyDescent="0.45">
      <c r="A28" t="s">
        <v>104</v>
      </c>
      <c r="B28" s="31">
        <v>36526</v>
      </c>
      <c r="C28" s="31">
        <v>55153</v>
      </c>
      <c r="D28">
        <f>'17 Turbine Curve Data'!N33</f>
        <v>4.1999999999999997E-3</v>
      </c>
    </row>
    <row r="29" spans="1:4" x14ac:dyDescent="0.45">
      <c r="A29" t="s">
        <v>105</v>
      </c>
      <c r="B29" s="31">
        <v>36526</v>
      </c>
      <c r="C29" s="31">
        <v>55153</v>
      </c>
      <c r="D29">
        <f>'17 Turbine Curve Data'!N34</f>
        <v>0.1024</v>
      </c>
    </row>
    <row r="30" spans="1:4" x14ac:dyDescent="0.45">
      <c r="A30" t="s">
        <v>106</v>
      </c>
      <c r="B30" s="31">
        <v>36526</v>
      </c>
      <c r="C30" s="31">
        <v>55153</v>
      </c>
      <c r="D30">
        <f>'17 Turbine Curve Data'!N35</f>
        <v>1.0999999999999999E-2</v>
      </c>
    </row>
    <row r="31" spans="1:4" x14ac:dyDescent="0.45">
      <c r="A31" t="s">
        <v>107</v>
      </c>
      <c r="B31" s="31">
        <v>36526</v>
      </c>
      <c r="C31" s="31">
        <v>55153</v>
      </c>
      <c r="D31">
        <f>'17 Turbine Curve Data'!N36</f>
        <v>1</v>
      </c>
    </row>
    <row r="32" spans="1:4" x14ac:dyDescent="0.45">
      <c r="A32" t="s">
        <v>108</v>
      </c>
      <c r="B32" s="31">
        <v>36526</v>
      </c>
      <c r="C32" s="31">
        <v>55153</v>
      </c>
      <c r="D32">
        <f>'17 Turbine Curve Data'!N37</f>
        <v>0.55000000000000004</v>
      </c>
    </row>
    <row r="33" spans="1:4" x14ac:dyDescent="0.45">
      <c r="A33" t="s">
        <v>109</v>
      </c>
      <c r="B33" s="31">
        <v>36526</v>
      </c>
      <c r="C33" s="31">
        <v>55153</v>
      </c>
      <c r="D33">
        <f>'17 Turbine Curve Data'!N38</f>
        <v>0.25</v>
      </c>
    </row>
    <row r="34" spans="1:4" x14ac:dyDescent="0.45">
      <c r="A34" t="s">
        <v>110</v>
      </c>
      <c r="B34" s="31">
        <v>36526</v>
      </c>
      <c r="C34" s="31">
        <v>55153</v>
      </c>
      <c r="D34">
        <f>'17 Turbine Curve Data'!N39</f>
        <v>4.1999999999999997E-3</v>
      </c>
    </row>
    <row r="35" spans="1:4" x14ac:dyDescent="0.45">
      <c r="A35" t="s">
        <v>111</v>
      </c>
      <c r="B35" s="31">
        <v>36526</v>
      </c>
      <c r="C35" s="31">
        <v>55153</v>
      </c>
      <c r="D35">
        <f>'17 Turbine Curve Data'!N40</f>
        <v>0.1024</v>
      </c>
    </row>
    <row r="36" spans="1:4" x14ac:dyDescent="0.45">
      <c r="A36" t="s">
        <v>112</v>
      </c>
      <c r="B36" s="31">
        <v>36526</v>
      </c>
      <c r="C36" s="31">
        <v>55153</v>
      </c>
      <c r="D36">
        <f>'17 Turbine Curve Data'!N41</f>
        <v>1.0999999999999999E-2</v>
      </c>
    </row>
    <row r="37" spans="1:4" x14ac:dyDescent="0.45">
      <c r="A37" t="s">
        <v>113</v>
      </c>
      <c r="B37" s="31">
        <v>36526</v>
      </c>
      <c r="C37" s="31">
        <v>55153</v>
      </c>
      <c r="D37">
        <f>'17 Turbine Curve Data'!N42</f>
        <v>1</v>
      </c>
    </row>
    <row r="38" spans="1:4" x14ac:dyDescent="0.45">
      <c r="A38" t="s">
        <v>114</v>
      </c>
      <c r="B38" s="31">
        <v>36526</v>
      </c>
      <c r="C38" s="31">
        <v>55153</v>
      </c>
      <c r="D38">
        <f>'17 Turbine Curve Data'!N43</f>
        <v>0.55000000000000004</v>
      </c>
    </row>
    <row r="39" spans="1:4" x14ac:dyDescent="0.45">
      <c r="A39" t="s">
        <v>115</v>
      </c>
      <c r="B39" s="31">
        <v>36526</v>
      </c>
      <c r="C39" s="31">
        <v>55153</v>
      </c>
      <c r="D39">
        <f>'17 Turbine Curve Data'!N44</f>
        <v>0.25</v>
      </c>
    </row>
    <row r="40" spans="1:4" x14ac:dyDescent="0.45">
      <c r="A40" t="s">
        <v>116</v>
      </c>
      <c r="B40" s="31">
        <v>36526</v>
      </c>
      <c r="C40" s="31">
        <v>55153</v>
      </c>
      <c r="D40">
        <f>'17 Turbine Curve Data'!N45</f>
        <v>4.1999999999999997E-3</v>
      </c>
    </row>
    <row r="41" spans="1:4" x14ac:dyDescent="0.45">
      <c r="A41" t="s">
        <v>117</v>
      </c>
      <c r="B41" s="31">
        <v>36526</v>
      </c>
      <c r="C41" s="31">
        <v>55153</v>
      </c>
      <c r="D41">
        <f>'17 Turbine Curve Data'!N46</f>
        <v>0.1024</v>
      </c>
    </row>
    <row r="42" spans="1:4" x14ac:dyDescent="0.45">
      <c r="A42" t="s">
        <v>118</v>
      </c>
      <c r="B42" s="31">
        <v>36526</v>
      </c>
      <c r="C42" s="31">
        <v>55153</v>
      </c>
      <c r="D42">
        <f>'17 Turbine Curve Data'!N47</f>
        <v>1.0999999999999999E-2</v>
      </c>
    </row>
    <row r="43" spans="1:4" x14ac:dyDescent="0.45">
      <c r="A43" t="s">
        <v>119</v>
      </c>
      <c r="B43" s="31">
        <v>36526</v>
      </c>
      <c r="C43" s="31">
        <v>55153</v>
      </c>
      <c r="D43">
        <f>'17 Turbine Curve Data'!N48</f>
        <v>1</v>
      </c>
    </row>
    <row r="44" spans="1:4" x14ac:dyDescent="0.45">
      <c r="A44" t="s">
        <v>120</v>
      </c>
      <c r="B44" s="31">
        <v>36526</v>
      </c>
      <c r="C44" s="31">
        <v>55153</v>
      </c>
      <c r="D44">
        <f>'17 Turbine Curve Data'!N49</f>
        <v>0.55000000000000004</v>
      </c>
    </row>
    <row r="45" spans="1:4" x14ac:dyDescent="0.45">
      <c r="A45" t="s">
        <v>121</v>
      </c>
      <c r="B45" s="31">
        <v>36526</v>
      </c>
      <c r="C45" s="31">
        <v>55153</v>
      </c>
      <c r="D45">
        <f>'17 Turbine Curve Data'!N50</f>
        <v>0.25</v>
      </c>
    </row>
    <row r="46" spans="1:4" x14ac:dyDescent="0.45">
      <c r="A46" t="s">
        <v>122</v>
      </c>
      <c r="B46" s="31">
        <v>36526</v>
      </c>
      <c r="C46" s="31">
        <v>55153</v>
      </c>
      <c r="D46">
        <f>'17 Turbine Curve Data'!N51</f>
        <v>4.1999999999999997E-3</v>
      </c>
    </row>
    <row r="47" spans="1:4" x14ac:dyDescent="0.45">
      <c r="A47" t="s">
        <v>123</v>
      </c>
      <c r="B47" s="31">
        <v>36526</v>
      </c>
      <c r="C47" s="31">
        <v>55153</v>
      </c>
      <c r="D47">
        <f>'17 Turbine Curve Data'!N52</f>
        <v>0.1024</v>
      </c>
    </row>
    <row r="48" spans="1:4" x14ac:dyDescent="0.45">
      <c r="A48" t="s">
        <v>124</v>
      </c>
      <c r="B48" s="31">
        <v>36526</v>
      </c>
      <c r="C48" s="31">
        <v>55153</v>
      </c>
      <c r="D48">
        <f>'17 Turbine Curve Data'!N53</f>
        <v>1.0999999999999999E-2</v>
      </c>
    </row>
    <row r="49" spans="1:4" x14ac:dyDescent="0.45">
      <c r="A49" t="s">
        <v>125</v>
      </c>
      <c r="B49" s="31">
        <v>36526</v>
      </c>
      <c r="C49" s="31">
        <v>55153</v>
      </c>
      <c r="D49">
        <f>'17 Turbine Curve Data'!N54</f>
        <v>0.3</v>
      </c>
    </row>
    <row r="50" spans="1:4" x14ac:dyDescent="0.45">
      <c r="A50" t="s">
        <v>126</v>
      </c>
      <c r="B50" s="31">
        <v>36526</v>
      </c>
      <c r="C50" s="31">
        <v>55153</v>
      </c>
      <c r="D50">
        <f>'17 Turbine Curve Data'!N55</f>
        <v>0.93300000000000005</v>
      </c>
    </row>
    <row r="51" spans="1:4" x14ac:dyDescent="0.45">
      <c r="A51" t="s">
        <v>127</v>
      </c>
      <c r="B51" s="31">
        <v>36526</v>
      </c>
      <c r="C51" s="31">
        <v>55153</v>
      </c>
      <c r="D51">
        <f>'17 Turbine Curve Data'!N56</f>
        <v>0.46700000000000003</v>
      </c>
    </row>
    <row r="52" spans="1:4" x14ac:dyDescent="0.45">
      <c r="A52" t="s">
        <v>128</v>
      </c>
      <c r="B52" s="31">
        <v>36526</v>
      </c>
      <c r="C52" s="31">
        <v>55153</v>
      </c>
      <c r="D52">
        <f>'17 Turbine Curve Data'!N57</f>
        <v>2.4190000000000001E-3</v>
      </c>
    </row>
    <row r="53" spans="1:4" x14ac:dyDescent="0.45">
      <c r="A53" t="s">
        <v>129</v>
      </c>
      <c r="B53" s="31">
        <v>36526</v>
      </c>
      <c r="C53" s="31">
        <v>55153</v>
      </c>
      <c r="D53">
        <f>'17 Turbine Curve Data'!N58</f>
        <v>8.7902999999999995E-2</v>
      </c>
    </row>
    <row r="54" spans="1:4" x14ac:dyDescent="0.45">
      <c r="A54" t="s">
        <v>130</v>
      </c>
      <c r="B54" s="31">
        <v>36526</v>
      </c>
      <c r="C54" s="31">
        <v>55153</v>
      </c>
      <c r="D54">
        <f>'17 Turbine Curve Data'!N59</f>
        <v>3.6011000000000001E-2</v>
      </c>
    </row>
    <row r="55" spans="1:4" x14ac:dyDescent="0.45">
      <c r="A55" t="s">
        <v>131</v>
      </c>
      <c r="B55" s="31">
        <v>36526</v>
      </c>
      <c r="C55" s="31">
        <v>55153</v>
      </c>
      <c r="D55">
        <f>'17 Turbine Curve Data'!N60</f>
        <v>0.3</v>
      </c>
    </row>
    <row r="56" spans="1:4" x14ac:dyDescent="0.45">
      <c r="A56" t="s">
        <v>132</v>
      </c>
      <c r="B56" s="31">
        <v>36526</v>
      </c>
      <c r="C56" s="31">
        <v>55153</v>
      </c>
      <c r="D56">
        <f>'17 Turbine Curve Data'!N61</f>
        <v>0.999</v>
      </c>
    </row>
    <row r="57" spans="1:4" x14ac:dyDescent="0.45">
      <c r="A57" t="s">
        <v>133</v>
      </c>
      <c r="B57" s="31">
        <v>36526</v>
      </c>
      <c r="C57" s="31">
        <v>55153</v>
      </c>
      <c r="D57">
        <f>'17 Turbine Curve Data'!N62</f>
        <v>0.40100000000000002</v>
      </c>
    </row>
    <row r="58" spans="1:4" x14ac:dyDescent="0.45">
      <c r="A58" t="s">
        <v>134</v>
      </c>
      <c r="B58" s="31">
        <v>36526</v>
      </c>
      <c r="C58" s="31">
        <v>55153</v>
      </c>
      <c r="D58">
        <f>'17 Turbine Curve Data'!N63</f>
        <v>2.9650000000000002E-3</v>
      </c>
    </row>
    <row r="59" spans="1:4" x14ac:dyDescent="0.45">
      <c r="A59" t="s">
        <v>135</v>
      </c>
      <c r="B59" s="31">
        <v>36526</v>
      </c>
      <c r="C59" s="31">
        <v>55153</v>
      </c>
      <c r="D59">
        <f>'17 Turbine Curve Data'!N64</f>
        <v>9.3809000000000003E-2</v>
      </c>
    </row>
    <row r="60" spans="1:4" x14ac:dyDescent="0.45">
      <c r="A60" t="s">
        <v>136</v>
      </c>
      <c r="B60" s="31">
        <v>36526</v>
      </c>
      <c r="C60" s="31">
        <v>55153</v>
      </c>
      <c r="D60">
        <f>'17 Turbine Curve Data'!N65</f>
        <v>2.9610000000000001E-2</v>
      </c>
    </row>
    <row r="61" spans="1:4" x14ac:dyDescent="0.45">
      <c r="A61" t="s">
        <v>137</v>
      </c>
      <c r="B61" s="31">
        <v>36526</v>
      </c>
      <c r="C61" s="31">
        <v>55153</v>
      </c>
      <c r="D61">
        <f>'17 Turbine Curve Data'!N66</f>
        <v>0.3</v>
      </c>
    </row>
    <row r="62" spans="1:4" x14ac:dyDescent="0.45">
      <c r="A62" t="s">
        <v>138</v>
      </c>
      <c r="B62" s="31">
        <v>36526</v>
      </c>
      <c r="C62" s="31">
        <v>55153</v>
      </c>
      <c r="D62">
        <f>'17 Turbine Curve Data'!N67</f>
        <v>0.84599999999999997</v>
      </c>
    </row>
    <row r="63" spans="1:4" x14ac:dyDescent="0.45">
      <c r="A63" t="s">
        <v>139</v>
      </c>
      <c r="B63" s="31">
        <v>36526</v>
      </c>
      <c r="C63" s="31">
        <v>55153</v>
      </c>
      <c r="D63">
        <f>'17 Turbine Curve Data'!N68</f>
        <v>0.55400000000000005</v>
      </c>
    </row>
    <row r="64" spans="1:4" x14ac:dyDescent="0.45">
      <c r="A64" t="s">
        <v>140</v>
      </c>
      <c r="B64" s="31">
        <v>36526</v>
      </c>
      <c r="C64" s="31">
        <v>55153</v>
      </c>
      <c r="D64">
        <f>'17 Turbine Curve Data'!N69</f>
        <v>2.516E-3</v>
      </c>
    </row>
    <row r="65" spans="1:4" x14ac:dyDescent="0.45">
      <c r="A65" t="s">
        <v>141</v>
      </c>
      <c r="B65" s="31">
        <v>36526</v>
      </c>
      <c r="C65" s="31">
        <v>55153</v>
      </c>
      <c r="D65">
        <f>'17 Turbine Curve Data'!N70</f>
        <v>8.1354999999999997E-2</v>
      </c>
    </row>
    <row r="66" spans="1:4" x14ac:dyDescent="0.45">
      <c r="A66" t="s">
        <v>142</v>
      </c>
      <c r="B66" s="31">
        <v>36526</v>
      </c>
      <c r="C66" s="31">
        <v>55153</v>
      </c>
      <c r="D66">
        <f>'17 Turbine Curve Data'!N71</f>
        <v>4.3210999999999999E-2</v>
      </c>
    </row>
    <row r="67" spans="1:4" x14ac:dyDescent="0.45">
      <c r="A67" t="s">
        <v>143</v>
      </c>
      <c r="B67" s="31">
        <v>36526</v>
      </c>
      <c r="C67" s="31">
        <v>55153</v>
      </c>
      <c r="D67">
        <f>'17 Turbine Curve Data'!N72</f>
        <v>0.3</v>
      </c>
    </row>
    <row r="68" spans="1:4" x14ac:dyDescent="0.45">
      <c r="A68" t="s">
        <v>144</v>
      </c>
      <c r="B68" s="31">
        <v>36526</v>
      </c>
      <c r="C68" s="31">
        <v>55153</v>
      </c>
      <c r="D68">
        <f>'17 Turbine Curve Data'!N73</f>
        <v>0.90800000000000003</v>
      </c>
    </row>
    <row r="69" spans="1:4" x14ac:dyDescent="0.45">
      <c r="A69" t="s">
        <v>145</v>
      </c>
      <c r="B69" s="31">
        <v>36526</v>
      </c>
      <c r="C69" s="31">
        <v>55153</v>
      </c>
      <c r="D69">
        <f>'17 Turbine Curve Data'!N74</f>
        <v>0.49199999999999999</v>
      </c>
    </row>
    <row r="70" spans="1:4" x14ac:dyDescent="0.45">
      <c r="A70" t="s">
        <v>146</v>
      </c>
      <c r="B70" s="31">
        <v>36526</v>
      </c>
      <c r="C70" s="31">
        <v>55153</v>
      </c>
      <c r="D70">
        <f>'17 Turbine Curve Data'!N75</f>
        <v>5.5430000000000002E-3</v>
      </c>
    </row>
    <row r="71" spans="1:4" x14ac:dyDescent="0.45">
      <c r="A71" t="s">
        <v>147</v>
      </c>
      <c r="B71" s="31">
        <v>36526</v>
      </c>
      <c r="C71" s="31">
        <v>55153</v>
      </c>
      <c r="D71">
        <f>'17 Turbine Curve Data'!N76</f>
        <v>8.4779999999999994E-2</v>
      </c>
    </row>
    <row r="72" spans="1:4" x14ac:dyDescent="0.45">
      <c r="A72" t="s">
        <v>148</v>
      </c>
      <c r="B72" s="31">
        <v>36526</v>
      </c>
      <c r="C72" s="31">
        <v>55153</v>
      </c>
      <c r="D72">
        <f>'17 Turbine Curve Data'!N77</f>
        <v>3.8269999999999998E-2</v>
      </c>
    </row>
    <row r="73" spans="1:4" x14ac:dyDescent="0.45">
      <c r="A73" t="s">
        <v>149</v>
      </c>
      <c r="B73" s="31">
        <v>36526</v>
      </c>
      <c r="C73" s="31">
        <v>55153</v>
      </c>
      <c r="D73">
        <f>'17 Turbine Curve Data'!N78</f>
        <v>4.6720579999999998</v>
      </c>
    </row>
    <row r="74" spans="1:4" x14ac:dyDescent="0.45">
      <c r="A74" t="s">
        <v>150</v>
      </c>
      <c r="B74" s="31">
        <v>36526</v>
      </c>
      <c r="C74" s="31">
        <v>55153</v>
      </c>
      <c r="D74">
        <f>'17 Turbine Curve Data'!N79</f>
        <v>3.3263950000000002</v>
      </c>
    </row>
    <row r="75" spans="1:4" x14ac:dyDescent="0.45">
      <c r="A75" t="s">
        <v>151</v>
      </c>
      <c r="B75" s="31">
        <v>36526</v>
      </c>
      <c r="C75" s="31">
        <v>55153</v>
      </c>
      <c r="D75">
        <f>'17 Turbine Curve Data'!N80</f>
        <v>2.1015470000000001</v>
      </c>
    </row>
    <row r="76" spans="1:4" x14ac:dyDescent="0.45">
      <c r="A76" t="s">
        <v>152</v>
      </c>
      <c r="B76" s="31">
        <v>36526</v>
      </c>
      <c r="C76" s="31">
        <v>55153</v>
      </c>
      <c r="D76">
        <f>'17 Turbine Curve Data'!N81</f>
        <v>0.31499199999999999</v>
      </c>
    </row>
    <row r="77" spans="1:4" x14ac:dyDescent="0.45">
      <c r="A77" t="s">
        <v>153</v>
      </c>
      <c r="B77" s="31">
        <v>36526</v>
      </c>
      <c r="C77" s="31">
        <v>55153</v>
      </c>
      <c r="D77">
        <f>'17 Turbine Curve Data'!N82</f>
        <v>0.30755199999999999</v>
      </c>
    </row>
    <row r="78" spans="1:4" x14ac:dyDescent="0.45">
      <c r="A78" t="s">
        <v>154</v>
      </c>
      <c r="B78" s="31">
        <v>36526</v>
      </c>
      <c r="C78" s="31">
        <v>55153</v>
      </c>
      <c r="D78">
        <f>'17 Turbine Curve Data'!N83</f>
        <v>0.107442</v>
      </c>
    </row>
    <row r="79" spans="1:4" x14ac:dyDescent="0.45">
      <c r="A79" t="s">
        <v>155</v>
      </c>
      <c r="B79" s="31">
        <v>36526</v>
      </c>
      <c r="C79" s="31">
        <v>55153</v>
      </c>
      <c r="D79">
        <f>'17 Turbine Curve Data'!N84</f>
        <v>4.6720579999999998</v>
      </c>
    </row>
    <row r="80" spans="1:4" x14ac:dyDescent="0.45">
      <c r="A80" t="s">
        <v>156</v>
      </c>
      <c r="B80" s="31">
        <v>36526</v>
      </c>
      <c r="C80" s="31">
        <v>55153</v>
      </c>
      <c r="D80">
        <f>'17 Turbine Curve Data'!N85</f>
        <v>3.3263950000000002</v>
      </c>
    </row>
    <row r="81" spans="1:4" x14ac:dyDescent="0.45">
      <c r="A81" t="s">
        <v>157</v>
      </c>
      <c r="B81" s="31">
        <v>36526</v>
      </c>
      <c r="C81" s="31">
        <v>55153</v>
      </c>
      <c r="D81">
        <f>'17 Turbine Curve Data'!N86</f>
        <v>2.1015470000000001</v>
      </c>
    </row>
    <row r="82" spans="1:4" x14ac:dyDescent="0.45">
      <c r="A82" t="s">
        <v>158</v>
      </c>
      <c r="B82" s="31">
        <v>36526</v>
      </c>
      <c r="C82" s="31">
        <v>55153</v>
      </c>
      <c r="D82">
        <f>'17 Turbine Curve Data'!N87</f>
        <v>0.31499199999999999</v>
      </c>
    </row>
    <row r="83" spans="1:4" x14ac:dyDescent="0.45">
      <c r="A83" t="s">
        <v>159</v>
      </c>
      <c r="B83" s="31">
        <v>36526</v>
      </c>
      <c r="C83" s="31">
        <v>55153</v>
      </c>
      <c r="D83">
        <f>'17 Turbine Curve Data'!N88</f>
        <v>0.30755199999999999</v>
      </c>
    </row>
    <row r="84" spans="1:4" x14ac:dyDescent="0.45">
      <c r="A84" t="s">
        <v>160</v>
      </c>
      <c r="B84" s="31">
        <v>36526</v>
      </c>
      <c r="C84" s="31">
        <v>55153</v>
      </c>
      <c r="D84">
        <f>'17 Turbine Curve Data'!N89</f>
        <v>0.107442</v>
      </c>
    </row>
    <row r="85" spans="1:4" x14ac:dyDescent="0.45">
      <c r="A85" t="s">
        <v>161</v>
      </c>
      <c r="B85" s="31">
        <v>36526</v>
      </c>
      <c r="C85" s="31">
        <v>55153</v>
      </c>
      <c r="D85">
        <f>'17 Turbine Curve Data'!N90</f>
        <v>4.6720579999999998</v>
      </c>
    </row>
    <row r="86" spans="1:4" x14ac:dyDescent="0.45">
      <c r="A86" t="s">
        <v>162</v>
      </c>
      <c r="B86" s="31">
        <v>36526</v>
      </c>
      <c r="C86" s="31">
        <v>55153</v>
      </c>
      <c r="D86">
        <f>'17 Turbine Curve Data'!N91</f>
        <v>3.3263950000000002</v>
      </c>
    </row>
    <row r="87" spans="1:4" x14ac:dyDescent="0.45">
      <c r="A87" t="s">
        <v>163</v>
      </c>
      <c r="B87" s="31">
        <v>36526</v>
      </c>
      <c r="C87" s="31">
        <v>55153</v>
      </c>
      <c r="D87">
        <f>'17 Turbine Curve Data'!N92</f>
        <v>2.1015470000000001</v>
      </c>
    </row>
    <row r="88" spans="1:4" x14ac:dyDescent="0.45">
      <c r="A88" t="s">
        <v>164</v>
      </c>
      <c r="B88" s="31">
        <v>36526</v>
      </c>
      <c r="C88" s="31">
        <v>55153</v>
      </c>
      <c r="D88">
        <f>'17 Turbine Curve Data'!N93</f>
        <v>0.31499199999999999</v>
      </c>
    </row>
    <row r="89" spans="1:4" x14ac:dyDescent="0.45">
      <c r="A89" t="s">
        <v>165</v>
      </c>
      <c r="B89" s="31">
        <v>36526</v>
      </c>
      <c r="C89" s="31">
        <v>55153</v>
      </c>
      <c r="D89">
        <f>'17 Turbine Curve Data'!N94</f>
        <v>0.30755199999999999</v>
      </c>
    </row>
    <row r="90" spans="1:4" x14ac:dyDescent="0.45">
      <c r="A90" t="s">
        <v>166</v>
      </c>
      <c r="B90" s="31">
        <v>36526</v>
      </c>
      <c r="C90" s="31">
        <v>55153</v>
      </c>
      <c r="D90">
        <f>'17 Turbine Curve Data'!N95</f>
        <v>0.107442</v>
      </c>
    </row>
    <row r="91" spans="1:4" x14ac:dyDescent="0.45">
      <c r="A91" t="s">
        <v>167</v>
      </c>
      <c r="B91" s="31">
        <v>36526</v>
      </c>
      <c r="C91" s="31">
        <v>55153</v>
      </c>
      <c r="D91">
        <f>'17 Turbine Curve Data'!N96</f>
        <v>4.6720579999999998</v>
      </c>
    </row>
    <row r="92" spans="1:4" x14ac:dyDescent="0.45">
      <c r="A92" t="s">
        <v>168</v>
      </c>
      <c r="B92" s="31">
        <v>36526</v>
      </c>
      <c r="C92" s="31">
        <v>55153</v>
      </c>
      <c r="D92">
        <f>'17 Turbine Curve Data'!N97</f>
        <v>3.3263950000000002</v>
      </c>
    </row>
    <row r="93" spans="1:4" x14ac:dyDescent="0.45">
      <c r="A93" t="s">
        <v>169</v>
      </c>
      <c r="B93" s="31">
        <v>36526</v>
      </c>
      <c r="C93" s="31">
        <v>55153</v>
      </c>
      <c r="D93">
        <f>'17 Turbine Curve Data'!N98</f>
        <v>2.1015470000000001</v>
      </c>
    </row>
    <row r="94" spans="1:4" x14ac:dyDescent="0.45">
      <c r="A94" t="s">
        <v>170</v>
      </c>
      <c r="B94" s="31">
        <v>36526</v>
      </c>
      <c r="C94" s="31">
        <v>55153</v>
      </c>
      <c r="D94">
        <f>'17 Turbine Curve Data'!N99</f>
        <v>0.31499199999999999</v>
      </c>
    </row>
    <row r="95" spans="1:4" x14ac:dyDescent="0.45">
      <c r="A95" t="s">
        <v>171</v>
      </c>
      <c r="B95" s="31">
        <v>36526</v>
      </c>
      <c r="C95" s="31">
        <v>55153</v>
      </c>
      <c r="D95">
        <f>'17 Turbine Curve Data'!N100</f>
        <v>0.30755199999999999</v>
      </c>
    </row>
    <row r="96" spans="1:4" x14ac:dyDescent="0.45">
      <c r="A96" t="s">
        <v>172</v>
      </c>
      <c r="B96" s="31">
        <v>36526</v>
      </c>
      <c r="C96" s="31">
        <v>55153</v>
      </c>
      <c r="D96">
        <f>'17 Turbine Curve Data'!N101</f>
        <v>0.107442</v>
      </c>
    </row>
    <row r="97" spans="1:4" x14ac:dyDescent="0.45">
      <c r="A97" t="s">
        <v>173</v>
      </c>
      <c r="B97" s="31">
        <v>36526</v>
      </c>
      <c r="C97" s="31">
        <v>55153</v>
      </c>
      <c r="D97">
        <f>'17 Turbine Curve Data'!N102</f>
        <v>6.8</v>
      </c>
    </row>
    <row r="98" spans="1:4" x14ac:dyDescent="0.45">
      <c r="A98" t="s">
        <v>174</v>
      </c>
      <c r="B98" s="31">
        <v>36526</v>
      </c>
      <c r="C98" s="31">
        <v>55153</v>
      </c>
      <c r="D98">
        <f>'17 Turbine Curve Data'!N103</f>
        <v>2</v>
      </c>
    </row>
    <row r="99" spans="1:4" x14ac:dyDescent="0.45">
      <c r="A99" t="s">
        <v>175</v>
      </c>
      <c r="B99" s="31">
        <v>36526</v>
      </c>
      <c r="C99" s="31">
        <v>55153</v>
      </c>
      <c r="D99">
        <f>'17 Turbine Curve Data'!N104</f>
        <v>2.23</v>
      </c>
    </row>
    <row r="100" spans="1:4" x14ac:dyDescent="0.45">
      <c r="A100" t="s">
        <v>176</v>
      </c>
      <c r="B100" s="31">
        <v>36526</v>
      </c>
      <c r="C100" s="31">
        <v>55153</v>
      </c>
      <c r="D100">
        <f>'17 Turbine Curve Data'!N105</f>
        <v>0.45260699999999998</v>
      </c>
    </row>
    <row r="101" spans="1:4" x14ac:dyDescent="0.45">
      <c r="A101" t="s">
        <v>177</v>
      </c>
      <c r="B101" s="31">
        <v>36526</v>
      </c>
      <c r="C101" s="31">
        <v>55153</v>
      </c>
      <c r="D101">
        <f>'17 Turbine Curve Data'!N106</f>
        <v>0.21942700000000001</v>
      </c>
    </row>
    <row r="102" spans="1:4" x14ac:dyDescent="0.45">
      <c r="A102" t="s">
        <v>178</v>
      </c>
      <c r="B102" s="31">
        <v>36526</v>
      </c>
      <c r="C102" s="31">
        <v>55153</v>
      </c>
      <c r="D102">
        <f>'17 Turbine Curve Data'!N107</f>
        <v>0.14607100000000001</v>
      </c>
    </row>
  </sheetData>
  <pageMargins left="0.7" right="0.7" top="0.75" bottom="0.75" header="0.3" footer="0.3"/>
  <pageSetup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Sheet28"/>
  <dimension ref="A1:FM53"/>
  <sheetViews>
    <sheetView workbookViewId="0">
      <pane xSplit="1" ySplit="2" topLeftCell="B3" activePane="bottomRight" state="frozen"/>
      <selection activeCell="H9" sqref="H9"/>
      <selection pane="topRight" activeCell="H9" sqref="H9"/>
      <selection pane="bottomLeft" activeCell="H9" sqref="H9"/>
      <selection pane="bottomRight" activeCell="H9" sqref="H9"/>
    </sheetView>
  </sheetViews>
  <sheetFormatPr defaultRowHeight="14.25" x14ac:dyDescent="0.45"/>
  <cols>
    <col min="1" max="1" width="14.265625" bestFit="1" customWidth="1"/>
    <col min="2" max="2" width="9.1328125" style="42"/>
    <col min="3" max="3" width="21.86328125" customWidth="1"/>
    <col min="4" max="4" width="16.59765625" customWidth="1"/>
  </cols>
  <sheetData>
    <row r="1" spans="1:169" x14ac:dyDescent="0.45">
      <c r="B1" s="32"/>
      <c r="C1" s="60" t="s">
        <v>179</v>
      </c>
      <c r="D1" s="60"/>
      <c r="E1" s="33"/>
      <c r="F1" s="33"/>
      <c r="G1" s="33"/>
      <c r="H1" s="33"/>
      <c r="I1" s="33"/>
    </row>
    <row r="2" spans="1:169" x14ac:dyDescent="0.45">
      <c r="B2" s="34" t="s">
        <v>180</v>
      </c>
      <c r="C2" s="35" t="s">
        <v>181</v>
      </c>
      <c r="D2" s="35" t="s">
        <v>68</v>
      </c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7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/>
      <c r="AM2" s="36"/>
      <c r="AN2" s="36"/>
      <c r="AO2" s="36"/>
      <c r="AP2" s="36"/>
      <c r="AQ2" s="36"/>
      <c r="AR2" s="36"/>
      <c r="AS2" s="36"/>
      <c r="AT2" s="36"/>
      <c r="AU2" s="36"/>
      <c r="AV2" s="36"/>
      <c r="AW2" s="37"/>
      <c r="AX2" s="36"/>
      <c r="AY2" s="36"/>
      <c r="AZ2" s="36"/>
      <c r="BA2" s="36"/>
      <c r="BB2" s="36"/>
      <c r="BC2" s="36"/>
      <c r="BD2" s="36"/>
      <c r="BE2" s="36"/>
      <c r="BF2" s="36"/>
      <c r="BG2" s="36"/>
      <c r="BH2" s="36"/>
      <c r="BI2" s="36"/>
      <c r="BJ2" s="36"/>
      <c r="BK2" s="36"/>
      <c r="BL2" s="36"/>
      <c r="BM2" s="36"/>
      <c r="BN2" s="36"/>
      <c r="BO2" s="36"/>
      <c r="BP2" s="36"/>
      <c r="BQ2" s="36"/>
      <c r="BR2" s="36"/>
      <c r="BS2" s="36"/>
      <c r="BT2" s="36"/>
      <c r="BU2" s="37"/>
      <c r="BV2" s="36"/>
      <c r="BW2" s="36"/>
      <c r="BX2" s="36"/>
      <c r="BY2" s="36"/>
      <c r="BZ2" s="36"/>
      <c r="CA2" s="36"/>
      <c r="CB2" s="36"/>
      <c r="CC2" s="36"/>
      <c r="CD2" s="36"/>
      <c r="CE2" s="36"/>
      <c r="CF2" s="36"/>
      <c r="CG2" s="36"/>
      <c r="CH2" s="36"/>
      <c r="CI2" s="36"/>
      <c r="CJ2" s="36"/>
      <c r="CK2" s="36"/>
      <c r="CL2" s="36"/>
      <c r="CM2" s="36"/>
      <c r="CN2" s="36"/>
      <c r="CO2" s="36"/>
      <c r="CP2" s="36"/>
      <c r="CQ2" s="36"/>
      <c r="CR2" s="36"/>
      <c r="CS2" s="37"/>
      <c r="CT2" s="36"/>
      <c r="CU2" s="36"/>
      <c r="CV2" s="36"/>
      <c r="CW2" s="36"/>
      <c r="CX2" s="36"/>
      <c r="CY2" s="36"/>
      <c r="CZ2" s="36"/>
      <c r="DA2" s="36"/>
      <c r="DB2" s="36"/>
      <c r="DC2" s="36"/>
      <c r="DD2" s="36"/>
      <c r="DE2" s="36"/>
      <c r="DF2" s="36"/>
      <c r="DG2" s="36"/>
      <c r="DH2" s="36"/>
      <c r="DI2" s="36"/>
      <c r="DJ2" s="36"/>
      <c r="DK2" s="36"/>
      <c r="DL2" s="36"/>
      <c r="DM2" s="36"/>
      <c r="DN2" s="36"/>
      <c r="DO2" s="36"/>
      <c r="DP2" s="36"/>
      <c r="DQ2" s="37"/>
      <c r="DR2" s="36"/>
      <c r="DS2" s="36"/>
      <c r="DT2" s="36"/>
      <c r="DU2" s="36"/>
      <c r="DV2" s="36"/>
      <c r="DW2" s="36"/>
      <c r="DX2" s="36"/>
      <c r="DY2" s="36"/>
      <c r="DZ2" s="36"/>
      <c r="EA2" s="36"/>
      <c r="EB2" s="36"/>
      <c r="EC2" s="36"/>
      <c r="ED2" s="36"/>
      <c r="EE2" s="36"/>
      <c r="EF2" s="36"/>
      <c r="EG2" s="36"/>
      <c r="EH2" s="36"/>
      <c r="EI2" s="36"/>
      <c r="EJ2" s="36"/>
      <c r="EK2" s="36"/>
      <c r="EL2" s="36"/>
      <c r="EM2" s="36"/>
      <c r="EN2" s="36"/>
      <c r="EO2" s="37"/>
      <c r="EP2" s="36"/>
      <c r="EQ2" s="36"/>
      <c r="ER2" s="36"/>
      <c r="ES2" s="36"/>
      <c r="ET2" s="36"/>
      <c r="EU2" s="36"/>
      <c r="EV2" s="36"/>
      <c r="EW2" s="36"/>
      <c r="EX2" s="36"/>
      <c r="EY2" s="36"/>
      <c r="EZ2" s="36"/>
      <c r="FA2" s="36"/>
      <c r="FB2" s="36"/>
      <c r="FC2" s="36"/>
      <c r="FD2" s="36"/>
      <c r="FE2" s="36"/>
      <c r="FF2" s="36"/>
      <c r="FG2" s="36"/>
      <c r="FH2" s="36"/>
      <c r="FI2" s="36"/>
      <c r="FJ2" s="36"/>
      <c r="FK2" s="36"/>
      <c r="FL2" s="36"/>
      <c r="FM2" s="37"/>
    </row>
    <row r="3" spans="1:169" x14ac:dyDescent="0.45">
      <c r="A3" t="s">
        <v>182</v>
      </c>
      <c r="B3" s="32">
        <v>0.23</v>
      </c>
      <c r="C3">
        <v>0.23</v>
      </c>
      <c r="D3">
        <v>0.23</v>
      </c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38"/>
      <c r="AG3" s="38"/>
      <c r="AH3" s="38"/>
      <c r="AI3" s="38"/>
      <c r="AJ3" s="38"/>
      <c r="AK3" s="38"/>
      <c r="AL3" s="38"/>
      <c r="AM3" s="38"/>
      <c r="AN3" s="38"/>
      <c r="AO3" s="38"/>
      <c r="AP3" s="38"/>
      <c r="AQ3" s="38"/>
      <c r="AR3" s="38"/>
      <c r="AS3" s="38"/>
      <c r="AT3" s="38"/>
      <c r="AU3" s="38"/>
      <c r="AV3" s="38"/>
      <c r="AW3" s="38"/>
      <c r="AX3" s="38"/>
      <c r="AY3" s="38"/>
      <c r="AZ3" s="38"/>
      <c r="BA3" s="38"/>
      <c r="BB3" s="38"/>
      <c r="BC3" s="38"/>
      <c r="BD3" s="38"/>
      <c r="BE3" s="38"/>
      <c r="BF3" s="38"/>
      <c r="BG3" s="38"/>
      <c r="BH3" s="38"/>
      <c r="BI3" s="38"/>
      <c r="BJ3" s="38"/>
      <c r="BK3" s="38"/>
      <c r="BL3" s="38"/>
      <c r="BM3" s="38"/>
      <c r="BN3" s="38"/>
      <c r="BO3" s="38"/>
      <c r="BP3" s="38"/>
      <c r="BQ3" s="38"/>
      <c r="BR3" s="38"/>
      <c r="BS3" s="38"/>
      <c r="BT3" s="38"/>
      <c r="BU3" s="38"/>
      <c r="BV3" s="38"/>
      <c r="BW3" s="38"/>
      <c r="BX3" s="38"/>
      <c r="BY3" s="38"/>
      <c r="BZ3" s="38"/>
      <c r="CA3" s="38"/>
      <c r="CB3" s="38"/>
      <c r="CC3" s="38"/>
      <c r="CD3" s="38"/>
      <c r="CE3" s="38"/>
      <c r="CF3" s="38"/>
      <c r="CG3" s="38"/>
      <c r="CH3" s="38"/>
      <c r="CI3" s="38"/>
      <c r="CJ3" s="38"/>
      <c r="CK3" s="38"/>
      <c r="CL3" s="38"/>
      <c r="CM3" s="38"/>
      <c r="CN3" s="38"/>
      <c r="CO3" s="38"/>
      <c r="CP3" s="38"/>
      <c r="CQ3" s="38"/>
      <c r="CR3" s="38"/>
      <c r="CS3" s="38"/>
      <c r="CT3" s="38"/>
      <c r="CU3" s="38"/>
      <c r="CV3" s="38"/>
      <c r="CW3" s="38"/>
      <c r="CX3" s="38"/>
      <c r="CY3" s="38"/>
      <c r="CZ3" s="38"/>
      <c r="DA3" s="38"/>
      <c r="DB3" s="38"/>
      <c r="DC3" s="38"/>
      <c r="DD3" s="38"/>
      <c r="DE3" s="38"/>
      <c r="DF3" s="38"/>
      <c r="DG3" s="38"/>
      <c r="DH3" s="38"/>
      <c r="DI3" s="38"/>
      <c r="DJ3" s="38"/>
      <c r="DK3" s="38"/>
      <c r="DL3" s="38"/>
      <c r="DM3" s="38"/>
      <c r="DN3" s="38"/>
      <c r="DO3" s="38"/>
      <c r="DP3" s="38"/>
      <c r="DQ3" s="38"/>
      <c r="DR3" s="38"/>
      <c r="DS3" s="38"/>
      <c r="DT3" s="38"/>
      <c r="DU3" s="38"/>
      <c r="DV3" s="38"/>
      <c r="DW3" s="38"/>
      <c r="DX3" s="38"/>
      <c r="DY3" s="38"/>
      <c r="DZ3" s="38"/>
      <c r="EA3" s="38"/>
      <c r="EB3" s="38"/>
      <c r="EC3" s="38"/>
      <c r="ED3" s="38"/>
      <c r="EE3" s="38"/>
      <c r="EF3" s="38"/>
      <c r="EG3" s="38"/>
      <c r="EH3" s="38"/>
      <c r="EI3" s="38"/>
      <c r="EJ3" s="38"/>
      <c r="EK3" s="38"/>
      <c r="EL3" s="38"/>
      <c r="EM3" s="38"/>
      <c r="EN3" s="38"/>
      <c r="EO3" s="38"/>
      <c r="EP3" s="38"/>
      <c r="EQ3" s="38"/>
      <c r="ER3" s="38"/>
      <c r="ES3" s="38"/>
      <c r="ET3" s="38"/>
      <c r="EU3" s="38"/>
      <c r="EV3" s="38"/>
      <c r="EW3" s="38"/>
      <c r="EX3" s="38"/>
      <c r="EY3" s="38"/>
      <c r="EZ3" s="38"/>
      <c r="FA3" s="38"/>
      <c r="FB3" s="38"/>
      <c r="FC3" s="38"/>
      <c r="FD3" s="38"/>
      <c r="FE3" s="38"/>
      <c r="FF3" s="38"/>
      <c r="FG3" s="38"/>
      <c r="FH3" s="38"/>
      <c r="FI3" s="38"/>
      <c r="FJ3" s="38"/>
      <c r="FK3" s="38"/>
      <c r="FL3" s="38"/>
      <c r="FM3" s="38"/>
    </row>
    <row r="4" spans="1:169" x14ac:dyDescent="0.45">
      <c r="A4" t="s">
        <v>183</v>
      </c>
      <c r="B4" s="32">
        <v>0.23</v>
      </c>
      <c r="C4">
        <v>0.23</v>
      </c>
      <c r="D4">
        <v>0.23</v>
      </c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  <c r="AA4" s="38"/>
      <c r="AB4" s="38"/>
      <c r="AC4" s="38"/>
      <c r="AD4" s="38"/>
      <c r="AE4" s="38"/>
      <c r="AF4" s="38"/>
      <c r="AG4" s="38"/>
      <c r="AH4" s="38"/>
      <c r="AI4" s="38"/>
      <c r="AJ4" s="38"/>
      <c r="AK4" s="38"/>
      <c r="AL4" s="38"/>
      <c r="AM4" s="38"/>
      <c r="AN4" s="38"/>
      <c r="AO4" s="38"/>
      <c r="AP4" s="38"/>
      <c r="AQ4" s="38"/>
      <c r="AR4" s="38"/>
      <c r="AS4" s="38"/>
      <c r="AT4" s="38"/>
      <c r="AU4" s="38"/>
      <c r="AV4" s="38"/>
      <c r="AW4" s="38"/>
      <c r="AX4" s="38"/>
      <c r="AY4" s="38"/>
      <c r="AZ4" s="38"/>
      <c r="BA4" s="38"/>
      <c r="BB4" s="38"/>
      <c r="BC4" s="38"/>
      <c r="BD4" s="38"/>
      <c r="BE4" s="38"/>
      <c r="BF4" s="38"/>
      <c r="BG4" s="38"/>
      <c r="BH4" s="38"/>
      <c r="BI4" s="38"/>
      <c r="BJ4" s="38"/>
      <c r="BK4" s="38"/>
      <c r="BL4" s="38"/>
      <c r="BM4" s="38"/>
      <c r="BN4" s="38"/>
      <c r="BO4" s="38"/>
      <c r="BP4" s="38"/>
      <c r="BQ4" s="38"/>
      <c r="BR4" s="38"/>
      <c r="BS4" s="38"/>
      <c r="BT4" s="38"/>
      <c r="BU4" s="38"/>
      <c r="BV4" s="38"/>
      <c r="BW4" s="38"/>
      <c r="BX4" s="38"/>
      <c r="BY4" s="38"/>
      <c r="BZ4" s="38"/>
      <c r="CA4" s="38"/>
      <c r="CB4" s="38"/>
      <c r="CC4" s="38"/>
      <c r="CD4" s="38"/>
      <c r="CE4" s="38"/>
      <c r="CF4" s="38"/>
      <c r="CG4" s="38"/>
      <c r="CH4" s="38"/>
      <c r="CI4" s="38"/>
      <c r="CJ4" s="38"/>
      <c r="CK4" s="38"/>
      <c r="CL4" s="38"/>
      <c r="CM4" s="38"/>
      <c r="CN4" s="38"/>
      <c r="CO4" s="38"/>
      <c r="CP4" s="38"/>
      <c r="CQ4" s="38"/>
      <c r="CR4" s="38"/>
      <c r="CS4" s="38"/>
      <c r="CT4" s="38"/>
      <c r="CU4" s="38"/>
      <c r="CV4" s="38"/>
      <c r="CW4" s="38"/>
      <c r="CX4" s="38"/>
      <c r="CY4" s="38"/>
      <c r="CZ4" s="38"/>
      <c r="DA4" s="38"/>
      <c r="DB4" s="38"/>
      <c r="DC4" s="38"/>
      <c r="DD4" s="38"/>
      <c r="DE4" s="38"/>
      <c r="DF4" s="38"/>
      <c r="DG4" s="38"/>
      <c r="DH4" s="38"/>
      <c r="DI4" s="38"/>
      <c r="DJ4" s="38"/>
      <c r="DK4" s="38"/>
      <c r="DL4" s="38"/>
      <c r="DM4" s="38"/>
      <c r="DN4" s="38"/>
      <c r="DO4" s="38"/>
      <c r="DP4" s="38"/>
      <c r="DQ4" s="38"/>
      <c r="DR4" s="38"/>
      <c r="DS4" s="38"/>
      <c r="DT4" s="38"/>
      <c r="DU4" s="38"/>
      <c r="DV4" s="38"/>
      <c r="DW4" s="38"/>
      <c r="DX4" s="38"/>
      <c r="DY4" s="38"/>
      <c r="DZ4" s="38"/>
      <c r="EA4" s="38"/>
      <c r="EB4" s="38"/>
      <c r="EC4" s="38"/>
      <c r="ED4" s="38"/>
      <c r="EE4" s="38"/>
      <c r="EF4" s="38"/>
      <c r="EG4" s="38"/>
      <c r="EH4" s="38"/>
      <c r="EI4" s="38"/>
      <c r="EJ4" s="38"/>
      <c r="EK4" s="38"/>
      <c r="EL4" s="38"/>
      <c r="EM4" s="38"/>
      <c r="EN4" s="38"/>
      <c r="EO4" s="38"/>
      <c r="EP4" s="38"/>
      <c r="EQ4" s="38"/>
      <c r="ER4" s="38"/>
      <c r="ES4" s="38"/>
      <c r="ET4" s="38"/>
      <c r="EU4" s="38"/>
      <c r="EV4" s="38"/>
      <c r="EW4" s="38"/>
      <c r="EX4" s="38"/>
      <c r="EY4" s="38"/>
      <c r="EZ4" s="38"/>
      <c r="FA4" s="38"/>
      <c r="FB4" s="38"/>
      <c r="FC4" s="38"/>
      <c r="FD4" s="38"/>
      <c r="FE4" s="38"/>
      <c r="FF4" s="38"/>
      <c r="FG4" s="38"/>
      <c r="FH4" s="38"/>
      <c r="FI4" s="38"/>
      <c r="FJ4" s="38"/>
      <c r="FK4" s="38"/>
      <c r="FL4" s="38"/>
      <c r="FM4" s="38"/>
    </row>
    <row r="5" spans="1:169" x14ac:dyDescent="0.45">
      <c r="A5" t="s">
        <v>184</v>
      </c>
      <c r="B5" s="32">
        <v>0.2</v>
      </c>
      <c r="C5">
        <v>0.2</v>
      </c>
      <c r="D5">
        <v>0.2</v>
      </c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  <c r="AB5" s="38"/>
      <c r="AC5" s="38"/>
      <c r="AD5" s="38"/>
      <c r="AE5" s="38"/>
      <c r="AF5" s="38"/>
      <c r="AG5" s="38"/>
      <c r="AH5" s="38"/>
      <c r="AI5" s="38"/>
      <c r="AJ5" s="38"/>
      <c r="AK5" s="38"/>
      <c r="AL5" s="38"/>
      <c r="AM5" s="38"/>
      <c r="AN5" s="38"/>
      <c r="AO5" s="38"/>
      <c r="AP5" s="38"/>
      <c r="AQ5" s="38"/>
      <c r="AR5" s="38"/>
      <c r="AS5" s="38"/>
      <c r="AT5" s="38"/>
      <c r="AU5" s="38"/>
      <c r="AV5" s="38"/>
      <c r="AW5" s="38"/>
      <c r="AX5" s="38"/>
      <c r="AY5" s="38"/>
      <c r="AZ5" s="38"/>
      <c r="BA5" s="38"/>
      <c r="BB5" s="38"/>
      <c r="BC5" s="38"/>
      <c r="BD5" s="38"/>
      <c r="BE5" s="38"/>
      <c r="BF5" s="38"/>
      <c r="BG5" s="38"/>
      <c r="BH5" s="38"/>
      <c r="BI5" s="38"/>
      <c r="BJ5" s="38"/>
      <c r="BK5" s="38"/>
      <c r="BL5" s="38"/>
      <c r="BM5" s="38"/>
      <c r="BN5" s="38"/>
      <c r="BO5" s="38"/>
      <c r="BP5" s="38"/>
      <c r="BQ5" s="38"/>
      <c r="BR5" s="38"/>
      <c r="BS5" s="38"/>
      <c r="BT5" s="38"/>
      <c r="BU5" s="38"/>
      <c r="BV5" s="38"/>
      <c r="BW5" s="38"/>
      <c r="BX5" s="38"/>
      <c r="BY5" s="38"/>
      <c r="BZ5" s="38"/>
      <c r="CA5" s="38"/>
      <c r="CB5" s="38"/>
      <c r="CC5" s="38"/>
      <c r="CD5" s="38"/>
      <c r="CE5" s="38"/>
      <c r="CF5" s="38"/>
      <c r="CG5" s="38"/>
      <c r="CH5" s="38"/>
      <c r="CI5" s="38"/>
      <c r="CJ5" s="38"/>
      <c r="CK5" s="38"/>
      <c r="CL5" s="38"/>
      <c r="CM5" s="38"/>
      <c r="CN5" s="38"/>
      <c r="CO5" s="38"/>
      <c r="CP5" s="38"/>
      <c r="CQ5" s="38"/>
      <c r="CR5" s="38"/>
      <c r="CS5" s="38"/>
      <c r="CT5" s="38"/>
      <c r="CU5" s="38"/>
      <c r="CV5" s="38"/>
      <c r="CW5" s="38"/>
      <c r="CX5" s="38"/>
      <c r="CY5" s="38"/>
      <c r="CZ5" s="38"/>
      <c r="DA5" s="38"/>
      <c r="DB5" s="38"/>
      <c r="DC5" s="38"/>
      <c r="DD5" s="38"/>
      <c r="DE5" s="38"/>
      <c r="DF5" s="38"/>
      <c r="DG5" s="38"/>
      <c r="DH5" s="38"/>
      <c r="DI5" s="38"/>
      <c r="DJ5" s="38"/>
      <c r="DK5" s="38"/>
      <c r="DL5" s="38"/>
      <c r="DM5" s="38"/>
      <c r="DN5" s="38"/>
      <c r="DO5" s="38"/>
      <c r="DP5" s="38"/>
      <c r="DQ5" s="38"/>
      <c r="DR5" s="38"/>
      <c r="DS5" s="38"/>
      <c r="DT5" s="38"/>
      <c r="DU5" s="38"/>
      <c r="DV5" s="38"/>
      <c r="DW5" s="38"/>
      <c r="DX5" s="38"/>
      <c r="DY5" s="38"/>
      <c r="DZ5" s="38"/>
      <c r="EA5" s="38"/>
      <c r="EB5" s="38"/>
      <c r="EC5" s="38"/>
      <c r="ED5" s="38"/>
      <c r="EE5" s="38"/>
      <c r="EF5" s="38"/>
      <c r="EG5" s="38"/>
      <c r="EH5" s="38"/>
      <c r="EI5" s="38"/>
      <c r="EJ5" s="38"/>
      <c r="EK5" s="38"/>
      <c r="EL5" s="38"/>
      <c r="EM5" s="38"/>
      <c r="EN5" s="38"/>
      <c r="EO5" s="38"/>
      <c r="EP5" s="38"/>
      <c r="EQ5" s="38"/>
      <c r="ER5" s="38"/>
      <c r="ES5" s="38"/>
      <c r="ET5" s="38"/>
      <c r="EU5" s="38"/>
      <c r="EV5" s="38"/>
      <c r="EW5" s="38"/>
      <c r="EX5" s="38"/>
      <c r="EY5" s="38"/>
      <c r="EZ5" s="38"/>
      <c r="FA5" s="38"/>
      <c r="FB5" s="38"/>
      <c r="FC5" s="38"/>
      <c r="FD5" s="38"/>
      <c r="FE5" s="38"/>
      <c r="FF5" s="38"/>
      <c r="FG5" s="38"/>
      <c r="FH5" s="38"/>
      <c r="FI5" s="38"/>
      <c r="FJ5" s="38"/>
      <c r="FK5" s="38"/>
      <c r="FL5" s="38"/>
      <c r="FM5" s="38"/>
    </row>
    <row r="6" spans="1:169" x14ac:dyDescent="0.45">
      <c r="A6" t="s">
        <v>185</v>
      </c>
      <c r="B6" s="32">
        <v>0.2</v>
      </c>
      <c r="C6">
        <v>0.2</v>
      </c>
      <c r="D6">
        <v>0.2</v>
      </c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  <c r="AA6" s="38"/>
      <c r="AB6" s="38"/>
      <c r="AC6" s="38"/>
      <c r="AD6" s="38"/>
      <c r="AE6" s="38"/>
      <c r="AF6" s="38"/>
      <c r="AG6" s="38"/>
      <c r="AH6" s="38"/>
      <c r="AI6" s="38"/>
      <c r="AJ6" s="38"/>
      <c r="AK6" s="38"/>
      <c r="AL6" s="38"/>
      <c r="AM6" s="38"/>
      <c r="AN6" s="38"/>
      <c r="AO6" s="38"/>
      <c r="AP6" s="38"/>
      <c r="AQ6" s="38"/>
      <c r="AR6" s="38"/>
      <c r="AS6" s="38"/>
      <c r="AT6" s="38"/>
      <c r="AU6" s="38"/>
      <c r="AV6" s="38"/>
      <c r="AW6" s="38"/>
      <c r="AX6" s="38"/>
      <c r="AY6" s="38"/>
      <c r="AZ6" s="38"/>
      <c r="BA6" s="38"/>
      <c r="BB6" s="38"/>
      <c r="BC6" s="38"/>
      <c r="BD6" s="38"/>
      <c r="BE6" s="38"/>
      <c r="BF6" s="38"/>
      <c r="BG6" s="38"/>
      <c r="BH6" s="38"/>
      <c r="BI6" s="38"/>
      <c r="BJ6" s="38"/>
      <c r="BK6" s="38"/>
      <c r="BL6" s="38"/>
      <c r="BM6" s="38"/>
      <c r="BN6" s="38"/>
      <c r="BO6" s="38"/>
      <c r="BP6" s="38"/>
      <c r="BQ6" s="38"/>
      <c r="BR6" s="38"/>
      <c r="BS6" s="38"/>
      <c r="BT6" s="38"/>
      <c r="BU6" s="38"/>
      <c r="BV6" s="38"/>
      <c r="BW6" s="38"/>
      <c r="BX6" s="38"/>
      <c r="BY6" s="38"/>
      <c r="BZ6" s="38"/>
      <c r="CA6" s="38"/>
      <c r="CB6" s="38"/>
      <c r="CC6" s="38"/>
      <c r="CD6" s="38"/>
      <c r="CE6" s="38"/>
      <c r="CF6" s="38"/>
      <c r="CG6" s="38"/>
      <c r="CH6" s="38"/>
      <c r="CI6" s="38"/>
      <c r="CJ6" s="38"/>
      <c r="CK6" s="38"/>
      <c r="CL6" s="38"/>
      <c r="CM6" s="38"/>
      <c r="CN6" s="38"/>
      <c r="CO6" s="38"/>
      <c r="CP6" s="38"/>
      <c r="CQ6" s="38"/>
      <c r="CR6" s="38"/>
      <c r="CS6" s="38"/>
      <c r="CT6" s="38"/>
      <c r="CU6" s="38"/>
      <c r="CV6" s="38"/>
      <c r="CW6" s="38"/>
      <c r="CX6" s="38"/>
      <c r="CY6" s="38"/>
      <c r="CZ6" s="38"/>
      <c r="DA6" s="38"/>
      <c r="DB6" s="38"/>
      <c r="DC6" s="38"/>
      <c r="DD6" s="38"/>
      <c r="DE6" s="38"/>
      <c r="DF6" s="38"/>
      <c r="DG6" s="38"/>
      <c r="DH6" s="38"/>
      <c r="DI6" s="38"/>
      <c r="DJ6" s="38"/>
      <c r="DK6" s="38"/>
      <c r="DL6" s="38"/>
      <c r="DM6" s="38"/>
      <c r="DN6" s="38"/>
      <c r="DO6" s="38"/>
      <c r="DP6" s="38"/>
      <c r="DQ6" s="38"/>
      <c r="DR6" s="38"/>
      <c r="DS6" s="38"/>
      <c r="DT6" s="38"/>
      <c r="DU6" s="38"/>
      <c r="DV6" s="38"/>
      <c r="DW6" s="38"/>
      <c r="DX6" s="38"/>
      <c r="DY6" s="38"/>
      <c r="DZ6" s="38"/>
      <c r="EA6" s="38"/>
      <c r="EB6" s="38"/>
      <c r="EC6" s="38"/>
      <c r="ED6" s="38"/>
      <c r="EE6" s="38"/>
      <c r="EF6" s="38"/>
      <c r="EG6" s="38"/>
      <c r="EH6" s="38"/>
      <c r="EI6" s="38"/>
      <c r="EJ6" s="38"/>
      <c r="EK6" s="38"/>
      <c r="EL6" s="38"/>
      <c r="EM6" s="38"/>
      <c r="EN6" s="38"/>
      <c r="EO6" s="38"/>
      <c r="EP6" s="38"/>
      <c r="EQ6" s="38"/>
      <c r="ER6" s="38"/>
      <c r="ES6" s="38"/>
      <c r="ET6" s="38"/>
      <c r="EU6" s="38"/>
      <c r="EV6" s="38"/>
      <c r="EW6" s="38"/>
      <c r="EX6" s="38"/>
      <c r="EY6" s="38"/>
      <c r="EZ6" s="38"/>
      <c r="FA6" s="38"/>
      <c r="FB6" s="38"/>
      <c r="FC6" s="38"/>
      <c r="FD6" s="38"/>
      <c r="FE6" s="38"/>
      <c r="FF6" s="38"/>
      <c r="FG6" s="38"/>
      <c r="FH6" s="38"/>
      <c r="FI6" s="38"/>
      <c r="FJ6" s="38"/>
      <c r="FK6" s="38"/>
      <c r="FL6" s="38"/>
      <c r="FM6" s="38"/>
    </row>
    <row r="7" spans="1:169" x14ac:dyDescent="0.45">
      <c r="A7" t="s">
        <v>186</v>
      </c>
      <c r="B7" s="32">
        <v>0.44</v>
      </c>
      <c r="C7">
        <v>0.44</v>
      </c>
      <c r="D7">
        <v>0.44</v>
      </c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  <c r="X7" s="38"/>
      <c r="Y7" s="38"/>
      <c r="Z7" s="38"/>
      <c r="AA7" s="38"/>
      <c r="AB7" s="38"/>
      <c r="AC7" s="38"/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/>
      <c r="BG7" s="38"/>
      <c r="BH7" s="38"/>
      <c r="BI7" s="38"/>
      <c r="BJ7" s="38"/>
      <c r="BK7" s="38"/>
      <c r="BL7" s="38"/>
      <c r="BM7" s="38"/>
      <c r="BN7" s="38"/>
      <c r="BO7" s="38"/>
      <c r="BP7" s="38"/>
      <c r="BQ7" s="38"/>
      <c r="BR7" s="38"/>
      <c r="BS7" s="38"/>
      <c r="BT7" s="38"/>
      <c r="BU7" s="38"/>
      <c r="BV7" s="38"/>
      <c r="BW7" s="38"/>
      <c r="BX7" s="38"/>
      <c r="BY7" s="38"/>
      <c r="BZ7" s="38"/>
      <c r="CA7" s="38"/>
      <c r="CB7" s="38"/>
      <c r="CC7" s="38"/>
      <c r="CD7" s="38"/>
      <c r="CE7" s="38"/>
      <c r="CF7" s="38"/>
      <c r="CG7" s="38"/>
      <c r="CH7" s="38"/>
      <c r="CI7" s="38"/>
      <c r="CJ7" s="38"/>
      <c r="CK7" s="38"/>
      <c r="CL7" s="38"/>
      <c r="CM7" s="38"/>
      <c r="CN7" s="38"/>
      <c r="CO7" s="38"/>
      <c r="CP7" s="38"/>
      <c r="CQ7" s="38"/>
      <c r="CR7" s="38"/>
      <c r="CS7" s="38"/>
      <c r="CT7" s="38"/>
      <c r="CU7" s="38"/>
      <c r="CV7" s="38"/>
      <c r="CW7" s="38"/>
      <c r="CX7" s="38"/>
      <c r="CY7" s="38"/>
      <c r="CZ7" s="38"/>
      <c r="DA7" s="38"/>
      <c r="DB7" s="38"/>
      <c r="DC7" s="38"/>
      <c r="DD7" s="38"/>
      <c r="DE7" s="38"/>
      <c r="DF7" s="38"/>
      <c r="DG7" s="38"/>
      <c r="DH7" s="38"/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/>
      <c r="EF7" s="38"/>
      <c r="EG7" s="38"/>
      <c r="EH7" s="38"/>
      <c r="EI7" s="38"/>
      <c r="EJ7" s="38"/>
      <c r="EK7" s="38"/>
      <c r="EL7" s="38"/>
      <c r="EM7" s="38"/>
      <c r="EN7" s="38"/>
      <c r="EO7" s="38"/>
      <c r="EP7" s="38"/>
      <c r="EQ7" s="38"/>
      <c r="ER7" s="38"/>
      <c r="ES7" s="38"/>
      <c r="ET7" s="38"/>
      <c r="EU7" s="38"/>
      <c r="EV7" s="38"/>
      <c r="EW7" s="38"/>
      <c r="EX7" s="38"/>
      <c r="EY7" s="38"/>
      <c r="EZ7" s="38"/>
      <c r="FA7" s="38"/>
      <c r="FB7" s="38"/>
      <c r="FC7" s="38"/>
      <c r="FD7" s="38"/>
      <c r="FE7" s="38"/>
      <c r="FF7" s="38"/>
      <c r="FG7" s="38"/>
      <c r="FH7" s="38"/>
      <c r="FI7" s="38"/>
      <c r="FJ7" s="38"/>
      <c r="FK7" s="38"/>
      <c r="FL7" s="38"/>
      <c r="FM7" s="38"/>
    </row>
    <row r="8" spans="1:169" x14ac:dyDescent="0.45">
      <c r="A8" t="s">
        <v>187</v>
      </c>
      <c r="B8" s="32">
        <v>0.08</v>
      </c>
      <c r="C8">
        <v>0.08</v>
      </c>
      <c r="D8">
        <v>0.08</v>
      </c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/>
      <c r="AW8" s="38"/>
      <c r="AX8" s="38"/>
      <c r="AY8" s="38"/>
      <c r="AZ8" s="38"/>
      <c r="BA8" s="38"/>
      <c r="BB8" s="38"/>
      <c r="BC8" s="38"/>
      <c r="BD8" s="38"/>
      <c r="BE8" s="38"/>
      <c r="BF8" s="38"/>
      <c r="BG8" s="38"/>
      <c r="BH8" s="38"/>
      <c r="BI8" s="38"/>
      <c r="BJ8" s="38"/>
      <c r="BK8" s="38"/>
      <c r="BL8" s="38"/>
      <c r="BM8" s="38"/>
      <c r="BN8" s="38"/>
      <c r="BO8" s="38"/>
      <c r="BP8" s="38"/>
      <c r="BQ8" s="38"/>
      <c r="BR8" s="38"/>
      <c r="BS8" s="38"/>
      <c r="BT8" s="38"/>
      <c r="BU8" s="38"/>
      <c r="BV8" s="38"/>
      <c r="BW8" s="38"/>
      <c r="BX8" s="38"/>
      <c r="BY8" s="38"/>
      <c r="BZ8" s="38"/>
      <c r="CA8" s="38"/>
      <c r="CB8" s="38"/>
      <c r="CC8" s="38"/>
      <c r="CD8" s="38"/>
      <c r="CE8" s="38"/>
      <c r="CF8" s="38"/>
      <c r="CG8" s="38"/>
      <c r="CH8" s="38"/>
      <c r="CI8" s="38"/>
      <c r="CJ8" s="38"/>
      <c r="CK8" s="38"/>
      <c r="CL8" s="38"/>
      <c r="CM8" s="38"/>
      <c r="CN8" s="38"/>
      <c r="CO8" s="38"/>
      <c r="CP8" s="38"/>
      <c r="CQ8" s="38"/>
      <c r="CR8" s="38"/>
      <c r="CS8" s="38"/>
      <c r="CT8" s="38"/>
      <c r="CU8" s="38"/>
      <c r="CV8" s="38"/>
      <c r="CW8" s="38"/>
      <c r="CX8" s="38"/>
      <c r="CY8" s="38"/>
      <c r="CZ8" s="38"/>
      <c r="DA8" s="38"/>
      <c r="DB8" s="38"/>
      <c r="DC8" s="38"/>
      <c r="DD8" s="38"/>
      <c r="DE8" s="38"/>
      <c r="DF8" s="38"/>
      <c r="DG8" s="38"/>
      <c r="DH8" s="38"/>
      <c r="DI8" s="38"/>
      <c r="DJ8" s="38"/>
      <c r="DK8" s="38"/>
      <c r="DL8" s="38"/>
      <c r="DM8" s="38"/>
      <c r="DN8" s="38"/>
      <c r="DO8" s="38"/>
      <c r="DP8" s="38"/>
      <c r="DQ8" s="38"/>
      <c r="DR8" s="38"/>
      <c r="DS8" s="38"/>
      <c r="DT8" s="38"/>
      <c r="DU8" s="38"/>
      <c r="DV8" s="38"/>
      <c r="DW8" s="38"/>
      <c r="DX8" s="38"/>
      <c r="DY8" s="38"/>
      <c r="DZ8" s="38"/>
      <c r="EA8" s="38"/>
      <c r="EB8" s="38"/>
      <c r="EC8" s="38"/>
      <c r="ED8" s="38"/>
      <c r="EE8" s="38"/>
      <c r="EF8" s="38"/>
      <c r="EG8" s="38"/>
      <c r="EH8" s="38"/>
      <c r="EI8" s="38"/>
      <c r="EJ8" s="38"/>
      <c r="EK8" s="38"/>
      <c r="EL8" s="38"/>
      <c r="EM8" s="38"/>
      <c r="EN8" s="38"/>
      <c r="EO8" s="38"/>
      <c r="EP8" s="38"/>
      <c r="EQ8" s="38"/>
      <c r="ER8" s="38"/>
      <c r="ES8" s="38"/>
      <c r="ET8" s="38"/>
      <c r="EU8" s="38"/>
      <c r="EV8" s="38"/>
      <c r="EW8" s="38"/>
      <c r="EX8" s="38"/>
      <c r="EY8" s="38"/>
      <c r="EZ8" s="38"/>
      <c r="FA8" s="38"/>
      <c r="FB8" s="38"/>
      <c r="FC8" s="38"/>
      <c r="FD8" s="38"/>
      <c r="FE8" s="38"/>
      <c r="FF8" s="38"/>
      <c r="FG8" s="38"/>
      <c r="FH8" s="38"/>
      <c r="FI8" s="38"/>
      <c r="FJ8" s="38"/>
      <c r="FK8" s="38"/>
      <c r="FL8" s="38"/>
      <c r="FM8" s="38"/>
    </row>
    <row r="9" spans="1:169" x14ac:dyDescent="0.45">
      <c r="A9" t="s">
        <v>188</v>
      </c>
      <c r="B9" s="32">
        <v>0.22</v>
      </c>
      <c r="C9">
        <v>0.22</v>
      </c>
      <c r="D9">
        <v>0.22</v>
      </c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  <c r="AF9" s="38"/>
      <c r="AG9" s="38"/>
      <c r="AH9" s="38"/>
      <c r="AI9" s="38"/>
      <c r="AJ9" s="38"/>
      <c r="AK9" s="38"/>
      <c r="AL9" s="38"/>
      <c r="AM9" s="38"/>
      <c r="AN9" s="38"/>
      <c r="AO9" s="38"/>
      <c r="AP9" s="38"/>
      <c r="AQ9" s="38"/>
      <c r="AR9" s="38"/>
      <c r="AS9" s="38"/>
      <c r="AT9" s="38"/>
      <c r="AU9" s="38"/>
      <c r="AV9" s="38"/>
      <c r="AW9" s="38"/>
      <c r="AX9" s="38"/>
      <c r="AY9" s="38"/>
      <c r="AZ9" s="38"/>
      <c r="BA9" s="38"/>
      <c r="BB9" s="38"/>
      <c r="BC9" s="38"/>
      <c r="BD9" s="38"/>
      <c r="BE9" s="38"/>
      <c r="BF9" s="38"/>
      <c r="BG9" s="38"/>
      <c r="BH9" s="38"/>
      <c r="BI9" s="38"/>
      <c r="BJ9" s="38"/>
      <c r="BK9" s="38"/>
      <c r="BL9" s="38"/>
      <c r="BM9" s="38"/>
      <c r="BN9" s="38"/>
      <c r="BO9" s="38"/>
      <c r="BP9" s="38"/>
      <c r="BQ9" s="38"/>
      <c r="BR9" s="38"/>
      <c r="BS9" s="38"/>
      <c r="BT9" s="38"/>
      <c r="BU9" s="38"/>
      <c r="BV9" s="38"/>
      <c r="BW9" s="38"/>
      <c r="BX9" s="38"/>
      <c r="BY9" s="38"/>
      <c r="BZ9" s="38"/>
      <c r="CA9" s="38"/>
      <c r="CB9" s="38"/>
      <c r="CC9" s="38"/>
      <c r="CD9" s="38"/>
      <c r="CE9" s="38"/>
      <c r="CF9" s="38"/>
      <c r="CG9" s="38"/>
      <c r="CH9" s="38"/>
      <c r="CI9" s="38"/>
      <c r="CJ9" s="38"/>
      <c r="CK9" s="38"/>
      <c r="CL9" s="38"/>
      <c r="CM9" s="38"/>
      <c r="CN9" s="38"/>
      <c r="CO9" s="38"/>
      <c r="CP9" s="38"/>
      <c r="CQ9" s="38"/>
      <c r="CR9" s="38"/>
      <c r="CS9" s="38"/>
      <c r="CT9" s="38"/>
      <c r="CU9" s="38"/>
      <c r="CV9" s="38"/>
      <c r="CW9" s="38"/>
      <c r="CX9" s="38"/>
      <c r="CY9" s="38"/>
      <c r="CZ9" s="38"/>
      <c r="DA9" s="38"/>
      <c r="DB9" s="38"/>
      <c r="DC9" s="38"/>
      <c r="DD9" s="38"/>
      <c r="DE9" s="38"/>
      <c r="DF9" s="38"/>
      <c r="DG9" s="38"/>
      <c r="DH9" s="38"/>
      <c r="DI9" s="38"/>
      <c r="DJ9" s="38"/>
      <c r="DK9" s="38"/>
      <c r="DL9" s="38"/>
      <c r="DM9" s="38"/>
      <c r="DN9" s="38"/>
      <c r="DO9" s="38"/>
      <c r="DP9" s="38"/>
      <c r="DQ9" s="38"/>
      <c r="DR9" s="38"/>
      <c r="DS9" s="38"/>
      <c r="DT9" s="38"/>
      <c r="DU9" s="38"/>
      <c r="DV9" s="38"/>
      <c r="DW9" s="38"/>
      <c r="DX9" s="38"/>
      <c r="DY9" s="38"/>
      <c r="DZ9" s="38"/>
      <c r="EA9" s="38"/>
      <c r="EB9" s="38"/>
      <c r="EC9" s="38"/>
      <c r="ED9" s="38"/>
      <c r="EE9" s="38"/>
      <c r="EF9" s="38"/>
      <c r="EG9" s="38"/>
      <c r="EH9" s="38"/>
      <c r="EI9" s="38"/>
      <c r="EJ9" s="38"/>
      <c r="EK9" s="38"/>
      <c r="EL9" s="38"/>
      <c r="EM9" s="38"/>
      <c r="EN9" s="38"/>
      <c r="EO9" s="38"/>
      <c r="EP9" s="38"/>
      <c r="EQ9" s="38"/>
      <c r="ER9" s="38"/>
      <c r="ES9" s="38"/>
      <c r="ET9" s="38"/>
      <c r="EU9" s="38"/>
      <c r="EV9" s="38"/>
      <c r="EW9" s="38"/>
      <c r="EX9" s="38"/>
      <c r="EY9" s="38"/>
      <c r="EZ9" s="38"/>
      <c r="FA9" s="38"/>
      <c r="FB9" s="38"/>
      <c r="FC9" s="38"/>
      <c r="FD9" s="38"/>
      <c r="FE9" s="38"/>
      <c r="FF9" s="38"/>
      <c r="FG9" s="38"/>
      <c r="FH9" s="38"/>
      <c r="FI9" s="38"/>
      <c r="FJ9" s="38"/>
      <c r="FK9" s="38"/>
      <c r="FL9" s="38"/>
      <c r="FM9" s="38"/>
    </row>
    <row r="10" spans="1:169" x14ac:dyDescent="0.45">
      <c r="A10" t="s">
        <v>189</v>
      </c>
      <c r="B10" s="32">
        <v>0.41</v>
      </c>
      <c r="C10">
        <v>0.41</v>
      </c>
      <c r="D10">
        <v>0.41</v>
      </c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  <c r="AS10" s="38"/>
      <c r="AT10" s="38"/>
      <c r="AU10" s="38"/>
      <c r="AV10" s="38"/>
      <c r="AW10" s="38"/>
      <c r="AX10" s="38"/>
      <c r="AY10" s="38"/>
      <c r="AZ10" s="38"/>
      <c r="BA10" s="38"/>
      <c r="BB10" s="38"/>
      <c r="BC10" s="38"/>
      <c r="BD10" s="38"/>
      <c r="BE10" s="38"/>
      <c r="BF10" s="38"/>
      <c r="BG10" s="38"/>
      <c r="BH10" s="38"/>
      <c r="BI10" s="38"/>
      <c r="BJ10" s="38"/>
      <c r="BK10" s="38"/>
      <c r="BL10" s="38"/>
      <c r="BM10" s="38"/>
      <c r="BN10" s="38"/>
      <c r="BO10" s="38"/>
      <c r="BP10" s="38"/>
      <c r="BQ10" s="38"/>
      <c r="BR10" s="38"/>
      <c r="BS10" s="38"/>
      <c r="BT10" s="38"/>
      <c r="BU10" s="38"/>
      <c r="BV10" s="38"/>
      <c r="BW10" s="38"/>
      <c r="BX10" s="38"/>
      <c r="BY10" s="38"/>
      <c r="BZ10" s="38"/>
      <c r="CA10" s="38"/>
      <c r="CB10" s="38"/>
      <c r="CC10" s="38"/>
      <c r="CD10" s="38"/>
      <c r="CE10" s="38"/>
      <c r="CF10" s="38"/>
      <c r="CG10" s="38"/>
      <c r="CH10" s="38"/>
      <c r="CI10" s="38"/>
      <c r="CJ10" s="38"/>
      <c r="CK10" s="38"/>
      <c r="CL10" s="38"/>
      <c r="CM10" s="38"/>
      <c r="CN10" s="38"/>
      <c r="CO10" s="38"/>
      <c r="CP10" s="38"/>
      <c r="CQ10" s="38"/>
      <c r="CR10" s="38"/>
      <c r="CS10" s="38"/>
      <c r="CT10" s="38"/>
      <c r="CU10" s="38"/>
      <c r="CV10" s="38"/>
      <c r="CW10" s="38"/>
      <c r="CX10" s="38"/>
      <c r="CY10" s="38"/>
      <c r="CZ10" s="38"/>
      <c r="DA10" s="38"/>
      <c r="DB10" s="38"/>
      <c r="DC10" s="38"/>
      <c r="DD10" s="38"/>
      <c r="DE10" s="38"/>
      <c r="DF10" s="38"/>
      <c r="DG10" s="38"/>
      <c r="DH10" s="38"/>
      <c r="DI10" s="38"/>
      <c r="DJ10" s="38"/>
      <c r="DK10" s="38"/>
      <c r="DL10" s="38"/>
      <c r="DM10" s="38"/>
      <c r="DN10" s="38"/>
      <c r="DO10" s="38"/>
      <c r="DP10" s="38"/>
      <c r="DQ10" s="38"/>
      <c r="DR10" s="38"/>
      <c r="DS10" s="38"/>
      <c r="DT10" s="38"/>
      <c r="DU10" s="38"/>
      <c r="DV10" s="38"/>
      <c r="DW10" s="38"/>
      <c r="DX10" s="38"/>
      <c r="DY10" s="38"/>
      <c r="DZ10" s="38"/>
      <c r="EA10" s="38"/>
      <c r="EB10" s="38"/>
      <c r="EC10" s="38"/>
      <c r="ED10" s="38"/>
      <c r="EE10" s="38"/>
      <c r="EF10" s="38"/>
      <c r="EG10" s="38"/>
      <c r="EH10" s="38"/>
      <c r="EI10" s="38"/>
      <c r="EJ10" s="38"/>
      <c r="EK10" s="38"/>
      <c r="EL10" s="38"/>
      <c r="EM10" s="38"/>
      <c r="EN10" s="38"/>
      <c r="EO10" s="38"/>
      <c r="EP10" s="38"/>
      <c r="EQ10" s="38"/>
      <c r="ER10" s="38"/>
      <c r="ES10" s="38"/>
      <c r="ET10" s="38"/>
      <c r="EU10" s="38"/>
      <c r="EV10" s="38"/>
      <c r="EW10" s="38"/>
      <c r="EX10" s="38"/>
      <c r="EY10" s="38"/>
      <c r="EZ10" s="38"/>
      <c r="FA10" s="38"/>
      <c r="FB10" s="38"/>
      <c r="FC10" s="38"/>
      <c r="FD10" s="38"/>
      <c r="FE10" s="38"/>
      <c r="FF10" s="38"/>
      <c r="FG10" s="38"/>
      <c r="FH10" s="38"/>
      <c r="FI10" s="38"/>
      <c r="FJ10" s="38"/>
      <c r="FK10" s="38"/>
      <c r="FL10" s="38"/>
      <c r="FM10" s="38"/>
    </row>
    <row r="11" spans="1:169" x14ac:dyDescent="0.45">
      <c r="A11" t="s">
        <v>190</v>
      </c>
      <c r="B11" s="32">
        <v>0.1</v>
      </c>
      <c r="C11">
        <v>0.1</v>
      </c>
      <c r="D11">
        <v>0.1</v>
      </c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  <c r="AF11" s="38"/>
      <c r="AG11" s="38"/>
      <c r="AH11" s="38"/>
      <c r="AI11" s="38"/>
      <c r="AJ11" s="38"/>
      <c r="AK11" s="38"/>
      <c r="AL11" s="38"/>
      <c r="AM11" s="38"/>
      <c r="AN11" s="38"/>
      <c r="AO11" s="38"/>
      <c r="AP11" s="38"/>
      <c r="AQ11" s="38"/>
      <c r="AR11" s="38"/>
      <c r="AS11" s="38"/>
      <c r="AT11" s="38"/>
      <c r="AU11" s="38"/>
      <c r="AV11" s="38"/>
      <c r="AW11" s="38"/>
      <c r="AX11" s="38"/>
      <c r="AY11" s="38"/>
      <c r="AZ11" s="38"/>
      <c r="BA11" s="38"/>
      <c r="BB11" s="38"/>
      <c r="BC11" s="38"/>
      <c r="BD11" s="38"/>
      <c r="BE11" s="38"/>
      <c r="BF11" s="38"/>
      <c r="BG11" s="38"/>
      <c r="BH11" s="38"/>
      <c r="BI11" s="38"/>
      <c r="BJ11" s="38"/>
      <c r="BK11" s="38"/>
      <c r="BL11" s="38"/>
      <c r="BM11" s="38"/>
      <c r="BN11" s="38"/>
      <c r="BO11" s="38"/>
      <c r="BP11" s="38"/>
      <c r="BQ11" s="38"/>
      <c r="BR11" s="38"/>
      <c r="BS11" s="38"/>
      <c r="BT11" s="38"/>
      <c r="BU11" s="38"/>
      <c r="BV11" s="38"/>
      <c r="BW11" s="38"/>
      <c r="BX11" s="38"/>
      <c r="BY11" s="38"/>
      <c r="BZ11" s="38"/>
      <c r="CA11" s="38"/>
      <c r="CB11" s="38"/>
      <c r="CC11" s="38"/>
      <c r="CD11" s="38"/>
      <c r="CE11" s="38"/>
      <c r="CF11" s="38"/>
      <c r="CG11" s="38"/>
      <c r="CH11" s="38"/>
      <c r="CI11" s="38"/>
      <c r="CJ11" s="38"/>
      <c r="CK11" s="38"/>
      <c r="CL11" s="38"/>
      <c r="CM11" s="38"/>
      <c r="CN11" s="38"/>
      <c r="CO11" s="38"/>
      <c r="CP11" s="38"/>
      <c r="CQ11" s="38"/>
      <c r="CR11" s="38"/>
      <c r="CS11" s="38"/>
      <c r="CT11" s="38"/>
      <c r="CU11" s="38"/>
      <c r="CV11" s="38"/>
      <c r="CW11" s="38"/>
      <c r="CX11" s="38"/>
      <c r="CY11" s="38"/>
      <c r="CZ11" s="38"/>
      <c r="DA11" s="38"/>
      <c r="DB11" s="38"/>
      <c r="DC11" s="38"/>
      <c r="DD11" s="38"/>
      <c r="DE11" s="38"/>
      <c r="DF11" s="38"/>
      <c r="DG11" s="38"/>
      <c r="DH11" s="38"/>
      <c r="DI11" s="38"/>
      <c r="DJ11" s="38"/>
      <c r="DK11" s="38"/>
      <c r="DL11" s="38"/>
      <c r="DM11" s="38"/>
      <c r="DN11" s="38"/>
      <c r="DO11" s="38"/>
      <c r="DP11" s="38"/>
      <c r="DQ11" s="38"/>
      <c r="DR11" s="38"/>
      <c r="DS11" s="38"/>
      <c r="DT11" s="38"/>
      <c r="DU11" s="38"/>
      <c r="DV11" s="38"/>
      <c r="DW11" s="38"/>
      <c r="DX11" s="38"/>
      <c r="DY11" s="38"/>
      <c r="DZ11" s="38"/>
      <c r="EA11" s="38"/>
      <c r="EB11" s="38"/>
      <c r="EC11" s="38"/>
      <c r="ED11" s="38"/>
      <c r="EE11" s="38"/>
      <c r="EF11" s="38"/>
      <c r="EG11" s="38"/>
      <c r="EH11" s="38"/>
      <c r="EI11" s="38"/>
      <c r="EJ11" s="38"/>
      <c r="EK11" s="38"/>
      <c r="EL11" s="38"/>
      <c r="EM11" s="38"/>
      <c r="EN11" s="38"/>
      <c r="EO11" s="38"/>
      <c r="EP11" s="38"/>
      <c r="EQ11" s="38"/>
      <c r="ER11" s="38"/>
      <c r="ES11" s="38"/>
      <c r="ET11" s="38"/>
      <c r="EU11" s="38"/>
      <c r="EV11" s="38"/>
      <c r="EW11" s="38"/>
      <c r="EX11" s="38"/>
      <c r="EY11" s="38"/>
      <c r="EZ11" s="38"/>
      <c r="FA11" s="38"/>
      <c r="FB11" s="38"/>
      <c r="FC11" s="38"/>
      <c r="FD11" s="38"/>
      <c r="FE11" s="38"/>
      <c r="FF11" s="38"/>
      <c r="FG11" s="38"/>
      <c r="FH11" s="38"/>
      <c r="FI11" s="38"/>
      <c r="FJ11" s="38"/>
      <c r="FK11" s="38"/>
      <c r="FL11" s="38"/>
      <c r="FM11" s="38"/>
    </row>
    <row r="12" spans="1:169" x14ac:dyDescent="0.45">
      <c r="A12" t="s">
        <v>191</v>
      </c>
      <c r="B12" s="32">
        <v>0.28999999999999998</v>
      </c>
      <c r="C12">
        <v>0.28999999999999998</v>
      </c>
      <c r="D12">
        <v>0.28999999999999998</v>
      </c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  <c r="AF12" s="38"/>
      <c r="AG12" s="38"/>
      <c r="AH12" s="38"/>
      <c r="AI12" s="38"/>
      <c r="AJ12" s="38"/>
      <c r="AK12" s="38"/>
      <c r="AL12" s="38"/>
      <c r="AM12" s="38"/>
      <c r="AN12" s="38"/>
      <c r="AO12" s="38"/>
      <c r="AP12" s="38"/>
      <c r="AQ12" s="38"/>
      <c r="AR12" s="38"/>
      <c r="AS12" s="38"/>
      <c r="AT12" s="38"/>
      <c r="AU12" s="38"/>
      <c r="AV12" s="38"/>
      <c r="AW12" s="38"/>
      <c r="AX12" s="38"/>
      <c r="AY12" s="38"/>
      <c r="AZ12" s="38"/>
      <c r="BA12" s="38"/>
      <c r="BB12" s="38"/>
      <c r="BC12" s="38"/>
      <c r="BD12" s="38"/>
      <c r="BE12" s="38"/>
      <c r="BF12" s="38"/>
      <c r="BG12" s="38"/>
      <c r="BH12" s="38"/>
      <c r="BI12" s="38"/>
      <c r="BJ12" s="38"/>
      <c r="BK12" s="38"/>
      <c r="BL12" s="38"/>
      <c r="BM12" s="38"/>
      <c r="BN12" s="38"/>
      <c r="BO12" s="38"/>
      <c r="BP12" s="38"/>
      <c r="BQ12" s="38"/>
      <c r="BR12" s="38"/>
      <c r="BS12" s="38"/>
      <c r="BT12" s="38"/>
      <c r="BU12" s="38"/>
      <c r="BV12" s="38"/>
      <c r="BW12" s="38"/>
      <c r="BX12" s="38"/>
      <c r="BY12" s="38"/>
      <c r="BZ12" s="38"/>
      <c r="CA12" s="38"/>
      <c r="CB12" s="38"/>
      <c r="CC12" s="38"/>
      <c r="CD12" s="38"/>
      <c r="CE12" s="38"/>
      <c r="CF12" s="38"/>
      <c r="CG12" s="38"/>
      <c r="CH12" s="38"/>
      <c r="CI12" s="38"/>
      <c r="CJ12" s="38"/>
      <c r="CK12" s="38"/>
      <c r="CL12" s="38"/>
      <c r="CM12" s="38"/>
      <c r="CN12" s="38"/>
      <c r="CO12" s="38"/>
      <c r="CP12" s="38"/>
      <c r="CQ12" s="38"/>
      <c r="CR12" s="38"/>
      <c r="CS12" s="38"/>
      <c r="CT12" s="38"/>
      <c r="CU12" s="38"/>
      <c r="CV12" s="38"/>
      <c r="CW12" s="38"/>
      <c r="CX12" s="38"/>
      <c r="CY12" s="38"/>
      <c r="CZ12" s="38"/>
      <c r="DA12" s="38"/>
      <c r="DB12" s="38"/>
      <c r="DC12" s="38"/>
      <c r="DD12" s="38"/>
      <c r="DE12" s="38"/>
      <c r="DF12" s="38"/>
      <c r="DG12" s="38"/>
      <c r="DH12" s="38"/>
      <c r="DI12" s="38"/>
      <c r="DJ12" s="38"/>
      <c r="DK12" s="38"/>
      <c r="DL12" s="38"/>
      <c r="DM12" s="38"/>
      <c r="DN12" s="38"/>
      <c r="DO12" s="38"/>
      <c r="DP12" s="38"/>
      <c r="DQ12" s="38"/>
      <c r="DR12" s="38"/>
      <c r="DS12" s="38"/>
      <c r="DT12" s="38"/>
      <c r="DU12" s="38"/>
      <c r="DV12" s="38"/>
      <c r="DW12" s="38"/>
      <c r="DX12" s="38"/>
      <c r="DY12" s="38"/>
      <c r="DZ12" s="38"/>
      <c r="EA12" s="38"/>
      <c r="EB12" s="38"/>
      <c r="EC12" s="38"/>
      <c r="ED12" s="38"/>
      <c r="EE12" s="38"/>
      <c r="EF12" s="38"/>
      <c r="EG12" s="38"/>
      <c r="EH12" s="38"/>
      <c r="EI12" s="38"/>
      <c r="EJ12" s="38"/>
      <c r="EK12" s="38"/>
      <c r="EL12" s="38"/>
      <c r="EM12" s="38"/>
      <c r="EN12" s="38"/>
      <c r="EO12" s="38"/>
      <c r="EP12" s="38"/>
      <c r="EQ12" s="38"/>
      <c r="ER12" s="38"/>
      <c r="ES12" s="38"/>
      <c r="ET12" s="38"/>
      <c r="EU12" s="38"/>
      <c r="EV12" s="38"/>
      <c r="EW12" s="38"/>
      <c r="EX12" s="38"/>
      <c r="EY12" s="38"/>
      <c r="EZ12" s="38"/>
      <c r="FA12" s="38"/>
      <c r="FB12" s="38"/>
      <c r="FC12" s="38"/>
      <c r="FD12" s="38"/>
      <c r="FE12" s="38"/>
      <c r="FF12" s="38"/>
      <c r="FG12" s="38"/>
      <c r="FH12" s="38"/>
      <c r="FI12" s="38"/>
      <c r="FJ12" s="38"/>
      <c r="FK12" s="38"/>
      <c r="FL12" s="38"/>
      <c r="FM12" s="38"/>
    </row>
    <row r="13" spans="1:169" x14ac:dyDescent="0.45">
      <c r="A13" t="s">
        <v>192</v>
      </c>
      <c r="B13" s="32">
        <v>0.21</v>
      </c>
      <c r="C13">
        <v>0.21</v>
      </c>
      <c r="D13">
        <v>0.21</v>
      </c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  <c r="AF13" s="38"/>
      <c r="AG13" s="38"/>
      <c r="AH13" s="38"/>
      <c r="AI13" s="38"/>
      <c r="AJ13" s="38"/>
      <c r="AK13" s="38"/>
      <c r="AL13" s="38"/>
      <c r="AM13" s="38"/>
      <c r="AN13" s="38"/>
      <c r="AO13" s="38"/>
      <c r="AP13" s="38"/>
      <c r="AQ13" s="38"/>
      <c r="AR13" s="38"/>
      <c r="AS13" s="38"/>
      <c r="AT13" s="38"/>
      <c r="AU13" s="38"/>
      <c r="AV13" s="38"/>
      <c r="AW13" s="38"/>
      <c r="AX13" s="38"/>
      <c r="AY13" s="38"/>
      <c r="AZ13" s="38"/>
      <c r="BA13" s="38"/>
      <c r="BB13" s="38"/>
      <c r="BC13" s="38"/>
      <c r="BD13" s="38"/>
      <c r="BE13" s="38"/>
      <c r="BF13" s="38"/>
      <c r="BG13" s="38"/>
      <c r="BH13" s="38"/>
      <c r="BI13" s="38"/>
      <c r="BJ13" s="38"/>
      <c r="BK13" s="38"/>
      <c r="BL13" s="38"/>
      <c r="BM13" s="38"/>
      <c r="BN13" s="38"/>
      <c r="BO13" s="38"/>
      <c r="BP13" s="38"/>
      <c r="BQ13" s="38"/>
      <c r="BR13" s="38"/>
      <c r="BS13" s="38"/>
      <c r="BT13" s="38"/>
      <c r="BU13" s="38"/>
      <c r="BV13" s="38"/>
      <c r="BW13" s="38"/>
      <c r="BX13" s="38"/>
      <c r="BY13" s="38"/>
      <c r="BZ13" s="38"/>
      <c r="CA13" s="38"/>
      <c r="CB13" s="38"/>
      <c r="CC13" s="38"/>
      <c r="CD13" s="38"/>
      <c r="CE13" s="38"/>
      <c r="CF13" s="38"/>
      <c r="CG13" s="38"/>
      <c r="CH13" s="38"/>
      <c r="CI13" s="38"/>
      <c r="CJ13" s="38"/>
      <c r="CK13" s="38"/>
      <c r="CL13" s="38"/>
      <c r="CM13" s="38"/>
      <c r="CN13" s="38"/>
      <c r="CO13" s="38"/>
      <c r="CP13" s="38"/>
      <c r="CQ13" s="38"/>
      <c r="CR13" s="38"/>
      <c r="CS13" s="38"/>
      <c r="CT13" s="38"/>
      <c r="CU13" s="38"/>
      <c r="CV13" s="38"/>
      <c r="CW13" s="38"/>
      <c r="CX13" s="38"/>
      <c r="CY13" s="38"/>
      <c r="CZ13" s="38"/>
      <c r="DA13" s="38"/>
      <c r="DB13" s="38"/>
      <c r="DC13" s="38"/>
      <c r="DD13" s="38"/>
      <c r="DE13" s="38"/>
      <c r="DF13" s="38"/>
      <c r="DG13" s="38"/>
      <c r="DH13" s="38"/>
      <c r="DI13" s="38"/>
      <c r="DJ13" s="38"/>
      <c r="DK13" s="38"/>
      <c r="DL13" s="38"/>
      <c r="DM13" s="38"/>
      <c r="DN13" s="38"/>
      <c r="DO13" s="38"/>
      <c r="DP13" s="38"/>
      <c r="DQ13" s="38"/>
      <c r="DR13" s="38"/>
      <c r="DS13" s="38"/>
      <c r="DT13" s="38"/>
      <c r="DU13" s="38"/>
      <c r="DV13" s="38"/>
      <c r="DW13" s="38"/>
      <c r="DX13" s="38"/>
      <c r="DY13" s="38"/>
      <c r="DZ13" s="38"/>
      <c r="EA13" s="38"/>
      <c r="EB13" s="38"/>
      <c r="EC13" s="38"/>
      <c r="ED13" s="38"/>
      <c r="EE13" s="38"/>
      <c r="EF13" s="38"/>
      <c r="EG13" s="38"/>
      <c r="EH13" s="38"/>
      <c r="EI13" s="38"/>
      <c r="EJ13" s="38"/>
      <c r="EK13" s="38"/>
      <c r="EL13" s="38"/>
      <c r="EM13" s="38"/>
      <c r="EN13" s="38"/>
      <c r="EO13" s="38"/>
      <c r="EP13" s="38"/>
      <c r="EQ13" s="38"/>
      <c r="ER13" s="38"/>
      <c r="ES13" s="38"/>
      <c r="ET13" s="38"/>
      <c r="EU13" s="38"/>
      <c r="EV13" s="38"/>
      <c r="EW13" s="38"/>
      <c r="EX13" s="38"/>
      <c r="EY13" s="38"/>
      <c r="EZ13" s="38"/>
      <c r="FA13" s="38"/>
      <c r="FB13" s="38"/>
      <c r="FC13" s="38"/>
      <c r="FD13" s="38"/>
      <c r="FE13" s="38"/>
      <c r="FF13" s="38"/>
      <c r="FG13" s="38"/>
      <c r="FH13" s="38"/>
      <c r="FI13" s="38"/>
      <c r="FJ13" s="38"/>
      <c r="FK13" s="38"/>
      <c r="FL13" s="38"/>
      <c r="FM13" s="38"/>
    </row>
    <row r="14" spans="1:169" x14ac:dyDescent="0.45">
      <c r="A14" t="s">
        <v>193</v>
      </c>
      <c r="B14" s="32">
        <v>7.0000000000000007E-2</v>
      </c>
      <c r="C14">
        <v>7.0000000000000007E-2</v>
      </c>
      <c r="D14">
        <v>7.0000000000000007E-2</v>
      </c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8"/>
      <c r="AU14" s="38"/>
      <c r="AV14" s="38"/>
      <c r="AW14" s="38"/>
      <c r="AX14" s="38"/>
      <c r="AY14" s="38"/>
      <c r="AZ14" s="38"/>
      <c r="BA14" s="38"/>
      <c r="BB14" s="38"/>
      <c r="BC14" s="38"/>
      <c r="BD14" s="38"/>
      <c r="BE14" s="38"/>
      <c r="BF14" s="38"/>
      <c r="BG14" s="38"/>
      <c r="BH14" s="38"/>
      <c r="BI14" s="38"/>
      <c r="BJ14" s="38"/>
      <c r="BK14" s="38"/>
      <c r="BL14" s="38"/>
      <c r="BM14" s="38"/>
      <c r="BN14" s="38"/>
      <c r="BO14" s="38"/>
      <c r="BP14" s="38"/>
      <c r="BQ14" s="38"/>
      <c r="BR14" s="38"/>
      <c r="BS14" s="38"/>
      <c r="BT14" s="38"/>
      <c r="BU14" s="38"/>
      <c r="BV14" s="38"/>
      <c r="BW14" s="38"/>
      <c r="BX14" s="38"/>
      <c r="BY14" s="38"/>
      <c r="BZ14" s="38"/>
      <c r="CA14" s="38"/>
      <c r="CB14" s="38"/>
      <c r="CC14" s="38"/>
      <c r="CD14" s="38"/>
      <c r="CE14" s="38"/>
      <c r="CF14" s="38"/>
      <c r="CG14" s="38"/>
      <c r="CH14" s="38"/>
      <c r="CI14" s="38"/>
      <c r="CJ14" s="38"/>
      <c r="CK14" s="38"/>
      <c r="CL14" s="38"/>
      <c r="CM14" s="38"/>
      <c r="CN14" s="38"/>
      <c r="CO14" s="38"/>
      <c r="CP14" s="38"/>
      <c r="CQ14" s="38"/>
      <c r="CR14" s="38"/>
      <c r="CS14" s="38"/>
      <c r="CT14" s="38"/>
      <c r="CU14" s="38"/>
      <c r="CV14" s="38"/>
      <c r="CW14" s="38"/>
      <c r="CX14" s="38"/>
      <c r="CY14" s="38"/>
      <c r="CZ14" s="38"/>
      <c r="DA14" s="38"/>
      <c r="DB14" s="38"/>
      <c r="DC14" s="38"/>
      <c r="DD14" s="38"/>
      <c r="DE14" s="38"/>
      <c r="DF14" s="38"/>
      <c r="DG14" s="38"/>
      <c r="DH14" s="38"/>
      <c r="DI14" s="38"/>
      <c r="DJ14" s="38"/>
      <c r="DK14" s="38"/>
      <c r="DL14" s="38"/>
      <c r="DM14" s="38"/>
      <c r="DN14" s="38"/>
      <c r="DO14" s="38"/>
      <c r="DP14" s="38"/>
      <c r="DQ14" s="38"/>
      <c r="DR14" s="38"/>
      <c r="DS14" s="38"/>
      <c r="DT14" s="38"/>
      <c r="DU14" s="38"/>
      <c r="DV14" s="38"/>
      <c r="DW14" s="38"/>
      <c r="DX14" s="38"/>
      <c r="DY14" s="38"/>
      <c r="DZ14" s="38"/>
      <c r="EA14" s="38"/>
      <c r="EB14" s="38"/>
      <c r="EC14" s="38"/>
      <c r="ED14" s="38"/>
      <c r="EE14" s="38"/>
      <c r="EF14" s="38"/>
      <c r="EG14" s="38"/>
      <c r="EH14" s="38"/>
      <c r="EI14" s="38"/>
      <c r="EJ14" s="38"/>
      <c r="EK14" s="38"/>
      <c r="EL14" s="38"/>
      <c r="EM14" s="38"/>
      <c r="EN14" s="38"/>
      <c r="EO14" s="38"/>
      <c r="EP14" s="38"/>
      <c r="EQ14" s="38"/>
      <c r="ER14" s="38"/>
      <c r="ES14" s="38"/>
      <c r="ET14" s="38"/>
      <c r="EU14" s="38"/>
      <c r="EV14" s="38"/>
      <c r="EW14" s="38"/>
      <c r="EX14" s="38"/>
      <c r="EY14" s="38"/>
      <c r="EZ14" s="38"/>
      <c r="FA14" s="38"/>
      <c r="FB14" s="38"/>
      <c r="FC14" s="38"/>
      <c r="FD14" s="38"/>
      <c r="FE14" s="38"/>
      <c r="FF14" s="38"/>
      <c r="FG14" s="38"/>
      <c r="FH14" s="38"/>
      <c r="FI14" s="38"/>
      <c r="FJ14" s="38"/>
      <c r="FK14" s="38"/>
      <c r="FL14" s="38"/>
      <c r="FM14" s="38"/>
    </row>
    <row r="15" spans="1:169" x14ac:dyDescent="0.45">
      <c r="A15" t="s">
        <v>194</v>
      </c>
      <c r="B15" s="32">
        <v>0</v>
      </c>
      <c r="C15">
        <v>0</v>
      </c>
      <c r="D15">
        <v>0</v>
      </c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38"/>
      <c r="AK15" s="38"/>
      <c r="AL15" s="38"/>
      <c r="AM15" s="38"/>
      <c r="AN15" s="38"/>
      <c r="AO15" s="38"/>
      <c r="AP15" s="38"/>
      <c r="AQ15" s="38"/>
      <c r="AR15" s="38"/>
      <c r="AS15" s="38"/>
      <c r="AT15" s="38"/>
      <c r="AU15" s="38"/>
      <c r="AV15" s="38"/>
      <c r="AW15" s="38"/>
      <c r="AX15" s="38"/>
      <c r="AY15" s="38"/>
      <c r="AZ15" s="38"/>
      <c r="BA15" s="38"/>
      <c r="BB15" s="38"/>
      <c r="BC15" s="38"/>
      <c r="BD15" s="38"/>
      <c r="BE15" s="38"/>
      <c r="BF15" s="38"/>
      <c r="BG15" s="38"/>
      <c r="BH15" s="38"/>
      <c r="BI15" s="38"/>
      <c r="BJ15" s="38"/>
      <c r="BK15" s="38"/>
      <c r="BL15" s="38"/>
      <c r="BM15" s="38"/>
      <c r="BN15" s="38"/>
      <c r="BO15" s="38"/>
      <c r="BP15" s="38"/>
      <c r="BQ15" s="38"/>
      <c r="BR15" s="38"/>
      <c r="BS15" s="38"/>
      <c r="BT15" s="38"/>
      <c r="BU15" s="38"/>
      <c r="BV15" s="38"/>
      <c r="BW15" s="38"/>
      <c r="BX15" s="38"/>
      <c r="BY15" s="38"/>
      <c r="BZ15" s="38"/>
      <c r="CA15" s="38"/>
      <c r="CB15" s="38"/>
      <c r="CC15" s="38"/>
      <c r="CD15" s="38"/>
      <c r="CE15" s="38"/>
      <c r="CF15" s="38"/>
      <c r="CG15" s="38"/>
      <c r="CH15" s="38"/>
      <c r="CI15" s="38"/>
      <c r="CJ15" s="38"/>
      <c r="CK15" s="38"/>
      <c r="CL15" s="38"/>
      <c r="CM15" s="38"/>
      <c r="CN15" s="38"/>
      <c r="CO15" s="38"/>
      <c r="CP15" s="38"/>
      <c r="CQ15" s="38"/>
      <c r="CR15" s="38"/>
      <c r="CS15" s="38"/>
      <c r="CT15" s="38"/>
      <c r="CU15" s="38"/>
      <c r="CV15" s="38"/>
      <c r="CW15" s="38"/>
      <c r="CX15" s="38"/>
      <c r="CY15" s="38"/>
      <c r="CZ15" s="38"/>
      <c r="DA15" s="38"/>
      <c r="DB15" s="38"/>
      <c r="DC15" s="38"/>
      <c r="DD15" s="38"/>
      <c r="DE15" s="38"/>
      <c r="DF15" s="38"/>
      <c r="DG15" s="38"/>
      <c r="DH15" s="38"/>
      <c r="DI15" s="38"/>
      <c r="DJ15" s="38"/>
      <c r="DK15" s="38"/>
      <c r="DL15" s="38"/>
      <c r="DM15" s="38"/>
      <c r="DN15" s="38"/>
      <c r="DO15" s="38"/>
      <c r="DP15" s="38"/>
      <c r="DQ15" s="38"/>
      <c r="DR15" s="38"/>
      <c r="DS15" s="38"/>
      <c r="DT15" s="38"/>
      <c r="DU15" s="38"/>
      <c r="DV15" s="38"/>
      <c r="DW15" s="38"/>
      <c r="DX15" s="38"/>
      <c r="DY15" s="38"/>
      <c r="DZ15" s="38"/>
      <c r="EA15" s="38"/>
      <c r="EB15" s="38"/>
      <c r="EC15" s="38"/>
      <c r="ED15" s="38"/>
      <c r="EE15" s="38"/>
      <c r="EF15" s="38"/>
      <c r="EG15" s="38"/>
      <c r="EH15" s="38"/>
      <c r="EI15" s="38"/>
      <c r="EJ15" s="38"/>
      <c r="EK15" s="38"/>
      <c r="EL15" s="38"/>
      <c r="EM15" s="38"/>
      <c r="EN15" s="38"/>
      <c r="EO15" s="38"/>
      <c r="EP15" s="38"/>
      <c r="EQ15" s="38"/>
      <c r="ER15" s="38"/>
      <c r="ES15" s="38"/>
      <c r="ET15" s="38"/>
      <c r="EU15" s="38"/>
      <c r="EV15" s="38"/>
      <c r="EW15" s="38"/>
      <c r="EX15" s="38"/>
      <c r="EY15" s="38"/>
      <c r="EZ15" s="38"/>
      <c r="FA15" s="38"/>
      <c r="FB15" s="38"/>
      <c r="FC15" s="38"/>
      <c r="FD15" s="38"/>
      <c r="FE15" s="38"/>
      <c r="FF15" s="38"/>
      <c r="FG15" s="38"/>
      <c r="FH15" s="38"/>
      <c r="FI15" s="38"/>
      <c r="FJ15" s="38"/>
      <c r="FK15" s="38"/>
      <c r="FL15" s="38"/>
      <c r="FM15" s="38"/>
    </row>
    <row r="16" spans="1:169" x14ac:dyDescent="0.45">
      <c r="A16" t="s">
        <v>195</v>
      </c>
      <c r="B16" s="32">
        <v>0.1</v>
      </c>
      <c r="C16">
        <v>0.1</v>
      </c>
      <c r="D16">
        <v>0.1</v>
      </c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38"/>
      <c r="AJ16" s="38"/>
      <c r="AK16" s="38"/>
      <c r="AL16" s="38"/>
      <c r="AM16" s="38"/>
      <c r="AN16" s="38"/>
      <c r="AO16" s="38"/>
      <c r="AP16" s="38"/>
      <c r="AQ16" s="38"/>
      <c r="AR16" s="38"/>
      <c r="AS16" s="38"/>
      <c r="AT16" s="38"/>
      <c r="AU16" s="38"/>
      <c r="AV16" s="38"/>
      <c r="AW16" s="38"/>
      <c r="AX16" s="38"/>
      <c r="AY16" s="38"/>
      <c r="AZ16" s="38"/>
      <c r="BA16" s="38"/>
      <c r="BB16" s="38"/>
      <c r="BC16" s="38"/>
      <c r="BD16" s="38"/>
      <c r="BE16" s="38"/>
      <c r="BF16" s="38"/>
      <c r="BG16" s="38"/>
      <c r="BH16" s="38"/>
      <c r="BI16" s="38"/>
      <c r="BJ16" s="38"/>
      <c r="BK16" s="38"/>
      <c r="BL16" s="38"/>
      <c r="BM16" s="38"/>
      <c r="BN16" s="38"/>
      <c r="BO16" s="38"/>
      <c r="BP16" s="38"/>
      <c r="BQ16" s="38"/>
      <c r="BR16" s="38"/>
      <c r="BS16" s="38"/>
      <c r="BT16" s="38"/>
      <c r="BU16" s="38"/>
      <c r="BV16" s="38"/>
      <c r="BW16" s="38"/>
      <c r="BX16" s="38"/>
      <c r="BY16" s="38"/>
      <c r="BZ16" s="38"/>
      <c r="CA16" s="38"/>
      <c r="CB16" s="38"/>
      <c r="CC16" s="38"/>
      <c r="CD16" s="38"/>
      <c r="CE16" s="38"/>
      <c r="CF16" s="38"/>
      <c r="CG16" s="38"/>
      <c r="CH16" s="38"/>
      <c r="CI16" s="38"/>
      <c r="CJ16" s="38"/>
      <c r="CK16" s="38"/>
      <c r="CL16" s="38"/>
      <c r="CM16" s="38"/>
      <c r="CN16" s="38"/>
      <c r="CO16" s="38"/>
      <c r="CP16" s="38"/>
      <c r="CQ16" s="38"/>
      <c r="CR16" s="38"/>
      <c r="CS16" s="38"/>
      <c r="CT16" s="38"/>
      <c r="CU16" s="38"/>
      <c r="CV16" s="38"/>
      <c r="CW16" s="38"/>
      <c r="CX16" s="38"/>
      <c r="CY16" s="38"/>
      <c r="CZ16" s="38"/>
      <c r="DA16" s="38"/>
      <c r="DB16" s="38"/>
      <c r="DC16" s="38"/>
      <c r="DD16" s="38"/>
      <c r="DE16" s="38"/>
      <c r="DF16" s="38"/>
      <c r="DG16" s="38"/>
      <c r="DH16" s="38"/>
      <c r="DI16" s="38"/>
      <c r="DJ16" s="38"/>
      <c r="DK16" s="38"/>
      <c r="DL16" s="38"/>
      <c r="DM16" s="38"/>
      <c r="DN16" s="38"/>
      <c r="DO16" s="38"/>
      <c r="DP16" s="38"/>
      <c r="DQ16" s="38"/>
      <c r="DR16" s="38"/>
      <c r="DS16" s="38"/>
      <c r="DT16" s="38"/>
      <c r="DU16" s="38"/>
      <c r="DV16" s="38"/>
      <c r="DW16" s="38"/>
      <c r="DX16" s="38"/>
      <c r="DY16" s="38"/>
      <c r="DZ16" s="38"/>
      <c r="EA16" s="38"/>
      <c r="EB16" s="38"/>
      <c r="EC16" s="38"/>
      <c r="ED16" s="38"/>
      <c r="EE16" s="38"/>
      <c r="EF16" s="38"/>
      <c r="EG16" s="38"/>
      <c r="EH16" s="38"/>
      <c r="EI16" s="38"/>
      <c r="EJ16" s="38"/>
      <c r="EK16" s="38"/>
      <c r="EL16" s="38"/>
      <c r="EM16" s="38"/>
      <c r="EN16" s="38"/>
      <c r="EO16" s="38"/>
      <c r="EP16" s="38"/>
      <c r="EQ16" s="38"/>
      <c r="ER16" s="38"/>
      <c r="ES16" s="38"/>
      <c r="ET16" s="38"/>
      <c r="EU16" s="38"/>
      <c r="EV16" s="38"/>
      <c r="EW16" s="38"/>
      <c r="EX16" s="38"/>
      <c r="EY16" s="38"/>
      <c r="EZ16" s="38"/>
      <c r="FA16" s="38"/>
      <c r="FB16" s="38"/>
      <c r="FC16" s="38"/>
      <c r="FD16" s="38"/>
      <c r="FE16" s="38"/>
      <c r="FF16" s="38"/>
      <c r="FG16" s="38"/>
      <c r="FH16" s="38"/>
      <c r="FI16" s="38"/>
      <c r="FJ16" s="38"/>
      <c r="FK16" s="38"/>
      <c r="FL16" s="38"/>
      <c r="FM16" s="38"/>
    </row>
    <row r="17" spans="1:169" x14ac:dyDescent="0.45">
      <c r="A17" t="s">
        <v>196</v>
      </c>
      <c r="B17" s="32">
        <v>0.01</v>
      </c>
      <c r="C17">
        <v>0.01</v>
      </c>
      <c r="D17">
        <v>0.01</v>
      </c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8"/>
      <c r="AU17" s="38"/>
      <c r="AV17" s="38"/>
      <c r="AW17" s="38"/>
      <c r="AX17" s="38"/>
      <c r="AY17" s="38"/>
      <c r="AZ17" s="38"/>
      <c r="BA17" s="38"/>
      <c r="BB17" s="38"/>
      <c r="BC17" s="38"/>
      <c r="BD17" s="38"/>
      <c r="BE17" s="38"/>
      <c r="BF17" s="38"/>
      <c r="BG17" s="38"/>
      <c r="BH17" s="38"/>
      <c r="BI17" s="38"/>
      <c r="BJ17" s="38"/>
      <c r="BK17" s="38"/>
      <c r="BL17" s="38"/>
      <c r="BM17" s="38"/>
      <c r="BN17" s="38"/>
      <c r="BO17" s="38"/>
      <c r="BP17" s="38"/>
      <c r="BQ17" s="38"/>
      <c r="BR17" s="38"/>
      <c r="BS17" s="38"/>
      <c r="BT17" s="38"/>
      <c r="BU17" s="38"/>
      <c r="BV17" s="38"/>
      <c r="BW17" s="38"/>
      <c r="BX17" s="38"/>
      <c r="BY17" s="38"/>
      <c r="BZ17" s="38"/>
      <c r="CA17" s="38"/>
      <c r="CB17" s="38"/>
      <c r="CC17" s="38"/>
      <c r="CD17" s="38"/>
      <c r="CE17" s="38"/>
      <c r="CF17" s="38"/>
      <c r="CG17" s="38"/>
      <c r="CH17" s="38"/>
      <c r="CI17" s="38"/>
      <c r="CJ17" s="38"/>
      <c r="CK17" s="38"/>
      <c r="CL17" s="38"/>
      <c r="CM17" s="38"/>
      <c r="CN17" s="38"/>
      <c r="CO17" s="38"/>
      <c r="CP17" s="38"/>
      <c r="CQ17" s="38"/>
      <c r="CR17" s="38"/>
      <c r="CS17" s="38"/>
      <c r="CT17" s="38"/>
      <c r="CU17" s="38"/>
      <c r="CV17" s="38"/>
      <c r="CW17" s="38"/>
      <c r="CX17" s="38"/>
      <c r="CY17" s="38"/>
      <c r="CZ17" s="38"/>
      <c r="DA17" s="38"/>
      <c r="DB17" s="38"/>
      <c r="DC17" s="38"/>
      <c r="DD17" s="38"/>
      <c r="DE17" s="38"/>
      <c r="DF17" s="38"/>
      <c r="DG17" s="38"/>
      <c r="DH17" s="38"/>
      <c r="DI17" s="38"/>
      <c r="DJ17" s="38"/>
      <c r="DK17" s="38"/>
      <c r="DL17" s="38"/>
      <c r="DM17" s="38"/>
      <c r="DN17" s="38"/>
      <c r="DO17" s="38"/>
      <c r="DP17" s="38"/>
      <c r="DQ17" s="38"/>
      <c r="DR17" s="38"/>
      <c r="DS17" s="38"/>
      <c r="DT17" s="38"/>
      <c r="DU17" s="38"/>
      <c r="DV17" s="38"/>
      <c r="DW17" s="38"/>
      <c r="DX17" s="38"/>
      <c r="DY17" s="38"/>
      <c r="DZ17" s="38"/>
      <c r="EA17" s="38"/>
      <c r="EB17" s="38"/>
      <c r="EC17" s="38"/>
      <c r="ED17" s="38"/>
      <c r="EE17" s="38"/>
      <c r="EF17" s="38"/>
      <c r="EG17" s="38"/>
      <c r="EH17" s="38"/>
      <c r="EI17" s="38"/>
      <c r="EJ17" s="38"/>
      <c r="EK17" s="38"/>
      <c r="EL17" s="38"/>
      <c r="EM17" s="38"/>
      <c r="EN17" s="38"/>
      <c r="EO17" s="38"/>
      <c r="EP17" s="38"/>
      <c r="EQ17" s="38"/>
      <c r="ER17" s="38"/>
      <c r="ES17" s="38"/>
      <c r="ET17" s="38"/>
      <c r="EU17" s="38"/>
      <c r="EV17" s="38"/>
      <c r="EW17" s="38"/>
      <c r="EX17" s="38"/>
      <c r="EY17" s="38"/>
      <c r="EZ17" s="38"/>
      <c r="FA17" s="38"/>
      <c r="FB17" s="38"/>
      <c r="FC17" s="38"/>
      <c r="FD17" s="38"/>
      <c r="FE17" s="38"/>
      <c r="FF17" s="38"/>
      <c r="FG17" s="38"/>
      <c r="FH17" s="38"/>
      <c r="FI17" s="38"/>
      <c r="FJ17" s="38"/>
      <c r="FK17" s="38"/>
      <c r="FL17" s="38"/>
      <c r="FM17" s="38"/>
    </row>
    <row r="18" spans="1:169" x14ac:dyDescent="0.45">
      <c r="A18" t="s">
        <v>197</v>
      </c>
      <c r="B18" s="32">
        <v>0</v>
      </c>
      <c r="C18">
        <v>0</v>
      </c>
      <c r="D18">
        <v>0</v>
      </c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38"/>
      <c r="AI18" s="38"/>
      <c r="AJ18" s="38"/>
      <c r="AK18" s="38"/>
      <c r="AL18" s="38"/>
      <c r="AM18" s="38"/>
      <c r="AN18" s="38"/>
      <c r="AO18" s="38"/>
      <c r="AP18" s="38"/>
      <c r="AQ18" s="38"/>
      <c r="AR18" s="38"/>
      <c r="AS18" s="38"/>
      <c r="AT18" s="38"/>
      <c r="AU18" s="38"/>
      <c r="AV18" s="38"/>
      <c r="AW18" s="38"/>
      <c r="AX18" s="38"/>
      <c r="AY18" s="38"/>
      <c r="AZ18" s="38"/>
      <c r="BA18" s="38"/>
      <c r="BB18" s="38"/>
      <c r="BC18" s="38"/>
      <c r="BD18" s="38"/>
      <c r="BE18" s="38"/>
      <c r="BF18" s="38"/>
      <c r="BG18" s="38"/>
      <c r="BH18" s="38"/>
      <c r="BI18" s="38"/>
      <c r="BJ18" s="38"/>
      <c r="BK18" s="38"/>
      <c r="BL18" s="38"/>
      <c r="BM18" s="38"/>
      <c r="BN18" s="38"/>
      <c r="BO18" s="38"/>
      <c r="BP18" s="38"/>
      <c r="BQ18" s="38"/>
      <c r="BR18" s="38"/>
      <c r="BS18" s="38"/>
      <c r="BT18" s="38"/>
      <c r="BU18" s="38"/>
      <c r="BV18" s="38"/>
      <c r="BW18" s="38"/>
      <c r="BX18" s="38"/>
      <c r="BY18" s="38"/>
      <c r="BZ18" s="38"/>
      <c r="CA18" s="38"/>
      <c r="CB18" s="38"/>
      <c r="CC18" s="38"/>
      <c r="CD18" s="38"/>
      <c r="CE18" s="38"/>
      <c r="CF18" s="38"/>
      <c r="CG18" s="38"/>
      <c r="CH18" s="38"/>
      <c r="CI18" s="38"/>
      <c r="CJ18" s="38"/>
      <c r="CK18" s="38"/>
      <c r="CL18" s="38"/>
      <c r="CM18" s="38"/>
      <c r="CN18" s="38"/>
      <c r="CO18" s="38"/>
      <c r="CP18" s="38"/>
      <c r="CQ18" s="38"/>
      <c r="CR18" s="38"/>
      <c r="CS18" s="38"/>
      <c r="CT18" s="38"/>
      <c r="CU18" s="38"/>
      <c r="CV18" s="38"/>
      <c r="CW18" s="38"/>
      <c r="CX18" s="38"/>
      <c r="CY18" s="38"/>
      <c r="CZ18" s="38"/>
      <c r="DA18" s="38"/>
      <c r="DB18" s="38"/>
      <c r="DC18" s="38"/>
      <c r="DD18" s="38"/>
      <c r="DE18" s="38"/>
      <c r="DF18" s="38"/>
      <c r="DG18" s="38"/>
      <c r="DH18" s="38"/>
      <c r="DI18" s="38"/>
      <c r="DJ18" s="38"/>
      <c r="DK18" s="38"/>
      <c r="DL18" s="38"/>
      <c r="DM18" s="38"/>
      <c r="DN18" s="38"/>
      <c r="DO18" s="38"/>
      <c r="DP18" s="38"/>
      <c r="DQ18" s="38"/>
      <c r="DR18" s="38"/>
      <c r="DS18" s="38"/>
      <c r="DT18" s="38"/>
      <c r="DU18" s="38"/>
      <c r="DV18" s="38"/>
      <c r="DW18" s="38"/>
      <c r="DX18" s="38"/>
      <c r="DY18" s="38"/>
      <c r="DZ18" s="38"/>
      <c r="EA18" s="38"/>
      <c r="EB18" s="38"/>
      <c r="EC18" s="38"/>
      <c r="ED18" s="38"/>
      <c r="EE18" s="38"/>
      <c r="EF18" s="38"/>
      <c r="EG18" s="38"/>
      <c r="EH18" s="38"/>
      <c r="EI18" s="38"/>
      <c r="EJ18" s="38"/>
      <c r="EK18" s="38"/>
      <c r="EL18" s="38"/>
      <c r="EM18" s="38"/>
      <c r="EN18" s="38"/>
      <c r="EO18" s="38"/>
      <c r="EP18" s="38"/>
      <c r="EQ18" s="38"/>
      <c r="ER18" s="38"/>
      <c r="ES18" s="38"/>
      <c r="ET18" s="38"/>
      <c r="EU18" s="38"/>
      <c r="EV18" s="38"/>
      <c r="EW18" s="38"/>
      <c r="EX18" s="38"/>
      <c r="EY18" s="38"/>
      <c r="EZ18" s="38"/>
      <c r="FA18" s="38"/>
      <c r="FB18" s="38"/>
      <c r="FC18" s="38"/>
      <c r="FD18" s="38"/>
      <c r="FE18" s="38"/>
      <c r="FF18" s="38"/>
      <c r="FG18" s="38"/>
      <c r="FH18" s="38"/>
      <c r="FI18" s="38"/>
      <c r="FJ18" s="38"/>
      <c r="FK18" s="38"/>
      <c r="FL18" s="38"/>
      <c r="FM18" s="38"/>
    </row>
    <row r="19" spans="1:169" x14ac:dyDescent="0.45">
      <c r="A19" t="s">
        <v>198</v>
      </c>
      <c r="B19" s="32">
        <v>0.1</v>
      </c>
      <c r="C19">
        <v>0.1</v>
      </c>
      <c r="D19">
        <v>0.1</v>
      </c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8"/>
      <c r="AJ19" s="38"/>
      <c r="AK19" s="38"/>
      <c r="AL19" s="38"/>
      <c r="AM19" s="38"/>
      <c r="AN19" s="38"/>
      <c r="AO19" s="38"/>
      <c r="AP19" s="38"/>
      <c r="AQ19" s="38"/>
      <c r="AR19" s="38"/>
      <c r="AS19" s="38"/>
      <c r="AT19" s="38"/>
      <c r="AU19" s="38"/>
      <c r="AV19" s="38"/>
      <c r="AW19" s="38"/>
      <c r="AX19" s="38"/>
      <c r="AY19" s="38"/>
      <c r="AZ19" s="38"/>
      <c r="BA19" s="38"/>
      <c r="BB19" s="38"/>
      <c r="BC19" s="38"/>
      <c r="BD19" s="38"/>
      <c r="BE19" s="38"/>
      <c r="BF19" s="38"/>
      <c r="BG19" s="38"/>
      <c r="BH19" s="38"/>
      <c r="BI19" s="38"/>
      <c r="BJ19" s="38"/>
      <c r="BK19" s="38"/>
      <c r="BL19" s="38"/>
      <c r="BM19" s="38"/>
      <c r="BN19" s="38"/>
      <c r="BO19" s="38"/>
      <c r="BP19" s="38"/>
      <c r="BQ19" s="38"/>
      <c r="BR19" s="38"/>
      <c r="BS19" s="38"/>
      <c r="BT19" s="38"/>
      <c r="BU19" s="38"/>
      <c r="BV19" s="38"/>
      <c r="BW19" s="38"/>
      <c r="BX19" s="38"/>
      <c r="BY19" s="38"/>
      <c r="BZ19" s="38"/>
      <c r="CA19" s="38"/>
      <c r="CB19" s="38"/>
      <c r="CC19" s="38"/>
      <c r="CD19" s="38"/>
      <c r="CE19" s="38"/>
      <c r="CF19" s="38"/>
      <c r="CG19" s="38"/>
      <c r="CH19" s="38"/>
      <c r="CI19" s="38"/>
      <c r="CJ19" s="38"/>
      <c r="CK19" s="38"/>
      <c r="CL19" s="38"/>
      <c r="CM19" s="38"/>
      <c r="CN19" s="38"/>
      <c r="CO19" s="38"/>
      <c r="CP19" s="38"/>
      <c r="CQ19" s="38"/>
      <c r="CR19" s="38"/>
      <c r="CS19" s="38"/>
      <c r="CT19" s="38"/>
      <c r="CU19" s="38"/>
      <c r="CV19" s="38"/>
      <c r="CW19" s="38"/>
      <c r="CX19" s="38"/>
      <c r="CY19" s="38"/>
      <c r="CZ19" s="38"/>
      <c r="DA19" s="38"/>
      <c r="DB19" s="38"/>
      <c r="DC19" s="38"/>
      <c r="DD19" s="38"/>
      <c r="DE19" s="38"/>
      <c r="DF19" s="38"/>
      <c r="DG19" s="38"/>
      <c r="DH19" s="38"/>
      <c r="DI19" s="38"/>
      <c r="DJ19" s="38"/>
      <c r="DK19" s="38"/>
      <c r="DL19" s="38"/>
      <c r="DM19" s="38"/>
      <c r="DN19" s="38"/>
      <c r="DO19" s="38"/>
      <c r="DP19" s="38"/>
      <c r="DQ19" s="38"/>
      <c r="DR19" s="38"/>
      <c r="DS19" s="38"/>
      <c r="DT19" s="38"/>
      <c r="DU19" s="38"/>
      <c r="DV19" s="38"/>
      <c r="DW19" s="38"/>
      <c r="DX19" s="38"/>
      <c r="DY19" s="38"/>
      <c r="DZ19" s="38"/>
      <c r="EA19" s="38"/>
      <c r="EB19" s="38"/>
      <c r="EC19" s="38"/>
      <c r="ED19" s="38"/>
      <c r="EE19" s="38"/>
      <c r="EF19" s="38"/>
      <c r="EG19" s="38"/>
      <c r="EH19" s="38"/>
      <c r="EI19" s="38"/>
      <c r="EJ19" s="38"/>
      <c r="EK19" s="38"/>
      <c r="EL19" s="38"/>
      <c r="EM19" s="38"/>
      <c r="EN19" s="38"/>
      <c r="EO19" s="38"/>
      <c r="EP19" s="38"/>
      <c r="EQ19" s="38"/>
      <c r="ER19" s="38"/>
      <c r="ES19" s="38"/>
      <c r="ET19" s="38"/>
      <c r="EU19" s="38"/>
      <c r="EV19" s="38"/>
      <c r="EW19" s="38"/>
      <c r="EX19" s="38"/>
      <c r="EY19" s="38"/>
      <c r="EZ19" s="38"/>
      <c r="FA19" s="38"/>
      <c r="FB19" s="38"/>
      <c r="FC19" s="38"/>
      <c r="FD19" s="38"/>
      <c r="FE19" s="38"/>
      <c r="FF19" s="38"/>
      <c r="FG19" s="38"/>
      <c r="FH19" s="38"/>
      <c r="FI19" s="38"/>
      <c r="FJ19" s="38"/>
      <c r="FK19" s="38"/>
      <c r="FL19" s="38"/>
      <c r="FM19" s="38"/>
    </row>
    <row r="20" spans="1:169" x14ac:dyDescent="0.45">
      <c r="A20" t="s">
        <v>199</v>
      </c>
      <c r="B20" s="32">
        <v>0.01</v>
      </c>
      <c r="C20">
        <v>0.01</v>
      </c>
      <c r="D20">
        <v>0.01</v>
      </c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  <c r="AF20" s="38"/>
      <c r="AG20" s="38"/>
      <c r="AH20" s="38"/>
      <c r="AI20" s="38"/>
      <c r="AJ20" s="38"/>
      <c r="AK20" s="38"/>
      <c r="AL20" s="38"/>
      <c r="AM20" s="38"/>
      <c r="AN20" s="38"/>
      <c r="AO20" s="38"/>
      <c r="AP20" s="38"/>
      <c r="AQ20" s="38"/>
      <c r="AR20" s="38"/>
      <c r="AS20" s="38"/>
      <c r="AT20" s="38"/>
      <c r="AU20" s="38"/>
      <c r="AV20" s="38"/>
      <c r="AW20" s="38"/>
      <c r="AX20" s="38"/>
      <c r="AY20" s="38"/>
      <c r="AZ20" s="38"/>
      <c r="BA20" s="38"/>
      <c r="BB20" s="38"/>
      <c r="BC20" s="38"/>
      <c r="BD20" s="38"/>
      <c r="BE20" s="38"/>
      <c r="BF20" s="38"/>
      <c r="BG20" s="38"/>
      <c r="BH20" s="38"/>
      <c r="BI20" s="38"/>
      <c r="BJ20" s="38"/>
      <c r="BK20" s="38"/>
      <c r="BL20" s="38"/>
      <c r="BM20" s="38"/>
      <c r="BN20" s="38"/>
      <c r="BO20" s="38"/>
      <c r="BP20" s="38"/>
      <c r="BQ20" s="38"/>
      <c r="BR20" s="38"/>
      <c r="BS20" s="38"/>
      <c r="BT20" s="38"/>
      <c r="BU20" s="38"/>
      <c r="BV20" s="38"/>
      <c r="BW20" s="38"/>
      <c r="BX20" s="38"/>
      <c r="BY20" s="38"/>
      <c r="BZ20" s="38"/>
      <c r="CA20" s="38"/>
      <c r="CB20" s="38"/>
      <c r="CC20" s="38"/>
      <c r="CD20" s="38"/>
      <c r="CE20" s="38"/>
      <c r="CF20" s="38"/>
      <c r="CG20" s="38"/>
      <c r="CH20" s="38"/>
      <c r="CI20" s="38"/>
      <c r="CJ20" s="38"/>
      <c r="CK20" s="38"/>
      <c r="CL20" s="38"/>
      <c r="CM20" s="38"/>
      <c r="CN20" s="38"/>
      <c r="CO20" s="38"/>
      <c r="CP20" s="38"/>
      <c r="CQ20" s="38"/>
      <c r="CR20" s="38"/>
      <c r="CS20" s="38"/>
      <c r="CT20" s="38"/>
      <c r="CU20" s="38"/>
      <c r="CV20" s="38"/>
      <c r="CW20" s="38"/>
      <c r="CX20" s="38"/>
      <c r="CY20" s="38"/>
      <c r="CZ20" s="38"/>
      <c r="DA20" s="38"/>
      <c r="DB20" s="38"/>
      <c r="DC20" s="38"/>
      <c r="DD20" s="38"/>
      <c r="DE20" s="38"/>
      <c r="DF20" s="38"/>
      <c r="DG20" s="38"/>
      <c r="DH20" s="38"/>
      <c r="DI20" s="38"/>
      <c r="DJ20" s="38"/>
      <c r="DK20" s="38"/>
      <c r="DL20" s="38"/>
      <c r="DM20" s="38"/>
      <c r="DN20" s="38"/>
      <c r="DO20" s="38"/>
      <c r="DP20" s="38"/>
      <c r="DQ20" s="38"/>
      <c r="DR20" s="38"/>
      <c r="DS20" s="38"/>
      <c r="DT20" s="38"/>
      <c r="DU20" s="38"/>
      <c r="DV20" s="38"/>
      <c r="DW20" s="38"/>
      <c r="DX20" s="38"/>
      <c r="DY20" s="38"/>
      <c r="DZ20" s="38"/>
      <c r="EA20" s="38"/>
      <c r="EB20" s="38"/>
      <c r="EC20" s="38"/>
      <c r="ED20" s="38"/>
      <c r="EE20" s="38"/>
      <c r="EF20" s="38"/>
      <c r="EG20" s="38"/>
      <c r="EH20" s="38"/>
      <c r="EI20" s="38"/>
      <c r="EJ20" s="38"/>
      <c r="EK20" s="38"/>
      <c r="EL20" s="38"/>
      <c r="EM20" s="38"/>
      <c r="EN20" s="38"/>
      <c r="EO20" s="38"/>
      <c r="EP20" s="38"/>
      <c r="EQ20" s="38"/>
      <c r="ER20" s="38"/>
      <c r="ES20" s="38"/>
      <c r="ET20" s="38"/>
      <c r="EU20" s="38"/>
      <c r="EV20" s="38"/>
      <c r="EW20" s="38"/>
      <c r="EX20" s="38"/>
      <c r="EY20" s="38"/>
      <c r="EZ20" s="38"/>
      <c r="FA20" s="38"/>
      <c r="FB20" s="38"/>
      <c r="FC20" s="38"/>
      <c r="FD20" s="38"/>
      <c r="FE20" s="38"/>
      <c r="FF20" s="38"/>
      <c r="FG20" s="38"/>
      <c r="FH20" s="38"/>
      <c r="FI20" s="38"/>
      <c r="FJ20" s="38"/>
      <c r="FK20" s="38"/>
      <c r="FL20" s="38"/>
      <c r="FM20" s="38"/>
    </row>
    <row r="21" spans="1:169" x14ac:dyDescent="0.45">
      <c r="A21" t="s">
        <v>200</v>
      </c>
      <c r="B21" s="32">
        <v>0</v>
      </c>
      <c r="C21">
        <v>0</v>
      </c>
      <c r="D21">
        <v>0</v>
      </c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8"/>
      <c r="AS21" s="38"/>
      <c r="AT21" s="38"/>
      <c r="AU21" s="38"/>
      <c r="AV21" s="38"/>
      <c r="AW21" s="38"/>
      <c r="AX21" s="38"/>
      <c r="AY21" s="38"/>
      <c r="AZ21" s="38"/>
      <c r="BA21" s="38"/>
      <c r="BB21" s="38"/>
      <c r="BC21" s="38"/>
      <c r="BD21" s="38"/>
      <c r="BE21" s="38"/>
      <c r="BF21" s="38"/>
      <c r="BG21" s="38"/>
      <c r="BH21" s="38"/>
      <c r="BI21" s="38"/>
      <c r="BJ21" s="38"/>
      <c r="BK21" s="38"/>
      <c r="BL21" s="38"/>
      <c r="BM21" s="38"/>
      <c r="BN21" s="38"/>
      <c r="BO21" s="38"/>
      <c r="BP21" s="38"/>
      <c r="BQ21" s="38"/>
      <c r="BR21" s="38"/>
      <c r="BS21" s="38"/>
      <c r="BT21" s="38"/>
      <c r="BU21" s="38"/>
      <c r="BV21" s="38"/>
      <c r="BW21" s="38"/>
      <c r="BX21" s="38"/>
      <c r="BY21" s="38"/>
      <c r="BZ21" s="38"/>
      <c r="CA21" s="38"/>
      <c r="CB21" s="38"/>
      <c r="CC21" s="38"/>
      <c r="CD21" s="38"/>
      <c r="CE21" s="38"/>
      <c r="CF21" s="38"/>
      <c r="CG21" s="38"/>
      <c r="CH21" s="38"/>
      <c r="CI21" s="38"/>
      <c r="CJ21" s="38"/>
      <c r="CK21" s="38"/>
      <c r="CL21" s="38"/>
      <c r="CM21" s="38"/>
      <c r="CN21" s="38"/>
      <c r="CO21" s="38"/>
      <c r="CP21" s="38"/>
      <c r="CQ21" s="38"/>
      <c r="CR21" s="38"/>
      <c r="CS21" s="38"/>
      <c r="CT21" s="38"/>
      <c r="CU21" s="38"/>
      <c r="CV21" s="38"/>
      <c r="CW21" s="38"/>
      <c r="CX21" s="38"/>
      <c r="CY21" s="38"/>
      <c r="CZ21" s="38"/>
      <c r="DA21" s="38"/>
      <c r="DB21" s="38"/>
      <c r="DC21" s="38"/>
      <c r="DD21" s="38"/>
      <c r="DE21" s="38"/>
      <c r="DF21" s="38"/>
      <c r="DG21" s="38"/>
      <c r="DH21" s="38"/>
      <c r="DI21" s="38"/>
      <c r="DJ21" s="38"/>
      <c r="DK21" s="38"/>
      <c r="DL21" s="38"/>
      <c r="DM21" s="38"/>
      <c r="DN21" s="38"/>
      <c r="DO21" s="38"/>
      <c r="DP21" s="38"/>
      <c r="DQ21" s="38"/>
      <c r="DR21" s="38"/>
      <c r="DS21" s="38"/>
      <c r="DT21" s="38"/>
      <c r="DU21" s="38"/>
      <c r="DV21" s="38"/>
      <c r="DW21" s="38"/>
      <c r="DX21" s="38"/>
      <c r="DY21" s="38"/>
      <c r="DZ21" s="38"/>
      <c r="EA21" s="38"/>
      <c r="EB21" s="38"/>
      <c r="EC21" s="38"/>
      <c r="ED21" s="38"/>
      <c r="EE21" s="38"/>
      <c r="EF21" s="38"/>
      <c r="EG21" s="38"/>
      <c r="EH21" s="38"/>
      <c r="EI21" s="38"/>
      <c r="EJ21" s="38"/>
      <c r="EK21" s="38"/>
      <c r="EL21" s="38"/>
      <c r="EM21" s="38"/>
      <c r="EN21" s="38"/>
      <c r="EO21" s="38"/>
      <c r="EP21" s="38"/>
      <c r="EQ21" s="38"/>
      <c r="ER21" s="38"/>
      <c r="ES21" s="38"/>
      <c r="ET21" s="38"/>
      <c r="EU21" s="38"/>
      <c r="EV21" s="38"/>
      <c r="EW21" s="38"/>
      <c r="EX21" s="38"/>
      <c r="EY21" s="38"/>
      <c r="EZ21" s="38"/>
      <c r="FA21" s="38"/>
      <c r="FB21" s="38"/>
      <c r="FC21" s="38"/>
      <c r="FD21" s="38"/>
      <c r="FE21" s="38"/>
      <c r="FF21" s="38"/>
      <c r="FG21" s="38"/>
      <c r="FH21" s="38"/>
      <c r="FI21" s="38"/>
      <c r="FJ21" s="38"/>
      <c r="FK21" s="38"/>
      <c r="FL21" s="38"/>
      <c r="FM21" s="38"/>
    </row>
    <row r="22" spans="1:169" x14ac:dyDescent="0.45">
      <c r="A22" t="s">
        <v>201</v>
      </c>
      <c r="B22" s="32">
        <v>0.1</v>
      </c>
      <c r="C22">
        <v>0.1</v>
      </c>
      <c r="D22">
        <v>0.1</v>
      </c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38"/>
      <c r="AJ22" s="38"/>
      <c r="AK22" s="38"/>
      <c r="AL22" s="38"/>
      <c r="AM22" s="38"/>
      <c r="AN22" s="38"/>
      <c r="AO22" s="38"/>
      <c r="AP22" s="38"/>
      <c r="AQ22" s="38"/>
      <c r="AR22" s="38"/>
      <c r="AS22" s="38"/>
      <c r="AT22" s="38"/>
      <c r="AU22" s="38"/>
      <c r="AV22" s="38"/>
      <c r="AW22" s="38"/>
      <c r="AX22" s="38"/>
      <c r="AY22" s="38"/>
      <c r="AZ22" s="38"/>
      <c r="BA22" s="38"/>
      <c r="BB22" s="38"/>
      <c r="BC22" s="38"/>
      <c r="BD22" s="38"/>
      <c r="BE22" s="38"/>
      <c r="BF22" s="38"/>
      <c r="BG22" s="38"/>
      <c r="BH22" s="38"/>
      <c r="BI22" s="38"/>
      <c r="BJ22" s="38"/>
      <c r="BK22" s="38"/>
      <c r="BL22" s="38"/>
      <c r="BM22" s="38"/>
      <c r="BN22" s="38"/>
      <c r="BO22" s="38"/>
      <c r="BP22" s="38"/>
      <c r="BQ22" s="38"/>
      <c r="BR22" s="38"/>
      <c r="BS22" s="38"/>
      <c r="BT22" s="38"/>
      <c r="BU22" s="38"/>
      <c r="BV22" s="38"/>
      <c r="BW22" s="38"/>
      <c r="BX22" s="38"/>
      <c r="BY22" s="38"/>
      <c r="BZ22" s="38"/>
      <c r="CA22" s="38"/>
      <c r="CB22" s="38"/>
      <c r="CC22" s="38"/>
      <c r="CD22" s="38"/>
      <c r="CE22" s="38"/>
      <c r="CF22" s="38"/>
      <c r="CG22" s="38"/>
      <c r="CH22" s="38"/>
      <c r="CI22" s="38"/>
      <c r="CJ22" s="38"/>
      <c r="CK22" s="38"/>
      <c r="CL22" s="38"/>
      <c r="CM22" s="38"/>
      <c r="CN22" s="38"/>
      <c r="CO22" s="38"/>
      <c r="CP22" s="38"/>
      <c r="CQ22" s="38"/>
      <c r="CR22" s="38"/>
      <c r="CS22" s="38"/>
      <c r="CT22" s="38"/>
      <c r="CU22" s="38"/>
      <c r="CV22" s="38"/>
      <c r="CW22" s="38"/>
      <c r="CX22" s="38"/>
      <c r="CY22" s="38"/>
      <c r="CZ22" s="38"/>
      <c r="DA22" s="38"/>
      <c r="DB22" s="38"/>
      <c r="DC22" s="38"/>
      <c r="DD22" s="38"/>
      <c r="DE22" s="38"/>
      <c r="DF22" s="38"/>
      <c r="DG22" s="38"/>
      <c r="DH22" s="38"/>
      <c r="DI22" s="38"/>
      <c r="DJ22" s="38"/>
      <c r="DK22" s="38"/>
      <c r="DL22" s="38"/>
      <c r="DM22" s="38"/>
      <c r="DN22" s="38"/>
      <c r="DO22" s="38"/>
      <c r="DP22" s="38"/>
      <c r="DQ22" s="38"/>
      <c r="DR22" s="38"/>
      <c r="DS22" s="38"/>
      <c r="DT22" s="38"/>
      <c r="DU22" s="38"/>
      <c r="DV22" s="38"/>
      <c r="DW22" s="38"/>
      <c r="DX22" s="38"/>
      <c r="DY22" s="38"/>
      <c r="DZ22" s="38"/>
      <c r="EA22" s="38"/>
      <c r="EB22" s="38"/>
      <c r="EC22" s="38"/>
      <c r="ED22" s="38"/>
      <c r="EE22" s="38"/>
      <c r="EF22" s="38"/>
      <c r="EG22" s="38"/>
      <c r="EH22" s="38"/>
      <c r="EI22" s="38"/>
      <c r="EJ22" s="38"/>
      <c r="EK22" s="38"/>
      <c r="EL22" s="38"/>
      <c r="EM22" s="38"/>
      <c r="EN22" s="38"/>
      <c r="EO22" s="38"/>
      <c r="EP22" s="38"/>
      <c r="EQ22" s="38"/>
      <c r="ER22" s="38"/>
      <c r="ES22" s="38"/>
      <c r="ET22" s="38"/>
      <c r="EU22" s="38"/>
      <c r="EV22" s="38"/>
      <c r="EW22" s="38"/>
      <c r="EX22" s="38"/>
      <c r="EY22" s="38"/>
      <c r="EZ22" s="38"/>
      <c r="FA22" s="38"/>
      <c r="FB22" s="38"/>
      <c r="FC22" s="38"/>
      <c r="FD22" s="38"/>
      <c r="FE22" s="38"/>
      <c r="FF22" s="38"/>
      <c r="FG22" s="38"/>
      <c r="FH22" s="38"/>
      <c r="FI22" s="38"/>
      <c r="FJ22" s="38"/>
      <c r="FK22" s="38"/>
      <c r="FL22" s="38"/>
      <c r="FM22" s="38"/>
    </row>
    <row r="23" spans="1:169" x14ac:dyDescent="0.45">
      <c r="A23" t="s">
        <v>202</v>
      </c>
      <c r="B23" s="32">
        <v>0.01</v>
      </c>
      <c r="C23">
        <v>0.01</v>
      </c>
      <c r="D23">
        <v>0.01</v>
      </c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  <c r="AN23" s="38"/>
      <c r="AO23" s="38"/>
      <c r="AP23" s="38"/>
      <c r="AQ23" s="38"/>
      <c r="AR23" s="38"/>
      <c r="AS23" s="38"/>
      <c r="AT23" s="38"/>
      <c r="AU23" s="38"/>
      <c r="AV23" s="38"/>
      <c r="AW23" s="38"/>
      <c r="AX23" s="38"/>
      <c r="AY23" s="38"/>
      <c r="AZ23" s="38"/>
      <c r="BA23" s="38"/>
      <c r="BB23" s="38"/>
      <c r="BC23" s="38"/>
      <c r="BD23" s="38"/>
      <c r="BE23" s="38"/>
      <c r="BF23" s="38"/>
      <c r="BG23" s="38"/>
      <c r="BH23" s="38"/>
      <c r="BI23" s="38"/>
      <c r="BJ23" s="38"/>
      <c r="BK23" s="38"/>
      <c r="BL23" s="38"/>
      <c r="BM23" s="38"/>
      <c r="BN23" s="38"/>
      <c r="BO23" s="38"/>
      <c r="BP23" s="38"/>
      <c r="BQ23" s="38"/>
      <c r="BR23" s="38"/>
      <c r="BS23" s="38"/>
      <c r="BT23" s="38"/>
      <c r="BU23" s="38"/>
      <c r="BV23" s="38"/>
      <c r="BW23" s="38"/>
      <c r="BX23" s="38"/>
      <c r="BY23" s="38"/>
      <c r="BZ23" s="38"/>
      <c r="CA23" s="38"/>
      <c r="CB23" s="38"/>
      <c r="CC23" s="38"/>
      <c r="CD23" s="38"/>
      <c r="CE23" s="38"/>
      <c r="CF23" s="38"/>
      <c r="CG23" s="38"/>
      <c r="CH23" s="38"/>
      <c r="CI23" s="38"/>
      <c r="CJ23" s="38"/>
      <c r="CK23" s="38"/>
      <c r="CL23" s="38"/>
      <c r="CM23" s="38"/>
      <c r="CN23" s="38"/>
      <c r="CO23" s="38"/>
      <c r="CP23" s="38"/>
      <c r="CQ23" s="38"/>
      <c r="CR23" s="38"/>
      <c r="CS23" s="38"/>
      <c r="CT23" s="38"/>
      <c r="CU23" s="38"/>
      <c r="CV23" s="38"/>
      <c r="CW23" s="38"/>
      <c r="CX23" s="38"/>
      <c r="CY23" s="38"/>
      <c r="CZ23" s="38"/>
      <c r="DA23" s="38"/>
      <c r="DB23" s="38"/>
      <c r="DC23" s="38"/>
      <c r="DD23" s="38"/>
      <c r="DE23" s="38"/>
      <c r="DF23" s="38"/>
      <c r="DG23" s="38"/>
      <c r="DH23" s="38"/>
      <c r="DI23" s="38"/>
      <c r="DJ23" s="38"/>
      <c r="DK23" s="38"/>
      <c r="DL23" s="38"/>
      <c r="DM23" s="38"/>
      <c r="DN23" s="38"/>
      <c r="DO23" s="38"/>
      <c r="DP23" s="38"/>
      <c r="DQ23" s="38"/>
      <c r="DR23" s="38"/>
      <c r="DS23" s="38"/>
      <c r="DT23" s="38"/>
      <c r="DU23" s="38"/>
      <c r="DV23" s="38"/>
      <c r="DW23" s="38"/>
      <c r="DX23" s="38"/>
      <c r="DY23" s="38"/>
      <c r="DZ23" s="38"/>
      <c r="EA23" s="38"/>
      <c r="EB23" s="38"/>
      <c r="EC23" s="38"/>
      <c r="ED23" s="38"/>
      <c r="EE23" s="38"/>
      <c r="EF23" s="38"/>
      <c r="EG23" s="38"/>
      <c r="EH23" s="38"/>
      <c r="EI23" s="38"/>
      <c r="EJ23" s="38"/>
      <c r="EK23" s="38"/>
      <c r="EL23" s="38"/>
      <c r="EM23" s="38"/>
      <c r="EN23" s="38"/>
      <c r="EO23" s="38"/>
      <c r="EP23" s="38"/>
      <c r="EQ23" s="38"/>
      <c r="ER23" s="38"/>
      <c r="ES23" s="38"/>
      <c r="ET23" s="38"/>
      <c r="EU23" s="38"/>
      <c r="EV23" s="38"/>
      <c r="EW23" s="38"/>
      <c r="EX23" s="38"/>
      <c r="EY23" s="38"/>
      <c r="EZ23" s="38"/>
      <c r="FA23" s="38"/>
      <c r="FB23" s="38"/>
      <c r="FC23" s="38"/>
      <c r="FD23" s="38"/>
      <c r="FE23" s="38"/>
      <c r="FF23" s="38"/>
      <c r="FG23" s="38"/>
      <c r="FH23" s="38"/>
      <c r="FI23" s="38"/>
      <c r="FJ23" s="38"/>
      <c r="FK23" s="38"/>
      <c r="FL23" s="38"/>
      <c r="FM23" s="38"/>
    </row>
    <row r="24" spans="1:169" x14ac:dyDescent="0.45">
      <c r="A24" t="s">
        <v>203</v>
      </c>
      <c r="B24" s="32">
        <v>0</v>
      </c>
      <c r="C24" s="39">
        <v>6.4257388701833104E-2</v>
      </c>
      <c r="D24" s="40">
        <v>6.4257388701833104E-2</v>
      </c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  <c r="AN24" s="38"/>
      <c r="AO24" s="38"/>
      <c r="AP24" s="38"/>
      <c r="AQ24" s="38"/>
      <c r="AR24" s="38"/>
      <c r="AS24" s="38"/>
      <c r="AT24" s="38"/>
      <c r="AU24" s="38"/>
      <c r="AV24" s="38"/>
      <c r="AW24" s="38"/>
      <c r="AX24" s="38"/>
      <c r="AY24" s="38"/>
      <c r="AZ24" s="38"/>
      <c r="BA24" s="38"/>
      <c r="BB24" s="38"/>
      <c r="BC24" s="38"/>
      <c r="BD24" s="38"/>
      <c r="BE24" s="38"/>
      <c r="BF24" s="38"/>
      <c r="BG24" s="38"/>
      <c r="BH24" s="38"/>
      <c r="BI24" s="38"/>
      <c r="BJ24" s="38"/>
      <c r="BK24" s="38"/>
      <c r="BL24" s="38"/>
      <c r="BM24" s="38"/>
      <c r="BN24" s="38"/>
      <c r="BO24" s="38"/>
      <c r="BP24" s="38"/>
      <c r="BQ24" s="38"/>
      <c r="BR24" s="38"/>
      <c r="BS24" s="38"/>
      <c r="BT24" s="38"/>
      <c r="BU24" s="38"/>
      <c r="BV24" s="38"/>
      <c r="BW24" s="38"/>
      <c r="BX24" s="38"/>
      <c r="BY24" s="38"/>
      <c r="BZ24" s="38"/>
      <c r="CA24" s="38"/>
      <c r="CB24" s="38"/>
      <c r="CC24" s="38"/>
      <c r="CD24" s="38"/>
      <c r="CE24" s="38"/>
      <c r="CF24" s="38"/>
      <c r="CG24" s="38"/>
      <c r="CH24" s="38"/>
      <c r="CI24" s="38"/>
      <c r="CJ24" s="38"/>
      <c r="CK24" s="38"/>
      <c r="CL24" s="38"/>
      <c r="CM24" s="38"/>
      <c r="CN24" s="38"/>
      <c r="CO24" s="38"/>
      <c r="CP24" s="38"/>
      <c r="CQ24" s="38"/>
      <c r="CR24" s="38"/>
      <c r="CS24" s="38"/>
      <c r="CT24" s="38"/>
      <c r="CU24" s="38"/>
      <c r="CV24" s="38"/>
      <c r="CW24" s="38"/>
      <c r="CX24" s="38"/>
      <c r="CY24" s="38"/>
      <c r="CZ24" s="38"/>
      <c r="DA24" s="38"/>
      <c r="DB24" s="38"/>
      <c r="DC24" s="38"/>
      <c r="DD24" s="38"/>
      <c r="DE24" s="38"/>
      <c r="DF24" s="38"/>
      <c r="DG24" s="38"/>
      <c r="DH24" s="38"/>
      <c r="DI24" s="38"/>
      <c r="DJ24" s="38"/>
      <c r="DK24" s="38"/>
      <c r="DL24" s="38"/>
      <c r="DM24" s="38"/>
      <c r="DN24" s="38"/>
      <c r="DO24" s="38"/>
      <c r="DP24" s="38"/>
      <c r="DQ24" s="38"/>
      <c r="DR24" s="38"/>
      <c r="DS24" s="38"/>
      <c r="DT24" s="38"/>
      <c r="DU24" s="38"/>
      <c r="DV24" s="38"/>
      <c r="DW24" s="38"/>
      <c r="DX24" s="38"/>
      <c r="DY24" s="38"/>
      <c r="DZ24" s="38"/>
      <c r="EA24" s="38"/>
      <c r="EB24" s="38"/>
      <c r="EC24" s="38"/>
      <c r="ED24" s="38"/>
      <c r="EE24" s="38"/>
      <c r="EF24" s="38"/>
      <c r="EG24" s="38"/>
      <c r="EH24" s="38"/>
      <c r="EI24" s="38"/>
      <c r="EJ24" s="38"/>
      <c r="EK24" s="38"/>
      <c r="EL24" s="38"/>
      <c r="EM24" s="38"/>
      <c r="EN24" s="38"/>
      <c r="EO24" s="38"/>
      <c r="EP24" s="38"/>
      <c r="EQ24" s="38"/>
      <c r="ER24" s="38"/>
      <c r="ES24" s="38"/>
      <c r="ET24" s="38"/>
      <c r="EU24" s="38"/>
      <c r="EV24" s="38"/>
      <c r="EW24" s="38"/>
      <c r="EX24" s="38"/>
      <c r="EY24" s="38"/>
      <c r="EZ24" s="38"/>
      <c r="FA24" s="38"/>
      <c r="FB24" s="38"/>
      <c r="FC24" s="38"/>
      <c r="FD24" s="38"/>
      <c r="FE24" s="38"/>
      <c r="FF24" s="38"/>
      <c r="FG24" s="38"/>
      <c r="FH24" s="38"/>
      <c r="FI24" s="38"/>
      <c r="FJ24" s="38"/>
      <c r="FK24" s="38"/>
      <c r="FL24" s="38"/>
      <c r="FM24" s="38"/>
    </row>
    <row r="25" spans="1:169" x14ac:dyDescent="0.45">
      <c r="A25" t="s">
        <v>204</v>
      </c>
      <c r="B25" s="32">
        <v>0.1</v>
      </c>
      <c r="C25" s="39">
        <v>2.4000944631500182E-2</v>
      </c>
      <c r="D25" s="40">
        <v>1.08</v>
      </c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38"/>
      <c r="AQ25" s="38"/>
      <c r="AR25" s="38"/>
      <c r="AS25" s="38"/>
      <c r="AT25" s="38"/>
      <c r="AU25" s="38"/>
      <c r="AV25" s="38"/>
      <c r="AW25" s="38"/>
      <c r="AX25" s="38"/>
      <c r="AY25" s="38"/>
      <c r="AZ25" s="38"/>
      <c r="BA25" s="38"/>
      <c r="BB25" s="38"/>
      <c r="BC25" s="38"/>
      <c r="BD25" s="38"/>
      <c r="BE25" s="38"/>
      <c r="BF25" s="38"/>
      <c r="BG25" s="38"/>
      <c r="BH25" s="38"/>
      <c r="BI25" s="38"/>
      <c r="BJ25" s="38"/>
      <c r="BK25" s="38"/>
      <c r="BL25" s="38"/>
      <c r="BM25" s="38"/>
      <c r="BN25" s="38"/>
      <c r="BO25" s="38"/>
      <c r="BP25" s="38"/>
      <c r="BQ25" s="38"/>
      <c r="BR25" s="38"/>
      <c r="BS25" s="38"/>
      <c r="BT25" s="38"/>
      <c r="BU25" s="38"/>
      <c r="BV25" s="38"/>
      <c r="BW25" s="38"/>
      <c r="BX25" s="38"/>
      <c r="BY25" s="38"/>
      <c r="BZ25" s="38"/>
      <c r="CA25" s="38"/>
      <c r="CB25" s="38"/>
      <c r="CC25" s="38"/>
      <c r="CD25" s="38"/>
      <c r="CE25" s="38"/>
      <c r="CF25" s="38"/>
      <c r="CG25" s="38"/>
      <c r="CH25" s="38"/>
      <c r="CI25" s="38"/>
      <c r="CJ25" s="38"/>
      <c r="CK25" s="38"/>
      <c r="CL25" s="38"/>
      <c r="CM25" s="38"/>
      <c r="CN25" s="38"/>
      <c r="CO25" s="38"/>
      <c r="CP25" s="38"/>
      <c r="CQ25" s="38"/>
      <c r="CR25" s="38"/>
      <c r="CS25" s="38"/>
      <c r="CT25" s="38"/>
      <c r="CU25" s="38"/>
      <c r="CV25" s="38"/>
      <c r="CW25" s="38"/>
      <c r="CX25" s="38"/>
      <c r="CY25" s="38"/>
      <c r="CZ25" s="38"/>
      <c r="DA25" s="38"/>
      <c r="DB25" s="38"/>
      <c r="DC25" s="38"/>
      <c r="DD25" s="38"/>
      <c r="DE25" s="38"/>
      <c r="DF25" s="38"/>
      <c r="DG25" s="38"/>
      <c r="DH25" s="38"/>
      <c r="DI25" s="38"/>
      <c r="DJ25" s="38"/>
      <c r="DK25" s="38"/>
      <c r="DL25" s="38"/>
      <c r="DM25" s="38"/>
      <c r="DN25" s="38"/>
      <c r="DO25" s="38"/>
      <c r="DP25" s="38"/>
      <c r="DQ25" s="38"/>
      <c r="DR25" s="38"/>
      <c r="DS25" s="38"/>
      <c r="DT25" s="38"/>
      <c r="DU25" s="38"/>
      <c r="DV25" s="38"/>
      <c r="DW25" s="38"/>
      <c r="DX25" s="38"/>
      <c r="DY25" s="38"/>
      <c r="DZ25" s="38"/>
      <c r="EA25" s="38"/>
      <c r="EB25" s="38"/>
      <c r="EC25" s="38"/>
      <c r="ED25" s="38"/>
      <c r="EE25" s="38"/>
      <c r="EF25" s="38"/>
      <c r="EG25" s="38"/>
      <c r="EH25" s="38"/>
      <c r="EI25" s="38"/>
      <c r="EJ25" s="38"/>
      <c r="EK25" s="38"/>
      <c r="EL25" s="38"/>
      <c r="EM25" s="38"/>
      <c r="EN25" s="38"/>
      <c r="EO25" s="38"/>
      <c r="EP25" s="38"/>
      <c r="EQ25" s="38"/>
      <c r="ER25" s="38"/>
      <c r="ES25" s="38"/>
      <c r="ET25" s="38"/>
      <c r="EU25" s="38"/>
      <c r="EV25" s="38"/>
      <c r="EW25" s="38"/>
      <c r="EX25" s="38"/>
      <c r="EY25" s="38"/>
      <c r="EZ25" s="38"/>
      <c r="FA25" s="38"/>
      <c r="FB25" s="38"/>
      <c r="FC25" s="38"/>
      <c r="FD25" s="38"/>
      <c r="FE25" s="38"/>
      <c r="FF25" s="38"/>
      <c r="FG25" s="38"/>
      <c r="FH25" s="38"/>
      <c r="FI25" s="38"/>
      <c r="FJ25" s="38"/>
      <c r="FK25" s="38"/>
      <c r="FL25" s="38"/>
      <c r="FM25" s="38"/>
    </row>
    <row r="26" spans="1:169" x14ac:dyDescent="0.45">
      <c r="A26" t="s">
        <v>205</v>
      </c>
      <c r="B26" s="32">
        <v>0.01</v>
      </c>
      <c r="C26" s="39">
        <v>2.3170368440633499E-2</v>
      </c>
      <c r="D26" s="40">
        <v>0.32</v>
      </c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  <c r="AJ26" s="38"/>
      <c r="AK26" s="38"/>
      <c r="AL26" s="38"/>
      <c r="AM26" s="38"/>
      <c r="AN26" s="38"/>
      <c r="AO26" s="38"/>
      <c r="AP26" s="38"/>
      <c r="AQ26" s="38"/>
      <c r="AR26" s="38"/>
      <c r="AS26" s="38"/>
      <c r="AT26" s="38"/>
      <c r="AU26" s="38"/>
      <c r="AV26" s="38"/>
      <c r="AW26" s="38"/>
      <c r="AX26" s="38"/>
      <c r="AY26" s="38"/>
      <c r="AZ26" s="38"/>
      <c r="BA26" s="38"/>
      <c r="BB26" s="38"/>
      <c r="BC26" s="38"/>
      <c r="BD26" s="38"/>
      <c r="BE26" s="38"/>
      <c r="BF26" s="38"/>
      <c r="BG26" s="38"/>
      <c r="BH26" s="38"/>
      <c r="BI26" s="38"/>
      <c r="BJ26" s="38"/>
      <c r="BK26" s="38"/>
      <c r="BL26" s="38"/>
      <c r="BM26" s="38"/>
      <c r="BN26" s="38"/>
      <c r="BO26" s="38"/>
      <c r="BP26" s="38"/>
      <c r="BQ26" s="38"/>
      <c r="BR26" s="38"/>
      <c r="BS26" s="38"/>
      <c r="BT26" s="38"/>
      <c r="BU26" s="38"/>
      <c r="BV26" s="38"/>
      <c r="BW26" s="38"/>
      <c r="BX26" s="38"/>
      <c r="BY26" s="38"/>
      <c r="BZ26" s="38"/>
      <c r="CA26" s="38"/>
      <c r="CB26" s="38"/>
      <c r="CC26" s="38"/>
      <c r="CD26" s="38"/>
      <c r="CE26" s="38"/>
      <c r="CF26" s="38"/>
      <c r="CG26" s="38"/>
      <c r="CH26" s="38"/>
      <c r="CI26" s="38"/>
      <c r="CJ26" s="38"/>
      <c r="CK26" s="38"/>
      <c r="CL26" s="38"/>
      <c r="CM26" s="38"/>
      <c r="CN26" s="38"/>
      <c r="CO26" s="38"/>
      <c r="CP26" s="38"/>
      <c r="CQ26" s="38"/>
      <c r="CR26" s="38"/>
      <c r="CS26" s="38"/>
      <c r="CT26" s="38"/>
      <c r="CU26" s="38"/>
      <c r="CV26" s="38"/>
      <c r="CW26" s="38"/>
      <c r="CX26" s="38"/>
      <c r="CY26" s="38"/>
      <c r="CZ26" s="38"/>
      <c r="DA26" s="38"/>
      <c r="DB26" s="38"/>
      <c r="DC26" s="38"/>
      <c r="DD26" s="38"/>
      <c r="DE26" s="38"/>
      <c r="DF26" s="38"/>
      <c r="DG26" s="38"/>
      <c r="DH26" s="38"/>
      <c r="DI26" s="38"/>
      <c r="DJ26" s="38"/>
      <c r="DK26" s="38"/>
      <c r="DL26" s="38"/>
      <c r="DM26" s="38"/>
      <c r="DN26" s="38"/>
      <c r="DO26" s="38"/>
      <c r="DP26" s="38"/>
      <c r="DQ26" s="38"/>
      <c r="DR26" s="38"/>
      <c r="DS26" s="38"/>
      <c r="DT26" s="38"/>
      <c r="DU26" s="38"/>
      <c r="DV26" s="38"/>
      <c r="DW26" s="38"/>
      <c r="DX26" s="38"/>
      <c r="DY26" s="38"/>
      <c r="DZ26" s="38"/>
      <c r="EA26" s="38"/>
      <c r="EB26" s="38"/>
      <c r="EC26" s="38"/>
      <c r="ED26" s="38"/>
      <c r="EE26" s="38"/>
      <c r="EF26" s="38"/>
      <c r="EG26" s="38"/>
      <c r="EH26" s="38"/>
      <c r="EI26" s="38"/>
      <c r="EJ26" s="38"/>
      <c r="EK26" s="38"/>
      <c r="EL26" s="38"/>
      <c r="EM26" s="38"/>
      <c r="EN26" s="38"/>
      <c r="EO26" s="38"/>
      <c r="EP26" s="38"/>
      <c r="EQ26" s="38"/>
      <c r="ER26" s="38"/>
      <c r="ES26" s="38"/>
      <c r="ET26" s="38"/>
      <c r="EU26" s="38"/>
      <c r="EV26" s="38"/>
      <c r="EW26" s="38"/>
      <c r="EX26" s="38"/>
      <c r="EY26" s="38"/>
      <c r="EZ26" s="38"/>
      <c r="FA26" s="38"/>
      <c r="FB26" s="38"/>
      <c r="FC26" s="38"/>
      <c r="FD26" s="38"/>
      <c r="FE26" s="38"/>
      <c r="FF26" s="38"/>
      <c r="FG26" s="38"/>
      <c r="FH26" s="38"/>
      <c r="FI26" s="38"/>
      <c r="FJ26" s="38"/>
      <c r="FK26" s="38"/>
      <c r="FL26" s="38"/>
      <c r="FM26" s="38"/>
    </row>
    <row r="27" spans="1:169" x14ac:dyDescent="0.45">
      <c r="A27" t="s">
        <v>206</v>
      </c>
      <c r="B27" s="32">
        <v>0</v>
      </c>
      <c r="C27">
        <v>0</v>
      </c>
      <c r="D27">
        <v>0</v>
      </c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8"/>
      <c r="BE27" s="38"/>
      <c r="BF27" s="38"/>
      <c r="BG27" s="38"/>
      <c r="BH27" s="38"/>
      <c r="BI27" s="38"/>
      <c r="BJ27" s="38"/>
      <c r="BK27" s="38"/>
      <c r="BL27" s="38"/>
      <c r="BM27" s="38"/>
      <c r="BN27" s="38"/>
      <c r="BO27" s="38"/>
      <c r="BP27" s="38"/>
      <c r="BQ27" s="38"/>
      <c r="BR27" s="38"/>
      <c r="BS27" s="38"/>
      <c r="BT27" s="38"/>
      <c r="BU27" s="38"/>
      <c r="BV27" s="38"/>
      <c r="BW27" s="38"/>
      <c r="BX27" s="38"/>
      <c r="BY27" s="38"/>
      <c r="BZ27" s="38"/>
      <c r="CA27" s="38"/>
      <c r="CB27" s="38"/>
      <c r="CC27" s="38"/>
      <c r="CD27" s="38"/>
      <c r="CE27" s="38"/>
      <c r="CF27" s="38"/>
      <c r="CG27" s="38"/>
      <c r="CH27" s="38"/>
      <c r="CI27" s="38"/>
      <c r="CJ27" s="38"/>
      <c r="CK27" s="38"/>
      <c r="CL27" s="38"/>
      <c r="CM27" s="38"/>
      <c r="CN27" s="38"/>
      <c r="CO27" s="38"/>
      <c r="CP27" s="38"/>
      <c r="CQ27" s="38"/>
      <c r="CR27" s="38"/>
      <c r="CS27" s="38"/>
      <c r="CT27" s="38"/>
      <c r="CU27" s="38"/>
      <c r="CV27" s="38"/>
      <c r="CW27" s="38"/>
      <c r="CX27" s="38"/>
      <c r="CY27" s="38"/>
      <c r="CZ27" s="38"/>
      <c r="DA27" s="38"/>
      <c r="DB27" s="38"/>
      <c r="DC27" s="38"/>
      <c r="DD27" s="38"/>
      <c r="DE27" s="38"/>
      <c r="DF27" s="38"/>
      <c r="DG27" s="38"/>
      <c r="DH27" s="38"/>
      <c r="DI27" s="38"/>
      <c r="DJ27" s="38"/>
      <c r="DK27" s="38"/>
      <c r="DL27" s="38"/>
      <c r="DM27" s="38"/>
      <c r="DN27" s="38"/>
      <c r="DO27" s="38"/>
      <c r="DP27" s="38"/>
      <c r="DQ27" s="38"/>
      <c r="DR27" s="38"/>
      <c r="DS27" s="38"/>
      <c r="DT27" s="38"/>
      <c r="DU27" s="38"/>
      <c r="DV27" s="38"/>
      <c r="DW27" s="38"/>
      <c r="DX27" s="38"/>
      <c r="DY27" s="38"/>
      <c r="DZ27" s="38"/>
      <c r="EA27" s="38"/>
      <c r="EB27" s="38"/>
      <c r="EC27" s="38"/>
      <c r="ED27" s="38"/>
      <c r="EE27" s="38"/>
      <c r="EF27" s="38"/>
      <c r="EG27" s="38"/>
      <c r="EH27" s="38"/>
      <c r="EI27" s="38"/>
      <c r="EJ27" s="38"/>
      <c r="EK27" s="38"/>
      <c r="EL27" s="38"/>
      <c r="EM27" s="38"/>
      <c r="EN27" s="38"/>
      <c r="EO27" s="38"/>
      <c r="EP27" s="38"/>
      <c r="EQ27" s="38"/>
      <c r="ER27" s="38"/>
      <c r="ES27" s="38"/>
      <c r="ET27" s="38"/>
      <c r="EU27" s="38"/>
      <c r="EV27" s="38"/>
      <c r="EW27" s="38"/>
      <c r="EX27" s="38"/>
      <c r="EY27" s="38"/>
      <c r="EZ27" s="38"/>
      <c r="FA27" s="38"/>
      <c r="FB27" s="38"/>
      <c r="FC27" s="38"/>
      <c r="FD27" s="38"/>
      <c r="FE27" s="38"/>
      <c r="FF27" s="38"/>
      <c r="FG27" s="38"/>
      <c r="FH27" s="38"/>
      <c r="FI27" s="38"/>
      <c r="FJ27" s="38"/>
      <c r="FK27" s="38"/>
      <c r="FL27" s="38"/>
      <c r="FM27" s="38"/>
    </row>
    <row r="28" spans="1:169" x14ac:dyDescent="0.45">
      <c r="A28" t="s">
        <v>207</v>
      </c>
      <c r="B28" s="32">
        <v>0.09</v>
      </c>
      <c r="C28">
        <v>0.09</v>
      </c>
      <c r="D28">
        <v>0.09</v>
      </c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38"/>
      <c r="AI28" s="38"/>
      <c r="AJ28" s="38"/>
      <c r="AK28" s="38"/>
      <c r="AL28" s="38"/>
      <c r="AM28" s="38"/>
      <c r="AN28" s="38"/>
      <c r="AO28" s="38"/>
      <c r="AP28" s="38"/>
      <c r="AQ28" s="38"/>
      <c r="AR28" s="38"/>
      <c r="AS28" s="38"/>
      <c r="AT28" s="38"/>
      <c r="AU28" s="38"/>
      <c r="AV28" s="38"/>
      <c r="AW28" s="38"/>
      <c r="AX28" s="38"/>
      <c r="AY28" s="38"/>
      <c r="AZ28" s="38"/>
      <c r="BA28" s="38"/>
      <c r="BB28" s="38"/>
      <c r="BC28" s="38"/>
      <c r="BD28" s="38"/>
      <c r="BE28" s="38"/>
      <c r="BF28" s="38"/>
      <c r="BG28" s="38"/>
      <c r="BH28" s="38"/>
      <c r="BI28" s="38"/>
      <c r="BJ28" s="38"/>
      <c r="BK28" s="38"/>
      <c r="BL28" s="38"/>
      <c r="BM28" s="38"/>
      <c r="BN28" s="38"/>
      <c r="BO28" s="38"/>
      <c r="BP28" s="38"/>
      <c r="BQ28" s="38"/>
      <c r="BR28" s="38"/>
      <c r="BS28" s="38"/>
      <c r="BT28" s="38"/>
      <c r="BU28" s="38"/>
      <c r="BV28" s="38"/>
      <c r="BW28" s="38"/>
      <c r="BX28" s="38"/>
      <c r="BY28" s="38"/>
      <c r="BZ28" s="38"/>
      <c r="CA28" s="38"/>
      <c r="CB28" s="38"/>
      <c r="CC28" s="38"/>
      <c r="CD28" s="38"/>
      <c r="CE28" s="38"/>
      <c r="CF28" s="38"/>
      <c r="CG28" s="38"/>
      <c r="CH28" s="38"/>
      <c r="CI28" s="38"/>
      <c r="CJ28" s="38"/>
      <c r="CK28" s="38"/>
      <c r="CL28" s="38"/>
      <c r="CM28" s="38"/>
      <c r="CN28" s="38"/>
      <c r="CO28" s="38"/>
      <c r="CP28" s="38"/>
      <c r="CQ28" s="38"/>
      <c r="CR28" s="38"/>
      <c r="CS28" s="38"/>
      <c r="CT28" s="38"/>
      <c r="CU28" s="38"/>
      <c r="CV28" s="38"/>
      <c r="CW28" s="38"/>
      <c r="CX28" s="38"/>
      <c r="CY28" s="38"/>
      <c r="CZ28" s="38"/>
      <c r="DA28" s="38"/>
      <c r="DB28" s="38"/>
      <c r="DC28" s="38"/>
      <c r="DD28" s="38"/>
      <c r="DE28" s="38"/>
      <c r="DF28" s="38"/>
      <c r="DG28" s="38"/>
      <c r="DH28" s="38"/>
      <c r="DI28" s="38"/>
      <c r="DJ28" s="38"/>
      <c r="DK28" s="38"/>
      <c r="DL28" s="38"/>
      <c r="DM28" s="38"/>
      <c r="DN28" s="38"/>
      <c r="DO28" s="38"/>
      <c r="DP28" s="38"/>
      <c r="DQ28" s="38"/>
      <c r="DR28" s="38"/>
      <c r="DS28" s="38"/>
      <c r="DT28" s="38"/>
      <c r="DU28" s="38"/>
      <c r="DV28" s="38"/>
      <c r="DW28" s="38"/>
      <c r="DX28" s="38"/>
      <c r="DY28" s="38"/>
      <c r="DZ28" s="38"/>
      <c r="EA28" s="38"/>
      <c r="EB28" s="38"/>
      <c r="EC28" s="38"/>
      <c r="ED28" s="38"/>
      <c r="EE28" s="38"/>
      <c r="EF28" s="38"/>
      <c r="EG28" s="38"/>
      <c r="EH28" s="38"/>
      <c r="EI28" s="38"/>
      <c r="EJ28" s="38"/>
      <c r="EK28" s="38"/>
      <c r="EL28" s="38"/>
      <c r="EM28" s="38"/>
      <c r="EN28" s="38"/>
      <c r="EO28" s="38"/>
      <c r="EP28" s="38"/>
      <c r="EQ28" s="38"/>
      <c r="ER28" s="38"/>
      <c r="ES28" s="38"/>
      <c r="ET28" s="38"/>
      <c r="EU28" s="38"/>
      <c r="EV28" s="38"/>
      <c r="EW28" s="38"/>
      <c r="EX28" s="38"/>
      <c r="EY28" s="38"/>
      <c r="EZ28" s="38"/>
      <c r="FA28" s="38"/>
      <c r="FB28" s="38"/>
      <c r="FC28" s="38"/>
      <c r="FD28" s="38"/>
      <c r="FE28" s="38"/>
      <c r="FF28" s="38"/>
      <c r="FG28" s="38"/>
      <c r="FH28" s="38"/>
      <c r="FI28" s="38"/>
      <c r="FJ28" s="38"/>
      <c r="FK28" s="38"/>
      <c r="FL28" s="38"/>
      <c r="FM28" s="38"/>
    </row>
    <row r="29" spans="1:169" x14ac:dyDescent="0.45">
      <c r="A29" t="s">
        <v>208</v>
      </c>
      <c r="B29" s="32">
        <v>0.04</v>
      </c>
      <c r="C29">
        <v>0.04</v>
      </c>
      <c r="D29">
        <v>0.04</v>
      </c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  <c r="AF29" s="38"/>
      <c r="AG29" s="38"/>
      <c r="AH29" s="38"/>
      <c r="AI29" s="38"/>
      <c r="AJ29" s="38"/>
      <c r="AK29" s="38"/>
      <c r="AL29" s="38"/>
      <c r="AM29" s="38"/>
      <c r="AN29" s="38"/>
      <c r="AO29" s="38"/>
      <c r="AP29" s="38"/>
      <c r="AQ29" s="38"/>
      <c r="AR29" s="38"/>
      <c r="AS29" s="38"/>
      <c r="AT29" s="38"/>
      <c r="AU29" s="38"/>
      <c r="AV29" s="38"/>
      <c r="AW29" s="38"/>
      <c r="AX29" s="38"/>
      <c r="AY29" s="38"/>
      <c r="AZ29" s="38"/>
      <c r="BA29" s="38"/>
      <c r="BB29" s="38"/>
      <c r="BC29" s="38"/>
      <c r="BD29" s="38"/>
      <c r="BE29" s="38"/>
      <c r="BF29" s="38"/>
      <c r="BG29" s="38"/>
      <c r="BH29" s="38"/>
      <c r="BI29" s="38"/>
      <c r="BJ29" s="38"/>
      <c r="BK29" s="38"/>
      <c r="BL29" s="38"/>
      <c r="BM29" s="38"/>
      <c r="BN29" s="38"/>
      <c r="BO29" s="38"/>
      <c r="BP29" s="38"/>
      <c r="BQ29" s="38"/>
      <c r="BR29" s="38"/>
      <c r="BS29" s="38"/>
      <c r="BT29" s="38"/>
      <c r="BU29" s="38"/>
      <c r="BV29" s="38"/>
      <c r="BW29" s="38"/>
      <c r="BX29" s="38"/>
      <c r="BY29" s="38"/>
      <c r="BZ29" s="38"/>
      <c r="CA29" s="38"/>
      <c r="CB29" s="38"/>
      <c r="CC29" s="38"/>
      <c r="CD29" s="38"/>
      <c r="CE29" s="38"/>
      <c r="CF29" s="38"/>
      <c r="CG29" s="38"/>
      <c r="CH29" s="38"/>
      <c r="CI29" s="38"/>
      <c r="CJ29" s="38"/>
      <c r="CK29" s="38"/>
      <c r="CL29" s="38"/>
      <c r="CM29" s="38"/>
      <c r="CN29" s="38"/>
      <c r="CO29" s="38"/>
      <c r="CP29" s="38"/>
      <c r="CQ29" s="38"/>
      <c r="CR29" s="38"/>
      <c r="CS29" s="38"/>
      <c r="CT29" s="38"/>
      <c r="CU29" s="38"/>
      <c r="CV29" s="38"/>
      <c r="CW29" s="38"/>
      <c r="CX29" s="38"/>
      <c r="CY29" s="38"/>
      <c r="CZ29" s="38"/>
      <c r="DA29" s="38"/>
      <c r="DB29" s="38"/>
      <c r="DC29" s="38"/>
      <c r="DD29" s="38"/>
      <c r="DE29" s="38"/>
      <c r="DF29" s="38"/>
      <c r="DG29" s="38"/>
      <c r="DH29" s="38"/>
      <c r="DI29" s="38"/>
      <c r="DJ29" s="38"/>
      <c r="DK29" s="38"/>
      <c r="DL29" s="38"/>
      <c r="DM29" s="38"/>
      <c r="DN29" s="38"/>
      <c r="DO29" s="38"/>
      <c r="DP29" s="38"/>
      <c r="DQ29" s="38"/>
      <c r="DR29" s="38"/>
      <c r="DS29" s="38"/>
      <c r="DT29" s="38"/>
      <c r="DU29" s="38"/>
      <c r="DV29" s="38"/>
      <c r="DW29" s="38"/>
      <c r="DX29" s="38"/>
      <c r="DY29" s="38"/>
      <c r="DZ29" s="38"/>
      <c r="EA29" s="38"/>
      <c r="EB29" s="38"/>
      <c r="EC29" s="38"/>
      <c r="ED29" s="38"/>
      <c r="EE29" s="38"/>
      <c r="EF29" s="38"/>
      <c r="EG29" s="38"/>
      <c r="EH29" s="38"/>
      <c r="EI29" s="38"/>
      <c r="EJ29" s="38"/>
      <c r="EK29" s="38"/>
      <c r="EL29" s="38"/>
      <c r="EM29" s="38"/>
      <c r="EN29" s="38"/>
      <c r="EO29" s="38"/>
      <c r="EP29" s="38"/>
      <c r="EQ29" s="38"/>
      <c r="ER29" s="38"/>
      <c r="ES29" s="38"/>
      <c r="ET29" s="38"/>
      <c r="EU29" s="38"/>
      <c r="EV29" s="38"/>
      <c r="EW29" s="38"/>
      <c r="EX29" s="38"/>
      <c r="EY29" s="38"/>
      <c r="EZ29" s="38"/>
      <c r="FA29" s="38"/>
      <c r="FB29" s="38"/>
      <c r="FC29" s="38"/>
      <c r="FD29" s="38"/>
      <c r="FE29" s="38"/>
      <c r="FF29" s="38"/>
      <c r="FG29" s="38"/>
      <c r="FH29" s="38"/>
      <c r="FI29" s="38"/>
      <c r="FJ29" s="38"/>
      <c r="FK29" s="38"/>
      <c r="FL29" s="38"/>
      <c r="FM29" s="38"/>
    </row>
    <row r="30" spans="1:169" x14ac:dyDescent="0.45">
      <c r="A30" t="s">
        <v>209</v>
      </c>
      <c r="B30" s="32">
        <v>0</v>
      </c>
      <c r="C30">
        <v>0</v>
      </c>
      <c r="D30">
        <v>0</v>
      </c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38"/>
      <c r="AK30" s="38"/>
      <c r="AL30" s="38"/>
      <c r="AM30" s="38"/>
      <c r="AN30" s="38"/>
      <c r="AO30" s="38"/>
      <c r="AP30" s="38"/>
      <c r="AQ30" s="38"/>
      <c r="AR30" s="38"/>
      <c r="AS30" s="38"/>
      <c r="AT30" s="38"/>
      <c r="AU30" s="38"/>
      <c r="AV30" s="38"/>
      <c r="AW30" s="38"/>
      <c r="AX30" s="38"/>
      <c r="AY30" s="38"/>
      <c r="AZ30" s="38"/>
      <c r="BA30" s="38"/>
      <c r="BB30" s="38"/>
      <c r="BC30" s="38"/>
      <c r="BD30" s="38"/>
      <c r="BE30" s="38"/>
      <c r="BF30" s="38"/>
      <c r="BG30" s="38"/>
      <c r="BH30" s="38"/>
      <c r="BI30" s="38"/>
      <c r="BJ30" s="38"/>
      <c r="BK30" s="38"/>
      <c r="BL30" s="38"/>
      <c r="BM30" s="38"/>
      <c r="BN30" s="38"/>
      <c r="BO30" s="38"/>
      <c r="BP30" s="38"/>
      <c r="BQ30" s="38"/>
      <c r="BR30" s="38"/>
      <c r="BS30" s="38"/>
      <c r="BT30" s="38"/>
      <c r="BU30" s="38"/>
      <c r="BV30" s="38"/>
      <c r="BW30" s="38"/>
      <c r="BX30" s="38"/>
      <c r="BY30" s="38"/>
      <c r="BZ30" s="38"/>
      <c r="CA30" s="38"/>
      <c r="CB30" s="38"/>
      <c r="CC30" s="38"/>
      <c r="CD30" s="38"/>
      <c r="CE30" s="38"/>
      <c r="CF30" s="38"/>
      <c r="CG30" s="38"/>
      <c r="CH30" s="38"/>
      <c r="CI30" s="38"/>
      <c r="CJ30" s="38"/>
      <c r="CK30" s="38"/>
      <c r="CL30" s="38"/>
      <c r="CM30" s="38"/>
      <c r="CN30" s="38"/>
      <c r="CO30" s="38"/>
      <c r="CP30" s="38"/>
      <c r="CQ30" s="38"/>
      <c r="CR30" s="38"/>
      <c r="CS30" s="38"/>
      <c r="CT30" s="38"/>
      <c r="CU30" s="38"/>
      <c r="CV30" s="38"/>
      <c r="CW30" s="38"/>
      <c r="CX30" s="38"/>
      <c r="CY30" s="38"/>
      <c r="CZ30" s="38"/>
      <c r="DA30" s="38"/>
      <c r="DB30" s="38"/>
      <c r="DC30" s="38"/>
      <c r="DD30" s="38"/>
      <c r="DE30" s="38"/>
      <c r="DF30" s="38"/>
      <c r="DG30" s="38"/>
      <c r="DH30" s="38"/>
      <c r="DI30" s="38"/>
      <c r="DJ30" s="38"/>
      <c r="DK30" s="38"/>
      <c r="DL30" s="38"/>
      <c r="DM30" s="38"/>
      <c r="DN30" s="38"/>
      <c r="DO30" s="38"/>
      <c r="DP30" s="38"/>
      <c r="DQ30" s="38"/>
      <c r="DR30" s="38"/>
      <c r="DS30" s="38"/>
      <c r="DT30" s="38"/>
      <c r="DU30" s="38"/>
      <c r="DV30" s="38"/>
      <c r="DW30" s="38"/>
      <c r="DX30" s="38"/>
      <c r="DY30" s="38"/>
      <c r="DZ30" s="38"/>
      <c r="EA30" s="38"/>
      <c r="EB30" s="38"/>
      <c r="EC30" s="38"/>
      <c r="ED30" s="38"/>
      <c r="EE30" s="38"/>
      <c r="EF30" s="38"/>
      <c r="EG30" s="38"/>
      <c r="EH30" s="38"/>
      <c r="EI30" s="38"/>
      <c r="EJ30" s="38"/>
      <c r="EK30" s="38"/>
      <c r="EL30" s="38"/>
      <c r="EM30" s="38"/>
      <c r="EN30" s="38"/>
      <c r="EO30" s="38"/>
      <c r="EP30" s="38"/>
      <c r="EQ30" s="38"/>
      <c r="ER30" s="38"/>
      <c r="ES30" s="38"/>
      <c r="ET30" s="38"/>
      <c r="EU30" s="38"/>
      <c r="EV30" s="38"/>
      <c r="EW30" s="38"/>
      <c r="EX30" s="38"/>
      <c r="EY30" s="38"/>
      <c r="EZ30" s="38"/>
      <c r="FA30" s="38"/>
      <c r="FB30" s="38"/>
      <c r="FC30" s="38"/>
      <c r="FD30" s="38"/>
      <c r="FE30" s="38"/>
      <c r="FF30" s="38"/>
      <c r="FG30" s="38"/>
      <c r="FH30" s="38"/>
      <c r="FI30" s="38"/>
      <c r="FJ30" s="38"/>
      <c r="FK30" s="38"/>
      <c r="FL30" s="38"/>
      <c r="FM30" s="38"/>
    </row>
    <row r="31" spans="1:169" x14ac:dyDescent="0.45">
      <c r="A31" t="s">
        <v>210</v>
      </c>
      <c r="B31" s="32">
        <v>0.09</v>
      </c>
      <c r="C31">
        <v>0.09</v>
      </c>
      <c r="D31">
        <v>0.09</v>
      </c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  <c r="AF31" s="38"/>
      <c r="AG31" s="38"/>
      <c r="AH31" s="38"/>
      <c r="AI31" s="38"/>
      <c r="AJ31" s="38"/>
      <c r="AK31" s="38"/>
      <c r="AL31" s="38"/>
      <c r="AM31" s="38"/>
      <c r="AN31" s="38"/>
      <c r="AO31" s="38"/>
      <c r="AP31" s="38"/>
      <c r="AQ31" s="38"/>
      <c r="AR31" s="38"/>
      <c r="AS31" s="38"/>
      <c r="AT31" s="38"/>
      <c r="AU31" s="38"/>
      <c r="AV31" s="38"/>
      <c r="AW31" s="38"/>
      <c r="AX31" s="38"/>
      <c r="AY31" s="38"/>
      <c r="AZ31" s="38"/>
      <c r="BA31" s="38"/>
      <c r="BB31" s="38"/>
      <c r="BC31" s="38"/>
      <c r="BD31" s="38"/>
      <c r="BE31" s="38"/>
      <c r="BF31" s="38"/>
      <c r="BG31" s="38"/>
      <c r="BH31" s="38"/>
      <c r="BI31" s="38"/>
      <c r="BJ31" s="38"/>
      <c r="BK31" s="38"/>
      <c r="BL31" s="38"/>
      <c r="BM31" s="38"/>
      <c r="BN31" s="38"/>
      <c r="BO31" s="38"/>
      <c r="BP31" s="38"/>
      <c r="BQ31" s="38"/>
      <c r="BR31" s="38"/>
      <c r="BS31" s="38"/>
      <c r="BT31" s="38"/>
      <c r="BU31" s="38"/>
      <c r="BV31" s="38"/>
      <c r="BW31" s="38"/>
      <c r="BX31" s="38"/>
      <c r="BY31" s="38"/>
      <c r="BZ31" s="38"/>
      <c r="CA31" s="38"/>
      <c r="CB31" s="38"/>
      <c r="CC31" s="38"/>
      <c r="CD31" s="38"/>
      <c r="CE31" s="38"/>
      <c r="CF31" s="38"/>
      <c r="CG31" s="38"/>
      <c r="CH31" s="38"/>
      <c r="CI31" s="38"/>
      <c r="CJ31" s="38"/>
      <c r="CK31" s="38"/>
      <c r="CL31" s="38"/>
      <c r="CM31" s="38"/>
      <c r="CN31" s="38"/>
      <c r="CO31" s="38"/>
      <c r="CP31" s="38"/>
      <c r="CQ31" s="38"/>
      <c r="CR31" s="38"/>
      <c r="CS31" s="38"/>
      <c r="CT31" s="38"/>
      <c r="CU31" s="38"/>
      <c r="CV31" s="38"/>
      <c r="CW31" s="38"/>
      <c r="CX31" s="38"/>
      <c r="CY31" s="38"/>
      <c r="CZ31" s="38"/>
      <c r="DA31" s="38"/>
      <c r="DB31" s="38"/>
      <c r="DC31" s="38"/>
      <c r="DD31" s="38"/>
      <c r="DE31" s="38"/>
      <c r="DF31" s="38"/>
      <c r="DG31" s="38"/>
      <c r="DH31" s="38"/>
      <c r="DI31" s="38"/>
      <c r="DJ31" s="38"/>
      <c r="DK31" s="38"/>
      <c r="DL31" s="38"/>
      <c r="DM31" s="38"/>
      <c r="DN31" s="38"/>
      <c r="DO31" s="38"/>
      <c r="DP31" s="38"/>
      <c r="DQ31" s="38"/>
      <c r="DR31" s="38"/>
      <c r="DS31" s="38"/>
      <c r="DT31" s="38"/>
      <c r="DU31" s="38"/>
      <c r="DV31" s="38"/>
      <c r="DW31" s="38"/>
      <c r="DX31" s="38"/>
      <c r="DY31" s="38"/>
      <c r="DZ31" s="38"/>
      <c r="EA31" s="38"/>
      <c r="EB31" s="38"/>
      <c r="EC31" s="38"/>
      <c r="ED31" s="38"/>
      <c r="EE31" s="38"/>
      <c r="EF31" s="38"/>
      <c r="EG31" s="38"/>
      <c r="EH31" s="38"/>
      <c r="EI31" s="38"/>
      <c r="EJ31" s="38"/>
      <c r="EK31" s="38"/>
      <c r="EL31" s="38"/>
      <c r="EM31" s="38"/>
      <c r="EN31" s="38"/>
      <c r="EO31" s="38"/>
      <c r="EP31" s="38"/>
      <c r="EQ31" s="38"/>
      <c r="ER31" s="38"/>
      <c r="ES31" s="38"/>
      <c r="ET31" s="38"/>
      <c r="EU31" s="38"/>
      <c r="EV31" s="38"/>
      <c r="EW31" s="38"/>
      <c r="EX31" s="38"/>
      <c r="EY31" s="38"/>
      <c r="EZ31" s="38"/>
      <c r="FA31" s="38"/>
      <c r="FB31" s="38"/>
      <c r="FC31" s="38"/>
      <c r="FD31" s="38"/>
      <c r="FE31" s="38"/>
      <c r="FF31" s="38"/>
      <c r="FG31" s="38"/>
      <c r="FH31" s="38"/>
      <c r="FI31" s="38"/>
      <c r="FJ31" s="38"/>
      <c r="FK31" s="38"/>
      <c r="FL31" s="38"/>
      <c r="FM31" s="38"/>
    </row>
    <row r="32" spans="1:169" x14ac:dyDescent="0.45">
      <c r="A32" t="s">
        <v>211</v>
      </c>
      <c r="B32" s="32">
        <v>0.03</v>
      </c>
      <c r="C32">
        <v>0.03</v>
      </c>
      <c r="D32">
        <v>0.03</v>
      </c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38"/>
      <c r="AI32" s="38"/>
      <c r="AJ32" s="38"/>
      <c r="AK32" s="38"/>
      <c r="AL32" s="38"/>
      <c r="AM32" s="38"/>
      <c r="AN32" s="38"/>
      <c r="AO32" s="38"/>
      <c r="AP32" s="38"/>
      <c r="AQ32" s="38"/>
      <c r="AR32" s="38"/>
      <c r="AS32" s="38"/>
      <c r="AT32" s="38"/>
      <c r="AU32" s="38"/>
      <c r="AV32" s="38"/>
      <c r="AW32" s="38"/>
      <c r="AX32" s="38"/>
      <c r="AY32" s="38"/>
      <c r="AZ32" s="38"/>
      <c r="BA32" s="38"/>
      <c r="BB32" s="38"/>
      <c r="BC32" s="38"/>
      <c r="BD32" s="38"/>
      <c r="BE32" s="38"/>
      <c r="BF32" s="38"/>
      <c r="BG32" s="38"/>
      <c r="BH32" s="38"/>
      <c r="BI32" s="38"/>
      <c r="BJ32" s="38"/>
      <c r="BK32" s="38"/>
      <c r="BL32" s="38"/>
      <c r="BM32" s="38"/>
      <c r="BN32" s="38"/>
      <c r="BO32" s="38"/>
      <c r="BP32" s="38"/>
      <c r="BQ32" s="38"/>
      <c r="BR32" s="38"/>
      <c r="BS32" s="38"/>
      <c r="BT32" s="38"/>
      <c r="BU32" s="38"/>
      <c r="BV32" s="38"/>
      <c r="BW32" s="38"/>
      <c r="BX32" s="38"/>
      <c r="BY32" s="38"/>
      <c r="BZ32" s="38"/>
      <c r="CA32" s="38"/>
      <c r="CB32" s="38"/>
      <c r="CC32" s="38"/>
      <c r="CD32" s="38"/>
      <c r="CE32" s="38"/>
      <c r="CF32" s="38"/>
      <c r="CG32" s="38"/>
      <c r="CH32" s="38"/>
      <c r="CI32" s="38"/>
      <c r="CJ32" s="38"/>
      <c r="CK32" s="38"/>
      <c r="CL32" s="38"/>
      <c r="CM32" s="38"/>
      <c r="CN32" s="38"/>
      <c r="CO32" s="38"/>
      <c r="CP32" s="38"/>
      <c r="CQ32" s="38"/>
      <c r="CR32" s="38"/>
      <c r="CS32" s="38"/>
      <c r="CT32" s="38"/>
      <c r="CU32" s="38"/>
      <c r="CV32" s="38"/>
      <c r="CW32" s="38"/>
      <c r="CX32" s="38"/>
      <c r="CY32" s="38"/>
      <c r="CZ32" s="38"/>
      <c r="DA32" s="38"/>
      <c r="DB32" s="38"/>
      <c r="DC32" s="38"/>
      <c r="DD32" s="38"/>
      <c r="DE32" s="38"/>
      <c r="DF32" s="38"/>
      <c r="DG32" s="38"/>
      <c r="DH32" s="38"/>
      <c r="DI32" s="38"/>
      <c r="DJ32" s="38"/>
      <c r="DK32" s="38"/>
      <c r="DL32" s="38"/>
      <c r="DM32" s="38"/>
      <c r="DN32" s="38"/>
      <c r="DO32" s="38"/>
      <c r="DP32" s="38"/>
      <c r="DQ32" s="38"/>
      <c r="DR32" s="38"/>
      <c r="DS32" s="38"/>
      <c r="DT32" s="38"/>
      <c r="DU32" s="38"/>
      <c r="DV32" s="38"/>
      <c r="DW32" s="38"/>
      <c r="DX32" s="38"/>
      <c r="DY32" s="38"/>
      <c r="DZ32" s="38"/>
      <c r="EA32" s="38"/>
      <c r="EB32" s="38"/>
      <c r="EC32" s="38"/>
      <c r="ED32" s="38"/>
      <c r="EE32" s="38"/>
      <c r="EF32" s="38"/>
      <c r="EG32" s="38"/>
      <c r="EH32" s="38"/>
      <c r="EI32" s="38"/>
      <c r="EJ32" s="38"/>
      <c r="EK32" s="38"/>
      <c r="EL32" s="38"/>
      <c r="EM32" s="38"/>
      <c r="EN32" s="38"/>
      <c r="EO32" s="38"/>
      <c r="EP32" s="38"/>
      <c r="EQ32" s="38"/>
      <c r="ER32" s="38"/>
      <c r="ES32" s="38"/>
      <c r="ET32" s="38"/>
      <c r="EU32" s="38"/>
      <c r="EV32" s="38"/>
      <c r="EW32" s="38"/>
      <c r="EX32" s="38"/>
      <c r="EY32" s="38"/>
      <c r="EZ32" s="38"/>
      <c r="FA32" s="38"/>
      <c r="FB32" s="38"/>
      <c r="FC32" s="38"/>
      <c r="FD32" s="38"/>
      <c r="FE32" s="38"/>
      <c r="FF32" s="38"/>
      <c r="FG32" s="38"/>
      <c r="FH32" s="38"/>
      <c r="FI32" s="38"/>
      <c r="FJ32" s="38"/>
      <c r="FK32" s="38"/>
      <c r="FL32" s="38"/>
      <c r="FM32" s="38"/>
    </row>
    <row r="33" spans="1:169" x14ac:dyDescent="0.45">
      <c r="A33" t="s">
        <v>212</v>
      </c>
      <c r="B33" s="32">
        <v>0</v>
      </c>
      <c r="C33">
        <v>0</v>
      </c>
      <c r="D33" s="41">
        <v>1.2500000000000001E-2</v>
      </c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  <c r="AF33" s="38"/>
      <c r="AG33" s="38"/>
      <c r="AH33" s="38"/>
      <c r="AI33" s="38"/>
      <c r="AJ33" s="38"/>
      <c r="AK33" s="38"/>
      <c r="AL33" s="38"/>
      <c r="AM33" s="38"/>
      <c r="AN33" s="38"/>
      <c r="AO33" s="38"/>
      <c r="AP33" s="38"/>
      <c r="AQ33" s="38"/>
      <c r="AR33" s="38"/>
      <c r="AS33" s="38"/>
      <c r="AT33" s="38"/>
      <c r="AU33" s="38"/>
      <c r="AV33" s="38"/>
      <c r="AW33" s="38"/>
      <c r="AX33" s="38"/>
      <c r="AY33" s="38"/>
      <c r="AZ33" s="38"/>
      <c r="BA33" s="38"/>
      <c r="BB33" s="38"/>
      <c r="BC33" s="38"/>
      <c r="BD33" s="38"/>
      <c r="BE33" s="38"/>
      <c r="BF33" s="38"/>
      <c r="BG33" s="38"/>
      <c r="BH33" s="38"/>
      <c r="BI33" s="38"/>
      <c r="BJ33" s="38"/>
      <c r="BK33" s="38"/>
      <c r="BL33" s="38"/>
      <c r="BM33" s="38"/>
      <c r="BN33" s="38"/>
      <c r="BO33" s="38"/>
      <c r="BP33" s="38"/>
      <c r="BQ33" s="38"/>
      <c r="BR33" s="38"/>
      <c r="BS33" s="38"/>
      <c r="BT33" s="38"/>
      <c r="BU33" s="38"/>
      <c r="BV33" s="38"/>
      <c r="BW33" s="38"/>
      <c r="BX33" s="38"/>
      <c r="BY33" s="38"/>
      <c r="BZ33" s="38"/>
      <c r="CA33" s="38"/>
      <c r="CB33" s="38"/>
      <c r="CC33" s="38"/>
      <c r="CD33" s="38"/>
      <c r="CE33" s="38"/>
      <c r="CF33" s="38"/>
      <c r="CG33" s="38"/>
      <c r="CH33" s="38"/>
      <c r="CI33" s="38"/>
      <c r="CJ33" s="38"/>
      <c r="CK33" s="38"/>
      <c r="CL33" s="38"/>
      <c r="CM33" s="38"/>
      <c r="CN33" s="38"/>
      <c r="CO33" s="38"/>
      <c r="CP33" s="38"/>
      <c r="CQ33" s="38"/>
      <c r="CR33" s="38"/>
      <c r="CS33" s="38"/>
      <c r="CT33" s="38"/>
      <c r="CU33" s="38"/>
      <c r="CV33" s="38"/>
      <c r="CW33" s="38"/>
      <c r="CX33" s="38"/>
      <c r="CY33" s="38"/>
      <c r="CZ33" s="38"/>
      <c r="DA33" s="38"/>
      <c r="DB33" s="38"/>
      <c r="DC33" s="38"/>
      <c r="DD33" s="38"/>
      <c r="DE33" s="38"/>
      <c r="DF33" s="38"/>
      <c r="DG33" s="38"/>
      <c r="DH33" s="38"/>
      <c r="DI33" s="38"/>
      <c r="DJ33" s="38"/>
      <c r="DK33" s="38"/>
      <c r="DL33" s="38"/>
      <c r="DM33" s="38"/>
      <c r="DN33" s="38"/>
      <c r="DO33" s="38"/>
      <c r="DP33" s="38"/>
      <c r="DQ33" s="38"/>
      <c r="DR33" s="38"/>
      <c r="DS33" s="38"/>
      <c r="DT33" s="38"/>
      <c r="DU33" s="38"/>
      <c r="DV33" s="38"/>
      <c r="DW33" s="38"/>
      <c r="DX33" s="38"/>
      <c r="DY33" s="38"/>
      <c r="DZ33" s="38"/>
      <c r="EA33" s="38"/>
      <c r="EB33" s="38"/>
      <c r="EC33" s="38"/>
      <c r="ED33" s="38"/>
      <c r="EE33" s="38"/>
      <c r="EF33" s="38"/>
      <c r="EG33" s="38"/>
      <c r="EH33" s="38"/>
      <c r="EI33" s="38"/>
      <c r="EJ33" s="38"/>
      <c r="EK33" s="38"/>
      <c r="EL33" s="38"/>
      <c r="EM33" s="38"/>
      <c r="EN33" s="38"/>
      <c r="EO33" s="38"/>
      <c r="EP33" s="38"/>
      <c r="EQ33" s="38"/>
      <c r="ER33" s="38"/>
      <c r="ES33" s="38"/>
      <c r="ET33" s="38"/>
      <c r="EU33" s="38"/>
      <c r="EV33" s="38"/>
      <c r="EW33" s="38"/>
      <c r="EX33" s="38"/>
      <c r="EY33" s="38"/>
      <c r="EZ33" s="38"/>
      <c r="FA33" s="38"/>
      <c r="FB33" s="38"/>
      <c r="FC33" s="38"/>
      <c r="FD33" s="38"/>
      <c r="FE33" s="38"/>
      <c r="FF33" s="38"/>
      <c r="FG33" s="38"/>
      <c r="FH33" s="38"/>
      <c r="FI33" s="38"/>
      <c r="FJ33" s="38"/>
      <c r="FK33" s="38"/>
      <c r="FL33" s="38"/>
      <c r="FM33" s="38"/>
    </row>
    <row r="34" spans="1:169" x14ac:dyDescent="0.45">
      <c r="A34" t="s">
        <v>213</v>
      </c>
      <c r="B34" s="32">
        <v>0.08</v>
      </c>
      <c r="C34">
        <v>0.08</v>
      </c>
      <c r="D34" s="41">
        <v>8.4400000000000003E-2</v>
      </c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38"/>
      <c r="AI34" s="38"/>
      <c r="AJ34" s="38"/>
      <c r="AK34" s="38"/>
      <c r="AL34" s="38"/>
      <c r="AM34" s="38"/>
      <c r="AN34" s="38"/>
      <c r="AO34" s="38"/>
      <c r="AP34" s="38"/>
      <c r="AQ34" s="38"/>
      <c r="AR34" s="38"/>
      <c r="AS34" s="38"/>
      <c r="AT34" s="38"/>
      <c r="AU34" s="38"/>
      <c r="AV34" s="38"/>
      <c r="AW34" s="38"/>
      <c r="AX34" s="38"/>
      <c r="AY34" s="38"/>
      <c r="AZ34" s="38"/>
      <c r="BA34" s="38"/>
      <c r="BB34" s="38"/>
      <c r="BC34" s="38"/>
      <c r="BD34" s="38"/>
      <c r="BE34" s="38"/>
      <c r="BF34" s="38"/>
      <c r="BG34" s="38"/>
      <c r="BH34" s="38"/>
      <c r="BI34" s="38"/>
      <c r="BJ34" s="38"/>
      <c r="BK34" s="38"/>
      <c r="BL34" s="38"/>
      <c r="BM34" s="38"/>
      <c r="BN34" s="38"/>
      <c r="BO34" s="38"/>
      <c r="BP34" s="38"/>
      <c r="BQ34" s="38"/>
      <c r="BR34" s="38"/>
      <c r="BS34" s="38"/>
      <c r="BT34" s="38"/>
      <c r="BU34" s="38"/>
      <c r="BV34" s="38"/>
      <c r="BW34" s="38"/>
      <c r="BX34" s="38"/>
      <c r="BY34" s="38"/>
      <c r="BZ34" s="38"/>
      <c r="CA34" s="38"/>
      <c r="CB34" s="38"/>
      <c r="CC34" s="38"/>
      <c r="CD34" s="38"/>
      <c r="CE34" s="38"/>
      <c r="CF34" s="38"/>
      <c r="CG34" s="38"/>
      <c r="CH34" s="38"/>
      <c r="CI34" s="38"/>
      <c r="CJ34" s="38"/>
      <c r="CK34" s="38"/>
      <c r="CL34" s="38"/>
      <c r="CM34" s="38"/>
      <c r="CN34" s="38"/>
      <c r="CO34" s="38"/>
      <c r="CP34" s="38"/>
      <c r="CQ34" s="38"/>
      <c r="CR34" s="38"/>
      <c r="CS34" s="38"/>
      <c r="CT34" s="38"/>
      <c r="CU34" s="38"/>
      <c r="CV34" s="38"/>
      <c r="CW34" s="38"/>
      <c r="CX34" s="38"/>
      <c r="CY34" s="38"/>
      <c r="CZ34" s="38"/>
      <c r="DA34" s="38"/>
      <c r="DB34" s="38"/>
      <c r="DC34" s="38"/>
      <c r="DD34" s="38"/>
      <c r="DE34" s="38"/>
      <c r="DF34" s="38"/>
      <c r="DG34" s="38"/>
      <c r="DH34" s="38"/>
      <c r="DI34" s="38"/>
      <c r="DJ34" s="38"/>
      <c r="DK34" s="38"/>
      <c r="DL34" s="38"/>
      <c r="DM34" s="38"/>
      <c r="DN34" s="38"/>
      <c r="DO34" s="38"/>
      <c r="DP34" s="38"/>
      <c r="DQ34" s="38"/>
      <c r="DR34" s="38"/>
      <c r="DS34" s="38"/>
      <c r="DT34" s="38"/>
      <c r="DU34" s="38"/>
      <c r="DV34" s="38"/>
      <c r="DW34" s="38"/>
      <c r="DX34" s="38"/>
      <c r="DY34" s="38"/>
      <c r="DZ34" s="38"/>
      <c r="EA34" s="38"/>
      <c r="EB34" s="38"/>
      <c r="EC34" s="38"/>
      <c r="ED34" s="38"/>
      <c r="EE34" s="38"/>
      <c r="EF34" s="38"/>
      <c r="EG34" s="38"/>
      <c r="EH34" s="38"/>
      <c r="EI34" s="38"/>
      <c r="EJ34" s="38"/>
      <c r="EK34" s="38"/>
      <c r="EL34" s="38"/>
      <c r="EM34" s="38"/>
      <c r="EN34" s="38"/>
      <c r="EO34" s="38"/>
      <c r="EP34" s="38"/>
      <c r="EQ34" s="38"/>
      <c r="ER34" s="38"/>
      <c r="ES34" s="38"/>
      <c r="ET34" s="38"/>
      <c r="EU34" s="38"/>
      <c r="EV34" s="38"/>
      <c r="EW34" s="38"/>
      <c r="EX34" s="38"/>
      <c r="EY34" s="38"/>
      <c r="EZ34" s="38"/>
      <c r="FA34" s="38"/>
      <c r="FB34" s="38"/>
      <c r="FC34" s="38"/>
      <c r="FD34" s="38"/>
      <c r="FE34" s="38"/>
      <c r="FF34" s="38"/>
      <c r="FG34" s="38"/>
      <c r="FH34" s="38"/>
      <c r="FI34" s="38"/>
      <c r="FJ34" s="38"/>
      <c r="FK34" s="38"/>
      <c r="FL34" s="38"/>
      <c r="FM34" s="38"/>
    </row>
    <row r="35" spans="1:169" x14ac:dyDescent="0.45">
      <c r="A35" t="s">
        <v>214</v>
      </c>
      <c r="B35" s="32">
        <v>0.04</v>
      </c>
      <c r="C35">
        <v>0.04</v>
      </c>
      <c r="D35" s="41">
        <v>0.01</v>
      </c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  <c r="AF35" s="38"/>
      <c r="AG35" s="38"/>
      <c r="AH35" s="38"/>
      <c r="AI35" s="38"/>
      <c r="AJ35" s="38"/>
      <c r="AK35" s="38"/>
      <c r="AL35" s="38"/>
      <c r="AM35" s="38"/>
      <c r="AN35" s="38"/>
      <c r="AO35" s="38"/>
      <c r="AP35" s="38"/>
      <c r="AQ35" s="38"/>
      <c r="AR35" s="38"/>
      <c r="AS35" s="38"/>
      <c r="AT35" s="38"/>
      <c r="AU35" s="38"/>
      <c r="AV35" s="38"/>
      <c r="AW35" s="38"/>
      <c r="AX35" s="38"/>
      <c r="AY35" s="38"/>
      <c r="AZ35" s="38"/>
      <c r="BA35" s="38"/>
      <c r="BB35" s="38"/>
      <c r="BC35" s="38"/>
      <c r="BD35" s="38"/>
      <c r="BE35" s="38"/>
      <c r="BF35" s="38"/>
      <c r="BG35" s="38"/>
      <c r="BH35" s="38"/>
      <c r="BI35" s="38"/>
      <c r="BJ35" s="38"/>
      <c r="BK35" s="38"/>
      <c r="BL35" s="38"/>
      <c r="BM35" s="38"/>
      <c r="BN35" s="38"/>
      <c r="BO35" s="38"/>
      <c r="BP35" s="38"/>
      <c r="BQ35" s="38"/>
      <c r="BR35" s="38"/>
      <c r="BS35" s="38"/>
      <c r="BT35" s="38"/>
      <c r="BU35" s="38"/>
      <c r="BV35" s="38"/>
      <c r="BW35" s="38"/>
      <c r="BX35" s="38"/>
      <c r="BY35" s="38"/>
      <c r="BZ35" s="38"/>
      <c r="CA35" s="38"/>
      <c r="CB35" s="38"/>
      <c r="CC35" s="38"/>
      <c r="CD35" s="38"/>
      <c r="CE35" s="38"/>
      <c r="CF35" s="38"/>
      <c r="CG35" s="38"/>
      <c r="CH35" s="38"/>
      <c r="CI35" s="38"/>
      <c r="CJ35" s="38"/>
      <c r="CK35" s="38"/>
      <c r="CL35" s="38"/>
      <c r="CM35" s="38"/>
      <c r="CN35" s="38"/>
      <c r="CO35" s="38"/>
      <c r="CP35" s="38"/>
      <c r="CQ35" s="38"/>
      <c r="CR35" s="38"/>
      <c r="CS35" s="38"/>
      <c r="CT35" s="38"/>
      <c r="CU35" s="38"/>
      <c r="CV35" s="38"/>
      <c r="CW35" s="38"/>
      <c r="CX35" s="38"/>
      <c r="CY35" s="38"/>
      <c r="CZ35" s="38"/>
      <c r="DA35" s="38"/>
      <c r="DB35" s="38"/>
      <c r="DC35" s="38"/>
      <c r="DD35" s="38"/>
      <c r="DE35" s="38"/>
      <c r="DF35" s="38"/>
      <c r="DG35" s="38"/>
      <c r="DH35" s="38"/>
      <c r="DI35" s="38"/>
      <c r="DJ35" s="38"/>
      <c r="DK35" s="38"/>
      <c r="DL35" s="38"/>
      <c r="DM35" s="38"/>
      <c r="DN35" s="38"/>
      <c r="DO35" s="38"/>
      <c r="DP35" s="38"/>
      <c r="DQ35" s="38"/>
      <c r="DR35" s="38"/>
      <c r="DS35" s="38"/>
      <c r="DT35" s="38"/>
      <c r="DU35" s="38"/>
      <c r="DV35" s="38"/>
      <c r="DW35" s="38"/>
      <c r="DX35" s="38"/>
      <c r="DY35" s="38"/>
      <c r="DZ35" s="38"/>
      <c r="EA35" s="38"/>
      <c r="EB35" s="38"/>
      <c r="EC35" s="38"/>
      <c r="ED35" s="38"/>
      <c r="EE35" s="38"/>
      <c r="EF35" s="38"/>
      <c r="EG35" s="38"/>
      <c r="EH35" s="38"/>
      <c r="EI35" s="38"/>
      <c r="EJ35" s="38"/>
      <c r="EK35" s="38"/>
      <c r="EL35" s="38"/>
      <c r="EM35" s="38"/>
      <c r="EN35" s="38"/>
      <c r="EO35" s="38"/>
      <c r="EP35" s="38"/>
      <c r="EQ35" s="38"/>
      <c r="ER35" s="38"/>
      <c r="ES35" s="38"/>
      <c r="ET35" s="38"/>
      <c r="EU35" s="38"/>
      <c r="EV35" s="38"/>
      <c r="EW35" s="38"/>
      <c r="EX35" s="38"/>
      <c r="EY35" s="38"/>
      <c r="EZ35" s="38"/>
      <c r="FA35" s="38"/>
      <c r="FB35" s="38"/>
      <c r="FC35" s="38"/>
      <c r="FD35" s="38"/>
      <c r="FE35" s="38"/>
      <c r="FF35" s="38"/>
      <c r="FG35" s="38"/>
      <c r="FH35" s="38"/>
      <c r="FI35" s="38"/>
      <c r="FJ35" s="38"/>
      <c r="FK35" s="38"/>
      <c r="FL35" s="38"/>
      <c r="FM35" s="38"/>
    </row>
    <row r="36" spans="1:169" x14ac:dyDescent="0.45">
      <c r="A36" t="s">
        <v>215</v>
      </c>
      <c r="B36" s="32">
        <v>0.01</v>
      </c>
      <c r="C36">
        <v>0.01</v>
      </c>
      <c r="D36">
        <v>0.01</v>
      </c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  <c r="AF36" s="38"/>
      <c r="AG36" s="38"/>
      <c r="AH36" s="38"/>
      <c r="AI36" s="38"/>
      <c r="AJ36" s="38"/>
      <c r="AK36" s="38"/>
      <c r="AL36" s="38"/>
      <c r="AM36" s="38"/>
      <c r="AN36" s="38"/>
      <c r="AO36" s="38"/>
      <c r="AP36" s="38"/>
      <c r="AQ36" s="38"/>
      <c r="AR36" s="38"/>
      <c r="AS36" s="38"/>
      <c r="AT36" s="38"/>
      <c r="AU36" s="38"/>
      <c r="AV36" s="38"/>
      <c r="AW36" s="38"/>
      <c r="AX36" s="38"/>
      <c r="AY36" s="38"/>
      <c r="AZ36" s="38"/>
      <c r="BA36" s="38"/>
      <c r="BB36" s="38"/>
      <c r="BC36" s="38"/>
      <c r="BD36" s="38"/>
      <c r="BE36" s="38"/>
      <c r="BF36" s="38"/>
      <c r="BG36" s="38"/>
      <c r="BH36" s="38"/>
      <c r="BI36" s="38"/>
      <c r="BJ36" s="38"/>
      <c r="BK36" s="38"/>
      <c r="BL36" s="38"/>
      <c r="BM36" s="38"/>
      <c r="BN36" s="38"/>
      <c r="BO36" s="38"/>
      <c r="BP36" s="38"/>
      <c r="BQ36" s="38"/>
      <c r="BR36" s="38"/>
      <c r="BS36" s="38"/>
      <c r="BT36" s="38"/>
      <c r="BU36" s="38"/>
      <c r="BV36" s="38"/>
      <c r="BW36" s="38"/>
      <c r="BX36" s="38"/>
      <c r="BY36" s="38"/>
      <c r="BZ36" s="38"/>
      <c r="CA36" s="38"/>
      <c r="CB36" s="38"/>
      <c r="CC36" s="38"/>
      <c r="CD36" s="38"/>
      <c r="CE36" s="38"/>
      <c r="CF36" s="38"/>
      <c r="CG36" s="38"/>
      <c r="CH36" s="38"/>
      <c r="CI36" s="38"/>
      <c r="CJ36" s="38"/>
      <c r="CK36" s="38"/>
      <c r="CL36" s="38"/>
      <c r="CM36" s="38"/>
      <c r="CN36" s="38"/>
      <c r="CO36" s="38"/>
      <c r="CP36" s="38"/>
      <c r="CQ36" s="38"/>
      <c r="CR36" s="38"/>
      <c r="CS36" s="38"/>
      <c r="CT36" s="38"/>
      <c r="CU36" s="38"/>
      <c r="CV36" s="38"/>
      <c r="CW36" s="38"/>
      <c r="CX36" s="38"/>
      <c r="CY36" s="38"/>
      <c r="CZ36" s="38"/>
      <c r="DA36" s="38"/>
      <c r="DB36" s="38"/>
      <c r="DC36" s="38"/>
      <c r="DD36" s="38"/>
      <c r="DE36" s="38"/>
      <c r="DF36" s="38"/>
      <c r="DG36" s="38"/>
      <c r="DH36" s="38"/>
      <c r="DI36" s="38"/>
      <c r="DJ36" s="38"/>
      <c r="DK36" s="38"/>
      <c r="DL36" s="38"/>
      <c r="DM36" s="38"/>
      <c r="DN36" s="38"/>
      <c r="DO36" s="38"/>
      <c r="DP36" s="38"/>
      <c r="DQ36" s="38"/>
      <c r="DR36" s="38"/>
      <c r="DS36" s="38"/>
      <c r="DT36" s="38"/>
      <c r="DU36" s="38"/>
      <c r="DV36" s="38"/>
      <c r="DW36" s="38"/>
      <c r="DX36" s="38"/>
      <c r="DY36" s="38"/>
      <c r="DZ36" s="38"/>
      <c r="EA36" s="38"/>
      <c r="EB36" s="38"/>
      <c r="EC36" s="38"/>
      <c r="ED36" s="38"/>
      <c r="EE36" s="38"/>
      <c r="EF36" s="38"/>
      <c r="EG36" s="38"/>
      <c r="EH36" s="38"/>
      <c r="EI36" s="38"/>
      <c r="EJ36" s="38"/>
      <c r="EK36" s="38"/>
      <c r="EL36" s="38"/>
      <c r="EM36" s="38"/>
      <c r="EN36" s="38"/>
      <c r="EO36" s="38"/>
      <c r="EP36" s="38"/>
      <c r="EQ36" s="38"/>
      <c r="ER36" s="38"/>
      <c r="ES36" s="38"/>
      <c r="ET36" s="38"/>
      <c r="EU36" s="38"/>
      <c r="EV36" s="38"/>
      <c r="EW36" s="38"/>
      <c r="EX36" s="38"/>
      <c r="EY36" s="38"/>
      <c r="EZ36" s="38"/>
      <c r="FA36" s="38"/>
      <c r="FB36" s="38"/>
      <c r="FC36" s="38"/>
      <c r="FD36" s="38"/>
      <c r="FE36" s="38"/>
      <c r="FF36" s="38"/>
      <c r="FG36" s="38"/>
      <c r="FH36" s="38"/>
      <c r="FI36" s="38"/>
      <c r="FJ36" s="38"/>
      <c r="FK36" s="38"/>
      <c r="FL36" s="38"/>
      <c r="FM36" s="38"/>
    </row>
    <row r="37" spans="1:169" x14ac:dyDescent="0.45">
      <c r="A37" t="s">
        <v>216</v>
      </c>
      <c r="B37" s="32">
        <v>0.08</v>
      </c>
      <c r="C37">
        <v>0.08</v>
      </c>
      <c r="D37">
        <v>0.08</v>
      </c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  <c r="AJ37" s="38"/>
      <c r="AK37" s="38"/>
      <c r="AL37" s="38"/>
      <c r="AM37" s="38"/>
      <c r="AN37" s="38"/>
      <c r="AO37" s="38"/>
      <c r="AP37" s="38"/>
      <c r="AQ37" s="38"/>
      <c r="AR37" s="38"/>
      <c r="AS37" s="38"/>
      <c r="AT37" s="38"/>
      <c r="AU37" s="38"/>
      <c r="AV37" s="38"/>
      <c r="AW37" s="38"/>
      <c r="AX37" s="38"/>
      <c r="AY37" s="38"/>
      <c r="AZ37" s="38"/>
      <c r="BA37" s="38"/>
      <c r="BB37" s="38"/>
      <c r="BC37" s="38"/>
      <c r="BD37" s="38"/>
      <c r="BE37" s="38"/>
      <c r="BF37" s="38"/>
      <c r="BG37" s="38"/>
      <c r="BH37" s="38"/>
      <c r="BI37" s="38"/>
      <c r="BJ37" s="38"/>
      <c r="BK37" s="38"/>
      <c r="BL37" s="38"/>
      <c r="BM37" s="38"/>
      <c r="BN37" s="38"/>
      <c r="BO37" s="38"/>
      <c r="BP37" s="38"/>
      <c r="BQ37" s="38"/>
      <c r="BR37" s="38"/>
      <c r="BS37" s="38"/>
      <c r="BT37" s="38"/>
      <c r="BU37" s="38"/>
      <c r="BV37" s="38"/>
      <c r="BW37" s="38"/>
      <c r="BX37" s="38"/>
      <c r="BY37" s="38"/>
      <c r="BZ37" s="38"/>
      <c r="CA37" s="38"/>
      <c r="CB37" s="38"/>
      <c r="CC37" s="38"/>
      <c r="CD37" s="38"/>
      <c r="CE37" s="38"/>
      <c r="CF37" s="38"/>
      <c r="CG37" s="38"/>
      <c r="CH37" s="38"/>
      <c r="CI37" s="38"/>
      <c r="CJ37" s="38"/>
      <c r="CK37" s="38"/>
      <c r="CL37" s="38"/>
      <c r="CM37" s="38"/>
      <c r="CN37" s="38"/>
      <c r="CO37" s="38"/>
      <c r="CP37" s="38"/>
      <c r="CQ37" s="38"/>
      <c r="CR37" s="38"/>
      <c r="CS37" s="38"/>
      <c r="CT37" s="38"/>
      <c r="CU37" s="38"/>
      <c r="CV37" s="38"/>
      <c r="CW37" s="38"/>
      <c r="CX37" s="38"/>
      <c r="CY37" s="38"/>
      <c r="CZ37" s="38"/>
      <c r="DA37" s="38"/>
      <c r="DB37" s="38"/>
      <c r="DC37" s="38"/>
      <c r="DD37" s="38"/>
      <c r="DE37" s="38"/>
      <c r="DF37" s="38"/>
      <c r="DG37" s="38"/>
      <c r="DH37" s="38"/>
      <c r="DI37" s="38"/>
      <c r="DJ37" s="38"/>
      <c r="DK37" s="38"/>
      <c r="DL37" s="38"/>
      <c r="DM37" s="38"/>
      <c r="DN37" s="38"/>
      <c r="DO37" s="38"/>
      <c r="DP37" s="38"/>
      <c r="DQ37" s="38"/>
      <c r="DR37" s="38"/>
      <c r="DS37" s="38"/>
      <c r="DT37" s="38"/>
      <c r="DU37" s="38"/>
      <c r="DV37" s="38"/>
      <c r="DW37" s="38"/>
      <c r="DX37" s="38"/>
      <c r="DY37" s="38"/>
      <c r="DZ37" s="38"/>
      <c r="EA37" s="38"/>
      <c r="EB37" s="38"/>
      <c r="EC37" s="38"/>
      <c r="ED37" s="38"/>
      <c r="EE37" s="38"/>
      <c r="EF37" s="38"/>
      <c r="EG37" s="38"/>
      <c r="EH37" s="38"/>
      <c r="EI37" s="38"/>
      <c r="EJ37" s="38"/>
      <c r="EK37" s="38"/>
      <c r="EL37" s="38"/>
      <c r="EM37" s="38"/>
      <c r="EN37" s="38"/>
      <c r="EO37" s="38"/>
      <c r="EP37" s="38"/>
      <c r="EQ37" s="38"/>
      <c r="ER37" s="38"/>
      <c r="ES37" s="38"/>
      <c r="ET37" s="38"/>
      <c r="EU37" s="38"/>
      <c r="EV37" s="38"/>
      <c r="EW37" s="38"/>
      <c r="EX37" s="38"/>
      <c r="EY37" s="38"/>
      <c r="EZ37" s="38"/>
      <c r="FA37" s="38"/>
      <c r="FB37" s="38"/>
      <c r="FC37" s="38"/>
      <c r="FD37" s="38"/>
      <c r="FE37" s="38"/>
      <c r="FF37" s="38"/>
      <c r="FG37" s="38"/>
      <c r="FH37" s="38"/>
      <c r="FI37" s="38"/>
      <c r="FJ37" s="38"/>
      <c r="FK37" s="38"/>
      <c r="FL37" s="38"/>
      <c r="FM37" s="38"/>
    </row>
    <row r="38" spans="1:169" x14ac:dyDescent="0.45">
      <c r="A38" t="s">
        <v>217</v>
      </c>
      <c r="B38" s="32">
        <v>0.04</v>
      </c>
      <c r="C38">
        <v>0.04</v>
      </c>
      <c r="D38">
        <v>0.04</v>
      </c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38"/>
      <c r="AI38" s="38"/>
      <c r="AJ38" s="38"/>
      <c r="AK38" s="38"/>
      <c r="AL38" s="38"/>
      <c r="AM38" s="38"/>
      <c r="AN38" s="38"/>
      <c r="AO38" s="38"/>
      <c r="AP38" s="38"/>
      <c r="AQ38" s="38"/>
      <c r="AR38" s="38"/>
      <c r="AS38" s="38"/>
      <c r="AT38" s="38"/>
      <c r="AU38" s="38"/>
      <c r="AV38" s="38"/>
      <c r="AW38" s="38"/>
      <c r="AX38" s="38"/>
      <c r="AY38" s="38"/>
      <c r="AZ38" s="38"/>
      <c r="BA38" s="38"/>
      <c r="BB38" s="38"/>
      <c r="BC38" s="38"/>
      <c r="BD38" s="38"/>
      <c r="BE38" s="38"/>
      <c r="BF38" s="38"/>
      <c r="BG38" s="38"/>
      <c r="BH38" s="38"/>
      <c r="BI38" s="38"/>
      <c r="BJ38" s="38"/>
      <c r="BK38" s="38"/>
      <c r="BL38" s="38"/>
      <c r="BM38" s="38"/>
      <c r="BN38" s="38"/>
      <c r="BO38" s="38"/>
      <c r="BP38" s="38"/>
      <c r="BQ38" s="38"/>
      <c r="BR38" s="38"/>
      <c r="BS38" s="38"/>
      <c r="BT38" s="38"/>
      <c r="BU38" s="38"/>
      <c r="BV38" s="38"/>
      <c r="BW38" s="38"/>
      <c r="BX38" s="38"/>
      <c r="BY38" s="38"/>
      <c r="BZ38" s="38"/>
      <c r="CA38" s="38"/>
      <c r="CB38" s="38"/>
      <c r="CC38" s="38"/>
      <c r="CD38" s="38"/>
      <c r="CE38" s="38"/>
      <c r="CF38" s="38"/>
      <c r="CG38" s="38"/>
      <c r="CH38" s="38"/>
      <c r="CI38" s="38"/>
      <c r="CJ38" s="38"/>
      <c r="CK38" s="38"/>
      <c r="CL38" s="38"/>
      <c r="CM38" s="38"/>
      <c r="CN38" s="38"/>
      <c r="CO38" s="38"/>
      <c r="CP38" s="38"/>
      <c r="CQ38" s="38"/>
      <c r="CR38" s="38"/>
      <c r="CS38" s="38"/>
      <c r="CT38" s="38"/>
      <c r="CU38" s="38"/>
      <c r="CV38" s="38"/>
      <c r="CW38" s="38"/>
      <c r="CX38" s="38"/>
      <c r="CY38" s="38"/>
      <c r="CZ38" s="38"/>
      <c r="DA38" s="38"/>
      <c r="DB38" s="38"/>
      <c r="DC38" s="38"/>
      <c r="DD38" s="38"/>
      <c r="DE38" s="38"/>
      <c r="DF38" s="38"/>
      <c r="DG38" s="38"/>
      <c r="DH38" s="38"/>
      <c r="DI38" s="38"/>
      <c r="DJ38" s="38"/>
      <c r="DK38" s="38"/>
      <c r="DL38" s="38"/>
      <c r="DM38" s="38"/>
      <c r="DN38" s="38"/>
      <c r="DO38" s="38"/>
      <c r="DP38" s="38"/>
      <c r="DQ38" s="38"/>
      <c r="DR38" s="38"/>
      <c r="DS38" s="38"/>
      <c r="DT38" s="38"/>
      <c r="DU38" s="38"/>
      <c r="DV38" s="38"/>
      <c r="DW38" s="38"/>
      <c r="DX38" s="38"/>
      <c r="DY38" s="38"/>
      <c r="DZ38" s="38"/>
      <c r="EA38" s="38"/>
      <c r="EB38" s="38"/>
      <c r="EC38" s="38"/>
      <c r="ED38" s="38"/>
      <c r="EE38" s="38"/>
      <c r="EF38" s="38"/>
      <c r="EG38" s="38"/>
      <c r="EH38" s="38"/>
      <c r="EI38" s="38"/>
      <c r="EJ38" s="38"/>
      <c r="EK38" s="38"/>
      <c r="EL38" s="38"/>
      <c r="EM38" s="38"/>
      <c r="EN38" s="38"/>
      <c r="EO38" s="38"/>
      <c r="EP38" s="38"/>
      <c r="EQ38" s="38"/>
      <c r="ER38" s="38"/>
      <c r="ES38" s="38"/>
      <c r="ET38" s="38"/>
      <c r="EU38" s="38"/>
      <c r="EV38" s="38"/>
      <c r="EW38" s="38"/>
      <c r="EX38" s="38"/>
      <c r="EY38" s="38"/>
      <c r="EZ38" s="38"/>
      <c r="FA38" s="38"/>
      <c r="FB38" s="38"/>
      <c r="FC38" s="38"/>
      <c r="FD38" s="38"/>
      <c r="FE38" s="38"/>
      <c r="FF38" s="38"/>
      <c r="FG38" s="38"/>
      <c r="FH38" s="38"/>
      <c r="FI38" s="38"/>
      <c r="FJ38" s="38"/>
      <c r="FK38" s="38"/>
      <c r="FL38" s="38"/>
      <c r="FM38" s="38"/>
    </row>
    <row r="39" spans="1:169" x14ac:dyDescent="0.45">
      <c r="A39" t="s">
        <v>218</v>
      </c>
      <c r="B39" s="32">
        <v>0.31</v>
      </c>
      <c r="C39">
        <v>0.31</v>
      </c>
      <c r="D39">
        <v>0.31</v>
      </c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  <c r="AF39" s="38"/>
      <c r="AG39" s="38"/>
      <c r="AH39" s="38"/>
      <c r="AI39" s="38"/>
      <c r="AJ39" s="38"/>
      <c r="AK39" s="38"/>
      <c r="AL39" s="38"/>
      <c r="AM39" s="38"/>
      <c r="AN39" s="38"/>
      <c r="AO39" s="38"/>
      <c r="AP39" s="38"/>
      <c r="AQ39" s="38"/>
      <c r="AR39" s="38"/>
      <c r="AS39" s="38"/>
      <c r="AT39" s="38"/>
      <c r="AU39" s="38"/>
      <c r="AV39" s="38"/>
      <c r="AW39" s="38"/>
      <c r="AX39" s="38"/>
      <c r="AY39" s="38"/>
      <c r="AZ39" s="38"/>
      <c r="BA39" s="38"/>
      <c r="BB39" s="38"/>
      <c r="BC39" s="38"/>
      <c r="BD39" s="38"/>
      <c r="BE39" s="38"/>
      <c r="BF39" s="38"/>
      <c r="BG39" s="38"/>
      <c r="BH39" s="38"/>
      <c r="BI39" s="38"/>
      <c r="BJ39" s="38"/>
      <c r="BK39" s="38"/>
      <c r="BL39" s="38"/>
      <c r="BM39" s="38"/>
      <c r="BN39" s="38"/>
      <c r="BO39" s="38"/>
      <c r="BP39" s="38"/>
      <c r="BQ39" s="38"/>
      <c r="BR39" s="38"/>
      <c r="BS39" s="38"/>
      <c r="BT39" s="38"/>
      <c r="BU39" s="38"/>
      <c r="BV39" s="38"/>
      <c r="BW39" s="38"/>
      <c r="BX39" s="38"/>
      <c r="BY39" s="38"/>
      <c r="BZ39" s="38"/>
      <c r="CA39" s="38"/>
      <c r="CB39" s="38"/>
      <c r="CC39" s="38"/>
      <c r="CD39" s="38"/>
      <c r="CE39" s="38"/>
      <c r="CF39" s="38"/>
      <c r="CG39" s="38"/>
      <c r="CH39" s="38"/>
      <c r="CI39" s="38"/>
      <c r="CJ39" s="38"/>
      <c r="CK39" s="38"/>
      <c r="CL39" s="38"/>
      <c r="CM39" s="38"/>
      <c r="CN39" s="38"/>
      <c r="CO39" s="38"/>
      <c r="CP39" s="38"/>
      <c r="CQ39" s="38"/>
      <c r="CR39" s="38"/>
      <c r="CS39" s="38"/>
      <c r="CT39" s="38"/>
      <c r="CU39" s="38"/>
      <c r="CV39" s="38"/>
      <c r="CW39" s="38"/>
      <c r="CX39" s="38"/>
      <c r="CY39" s="38"/>
      <c r="CZ39" s="38"/>
      <c r="DA39" s="38"/>
      <c r="DB39" s="38"/>
      <c r="DC39" s="38"/>
      <c r="DD39" s="38"/>
      <c r="DE39" s="38"/>
      <c r="DF39" s="38"/>
      <c r="DG39" s="38"/>
      <c r="DH39" s="38"/>
      <c r="DI39" s="38"/>
      <c r="DJ39" s="38"/>
      <c r="DK39" s="38"/>
      <c r="DL39" s="38"/>
      <c r="DM39" s="38"/>
      <c r="DN39" s="38"/>
      <c r="DO39" s="38"/>
      <c r="DP39" s="38"/>
      <c r="DQ39" s="38"/>
      <c r="DR39" s="38"/>
      <c r="DS39" s="38"/>
      <c r="DT39" s="38"/>
      <c r="DU39" s="38"/>
      <c r="DV39" s="38"/>
      <c r="DW39" s="38"/>
      <c r="DX39" s="38"/>
      <c r="DY39" s="38"/>
      <c r="DZ39" s="38"/>
      <c r="EA39" s="38"/>
      <c r="EB39" s="38"/>
      <c r="EC39" s="38"/>
      <c r="ED39" s="38"/>
      <c r="EE39" s="38"/>
      <c r="EF39" s="38"/>
      <c r="EG39" s="38"/>
      <c r="EH39" s="38"/>
      <c r="EI39" s="38"/>
      <c r="EJ39" s="38"/>
      <c r="EK39" s="38"/>
      <c r="EL39" s="38"/>
      <c r="EM39" s="38"/>
      <c r="EN39" s="38"/>
      <c r="EO39" s="38"/>
      <c r="EP39" s="38"/>
      <c r="EQ39" s="38"/>
      <c r="ER39" s="38"/>
      <c r="ES39" s="38"/>
      <c r="ET39" s="38"/>
      <c r="EU39" s="38"/>
      <c r="EV39" s="38"/>
      <c r="EW39" s="38"/>
      <c r="EX39" s="38"/>
      <c r="EY39" s="38"/>
      <c r="EZ39" s="38"/>
      <c r="FA39" s="38"/>
      <c r="FB39" s="38"/>
      <c r="FC39" s="38"/>
      <c r="FD39" s="38"/>
      <c r="FE39" s="38"/>
      <c r="FF39" s="38"/>
      <c r="FG39" s="38"/>
      <c r="FH39" s="38"/>
      <c r="FI39" s="38"/>
      <c r="FJ39" s="38"/>
      <c r="FK39" s="38"/>
      <c r="FL39" s="38"/>
      <c r="FM39" s="38"/>
    </row>
    <row r="40" spans="1:169" x14ac:dyDescent="0.45">
      <c r="A40" t="s">
        <v>219</v>
      </c>
      <c r="B40" s="32">
        <v>0.31</v>
      </c>
      <c r="C40">
        <v>0.31</v>
      </c>
      <c r="D40">
        <v>0.31</v>
      </c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  <c r="AF40" s="38"/>
      <c r="AG40" s="38"/>
      <c r="AH40" s="38"/>
      <c r="AI40" s="38"/>
      <c r="AJ40" s="38"/>
      <c r="AK40" s="38"/>
      <c r="AL40" s="38"/>
      <c r="AM40" s="38"/>
      <c r="AN40" s="38"/>
      <c r="AO40" s="38"/>
      <c r="AP40" s="38"/>
      <c r="AQ40" s="38"/>
      <c r="AR40" s="38"/>
      <c r="AS40" s="38"/>
      <c r="AT40" s="38"/>
      <c r="AU40" s="38"/>
      <c r="AV40" s="38"/>
      <c r="AW40" s="38"/>
      <c r="AX40" s="38"/>
      <c r="AY40" s="38"/>
      <c r="AZ40" s="38"/>
      <c r="BA40" s="38"/>
      <c r="BB40" s="38"/>
      <c r="BC40" s="38"/>
      <c r="BD40" s="38"/>
      <c r="BE40" s="38"/>
      <c r="BF40" s="38"/>
      <c r="BG40" s="38"/>
      <c r="BH40" s="38"/>
      <c r="BI40" s="38"/>
      <c r="BJ40" s="38"/>
      <c r="BK40" s="38"/>
      <c r="BL40" s="38"/>
      <c r="BM40" s="38"/>
      <c r="BN40" s="38"/>
      <c r="BO40" s="38"/>
      <c r="BP40" s="38"/>
      <c r="BQ40" s="38"/>
      <c r="BR40" s="38"/>
      <c r="BS40" s="38"/>
      <c r="BT40" s="38"/>
      <c r="BU40" s="38"/>
      <c r="BV40" s="38"/>
      <c r="BW40" s="38"/>
      <c r="BX40" s="38"/>
      <c r="BY40" s="38"/>
      <c r="BZ40" s="38"/>
      <c r="CA40" s="38"/>
      <c r="CB40" s="38"/>
      <c r="CC40" s="38"/>
      <c r="CD40" s="38"/>
      <c r="CE40" s="38"/>
      <c r="CF40" s="38"/>
      <c r="CG40" s="38"/>
      <c r="CH40" s="38"/>
      <c r="CI40" s="38"/>
      <c r="CJ40" s="38"/>
      <c r="CK40" s="38"/>
      <c r="CL40" s="38"/>
      <c r="CM40" s="38"/>
      <c r="CN40" s="38"/>
      <c r="CO40" s="38"/>
      <c r="CP40" s="38"/>
      <c r="CQ40" s="38"/>
      <c r="CR40" s="38"/>
      <c r="CS40" s="38"/>
      <c r="CT40" s="38"/>
      <c r="CU40" s="38"/>
      <c r="CV40" s="38"/>
      <c r="CW40" s="38"/>
      <c r="CX40" s="38"/>
      <c r="CY40" s="38"/>
      <c r="CZ40" s="38"/>
      <c r="DA40" s="38"/>
      <c r="DB40" s="38"/>
      <c r="DC40" s="38"/>
      <c r="DD40" s="38"/>
      <c r="DE40" s="38"/>
      <c r="DF40" s="38"/>
      <c r="DG40" s="38"/>
      <c r="DH40" s="38"/>
      <c r="DI40" s="38"/>
      <c r="DJ40" s="38"/>
      <c r="DK40" s="38"/>
      <c r="DL40" s="38"/>
      <c r="DM40" s="38"/>
      <c r="DN40" s="38"/>
      <c r="DO40" s="38"/>
      <c r="DP40" s="38"/>
      <c r="DQ40" s="38"/>
      <c r="DR40" s="38"/>
      <c r="DS40" s="38"/>
      <c r="DT40" s="38"/>
      <c r="DU40" s="38"/>
      <c r="DV40" s="38"/>
      <c r="DW40" s="38"/>
      <c r="DX40" s="38"/>
      <c r="DY40" s="38"/>
      <c r="DZ40" s="38"/>
      <c r="EA40" s="38"/>
      <c r="EB40" s="38"/>
      <c r="EC40" s="38"/>
      <c r="ED40" s="38"/>
      <c r="EE40" s="38"/>
      <c r="EF40" s="38"/>
      <c r="EG40" s="38"/>
      <c r="EH40" s="38"/>
      <c r="EI40" s="38"/>
      <c r="EJ40" s="38"/>
      <c r="EK40" s="38"/>
      <c r="EL40" s="38"/>
      <c r="EM40" s="38"/>
      <c r="EN40" s="38"/>
      <c r="EO40" s="38"/>
      <c r="EP40" s="38"/>
      <c r="EQ40" s="38"/>
      <c r="ER40" s="38"/>
      <c r="ES40" s="38"/>
      <c r="ET40" s="38"/>
      <c r="EU40" s="38"/>
      <c r="EV40" s="38"/>
      <c r="EW40" s="38"/>
      <c r="EX40" s="38"/>
      <c r="EY40" s="38"/>
      <c r="EZ40" s="38"/>
      <c r="FA40" s="38"/>
      <c r="FB40" s="38"/>
      <c r="FC40" s="38"/>
      <c r="FD40" s="38"/>
      <c r="FE40" s="38"/>
      <c r="FF40" s="38"/>
      <c r="FG40" s="38"/>
      <c r="FH40" s="38"/>
      <c r="FI40" s="38"/>
      <c r="FJ40" s="38"/>
      <c r="FK40" s="38"/>
      <c r="FL40" s="38"/>
      <c r="FM40" s="38"/>
    </row>
    <row r="41" spans="1:169" x14ac:dyDescent="0.45">
      <c r="A41" t="s">
        <v>220</v>
      </c>
      <c r="B41" s="32">
        <v>0.11</v>
      </c>
      <c r="C41">
        <v>0.11</v>
      </c>
      <c r="D41">
        <v>0.11</v>
      </c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38"/>
      <c r="AF41" s="38"/>
      <c r="AG41" s="38"/>
      <c r="AH41" s="38"/>
      <c r="AI41" s="38"/>
      <c r="AJ41" s="38"/>
      <c r="AK41" s="38"/>
      <c r="AL41" s="38"/>
      <c r="AM41" s="38"/>
      <c r="AN41" s="38"/>
      <c r="AO41" s="38"/>
      <c r="AP41" s="38"/>
      <c r="AQ41" s="38"/>
      <c r="AR41" s="38"/>
      <c r="AS41" s="38"/>
      <c r="AT41" s="38"/>
      <c r="AU41" s="38"/>
      <c r="AV41" s="38"/>
      <c r="AW41" s="38"/>
      <c r="AX41" s="38"/>
      <c r="AY41" s="38"/>
      <c r="AZ41" s="38"/>
      <c r="BA41" s="38"/>
      <c r="BB41" s="38"/>
      <c r="BC41" s="38"/>
      <c r="BD41" s="38"/>
      <c r="BE41" s="38"/>
      <c r="BF41" s="38"/>
      <c r="BG41" s="38"/>
      <c r="BH41" s="38"/>
      <c r="BI41" s="38"/>
      <c r="BJ41" s="38"/>
      <c r="BK41" s="38"/>
      <c r="BL41" s="38"/>
      <c r="BM41" s="38"/>
      <c r="BN41" s="38"/>
      <c r="BO41" s="38"/>
      <c r="BP41" s="38"/>
      <c r="BQ41" s="38"/>
      <c r="BR41" s="38"/>
      <c r="BS41" s="38"/>
      <c r="BT41" s="38"/>
      <c r="BU41" s="38"/>
      <c r="BV41" s="38"/>
      <c r="BW41" s="38"/>
      <c r="BX41" s="38"/>
      <c r="BY41" s="38"/>
      <c r="BZ41" s="38"/>
      <c r="CA41" s="38"/>
      <c r="CB41" s="38"/>
      <c r="CC41" s="38"/>
      <c r="CD41" s="38"/>
      <c r="CE41" s="38"/>
      <c r="CF41" s="38"/>
      <c r="CG41" s="38"/>
      <c r="CH41" s="38"/>
      <c r="CI41" s="38"/>
      <c r="CJ41" s="38"/>
      <c r="CK41" s="38"/>
      <c r="CL41" s="38"/>
      <c r="CM41" s="38"/>
      <c r="CN41" s="38"/>
      <c r="CO41" s="38"/>
      <c r="CP41" s="38"/>
      <c r="CQ41" s="38"/>
      <c r="CR41" s="38"/>
      <c r="CS41" s="38"/>
      <c r="CT41" s="38"/>
      <c r="CU41" s="38"/>
      <c r="CV41" s="38"/>
      <c r="CW41" s="38"/>
      <c r="CX41" s="38"/>
      <c r="CY41" s="38"/>
      <c r="CZ41" s="38"/>
      <c r="DA41" s="38"/>
      <c r="DB41" s="38"/>
      <c r="DC41" s="38"/>
      <c r="DD41" s="38"/>
      <c r="DE41" s="38"/>
      <c r="DF41" s="38"/>
      <c r="DG41" s="38"/>
      <c r="DH41" s="38"/>
      <c r="DI41" s="38"/>
      <c r="DJ41" s="38"/>
      <c r="DK41" s="38"/>
      <c r="DL41" s="38"/>
      <c r="DM41" s="38"/>
      <c r="DN41" s="38"/>
      <c r="DO41" s="38"/>
      <c r="DP41" s="38"/>
      <c r="DQ41" s="38"/>
      <c r="DR41" s="38"/>
      <c r="DS41" s="38"/>
      <c r="DT41" s="38"/>
      <c r="DU41" s="38"/>
      <c r="DV41" s="38"/>
      <c r="DW41" s="38"/>
      <c r="DX41" s="38"/>
      <c r="DY41" s="38"/>
      <c r="DZ41" s="38"/>
      <c r="EA41" s="38"/>
      <c r="EB41" s="38"/>
      <c r="EC41" s="38"/>
      <c r="ED41" s="38"/>
      <c r="EE41" s="38"/>
      <c r="EF41" s="38"/>
      <c r="EG41" s="38"/>
      <c r="EH41" s="38"/>
      <c r="EI41" s="38"/>
      <c r="EJ41" s="38"/>
      <c r="EK41" s="38"/>
      <c r="EL41" s="38"/>
      <c r="EM41" s="38"/>
      <c r="EN41" s="38"/>
      <c r="EO41" s="38"/>
      <c r="EP41" s="38"/>
      <c r="EQ41" s="38"/>
      <c r="ER41" s="38"/>
      <c r="ES41" s="38"/>
      <c r="ET41" s="38"/>
      <c r="EU41" s="38"/>
      <c r="EV41" s="38"/>
      <c r="EW41" s="38"/>
      <c r="EX41" s="38"/>
      <c r="EY41" s="38"/>
      <c r="EZ41" s="38"/>
      <c r="FA41" s="38"/>
      <c r="FB41" s="38"/>
      <c r="FC41" s="38"/>
      <c r="FD41" s="38"/>
      <c r="FE41" s="38"/>
      <c r="FF41" s="38"/>
      <c r="FG41" s="38"/>
      <c r="FH41" s="38"/>
      <c r="FI41" s="38"/>
      <c r="FJ41" s="38"/>
      <c r="FK41" s="38"/>
      <c r="FL41" s="38"/>
      <c r="FM41" s="38"/>
    </row>
    <row r="42" spans="1:169" x14ac:dyDescent="0.45">
      <c r="A42" t="s">
        <v>221</v>
      </c>
      <c r="B42" s="32">
        <v>0.31</v>
      </c>
      <c r="C42">
        <v>0.31</v>
      </c>
      <c r="D42">
        <v>0.31</v>
      </c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  <c r="AF42" s="38"/>
      <c r="AG42" s="38"/>
      <c r="AH42" s="38"/>
      <c r="AI42" s="38"/>
      <c r="AJ42" s="38"/>
      <c r="AK42" s="38"/>
      <c r="AL42" s="38"/>
      <c r="AM42" s="38"/>
      <c r="AN42" s="38"/>
      <c r="AO42" s="38"/>
      <c r="AP42" s="38"/>
      <c r="AQ42" s="38"/>
      <c r="AR42" s="38"/>
      <c r="AS42" s="38"/>
      <c r="AT42" s="38"/>
      <c r="AU42" s="38"/>
      <c r="AV42" s="38"/>
      <c r="AW42" s="38"/>
      <c r="AX42" s="38"/>
      <c r="AY42" s="38"/>
      <c r="AZ42" s="38"/>
      <c r="BA42" s="38"/>
      <c r="BB42" s="38"/>
      <c r="BC42" s="38"/>
      <c r="BD42" s="38"/>
      <c r="BE42" s="38"/>
      <c r="BF42" s="38"/>
      <c r="BG42" s="38"/>
      <c r="BH42" s="38"/>
      <c r="BI42" s="38"/>
      <c r="BJ42" s="38"/>
      <c r="BK42" s="38"/>
      <c r="BL42" s="38"/>
      <c r="BM42" s="38"/>
      <c r="BN42" s="38"/>
      <c r="BO42" s="38"/>
      <c r="BP42" s="38"/>
      <c r="BQ42" s="38"/>
      <c r="BR42" s="38"/>
      <c r="BS42" s="38"/>
      <c r="BT42" s="38"/>
      <c r="BU42" s="38"/>
      <c r="BV42" s="38"/>
      <c r="BW42" s="38"/>
      <c r="BX42" s="38"/>
      <c r="BY42" s="38"/>
      <c r="BZ42" s="38"/>
      <c r="CA42" s="38"/>
      <c r="CB42" s="38"/>
      <c r="CC42" s="38"/>
      <c r="CD42" s="38"/>
      <c r="CE42" s="38"/>
      <c r="CF42" s="38"/>
      <c r="CG42" s="38"/>
      <c r="CH42" s="38"/>
      <c r="CI42" s="38"/>
      <c r="CJ42" s="38"/>
      <c r="CK42" s="38"/>
      <c r="CL42" s="38"/>
      <c r="CM42" s="38"/>
      <c r="CN42" s="38"/>
      <c r="CO42" s="38"/>
      <c r="CP42" s="38"/>
      <c r="CQ42" s="38"/>
      <c r="CR42" s="38"/>
      <c r="CS42" s="38"/>
      <c r="CT42" s="38"/>
      <c r="CU42" s="38"/>
      <c r="CV42" s="38"/>
      <c r="CW42" s="38"/>
      <c r="CX42" s="38"/>
      <c r="CY42" s="38"/>
      <c r="CZ42" s="38"/>
      <c r="DA42" s="38"/>
      <c r="DB42" s="38"/>
      <c r="DC42" s="38"/>
      <c r="DD42" s="38"/>
      <c r="DE42" s="38"/>
      <c r="DF42" s="38"/>
      <c r="DG42" s="38"/>
      <c r="DH42" s="38"/>
      <c r="DI42" s="38"/>
      <c r="DJ42" s="38"/>
      <c r="DK42" s="38"/>
      <c r="DL42" s="38"/>
      <c r="DM42" s="38"/>
      <c r="DN42" s="38"/>
      <c r="DO42" s="38"/>
      <c r="DP42" s="38"/>
      <c r="DQ42" s="38"/>
      <c r="DR42" s="38"/>
      <c r="DS42" s="38"/>
      <c r="DT42" s="38"/>
      <c r="DU42" s="38"/>
      <c r="DV42" s="38"/>
      <c r="DW42" s="38"/>
      <c r="DX42" s="38"/>
      <c r="DY42" s="38"/>
      <c r="DZ42" s="38"/>
      <c r="EA42" s="38"/>
      <c r="EB42" s="38"/>
      <c r="EC42" s="38"/>
      <c r="ED42" s="38"/>
      <c r="EE42" s="38"/>
      <c r="EF42" s="38"/>
      <c r="EG42" s="38"/>
      <c r="EH42" s="38"/>
      <c r="EI42" s="38"/>
      <c r="EJ42" s="38"/>
      <c r="EK42" s="38"/>
      <c r="EL42" s="38"/>
      <c r="EM42" s="38"/>
      <c r="EN42" s="38"/>
      <c r="EO42" s="38"/>
      <c r="EP42" s="38"/>
      <c r="EQ42" s="38"/>
      <c r="ER42" s="38"/>
      <c r="ES42" s="38"/>
      <c r="ET42" s="38"/>
      <c r="EU42" s="38"/>
      <c r="EV42" s="38"/>
      <c r="EW42" s="38"/>
      <c r="EX42" s="38"/>
      <c r="EY42" s="38"/>
      <c r="EZ42" s="38"/>
      <c r="FA42" s="38"/>
      <c r="FB42" s="38"/>
      <c r="FC42" s="38"/>
      <c r="FD42" s="38"/>
      <c r="FE42" s="38"/>
      <c r="FF42" s="38"/>
      <c r="FG42" s="38"/>
      <c r="FH42" s="38"/>
      <c r="FI42" s="38"/>
      <c r="FJ42" s="38"/>
      <c r="FK42" s="38"/>
      <c r="FL42" s="38"/>
      <c r="FM42" s="38"/>
    </row>
    <row r="43" spans="1:169" x14ac:dyDescent="0.45">
      <c r="A43" t="s">
        <v>222</v>
      </c>
      <c r="B43" s="32">
        <v>0.31</v>
      </c>
      <c r="C43">
        <v>0.31</v>
      </c>
      <c r="D43">
        <v>0.31</v>
      </c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  <c r="AE43" s="38"/>
      <c r="AF43" s="38"/>
      <c r="AG43" s="38"/>
      <c r="AH43" s="38"/>
      <c r="AI43" s="38"/>
      <c r="AJ43" s="38"/>
      <c r="AK43" s="38"/>
      <c r="AL43" s="38"/>
      <c r="AM43" s="38"/>
      <c r="AN43" s="38"/>
      <c r="AO43" s="38"/>
      <c r="AP43" s="38"/>
      <c r="AQ43" s="38"/>
      <c r="AR43" s="38"/>
      <c r="AS43" s="38"/>
      <c r="AT43" s="38"/>
      <c r="AU43" s="38"/>
      <c r="AV43" s="38"/>
      <c r="AW43" s="38"/>
      <c r="AX43" s="38"/>
      <c r="AY43" s="38"/>
      <c r="AZ43" s="38"/>
      <c r="BA43" s="38"/>
      <c r="BB43" s="38"/>
      <c r="BC43" s="38"/>
      <c r="BD43" s="38"/>
      <c r="BE43" s="38"/>
      <c r="BF43" s="38"/>
      <c r="BG43" s="38"/>
      <c r="BH43" s="38"/>
      <c r="BI43" s="38"/>
      <c r="BJ43" s="38"/>
      <c r="BK43" s="38"/>
      <c r="BL43" s="38"/>
      <c r="BM43" s="38"/>
      <c r="BN43" s="38"/>
      <c r="BO43" s="38"/>
      <c r="BP43" s="38"/>
      <c r="BQ43" s="38"/>
      <c r="BR43" s="38"/>
      <c r="BS43" s="38"/>
      <c r="BT43" s="38"/>
      <c r="BU43" s="38"/>
      <c r="BV43" s="38"/>
      <c r="BW43" s="38"/>
      <c r="BX43" s="38"/>
      <c r="BY43" s="38"/>
      <c r="BZ43" s="38"/>
      <c r="CA43" s="38"/>
      <c r="CB43" s="38"/>
      <c r="CC43" s="38"/>
      <c r="CD43" s="38"/>
      <c r="CE43" s="38"/>
      <c r="CF43" s="38"/>
      <c r="CG43" s="38"/>
      <c r="CH43" s="38"/>
      <c r="CI43" s="38"/>
      <c r="CJ43" s="38"/>
      <c r="CK43" s="38"/>
      <c r="CL43" s="38"/>
      <c r="CM43" s="38"/>
      <c r="CN43" s="38"/>
      <c r="CO43" s="38"/>
      <c r="CP43" s="38"/>
      <c r="CQ43" s="38"/>
      <c r="CR43" s="38"/>
      <c r="CS43" s="38"/>
      <c r="CT43" s="38"/>
      <c r="CU43" s="38"/>
      <c r="CV43" s="38"/>
      <c r="CW43" s="38"/>
      <c r="CX43" s="38"/>
      <c r="CY43" s="38"/>
      <c r="CZ43" s="38"/>
      <c r="DA43" s="38"/>
      <c r="DB43" s="38"/>
      <c r="DC43" s="38"/>
      <c r="DD43" s="38"/>
      <c r="DE43" s="38"/>
      <c r="DF43" s="38"/>
      <c r="DG43" s="38"/>
      <c r="DH43" s="38"/>
      <c r="DI43" s="38"/>
      <c r="DJ43" s="38"/>
      <c r="DK43" s="38"/>
      <c r="DL43" s="38"/>
      <c r="DM43" s="38"/>
      <c r="DN43" s="38"/>
      <c r="DO43" s="38"/>
      <c r="DP43" s="38"/>
      <c r="DQ43" s="38"/>
      <c r="DR43" s="38"/>
      <c r="DS43" s="38"/>
      <c r="DT43" s="38"/>
      <c r="DU43" s="38"/>
      <c r="DV43" s="38"/>
      <c r="DW43" s="38"/>
      <c r="DX43" s="38"/>
      <c r="DY43" s="38"/>
      <c r="DZ43" s="38"/>
      <c r="EA43" s="38"/>
      <c r="EB43" s="38"/>
      <c r="EC43" s="38"/>
      <c r="ED43" s="38"/>
      <c r="EE43" s="38"/>
      <c r="EF43" s="38"/>
      <c r="EG43" s="38"/>
      <c r="EH43" s="38"/>
      <c r="EI43" s="38"/>
      <c r="EJ43" s="38"/>
      <c r="EK43" s="38"/>
      <c r="EL43" s="38"/>
      <c r="EM43" s="38"/>
      <c r="EN43" s="38"/>
      <c r="EO43" s="38"/>
      <c r="EP43" s="38"/>
      <c r="EQ43" s="38"/>
      <c r="ER43" s="38"/>
      <c r="ES43" s="38"/>
      <c r="ET43" s="38"/>
      <c r="EU43" s="38"/>
      <c r="EV43" s="38"/>
      <c r="EW43" s="38"/>
      <c r="EX43" s="38"/>
      <c r="EY43" s="38"/>
      <c r="EZ43" s="38"/>
      <c r="FA43" s="38"/>
      <c r="FB43" s="38"/>
      <c r="FC43" s="38"/>
      <c r="FD43" s="38"/>
      <c r="FE43" s="38"/>
      <c r="FF43" s="38"/>
      <c r="FG43" s="38"/>
      <c r="FH43" s="38"/>
      <c r="FI43" s="38"/>
      <c r="FJ43" s="38"/>
      <c r="FK43" s="38"/>
      <c r="FL43" s="38"/>
      <c r="FM43" s="38"/>
    </row>
    <row r="44" spans="1:169" x14ac:dyDescent="0.45">
      <c r="A44" t="s">
        <v>223</v>
      </c>
      <c r="B44" s="32">
        <v>0.11</v>
      </c>
      <c r="C44">
        <v>0.11</v>
      </c>
      <c r="D44">
        <v>0.11</v>
      </c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  <c r="AF44" s="38"/>
      <c r="AG44" s="38"/>
      <c r="AH44" s="38"/>
      <c r="AI44" s="38"/>
      <c r="AJ44" s="38"/>
      <c r="AK44" s="38"/>
      <c r="AL44" s="38"/>
      <c r="AM44" s="38"/>
      <c r="AN44" s="38"/>
      <c r="AO44" s="38"/>
      <c r="AP44" s="38"/>
      <c r="AQ44" s="38"/>
      <c r="AR44" s="38"/>
      <c r="AS44" s="38"/>
      <c r="AT44" s="38"/>
      <c r="AU44" s="38"/>
      <c r="AV44" s="38"/>
      <c r="AW44" s="38"/>
      <c r="AX44" s="38"/>
      <c r="AY44" s="38"/>
      <c r="AZ44" s="38"/>
      <c r="BA44" s="38"/>
      <c r="BB44" s="38"/>
      <c r="BC44" s="38"/>
      <c r="BD44" s="38"/>
      <c r="BE44" s="38"/>
      <c r="BF44" s="38"/>
      <c r="BG44" s="38"/>
      <c r="BH44" s="38"/>
      <c r="BI44" s="38"/>
      <c r="BJ44" s="38"/>
      <c r="BK44" s="38"/>
      <c r="BL44" s="38"/>
      <c r="BM44" s="38"/>
      <c r="BN44" s="38"/>
      <c r="BO44" s="38"/>
      <c r="BP44" s="38"/>
      <c r="BQ44" s="38"/>
      <c r="BR44" s="38"/>
      <c r="BS44" s="38"/>
      <c r="BT44" s="38"/>
      <c r="BU44" s="38"/>
      <c r="BV44" s="38"/>
      <c r="BW44" s="38"/>
      <c r="BX44" s="38"/>
      <c r="BY44" s="38"/>
      <c r="BZ44" s="38"/>
      <c r="CA44" s="38"/>
      <c r="CB44" s="38"/>
      <c r="CC44" s="38"/>
      <c r="CD44" s="38"/>
      <c r="CE44" s="38"/>
      <c r="CF44" s="38"/>
      <c r="CG44" s="38"/>
      <c r="CH44" s="38"/>
      <c r="CI44" s="38"/>
      <c r="CJ44" s="38"/>
      <c r="CK44" s="38"/>
      <c r="CL44" s="38"/>
      <c r="CM44" s="38"/>
      <c r="CN44" s="38"/>
      <c r="CO44" s="38"/>
      <c r="CP44" s="38"/>
      <c r="CQ44" s="38"/>
      <c r="CR44" s="38"/>
      <c r="CS44" s="38"/>
      <c r="CT44" s="38"/>
      <c r="CU44" s="38"/>
      <c r="CV44" s="38"/>
      <c r="CW44" s="38"/>
      <c r="CX44" s="38"/>
      <c r="CY44" s="38"/>
      <c r="CZ44" s="38"/>
      <c r="DA44" s="38"/>
      <c r="DB44" s="38"/>
      <c r="DC44" s="38"/>
      <c r="DD44" s="38"/>
      <c r="DE44" s="38"/>
      <c r="DF44" s="38"/>
      <c r="DG44" s="38"/>
      <c r="DH44" s="38"/>
      <c r="DI44" s="38"/>
      <c r="DJ44" s="38"/>
      <c r="DK44" s="38"/>
      <c r="DL44" s="38"/>
      <c r="DM44" s="38"/>
      <c r="DN44" s="38"/>
      <c r="DO44" s="38"/>
      <c r="DP44" s="38"/>
      <c r="DQ44" s="38"/>
      <c r="DR44" s="38"/>
      <c r="DS44" s="38"/>
      <c r="DT44" s="38"/>
      <c r="DU44" s="38"/>
      <c r="DV44" s="38"/>
      <c r="DW44" s="38"/>
      <c r="DX44" s="38"/>
      <c r="DY44" s="38"/>
      <c r="DZ44" s="38"/>
      <c r="EA44" s="38"/>
      <c r="EB44" s="38"/>
      <c r="EC44" s="38"/>
      <c r="ED44" s="38"/>
      <c r="EE44" s="38"/>
      <c r="EF44" s="38"/>
      <c r="EG44" s="38"/>
      <c r="EH44" s="38"/>
      <c r="EI44" s="38"/>
      <c r="EJ44" s="38"/>
      <c r="EK44" s="38"/>
      <c r="EL44" s="38"/>
      <c r="EM44" s="38"/>
      <c r="EN44" s="38"/>
      <c r="EO44" s="38"/>
      <c r="EP44" s="38"/>
      <c r="EQ44" s="38"/>
      <c r="ER44" s="38"/>
      <c r="ES44" s="38"/>
      <c r="ET44" s="38"/>
      <c r="EU44" s="38"/>
      <c r="EV44" s="38"/>
      <c r="EW44" s="38"/>
      <c r="EX44" s="38"/>
      <c r="EY44" s="38"/>
      <c r="EZ44" s="38"/>
      <c r="FA44" s="38"/>
      <c r="FB44" s="38"/>
      <c r="FC44" s="38"/>
      <c r="FD44" s="38"/>
      <c r="FE44" s="38"/>
      <c r="FF44" s="38"/>
      <c r="FG44" s="38"/>
      <c r="FH44" s="38"/>
      <c r="FI44" s="38"/>
      <c r="FJ44" s="38"/>
      <c r="FK44" s="38"/>
      <c r="FL44" s="38"/>
      <c r="FM44" s="38"/>
    </row>
    <row r="45" spans="1:169" x14ac:dyDescent="0.45">
      <c r="A45" t="s">
        <v>224</v>
      </c>
      <c r="B45" s="32">
        <v>0.31</v>
      </c>
      <c r="C45">
        <v>0.31</v>
      </c>
      <c r="D45">
        <v>0.31</v>
      </c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38"/>
      <c r="AE45" s="38"/>
      <c r="AF45" s="38"/>
      <c r="AG45" s="38"/>
      <c r="AH45" s="38"/>
      <c r="AI45" s="38"/>
      <c r="AJ45" s="38"/>
      <c r="AK45" s="38"/>
      <c r="AL45" s="38"/>
      <c r="AM45" s="38"/>
      <c r="AN45" s="38"/>
      <c r="AO45" s="38"/>
      <c r="AP45" s="38"/>
      <c r="AQ45" s="38"/>
      <c r="AR45" s="38"/>
      <c r="AS45" s="38"/>
      <c r="AT45" s="38"/>
      <c r="AU45" s="38"/>
      <c r="AV45" s="38"/>
      <c r="AW45" s="38"/>
      <c r="AX45" s="38"/>
      <c r="AY45" s="38"/>
      <c r="AZ45" s="38"/>
      <c r="BA45" s="38"/>
      <c r="BB45" s="38"/>
      <c r="BC45" s="38"/>
      <c r="BD45" s="38"/>
      <c r="BE45" s="38"/>
      <c r="BF45" s="38"/>
      <c r="BG45" s="38"/>
      <c r="BH45" s="38"/>
      <c r="BI45" s="38"/>
      <c r="BJ45" s="38"/>
      <c r="BK45" s="38"/>
      <c r="BL45" s="38"/>
      <c r="BM45" s="38"/>
      <c r="BN45" s="38"/>
      <c r="BO45" s="38"/>
      <c r="BP45" s="38"/>
      <c r="BQ45" s="38"/>
      <c r="BR45" s="38"/>
      <c r="BS45" s="38"/>
      <c r="BT45" s="38"/>
      <c r="BU45" s="38"/>
      <c r="BV45" s="38"/>
      <c r="BW45" s="38"/>
      <c r="BX45" s="38"/>
      <c r="BY45" s="38"/>
      <c r="BZ45" s="38"/>
      <c r="CA45" s="38"/>
      <c r="CB45" s="38"/>
      <c r="CC45" s="38"/>
      <c r="CD45" s="38"/>
      <c r="CE45" s="38"/>
      <c r="CF45" s="38"/>
      <c r="CG45" s="38"/>
      <c r="CH45" s="38"/>
      <c r="CI45" s="38"/>
      <c r="CJ45" s="38"/>
      <c r="CK45" s="38"/>
      <c r="CL45" s="38"/>
      <c r="CM45" s="38"/>
      <c r="CN45" s="38"/>
      <c r="CO45" s="38"/>
      <c r="CP45" s="38"/>
      <c r="CQ45" s="38"/>
      <c r="CR45" s="38"/>
      <c r="CS45" s="38"/>
      <c r="CT45" s="38"/>
      <c r="CU45" s="38"/>
      <c r="CV45" s="38"/>
      <c r="CW45" s="38"/>
      <c r="CX45" s="38"/>
      <c r="CY45" s="38"/>
      <c r="CZ45" s="38"/>
      <c r="DA45" s="38"/>
      <c r="DB45" s="38"/>
      <c r="DC45" s="38"/>
      <c r="DD45" s="38"/>
      <c r="DE45" s="38"/>
      <c r="DF45" s="38"/>
      <c r="DG45" s="38"/>
      <c r="DH45" s="38"/>
      <c r="DI45" s="38"/>
      <c r="DJ45" s="38"/>
      <c r="DK45" s="38"/>
      <c r="DL45" s="38"/>
      <c r="DM45" s="38"/>
      <c r="DN45" s="38"/>
      <c r="DO45" s="38"/>
      <c r="DP45" s="38"/>
      <c r="DQ45" s="38"/>
      <c r="DR45" s="38"/>
      <c r="DS45" s="38"/>
      <c r="DT45" s="38"/>
      <c r="DU45" s="38"/>
      <c r="DV45" s="38"/>
      <c r="DW45" s="38"/>
      <c r="DX45" s="38"/>
      <c r="DY45" s="38"/>
      <c r="DZ45" s="38"/>
      <c r="EA45" s="38"/>
      <c r="EB45" s="38"/>
      <c r="EC45" s="38"/>
      <c r="ED45" s="38"/>
      <c r="EE45" s="38"/>
      <c r="EF45" s="38"/>
      <c r="EG45" s="38"/>
      <c r="EH45" s="38"/>
      <c r="EI45" s="38"/>
      <c r="EJ45" s="38"/>
      <c r="EK45" s="38"/>
      <c r="EL45" s="38"/>
      <c r="EM45" s="38"/>
      <c r="EN45" s="38"/>
      <c r="EO45" s="38"/>
      <c r="EP45" s="38"/>
      <c r="EQ45" s="38"/>
      <c r="ER45" s="38"/>
      <c r="ES45" s="38"/>
      <c r="ET45" s="38"/>
      <c r="EU45" s="38"/>
      <c r="EV45" s="38"/>
      <c r="EW45" s="38"/>
      <c r="EX45" s="38"/>
      <c r="EY45" s="38"/>
      <c r="EZ45" s="38"/>
      <c r="FA45" s="38"/>
      <c r="FB45" s="38"/>
      <c r="FC45" s="38"/>
      <c r="FD45" s="38"/>
      <c r="FE45" s="38"/>
      <c r="FF45" s="38"/>
      <c r="FG45" s="38"/>
      <c r="FH45" s="38"/>
      <c r="FI45" s="38"/>
      <c r="FJ45" s="38"/>
      <c r="FK45" s="38"/>
      <c r="FL45" s="38"/>
      <c r="FM45" s="38"/>
    </row>
    <row r="46" spans="1:169" x14ac:dyDescent="0.45">
      <c r="A46" t="s">
        <v>225</v>
      </c>
      <c r="B46" s="32">
        <v>0.31</v>
      </c>
      <c r="C46">
        <v>0.31</v>
      </c>
      <c r="D46">
        <v>0.31</v>
      </c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38"/>
      <c r="BB46" s="38"/>
      <c r="BC46" s="38"/>
      <c r="BD46" s="38"/>
      <c r="BE46" s="38"/>
      <c r="BF46" s="38"/>
      <c r="BG46" s="38"/>
      <c r="BH46" s="38"/>
      <c r="BI46" s="38"/>
      <c r="BJ46" s="38"/>
      <c r="BK46" s="38"/>
      <c r="BL46" s="38"/>
      <c r="BM46" s="38"/>
      <c r="BN46" s="38"/>
      <c r="BO46" s="38"/>
      <c r="BP46" s="38"/>
      <c r="BQ46" s="38"/>
      <c r="BR46" s="38"/>
      <c r="BS46" s="38"/>
      <c r="BT46" s="38"/>
      <c r="BU46" s="38"/>
      <c r="BV46" s="38"/>
      <c r="BW46" s="38"/>
      <c r="BX46" s="38"/>
      <c r="BY46" s="38"/>
      <c r="BZ46" s="38"/>
      <c r="CA46" s="38"/>
      <c r="CB46" s="38"/>
      <c r="CC46" s="38"/>
      <c r="CD46" s="38"/>
      <c r="CE46" s="38"/>
      <c r="CF46" s="38"/>
      <c r="CG46" s="38"/>
      <c r="CH46" s="38"/>
      <c r="CI46" s="38"/>
      <c r="CJ46" s="38"/>
      <c r="CK46" s="38"/>
      <c r="CL46" s="38"/>
      <c r="CM46" s="38"/>
      <c r="CN46" s="38"/>
      <c r="CO46" s="38"/>
      <c r="CP46" s="38"/>
      <c r="CQ46" s="38"/>
      <c r="CR46" s="38"/>
      <c r="CS46" s="38"/>
      <c r="CT46" s="38"/>
      <c r="CU46" s="38"/>
      <c r="CV46" s="38"/>
      <c r="CW46" s="38"/>
      <c r="CX46" s="38"/>
      <c r="CY46" s="38"/>
      <c r="CZ46" s="38"/>
      <c r="DA46" s="38"/>
      <c r="DB46" s="38"/>
      <c r="DC46" s="38"/>
      <c r="DD46" s="38"/>
      <c r="DE46" s="38"/>
      <c r="DF46" s="38"/>
      <c r="DG46" s="38"/>
      <c r="DH46" s="38"/>
      <c r="DI46" s="38"/>
      <c r="DJ46" s="38"/>
      <c r="DK46" s="38"/>
      <c r="DL46" s="38"/>
      <c r="DM46" s="38"/>
      <c r="DN46" s="38"/>
      <c r="DO46" s="38"/>
      <c r="DP46" s="38"/>
      <c r="DQ46" s="38"/>
      <c r="DR46" s="38"/>
      <c r="DS46" s="38"/>
      <c r="DT46" s="38"/>
      <c r="DU46" s="38"/>
      <c r="DV46" s="38"/>
      <c r="DW46" s="38"/>
      <c r="DX46" s="38"/>
      <c r="DY46" s="38"/>
      <c r="DZ46" s="38"/>
      <c r="EA46" s="38"/>
      <c r="EB46" s="38"/>
      <c r="EC46" s="38"/>
      <c r="ED46" s="38"/>
      <c r="EE46" s="38"/>
      <c r="EF46" s="38"/>
      <c r="EG46" s="38"/>
      <c r="EH46" s="38"/>
      <c r="EI46" s="38"/>
      <c r="EJ46" s="38"/>
      <c r="EK46" s="38"/>
      <c r="EL46" s="38"/>
      <c r="EM46" s="38"/>
      <c r="EN46" s="38"/>
      <c r="EO46" s="38"/>
      <c r="EP46" s="38"/>
      <c r="EQ46" s="38"/>
      <c r="ER46" s="38"/>
      <c r="ES46" s="38"/>
      <c r="ET46" s="38"/>
      <c r="EU46" s="38"/>
      <c r="EV46" s="38"/>
      <c r="EW46" s="38"/>
      <c r="EX46" s="38"/>
      <c r="EY46" s="38"/>
      <c r="EZ46" s="38"/>
      <c r="FA46" s="38"/>
      <c r="FB46" s="38"/>
      <c r="FC46" s="38"/>
      <c r="FD46" s="38"/>
      <c r="FE46" s="38"/>
      <c r="FF46" s="38"/>
      <c r="FG46" s="38"/>
      <c r="FH46" s="38"/>
      <c r="FI46" s="38"/>
      <c r="FJ46" s="38"/>
      <c r="FK46" s="38"/>
      <c r="FL46" s="38"/>
      <c r="FM46" s="38"/>
    </row>
    <row r="47" spans="1:169" x14ac:dyDescent="0.45">
      <c r="A47" t="s">
        <v>226</v>
      </c>
      <c r="B47" s="32">
        <v>0.11</v>
      </c>
      <c r="C47">
        <v>0.11</v>
      </c>
      <c r="D47">
        <v>0.11</v>
      </c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  <c r="AF47" s="38"/>
      <c r="AG47" s="38"/>
      <c r="AH47" s="38"/>
      <c r="AI47" s="38"/>
      <c r="AJ47" s="38"/>
      <c r="AK47" s="38"/>
      <c r="AL47" s="38"/>
      <c r="AM47" s="38"/>
      <c r="AN47" s="38"/>
      <c r="AO47" s="38"/>
      <c r="AP47" s="38"/>
      <c r="AQ47" s="38"/>
      <c r="AR47" s="38"/>
      <c r="AS47" s="38"/>
      <c r="AT47" s="38"/>
      <c r="AU47" s="38"/>
      <c r="AV47" s="38"/>
      <c r="AW47" s="38"/>
      <c r="AX47" s="38"/>
      <c r="AY47" s="38"/>
      <c r="AZ47" s="38"/>
      <c r="BA47" s="38"/>
      <c r="BB47" s="38"/>
      <c r="BC47" s="38"/>
      <c r="BD47" s="38"/>
      <c r="BE47" s="38"/>
      <c r="BF47" s="38"/>
      <c r="BG47" s="38"/>
      <c r="BH47" s="38"/>
      <c r="BI47" s="38"/>
      <c r="BJ47" s="38"/>
      <c r="BK47" s="38"/>
      <c r="BL47" s="38"/>
      <c r="BM47" s="38"/>
      <c r="BN47" s="38"/>
      <c r="BO47" s="38"/>
      <c r="BP47" s="38"/>
      <c r="BQ47" s="38"/>
      <c r="BR47" s="38"/>
      <c r="BS47" s="38"/>
      <c r="BT47" s="38"/>
      <c r="BU47" s="38"/>
      <c r="BV47" s="38"/>
      <c r="BW47" s="38"/>
      <c r="BX47" s="38"/>
      <c r="BY47" s="38"/>
      <c r="BZ47" s="38"/>
      <c r="CA47" s="38"/>
      <c r="CB47" s="38"/>
      <c r="CC47" s="38"/>
      <c r="CD47" s="38"/>
      <c r="CE47" s="38"/>
      <c r="CF47" s="38"/>
      <c r="CG47" s="38"/>
      <c r="CH47" s="38"/>
      <c r="CI47" s="38"/>
      <c r="CJ47" s="38"/>
      <c r="CK47" s="38"/>
      <c r="CL47" s="38"/>
      <c r="CM47" s="38"/>
      <c r="CN47" s="38"/>
      <c r="CO47" s="38"/>
      <c r="CP47" s="38"/>
      <c r="CQ47" s="38"/>
      <c r="CR47" s="38"/>
      <c r="CS47" s="38"/>
      <c r="CT47" s="38"/>
      <c r="CU47" s="38"/>
      <c r="CV47" s="38"/>
      <c r="CW47" s="38"/>
      <c r="CX47" s="38"/>
      <c r="CY47" s="38"/>
      <c r="CZ47" s="38"/>
      <c r="DA47" s="38"/>
      <c r="DB47" s="38"/>
      <c r="DC47" s="38"/>
      <c r="DD47" s="38"/>
      <c r="DE47" s="38"/>
      <c r="DF47" s="38"/>
      <c r="DG47" s="38"/>
      <c r="DH47" s="38"/>
      <c r="DI47" s="38"/>
      <c r="DJ47" s="38"/>
      <c r="DK47" s="38"/>
      <c r="DL47" s="38"/>
      <c r="DM47" s="38"/>
      <c r="DN47" s="38"/>
      <c r="DO47" s="38"/>
      <c r="DP47" s="38"/>
      <c r="DQ47" s="38"/>
      <c r="DR47" s="38"/>
      <c r="DS47" s="38"/>
      <c r="DT47" s="38"/>
      <c r="DU47" s="38"/>
      <c r="DV47" s="38"/>
      <c r="DW47" s="38"/>
      <c r="DX47" s="38"/>
      <c r="DY47" s="38"/>
      <c r="DZ47" s="38"/>
      <c r="EA47" s="38"/>
      <c r="EB47" s="38"/>
      <c r="EC47" s="38"/>
      <c r="ED47" s="38"/>
      <c r="EE47" s="38"/>
      <c r="EF47" s="38"/>
      <c r="EG47" s="38"/>
      <c r="EH47" s="38"/>
      <c r="EI47" s="38"/>
      <c r="EJ47" s="38"/>
      <c r="EK47" s="38"/>
      <c r="EL47" s="38"/>
      <c r="EM47" s="38"/>
      <c r="EN47" s="38"/>
      <c r="EO47" s="38"/>
      <c r="EP47" s="38"/>
      <c r="EQ47" s="38"/>
      <c r="ER47" s="38"/>
      <c r="ES47" s="38"/>
      <c r="ET47" s="38"/>
      <c r="EU47" s="38"/>
      <c r="EV47" s="38"/>
      <c r="EW47" s="38"/>
      <c r="EX47" s="38"/>
      <c r="EY47" s="38"/>
      <c r="EZ47" s="38"/>
      <c r="FA47" s="38"/>
      <c r="FB47" s="38"/>
      <c r="FC47" s="38"/>
      <c r="FD47" s="38"/>
      <c r="FE47" s="38"/>
      <c r="FF47" s="38"/>
      <c r="FG47" s="38"/>
      <c r="FH47" s="38"/>
      <c r="FI47" s="38"/>
      <c r="FJ47" s="38"/>
      <c r="FK47" s="38"/>
      <c r="FL47" s="38"/>
      <c r="FM47" s="38"/>
    </row>
    <row r="48" spans="1:169" x14ac:dyDescent="0.45">
      <c r="A48" t="s">
        <v>227</v>
      </c>
      <c r="B48" s="32">
        <v>0.31</v>
      </c>
      <c r="C48">
        <v>0.31</v>
      </c>
      <c r="D48">
        <v>0.31</v>
      </c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  <c r="AF48" s="38"/>
      <c r="AG48" s="38"/>
      <c r="AH48" s="38"/>
      <c r="AI48" s="38"/>
      <c r="AJ48" s="38"/>
      <c r="AK48" s="38"/>
      <c r="AL48" s="38"/>
      <c r="AM48" s="38"/>
      <c r="AN48" s="38"/>
      <c r="AO48" s="38"/>
      <c r="AP48" s="38"/>
      <c r="AQ48" s="38"/>
      <c r="AR48" s="38"/>
      <c r="AS48" s="38"/>
      <c r="AT48" s="38"/>
      <c r="AU48" s="38"/>
      <c r="AV48" s="38"/>
      <c r="AW48" s="38"/>
      <c r="AX48" s="38"/>
      <c r="AY48" s="38"/>
      <c r="AZ48" s="38"/>
      <c r="BA48" s="38"/>
      <c r="BB48" s="38"/>
      <c r="BC48" s="38"/>
      <c r="BD48" s="38"/>
      <c r="BE48" s="38"/>
      <c r="BF48" s="38"/>
      <c r="BG48" s="38"/>
      <c r="BH48" s="38"/>
      <c r="BI48" s="38"/>
      <c r="BJ48" s="38"/>
      <c r="BK48" s="38"/>
      <c r="BL48" s="38"/>
      <c r="BM48" s="38"/>
      <c r="BN48" s="38"/>
      <c r="BO48" s="38"/>
      <c r="BP48" s="38"/>
      <c r="BQ48" s="38"/>
      <c r="BR48" s="38"/>
      <c r="BS48" s="38"/>
      <c r="BT48" s="38"/>
      <c r="BU48" s="38"/>
      <c r="BV48" s="38"/>
      <c r="BW48" s="38"/>
      <c r="BX48" s="38"/>
      <c r="BY48" s="38"/>
      <c r="BZ48" s="38"/>
      <c r="CA48" s="38"/>
      <c r="CB48" s="38"/>
      <c r="CC48" s="38"/>
      <c r="CD48" s="38"/>
      <c r="CE48" s="38"/>
      <c r="CF48" s="38"/>
      <c r="CG48" s="38"/>
      <c r="CH48" s="38"/>
      <c r="CI48" s="38"/>
      <c r="CJ48" s="38"/>
      <c r="CK48" s="38"/>
      <c r="CL48" s="38"/>
      <c r="CM48" s="38"/>
      <c r="CN48" s="38"/>
      <c r="CO48" s="38"/>
      <c r="CP48" s="38"/>
      <c r="CQ48" s="38"/>
      <c r="CR48" s="38"/>
      <c r="CS48" s="38"/>
      <c r="CT48" s="38"/>
      <c r="CU48" s="38"/>
      <c r="CV48" s="38"/>
      <c r="CW48" s="38"/>
      <c r="CX48" s="38"/>
      <c r="CY48" s="38"/>
      <c r="CZ48" s="38"/>
      <c r="DA48" s="38"/>
      <c r="DB48" s="38"/>
      <c r="DC48" s="38"/>
      <c r="DD48" s="38"/>
      <c r="DE48" s="38"/>
      <c r="DF48" s="38"/>
      <c r="DG48" s="38"/>
      <c r="DH48" s="38"/>
      <c r="DI48" s="38"/>
      <c r="DJ48" s="38"/>
      <c r="DK48" s="38"/>
      <c r="DL48" s="38"/>
      <c r="DM48" s="38"/>
      <c r="DN48" s="38"/>
      <c r="DO48" s="38"/>
      <c r="DP48" s="38"/>
      <c r="DQ48" s="38"/>
      <c r="DR48" s="38"/>
      <c r="DS48" s="38"/>
      <c r="DT48" s="38"/>
      <c r="DU48" s="38"/>
      <c r="DV48" s="38"/>
      <c r="DW48" s="38"/>
      <c r="DX48" s="38"/>
      <c r="DY48" s="38"/>
      <c r="DZ48" s="38"/>
      <c r="EA48" s="38"/>
      <c r="EB48" s="38"/>
      <c r="EC48" s="38"/>
      <c r="ED48" s="38"/>
      <c r="EE48" s="38"/>
      <c r="EF48" s="38"/>
      <c r="EG48" s="38"/>
      <c r="EH48" s="38"/>
      <c r="EI48" s="38"/>
      <c r="EJ48" s="38"/>
      <c r="EK48" s="38"/>
      <c r="EL48" s="38"/>
      <c r="EM48" s="38"/>
      <c r="EN48" s="38"/>
      <c r="EO48" s="38"/>
      <c r="EP48" s="38"/>
      <c r="EQ48" s="38"/>
      <c r="ER48" s="38"/>
      <c r="ES48" s="38"/>
      <c r="ET48" s="38"/>
      <c r="EU48" s="38"/>
      <c r="EV48" s="38"/>
      <c r="EW48" s="38"/>
      <c r="EX48" s="38"/>
      <c r="EY48" s="38"/>
      <c r="EZ48" s="38"/>
      <c r="FA48" s="38"/>
      <c r="FB48" s="38"/>
      <c r="FC48" s="38"/>
      <c r="FD48" s="38"/>
      <c r="FE48" s="38"/>
      <c r="FF48" s="38"/>
      <c r="FG48" s="38"/>
      <c r="FH48" s="38"/>
      <c r="FI48" s="38"/>
      <c r="FJ48" s="38"/>
      <c r="FK48" s="38"/>
      <c r="FL48" s="38"/>
      <c r="FM48" s="38"/>
    </row>
    <row r="49" spans="1:169" x14ac:dyDescent="0.45">
      <c r="A49" t="s">
        <v>228</v>
      </c>
      <c r="B49" s="32">
        <v>0.31</v>
      </c>
      <c r="C49">
        <v>0.31</v>
      </c>
      <c r="D49">
        <v>0.31</v>
      </c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8"/>
      <c r="AI49" s="38"/>
      <c r="AJ49" s="38"/>
      <c r="AK49" s="38"/>
      <c r="AL49" s="38"/>
      <c r="AM49" s="38"/>
      <c r="AN49" s="38"/>
      <c r="AO49" s="38"/>
      <c r="AP49" s="38"/>
      <c r="AQ49" s="38"/>
      <c r="AR49" s="38"/>
      <c r="AS49" s="38"/>
      <c r="AT49" s="38"/>
      <c r="AU49" s="38"/>
      <c r="AV49" s="38"/>
      <c r="AW49" s="38"/>
      <c r="AX49" s="38"/>
      <c r="AY49" s="38"/>
      <c r="AZ49" s="38"/>
      <c r="BA49" s="38"/>
      <c r="BB49" s="38"/>
      <c r="BC49" s="38"/>
      <c r="BD49" s="38"/>
      <c r="BE49" s="38"/>
      <c r="BF49" s="38"/>
      <c r="BG49" s="38"/>
      <c r="BH49" s="38"/>
      <c r="BI49" s="38"/>
      <c r="BJ49" s="38"/>
      <c r="BK49" s="38"/>
      <c r="BL49" s="38"/>
      <c r="BM49" s="38"/>
      <c r="BN49" s="38"/>
      <c r="BO49" s="38"/>
      <c r="BP49" s="38"/>
      <c r="BQ49" s="38"/>
      <c r="BR49" s="38"/>
      <c r="BS49" s="38"/>
      <c r="BT49" s="38"/>
      <c r="BU49" s="38"/>
      <c r="BV49" s="38"/>
      <c r="BW49" s="38"/>
      <c r="BX49" s="38"/>
      <c r="BY49" s="38"/>
      <c r="BZ49" s="38"/>
      <c r="CA49" s="38"/>
      <c r="CB49" s="38"/>
      <c r="CC49" s="38"/>
      <c r="CD49" s="38"/>
      <c r="CE49" s="38"/>
      <c r="CF49" s="38"/>
      <c r="CG49" s="38"/>
      <c r="CH49" s="38"/>
      <c r="CI49" s="38"/>
      <c r="CJ49" s="38"/>
      <c r="CK49" s="38"/>
      <c r="CL49" s="38"/>
      <c r="CM49" s="38"/>
      <c r="CN49" s="38"/>
      <c r="CO49" s="38"/>
      <c r="CP49" s="38"/>
      <c r="CQ49" s="38"/>
      <c r="CR49" s="38"/>
      <c r="CS49" s="38"/>
      <c r="CT49" s="38"/>
      <c r="CU49" s="38"/>
      <c r="CV49" s="38"/>
      <c r="CW49" s="38"/>
      <c r="CX49" s="38"/>
      <c r="CY49" s="38"/>
      <c r="CZ49" s="38"/>
      <c r="DA49" s="38"/>
      <c r="DB49" s="38"/>
      <c r="DC49" s="38"/>
      <c r="DD49" s="38"/>
      <c r="DE49" s="38"/>
      <c r="DF49" s="38"/>
      <c r="DG49" s="38"/>
      <c r="DH49" s="38"/>
      <c r="DI49" s="38"/>
      <c r="DJ49" s="38"/>
      <c r="DK49" s="38"/>
      <c r="DL49" s="38"/>
      <c r="DM49" s="38"/>
      <c r="DN49" s="38"/>
      <c r="DO49" s="38"/>
      <c r="DP49" s="38"/>
      <c r="DQ49" s="38"/>
      <c r="DR49" s="38"/>
      <c r="DS49" s="38"/>
      <c r="DT49" s="38"/>
      <c r="DU49" s="38"/>
      <c r="DV49" s="38"/>
      <c r="DW49" s="38"/>
      <c r="DX49" s="38"/>
      <c r="DY49" s="38"/>
      <c r="DZ49" s="38"/>
      <c r="EA49" s="38"/>
      <c r="EB49" s="38"/>
      <c r="EC49" s="38"/>
      <c r="ED49" s="38"/>
      <c r="EE49" s="38"/>
      <c r="EF49" s="38"/>
      <c r="EG49" s="38"/>
      <c r="EH49" s="38"/>
      <c r="EI49" s="38"/>
      <c r="EJ49" s="38"/>
      <c r="EK49" s="38"/>
      <c r="EL49" s="38"/>
      <c r="EM49" s="38"/>
      <c r="EN49" s="38"/>
      <c r="EO49" s="38"/>
      <c r="EP49" s="38"/>
      <c r="EQ49" s="38"/>
      <c r="ER49" s="38"/>
      <c r="ES49" s="38"/>
      <c r="ET49" s="38"/>
      <c r="EU49" s="38"/>
      <c r="EV49" s="38"/>
      <c r="EW49" s="38"/>
      <c r="EX49" s="38"/>
      <c r="EY49" s="38"/>
      <c r="EZ49" s="38"/>
      <c r="FA49" s="38"/>
      <c r="FB49" s="38"/>
      <c r="FC49" s="38"/>
      <c r="FD49" s="38"/>
      <c r="FE49" s="38"/>
      <c r="FF49" s="38"/>
      <c r="FG49" s="38"/>
      <c r="FH49" s="38"/>
      <c r="FI49" s="38"/>
      <c r="FJ49" s="38"/>
      <c r="FK49" s="38"/>
      <c r="FL49" s="38"/>
      <c r="FM49" s="38"/>
    </row>
    <row r="50" spans="1:169" x14ac:dyDescent="0.45">
      <c r="A50" t="s">
        <v>229</v>
      </c>
      <c r="B50" s="32">
        <v>0.11</v>
      </c>
      <c r="C50">
        <v>0.11</v>
      </c>
      <c r="D50">
        <v>0.11</v>
      </c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  <c r="AF50" s="38"/>
      <c r="AG50" s="38"/>
      <c r="AH50" s="38"/>
      <c r="AI50" s="38"/>
      <c r="AJ50" s="38"/>
      <c r="AK50" s="38"/>
      <c r="AL50" s="38"/>
      <c r="AM50" s="38"/>
      <c r="AN50" s="38"/>
      <c r="AO50" s="38"/>
      <c r="AP50" s="38"/>
      <c r="AQ50" s="38"/>
      <c r="AR50" s="38"/>
      <c r="AS50" s="38"/>
      <c r="AT50" s="38"/>
      <c r="AU50" s="38"/>
      <c r="AV50" s="38"/>
      <c r="AW50" s="38"/>
      <c r="AX50" s="38"/>
      <c r="AY50" s="38"/>
      <c r="AZ50" s="38"/>
      <c r="BA50" s="38"/>
      <c r="BB50" s="38"/>
      <c r="BC50" s="38"/>
      <c r="BD50" s="38"/>
      <c r="BE50" s="38"/>
      <c r="BF50" s="38"/>
      <c r="BG50" s="38"/>
      <c r="BH50" s="38"/>
      <c r="BI50" s="38"/>
      <c r="BJ50" s="38"/>
      <c r="BK50" s="38"/>
      <c r="BL50" s="38"/>
      <c r="BM50" s="38"/>
      <c r="BN50" s="38"/>
      <c r="BO50" s="38"/>
      <c r="BP50" s="38"/>
      <c r="BQ50" s="38"/>
      <c r="BR50" s="38"/>
      <c r="BS50" s="38"/>
      <c r="BT50" s="38"/>
      <c r="BU50" s="38"/>
      <c r="BV50" s="38"/>
      <c r="BW50" s="38"/>
      <c r="BX50" s="38"/>
      <c r="BY50" s="38"/>
      <c r="BZ50" s="38"/>
      <c r="CA50" s="38"/>
      <c r="CB50" s="38"/>
      <c r="CC50" s="38"/>
      <c r="CD50" s="38"/>
      <c r="CE50" s="38"/>
      <c r="CF50" s="38"/>
      <c r="CG50" s="38"/>
      <c r="CH50" s="38"/>
      <c r="CI50" s="38"/>
      <c r="CJ50" s="38"/>
      <c r="CK50" s="38"/>
      <c r="CL50" s="38"/>
      <c r="CM50" s="38"/>
      <c r="CN50" s="38"/>
      <c r="CO50" s="38"/>
      <c r="CP50" s="38"/>
      <c r="CQ50" s="38"/>
      <c r="CR50" s="38"/>
      <c r="CS50" s="38"/>
      <c r="CT50" s="38"/>
      <c r="CU50" s="38"/>
      <c r="CV50" s="38"/>
      <c r="CW50" s="38"/>
      <c r="CX50" s="38"/>
      <c r="CY50" s="38"/>
      <c r="CZ50" s="38"/>
      <c r="DA50" s="38"/>
      <c r="DB50" s="38"/>
      <c r="DC50" s="38"/>
      <c r="DD50" s="38"/>
      <c r="DE50" s="38"/>
      <c r="DF50" s="38"/>
      <c r="DG50" s="38"/>
      <c r="DH50" s="38"/>
      <c r="DI50" s="38"/>
      <c r="DJ50" s="38"/>
      <c r="DK50" s="38"/>
      <c r="DL50" s="38"/>
      <c r="DM50" s="38"/>
      <c r="DN50" s="38"/>
      <c r="DO50" s="38"/>
      <c r="DP50" s="38"/>
      <c r="DQ50" s="38"/>
      <c r="DR50" s="38"/>
      <c r="DS50" s="38"/>
      <c r="DT50" s="38"/>
      <c r="DU50" s="38"/>
      <c r="DV50" s="38"/>
      <c r="DW50" s="38"/>
      <c r="DX50" s="38"/>
      <c r="DY50" s="38"/>
      <c r="DZ50" s="38"/>
      <c r="EA50" s="38"/>
      <c r="EB50" s="38"/>
      <c r="EC50" s="38"/>
      <c r="ED50" s="38"/>
      <c r="EE50" s="38"/>
      <c r="EF50" s="38"/>
      <c r="EG50" s="38"/>
      <c r="EH50" s="38"/>
      <c r="EI50" s="38"/>
      <c r="EJ50" s="38"/>
      <c r="EK50" s="38"/>
      <c r="EL50" s="38"/>
      <c r="EM50" s="38"/>
      <c r="EN50" s="38"/>
      <c r="EO50" s="38"/>
      <c r="EP50" s="38"/>
      <c r="EQ50" s="38"/>
      <c r="ER50" s="38"/>
      <c r="ES50" s="38"/>
      <c r="ET50" s="38"/>
      <c r="EU50" s="38"/>
      <c r="EV50" s="38"/>
      <c r="EW50" s="38"/>
      <c r="EX50" s="38"/>
      <c r="EY50" s="38"/>
      <c r="EZ50" s="38"/>
      <c r="FA50" s="38"/>
      <c r="FB50" s="38"/>
      <c r="FC50" s="38"/>
      <c r="FD50" s="38"/>
      <c r="FE50" s="38"/>
      <c r="FF50" s="38"/>
      <c r="FG50" s="38"/>
      <c r="FH50" s="38"/>
      <c r="FI50" s="38"/>
      <c r="FJ50" s="38"/>
      <c r="FK50" s="38"/>
      <c r="FL50" s="38"/>
      <c r="FM50" s="38"/>
    </row>
    <row r="51" spans="1:169" x14ac:dyDescent="0.45">
      <c r="A51" t="s">
        <v>230</v>
      </c>
      <c r="B51" s="32">
        <v>0.45</v>
      </c>
      <c r="C51">
        <v>0.45</v>
      </c>
      <c r="D51">
        <v>0.45</v>
      </c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  <c r="AF51" s="38"/>
      <c r="AG51" s="38"/>
      <c r="AH51" s="38"/>
      <c r="AI51" s="38"/>
      <c r="AJ51" s="38"/>
      <c r="AK51" s="38"/>
      <c r="AL51" s="38"/>
      <c r="AM51" s="38"/>
      <c r="AN51" s="38"/>
      <c r="AO51" s="38"/>
      <c r="AP51" s="38"/>
      <c r="AQ51" s="38"/>
      <c r="AR51" s="38"/>
      <c r="AS51" s="38"/>
      <c r="AT51" s="38"/>
      <c r="AU51" s="38"/>
      <c r="AV51" s="38"/>
      <c r="AW51" s="38"/>
      <c r="AX51" s="38"/>
      <c r="AY51" s="38"/>
      <c r="AZ51" s="38"/>
      <c r="BA51" s="38"/>
      <c r="BB51" s="38"/>
      <c r="BC51" s="38"/>
      <c r="BD51" s="38"/>
      <c r="BE51" s="38"/>
      <c r="BF51" s="38"/>
      <c r="BG51" s="38"/>
      <c r="BH51" s="38"/>
      <c r="BI51" s="38"/>
      <c r="BJ51" s="38"/>
      <c r="BK51" s="38"/>
      <c r="BL51" s="38"/>
      <c r="BM51" s="38"/>
      <c r="BN51" s="38"/>
      <c r="BO51" s="38"/>
      <c r="BP51" s="38"/>
      <c r="BQ51" s="38"/>
      <c r="BR51" s="38"/>
      <c r="BS51" s="38"/>
      <c r="BT51" s="38"/>
      <c r="BU51" s="38"/>
      <c r="BV51" s="38"/>
      <c r="BW51" s="38"/>
      <c r="BX51" s="38"/>
      <c r="BY51" s="38"/>
      <c r="BZ51" s="38"/>
      <c r="CA51" s="38"/>
      <c r="CB51" s="38"/>
      <c r="CC51" s="38"/>
      <c r="CD51" s="38"/>
      <c r="CE51" s="38"/>
      <c r="CF51" s="38"/>
      <c r="CG51" s="38"/>
      <c r="CH51" s="38"/>
      <c r="CI51" s="38"/>
      <c r="CJ51" s="38"/>
      <c r="CK51" s="38"/>
      <c r="CL51" s="38"/>
      <c r="CM51" s="38"/>
      <c r="CN51" s="38"/>
      <c r="CO51" s="38"/>
      <c r="CP51" s="38"/>
      <c r="CQ51" s="38"/>
      <c r="CR51" s="38"/>
      <c r="CS51" s="38"/>
      <c r="CT51" s="38"/>
      <c r="CU51" s="38"/>
      <c r="CV51" s="38"/>
      <c r="CW51" s="38"/>
      <c r="CX51" s="38"/>
      <c r="CY51" s="38"/>
      <c r="CZ51" s="38"/>
      <c r="DA51" s="38"/>
      <c r="DB51" s="38"/>
      <c r="DC51" s="38"/>
      <c r="DD51" s="38"/>
      <c r="DE51" s="38"/>
      <c r="DF51" s="38"/>
      <c r="DG51" s="38"/>
      <c r="DH51" s="38"/>
      <c r="DI51" s="38"/>
      <c r="DJ51" s="38"/>
      <c r="DK51" s="38"/>
      <c r="DL51" s="38"/>
      <c r="DM51" s="38"/>
      <c r="DN51" s="38"/>
      <c r="DO51" s="38"/>
      <c r="DP51" s="38"/>
      <c r="DQ51" s="38"/>
      <c r="DR51" s="38"/>
      <c r="DS51" s="38"/>
      <c r="DT51" s="38"/>
      <c r="DU51" s="38"/>
      <c r="DV51" s="38"/>
      <c r="DW51" s="38"/>
      <c r="DX51" s="38"/>
      <c r="DY51" s="38"/>
      <c r="DZ51" s="38"/>
      <c r="EA51" s="38"/>
      <c r="EB51" s="38"/>
      <c r="EC51" s="38"/>
      <c r="ED51" s="38"/>
      <c r="EE51" s="38"/>
      <c r="EF51" s="38"/>
      <c r="EG51" s="38"/>
      <c r="EH51" s="38"/>
      <c r="EI51" s="38"/>
      <c r="EJ51" s="38"/>
      <c r="EK51" s="38"/>
      <c r="EL51" s="38"/>
      <c r="EM51" s="38"/>
      <c r="EN51" s="38"/>
      <c r="EO51" s="38"/>
      <c r="EP51" s="38"/>
      <c r="EQ51" s="38"/>
      <c r="ER51" s="38"/>
      <c r="ES51" s="38"/>
      <c r="ET51" s="38"/>
      <c r="EU51" s="38"/>
      <c r="EV51" s="38"/>
      <c r="EW51" s="38"/>
      <c r="EX51" s="38"/>
      <c r="EY51" s="38"/>
      <c r="EZ51" s="38"/>
      <c r="FA51" s="38"/>
      <c r="FB51" s="38"/>
      <c r="FC51" s="38"/>
      <c r="FD51" s="38"/>
      <c r="FE51" s="38"/>
      <c r="FF51" s="38"/>
      <c r="FG51" s="38"/>
      <c r="FH51" s="38"/>
      <c r="FI51" s="38"/>
      <c r="FJ51" s="38"/>
      <c r="FK51" s="38"/>
      <c r="FL51" s="38"/>
      <c r="FM51" s="38"/>
    </row>
    <row r="52" spans="1:169" x14ac:dyDescent="0.45">
      <c r="A52" t="s">
        <v>231</v>
      </c>
      <c r="B52" s="32">
        <v>0.22</v>
      </c>
      <c r="C52">
        <v>0.22</v>
      </c>
      <c r="D52">
        <v>0.22</v>
      </c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  <c r="AF52" s="38"/>
      <c r="AG52" s="38"/>
      <c r="AH52" s="38"/>
      <c r="AI52" s="38"/>
      <c r="AJ52" s="38"/>
      <c r="AK52" s="38"/>
      <c r="AL52" s="38"/>
      <c r="AM52" s="38"/>
      <c r="AN52" s="38"/>
      <c r="AO52" s="38"/>
      <c r="AP52" s="38"/>
      <c r="AQ52" s="38"/>
      <c r="AR52" s="38"/>
      <c r="AS52" s="38"/>
      <c r="AT52" s="38"/>
      <c r="AU52" s="38"/>
      <c r="AV52" s="38"/>
      <c r="AW52" s="38"/>
      <c r="AX52" s="38"/>
      <c r="AY52" s="38"/>
      <c r="AZ52" s="38"/>
      <c r="BA52" s="38"/>
      <c r="BB52" s="38"/>
      <c r="BC52" s="38"/>
      <c r="BD52" s="38"/>
      <c r="BE52" s="38"/>
      <c r="BF52" s="38"/>
      <c r="BG52" s="38"/>
      <c r="BH52" s="38"/>
      <c r="BI52" s="38"/>
      <c r="BJ52" s="38"/>
      <c r="BK52" s="38"/>
      <c r="BL52" s="38"/>
      <c r="BM52" s="38"/>
      <c r="BN52" s="38"/>
      <c r="BO52" s="38"/>
      <c r="BP52" s="38"/>
      <c r="BQ52" s="38"/>
      <c r="BR52" s="38"/>
      <c r="BS52" s="38"/>
      <c r="BT52" s="38"/>
      <c r="BU52" s="38"/>
      <c r="BV52" s="38"/>
      <c r="BW52" s="38"/>
      <c r="BX52" s="38"/>
      <c r="BY52" s="38"/>
      <c r="BZ52" s="38"/>
      <c r="CA52" s="38"/>
      <c r="CB52" s="38"/>
      <c r="CC52" s="38"/>
      <c r="CD52" s="38"/>
      <c r="CE52" s="38"/>
      <c r="CF52" s="38"/>
      <c r="CG52" s="38"/>
      <c r="CH52" s="38"/>
      <c r="CI52" s="38"/>
      <c r="CJ52" s="38"/>
      <c r="CK52" s="38"/>
      <c r="CL52" s="38"/>
      <c r="CM52" s="38"/>
      <c r="CN52" s="38"/>
      <c r="CO52" s="38"/>
      <c r="CP52" s="38"/>
      <c r="CQ52" s="38"/>
      <c r="CR52" s="38"/>
      <c r="CS52" s="38"/>
      <c r="CT52" s="38"/>
      <c r="CU52" s="38"/>
      <c r="CV52" s="38"/>
      <c r="CW52" s="38"/>
      <c r="CX52" s="38"/>
      <c r="CY52" s="38"/>
      <c r="CZ52" s="38"/>
      <c r="DA52" s="38"/>
      <c r="DB52" s="38"/>
      <c r="DC52" s="38"/>
      <c r="DD52" s="38"/>
      <c r="DE52" s="38"/>
      <c r="DF52" s="38"/>
      <c r="DG52" s="38"/>
      <c r="DH52" s="38"/>
      <c r="DI52" s="38"/>
      <c r="DJ52" s="38"/>
      <c r="DK52" s="38"/>
      <c r="DL52" s="38"/>
      <c r="DM52" s="38"/>
      <c r="DN52" s="38"/>
      <c r="DO52" s="38"/>
      <c r="DP52" s="38"/>
      <c r="DQ52" s="38"/>
      <c r="DR52" s="38"/>
      <c r="DS52" s="38"/>
      <c r="DT52" s="38"/>
      <c r="DU52" s="38"/>
      <c r="DV52" s="38"/>
      <c r="DW52" s="38"/>
      <c r="DX52" s="38"/>
      <c r="DY52" s="38"/>
      <c r="DZ52" s="38"/>
      <c r="EA52" s="38"/>
      <c r="EB52" s="38"/>
      <c r="EC52" s="38"/>
      <c r="ED52" s="38"/>
      <c r="EE52" s="38"/>
      <c r="EF52" s="38"/>
      <c r="EG52" s="38"/>
      <c r="EH52" s="38"/>
      <c r="EI52" s="38"/>
      <c r="EJ52" s="38"/>
      <c r="EK52" s="38"/>
      <c r="EL52" s="38"/>
      <c r="EM52" s="38"/>
      <c r="EN52" s="38"/>
      <c r="EO52" s="38"/>
      <c r="EP52" s="38"/>
      <c r="EQ52" s="38"/>
      <c r="ER52" s="38"/>
      <c r="ES52" s="38"/>
      <c r="ET52" s="38"/>
      <c r="EU52" s="38"/>
      <c r="EV52" s="38"/>
      <c r="EW52" s="38"/>
      <c r="EX52" s="38"/>
      <c r="EY52" s="38"/>
      <c r="EZ52" s="38"/>
      <c r="FA52" s="38"/>
      <c r="FB52" s="38"/>
      <c r="FC52" s="38"/>
      <c r="FD52" s="38"/>
      <c r="FE52" s="38"/>
      <c r="FF52" s="38"/>
      <c r="FG52" s="38"/>
      <c r="FH52" s="38"/>
      <c r="FI52" s="38"/>
      <c r="FJ52" s="38"/>
      <c r="FK52" s="38"/>
      <c r="FL52" s="38"/>
      <c r="FM52" s="38"/>
    </row>
    <row r="53" spans="1:169" x14ac:dyDescent="0.45">
      <c r="A53" t="s">
        <v>232</v>
      </c>
      <c r="B53" s="32">
        <v>0.15</v>
      </c>
      <c r="C53">
        <v>0.15</v>
      </c>
      <c r="D53">
        <v>0.15</v>
      </c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  <c r="AF53" s="38"/>
      <c r="AG53" s="38"/>
      <c r="AH53" s="38"/>
      <c r="AI53" s="38"/>
      <c r="AJ53" s="38"/>
      <c r="AK53" s="38"/>
      <c r="AL53" s="38"/>
      <c r="AM53" s="38"/>
      <c r="AN53" s="38"/>
      <c r="AO53" s="38"/>
      <c r="AP53" s="38"/>
      <c r="AQ53" s="38"/>
      <c r="AR53" s="38"/>
      <c r="AS53" s="38"/>
      <c r="AT53" s="38"/>
      <c r="AU53" s="38"/>
      <c r="AV53" s="38"/>
      <c r="AW53" s="38"/>
      <c r="AX53" s="38"/>
      <c r="AY53" s="38"/>
      <c r="AZ53" s="38"/>
      <c r="BA53" s="38"/>
      <c r="BB53" s="38"/>
      <c r="BC53" s="38"/>
      <c r="BD53" s="38"/>
      <c r="BE53" s="38"/>
      <c r="BF53" s="38"/>
      <c r="BG53" s="38"/>
      <c r="BH53" s="38"/>
      <c r="BI53" s="38"/>
      <c r="BJ53" s="38"/>
      <c r="BK53" s="38"/>
      <c r="BL53" s="38"/>
      <c r="BM53" s="38"/>
      <c r="BN53" s="38"/>
      <c r="BO53" s="38"/>
      <c r="BP53" s="38"/>
      <c r="BQ53" s="38"/>
      <c r="BR53" s="38"/>
      <c r="BS53" s="38"/>
      <c r="BT53" s="38"/>
      <c r="BU53" s="38"/>
      <c r="BV53" s="38"/>
      <c r="BW53" s="38"/>
      <c r="BX53" s="38"/>
      <c r="BY53" s="38"/>
      <c r="BZ53" s="38"/>
      <c r="CA53" s="38"/>
      <c r="CB53" s="38"/>
      <c r="CC53" s="38"/>
      <c r="CD53" s="38"/>
      <c r="CE53" s="38"/>
      <c r="CF53" s="38"/>
      <c r="CG53" s="38"/>
      <c r="CH53" s="38"/>
      <c r="CI53" s="38"/>
      <c r="CJ53" s="38"/>
      <c r="CK53" s="38"/>
      <c r="CL53" s="38"/>
      <c r="CM53" s="38"/>
      <c r="CN53" s="38"/>
      <c r="CO53" s="38"/>
      <c r="CP53" s="38"/>
      <c r="CQ53" s="38"/>
      <c r="CR53" s="38"/>
      <c r="CS53" s="38"/>
      <c r="CT53" s="38"/>
      <c r="CU53" s="38"/>
      <c r="CV53" s="38"/>
      <c r="CW53" s="38"/>
      <c r="CX53" s="38"/>
      <c r="CY53" s="38"/>
      <c r="CZ53" s="38"/>
      <c r="DA53" s="38"/>
      <c r="DB53" s="38"/>
      <c r="DC53" s="38"/>
      <c r="DD53" s="38"/>
      <c r="DE53" s="38"/>
      <c r="DF53" s="38"/>
      <c r="DG53" s="38"/>
      <c r="DH53" s="38"/>
      <c r="DI53" s="38"/>
      <c r="DJ53" s="38"/>
      <c r="DK53" s="38"/>
      <c r="DL53" s="38"/>
      <c r="DM53" s="38"/>
      <c r="DN53" s="38"/>
      <c r="DO53" s="38"/>
      <c r="DP53" s="38"/>
      <c r="DQ53" s="38"/>
      <c r="DR53" s="38"/>
      <c r="DS53" s="38"/>
      <c r="DT53" s="38"/>
      <c r="DU53" s="38"/>
      <c r="DV53" s="38"/>
      <c r="DW53" s="38"/>
      <c r="DX53" s="38"/>
      <c r="DY53" s="38"/>
      <c r="DZ53" s="38"/>
      <c r="EA53" s="38"/>
      <c r="EB53" s="38"/>
      <c r="EC53" s="38"/>
      <c r="ED53" s="38"/>
      <c r="EE53" s="38"/>
      <c r="EF53" s="38"/>
      <c r="EG53" s="38"/>
      <c r="EH53" s="38"/>
      <c r="EI53" s="38"/>
      <c r="EJ53" s="38"/>
      <c r="EK53" s="38"/>
      <c r="EL53" s="38"/>
      <c r="EM53" s="38"/>
      <c r="EN53" s="38"/>
      <c r="EO53" s="38"/>
      <c r="EP53" s="38"/>
      <c r="EQ53" s="38"/>
      <c r="ER53" s="38"/>
      <c r="ES53" s="38"/>
      <c r="ET53" s="38"/>
      <c r="EU53" s="38"/>
      <c r="EV53" s="38"/>
      <c r="EW53" s="38"/>
      <c r="EX53" s="38"/>
      <c r="EY53" s="38"/>
      <c r="EZ53" s="38"/>
      <c r="FA53" s="38"/>
      <c r="FB53" s="38"/>
      <c r="FC53" s="38"/>
      <c r="FD53" s="38"/>
      <c r="FE53" s="38"/>
      <c r="FF53" s="38"/>
      <c r="FG53" s="38"/>
      <c r="FH53" s="38"/>
      <c r="FI53" s="38"/>
      <c r="FJ53" s="38"/>
      <c r="FK53" s="38"/>
      <c r="FL53" s="38"/>
      <c r="FM53" s="38"/>
    </row>
  </sheetData>
  <mergeCells count="1">
    <mergeCell ref="C1:D1"/>
  </mergeCells>
  <pageMargins left="0.7" right="0.7" top="0.75" bottom="0.75" header="0.3" footer="0.3"/>
  <pageSetup orientation="portrait" horizontalDpi="90" verticalDpi="9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Sheet29"/>
  <dimension ref="A1:I53"/>
  <sheetViews>
    <sheetView workbookViewId="0">
      <pane xSplit="1" ySplit="2" topLeftCell="B3" activePane="bottomRight" state="frozen"/>
      <selection activeCell="H9" sqref="H9"/>
      <selection pane="topRight" activeCell="H9" sqref="H9"/>
      <selection pane="bottomLeft" activeCell="H9" sqref="H9"/>
      <selection pane="bottomRight" activeCell="H9" sqref="H9"/>
    </sheetView>
  </sheetViews>
  <sheetFormatPr defaultRowHeight="14.25" x14ac:dyDescent="0.45"/>
  <cols>
    <col min="1" max="1" width="16.86328125" customWidth="1"/>
    <col min="2" max="2" width="7.73046875" style="32" bestFit="1" customWidth="1"/>
    <col min="3" max="3" width="22.59765625" customWidth="1"/>
    <col min="4" max="4" width="24" customWidth="1"/>
  </cols>
  <sheetData>
    <row r="1" spans="1:9" x14ac:dyDescent="0.45">
      <c r="C1" s="60" t="s">
        <v>179</v>
      </c>
      <c r="D1" s="60"/>
      <c r="E1" s="33"/>
      <c r="F1" s="33"/>
      <c r="G1" s="33"/>
      <c r="H1" s="33"/>
      <c r="I1" s="33"/>
    </row>
    <row r="2" spans="1:9" x14ac:dyDescent="0.45">
      <c r="B2" s="34" t="s">
        <v>180</v>
      </c>
      <c r="C2" s="35" t="s">
        <v>181</v>
      </c>
      <c r="D2" s="35" t="s">
        <v>68</v>
      </c>
    </row>
    <row r="3" spans="1:9" x14ac:dyDescent="0.45">
      <c r="A3" t="s">
        <v>233</v>
      </c>
      <c r="B3" s="32">
        <v>3</v>
      </c>
      <c r="C3">
        <v>3</v>
      </c>
      <c r="D3">
        <v>3</v>
      </c>
    </row>
    <row r="4" spans="1:9" x14ac:dyDescent="0.45">
      <c r="A4" t="s">
        <v>234</v>
      </c>
      <c r="B4" s="32">
        <v>3</v>
      </c>
      <c r="C4">
        <v>3</v>
      </c>
      <c r="D4">
        <v>3</v>
      </c>
    </row>
    <row r="5" spans="1:9" x14ac:dyDescent="0.45">
      <c r="A5" t="s">
        <v>235</v>
      </c>
      <c r="B5" s="32">
        <v>3</v>
      </c>
      <c r="C5">
        <v>3</v>
      </c>
      <c r="D5">
        <v>3</v>
      </c>
    </row>
    <row r="6" spans="1:9" x14ac:dyDescent="0.45">
      <c r="A6" t="s">
        <v>236</v>
      </c>
      <c r="B6" s="32">
        <v>5.54</v>
      </c>
      <c r="C6">
        <v>5.54</v>
      </c>
      <c r="D6">
        <v>5.54</v>
      </c>
    </row>
    <row r="7" spans="1:9" x14ac:dyDescent="0.45">
      <c r="A7" t="s">
        <v>237</v>
      </c>
      <c r="B7" s="32">
        <v>3.49</v>
      </c>
      <c r="C7">
        <v>3.49</v>
      </c>
      <c r="D7">
        <v>3.49</v>
      </c>
    </row>
    <row r="8" spans="1:9" x14ac:dyDescent="0.45">
      <c r="A8" t="s">
        <v>238</v>
      </c>
      <c r="B8" s="32">
        <v>0.75</v>
      </c>
      <c r="C8">
        <v>0.75</v>
      </c>
      <c r="D8">
        <v>0.75</v>
      </c>
    </row>
    <row r="9" spans="1:9" x14ac:dyDescent="0.45">
      <c r="A9" t="s">
        <v>239</v>
      </c>
      <c r="B9" s="32">
        <v>5.33</v>
      </c>
      <c r="C9">
        <v>5.33</v>
      </c>
      <c r="D9">
        <v>5.33</v>
      </c>
    </row>
    <row r="10" spans="1:9" x14ac:dyDescent="0.45">
      <c r="A10" t="s">
        <v>240</v>
      </c>
      <c r="B10" s="32">
        <v>3.51</v>
      </c>
      <c r="C10">
        <v>3.51</v>
      </c>
      <c r="D10">
        <v>3.51</v>
      </c>
    </row>
    <row r="11" spans="1:9" x14ac:dyDescent="0.45">
      <c r="A11" t="s">
        <v>241</v>
      </c>
      <c r="B11" s="32">
        <v>1.1399999999999999</v>
      </c>
      <c r="C11">
        <v>1.1399999999999999</v>
      </c>
      <c r="D11">
        <v>1.1399999999999999</v>
      </c>
    </row>
    <row r="12" spans="1:9" x14ac:dyDescent="0.45">
      <c r="A12" t="s">
        <v>242</v>
      </c>
      <c r="B12" s="32">
        <v>5.32</v>
      </c>
      <c r="C12">
        <v>5.32</v>
      </c>
      <c r="D12">
        <v>5.32</v>
      </c>
    </row>
    <row r="13" spans="1:9" x14ac:dyDescent="0.45">
      <c r="A13" t="s">
        <v>243</v>
      </c>
      <c r="B13" s="32">
        <v>1.88</v>
      </c>
      <c r="C13">
        <v>1.88</v>
      </c>
      <c r="D13">
        <v>1.88</v>
      </c>
    </row>
    <row r="14" spans="1:9" x14ac:dyDescent="0.45">
      <c r="A14" t="s">
        <v>244</v>
      </c>
      <c r="B14" s="32">
        <v>1.31</v>
      </c>
      <c r="C14">
        <v>1.31</v>
      </c>
      <c r="D14">
        <v>1.31</v>
      </c>
    </row>
    <row r="15" spans="1:9" x14ac:dyDescent="0.45">
      <c r="A15" t="s">
        <v>245</v>
      </c>
      <c r="B15" s="32">
        <v>1</v>
      </c>
      <c r="C15">
        <v>1</v>
      </c>
      <c r="D15">
        <v>1</v>
      </c>
    </row>
    <row r="16" spans="1:9" x14ac:dyDescent="0.45">
      <c r="A16" t="s">
        <v>246</v>
      </c>
      <c r="B16" s="32">
        <v>0.55000000000000004</v>
      </c>
      <c r="C16">
        <v>0.55000000000000004</v>
      </c>
      <c r="D16">
        <v>0.55000000000000004</v>
      </c>
    </row>
    <row r="17" spans="1:4" x14ac:dyDescent="0.45">
      <c r="A17" t="s">
        <v>247</v>
      </c>
      <c r="B17" s="32">
        <v>0.25</v>
      </c>
      <c r="C17">
        <v>0.25</v>
      </c>
      <c r="D17">
        <v>0.25</v>
      </c>
    </row>
    <row r="18" spans="1:4" x14ac:dyDescent="0.45">
      <c r="A18" t="s">
        <v>248</v>
      </c>
      <c r="B18" s="32">
        <v>1</v>
      </c>
      <c r="C18">
        <v>1</v>
      </c>
      <c r="D18">
        <v>1</v>
      </c>
    </row>
    <row r="19" spans="1:4" x14ac:dyDescent="0.45">
      <c r="A19" t="s">
        <v>249</v>
      </c>
      <c r="B19" s="32">
        <v>0.55000000000000004</v>
      </c>
      <c r="C19">
        <v>0.55000000000000004</v>
      </c>
      <c r="D19">
        <v>0.55000000000000004</v>
      </c>
    </row>
    <row r="20" spans="1:4" x14ac:dyDescent="0.45">
      <c r="A20" t="s">
        <v>250</v>
      </c>
      <c r="B20" s="32">
        <v>0.25</v>
      </c>
      <c r="C20">
        <v>0.25</v>
      </c>
      <c r="D20">
        <v>0.25</v>
      </c>
    </row>
    <row r="21" spans="1:4" x14ac:dyDescent="0.45">
      <c r="A21" t="s">
        <v>251</v>
      </c>
      <c r="B21" s="32">
        <v>1</v>
      </c>
      <c r="C21">
        <v>1</v>
      </c>
      <c r="D21">
        <v>1</v>
      </c>
    </row>
    <row r="22" spans="1:4" x14ac:dyDescent="0.45">
      <c r="A22" t="s">
        <v>252</v>
      </c>
      <c r="B22" s="32">
        <v>0.55000000000000004</v>
      </c>
      <c r="C22">
        <v>0.55000000000000004</v>
      </c>
      <c r="D22">
        <v>0.55000000000000004</v>
      </c>
    </row>
    <row r="23" spans="1:4" x14ac:dyDescent="0.45">
      <c r="A23" t="s">
        <v>253</v>
      </c>
      <c r="B23" s="32">
        <v>0.25</v>
      </c>
      <c r="C23">
        <v>0.25</v>
      </c>
      <c r="D23">
        <v>0.25</v>
      </c>
    </row>
    <row r="24" spans="1:4" x14ac:dyDescent="0.45">
      <c r="A24" t="s">
        <v>254</v>
      </c>
      <c r="B24" s="32">
        <v>1</v>
      </c>
      <c r="C24" s="41">
        <v>1</v>
      </c>
      <c r="D24" s="43">
        <v>1</v>
      </c>
    </row>
    <row r="25" spans="1:4" x14ac:dyDescent="0.45">
      <c r="A25" t="s">
        <v>255</v>
      </c>
      <c r="B25" s="32">
        <v>0.55000000000000004</v>
      </c>
      <c r="C25" s="41">
        <v>0.33</v>
      </c>
      <c r="D25" s="43">
        <v>0.33</v>
      </c>
    </row>
    <row r="26" spans="1:4" x14ac:dyDescent="0.45">
      <c r="A26" t="s">
        <v>256</v>
      </c>
      <c r="B26" s="32">
        <v>0.25</v>
      </c>
      <c r="C26" s="41">
        <v>0.47</v>
      </c>
      <c r="D26" s="43">
        <v>0.47</v>
      </c>
    </row>
    <row r="27" spans="1:4" x14ac:dyDescent="0.45">
      <c r="A27" t="s">
        <v>257</v>
      </c>
      <c r="B27" s="32">
        <v>0.3</v>
      </c>
      <c r="C27">
        <v>0.3</v>
      </c>
      <c r="D27">
        <v>0.3</v>
      </c>
    </row>
    <row r="28" spans="1:4" x14ac:dyDescent="0.45">
      <c r="A28" t="s">
        <v>258</v>
      </c>
      <c r="B28" s="32">
        <v>0.93</v>
      </c>
      <c r="C28">
        <v>0.93</v>
      </c>
      <c r="D28">
        <v>0.93</v>
      </c>
    </row>
    <row r="29" spans="1:4" x14ac:dyDescent="0.45">
      <c r="A29" t="s">
        <v>259</v>
      </c>
      <c r="B29" s="32">
        <v>0.47</v>
      </c>
      <c r="C29">
        <v>0.47</v>
      </c>
      <c r="D29">
        <v>0.47</v>
      </c>
    </row>
    <row r="30" spans="1:4" x14ac:dyDescent="0.45">
      <c r="A30" t="s">
        <v>260</v>
      </c>
      <c r="B30" s="32">
        <v>0.3</v>
      </c>
      <c r="C30">
        <v>0.3</v>
      </c>
      <c r="D30">
        <v>0.3</v>
      </c>
    </row>
    <row r="31" spans="1:4" x14ac:dyDescent="0.45">
      <c r="A31" t="s">
        <v>261</v>
      </c>
      <c r="B31" s="32">
        <v>1</v>
      </c>
      <c r="C31">
        <v>1</v>
      </c>
      <c r="D31">
        <v>1</v>
      </c>
    </row>
    <row r="32" spans="1:4" x14ac:dyDescent="0.45">
      <c r="A32" t="s">
        <v>262</v>
      </c>
      <c r="B32" s="32">
        <v>0.4</v>
      </c>
      <c r="C32">
        <v>0.4</v>
      </c>
      <c r="D32">
        <v>0.4</v>
      </c>
    </row>
    <row r="33" spans="1:4" x14ac:dyDescent="0.45">
      <c r="A33" t="s">
        <v>263</v>
      </c>
      <c r="B33" s="32">
        <v>0.3</v>
      </c>
      <c r="C33">
        <v>0.3</v>
      </c>
      <c r="D33" s="41">
        <v>0.3</v>
      </c>
    </row>
    <row r="34" spans="1:4" x14ac:dyDescent="0.45">
      <c r="A34" t="s">
        <v>264</v>
      </c>
      <c r="B34" s="32">
        <v>0.85</v>
      </c>
      <c r="C34">
        <v>0.85</v>
      </c>
      <c r="D34" s="41">
        <v>1.38</v>
      </c>
    </row>
    <row r="35" spans="1:4" x14ac:dyDescent="0.45">
      <c r="A35" t="s">
        <v>265</v>
      </c>
      <c r="B35" s="32">
        <v>0.55000000000000004</v>
      </c>
      <c r="C35">
        <v>0.55000000000000004</v>
      </c>
      <c r="D35" s="41">
        <v>0.04</v>
      </c>
    </row>
    <row r="36" spans="1:4" x14ac:dyDescent="0.45">
      <c r="A36" t="s">
        <v>266</v>
      </c>
      <c r="B36" s="32">
        <v>0.3</v>
      </c>
      <c r="C36">
        <v>0.3</v>
      </c>
      <c r="D36">
        <v>0.3</v>
      </c>
    </row>
    <row r="37" spans="1:4" x14ac:dyDescent="0.45">
      <c r="A37" t="s">
        <v>267</v>
      </c>
      <c r="B37" s="32">
        <v>0.91</v>
      </c>
      <c r="C37">
        <v>0.91</v>
      </c>
      <c r="D37">
        <v>0.91</v>
      </c>
    </row>
    <row r="38" spans="1:4" x14ac:dyDescent="0.45">
      <c r="A38" t="s">
        <v>268</v>
      </c>
      <c r="B38" s="32">
        <v>0.49</v>
      </c>
      <c r="C38">
        <v>0.49</v>
      </c>
      <c r="D38">
        <v>0.49</v>
      </c>
    </row>
    <row r="39" spans="1:4" x14ac:dyDescent="0.45">
      <c r="A39" t="s">
        <v>269</v>
      </c>
      <c r="B39" s="32">
        <v>4.67</v>
      </c>
      <c r="C39">
        <v>4.67</v>
      </c>
      <c r="D39">
        <v>4.67</v>
      </c>
    </row>
    <row r="40" spans="1:4" x14ac:dyDescent="0.45">
      <c r="A40" t="s">
        <v>270</v>
      </c>
      <c r="B40" s="32">
        <v>3.33</v>
      </c>
      <c r="C40">
        <v>3.33</v>
      </c>
      <c r="D40">
        <v>3.33</v>
      </c>
    </row>
    <row r="41" spans="1:4" x14ac:dyDescent="0.45">
      <c r="A41" t="s">
        <v>271</v>
      </c>
      <c r="B41" s="32">
        <v>2.1</v>
      </c>
      <c r="C41">
        <v>2.1</v>
      </c>
      <c r="D41">
        <v>2.1</v>
      </c>
    </row>
    <row r="42" spans="1:4" x14ac:dyDescent="0.45">
      <c r="A42" t="s">
        <v>272</v>
      </c>
      <c r="B42" s="32">
        <v>4.67</v>
      </c>
      <c r="C42">
        <v>4.67</v>
      </c>
      <c r="D42">
        <v>4.67</v>
      </c>
    </row>
    <row r="43" spans="1:4" x14ac:dyDescent="0.45">
      <c r="A43" t="s">
        <v>273</v>
      </c>
      <c r="B43" s="32">
        <v>3.33</v>
      </c>
      <c r="C43">
        <v>3.33</v>
      </c>
      <c r="D43">
        <v>3.33</v>
      </c>
    </row>
    <row r="44" spans="1:4" x14ac:dyDescent="0.45">
      <c r="A44" t="s">
        <v>274</v>
      </c>
      <c r="B44" s="32">
        <v>2.1</v>
      </c>
      <c r="C44">
        <v>2.1</v>
      </c>
      <c r="D44">
        <v>2.1</v>
      </c>
    </row>
    <row r="45" spans="1:4" x14ac:dyDescent="0.45">
      <c r="A45" t="s">
        <v>275</v>
      </c>
      <c r="B45" s="32">
        <v>4.67</v>
      </c>
      <c r="C45">
        <v>4.67</v>
      </c>
      <c r="D45">
        <v>4.67</v>
      </c>
    </row>
    <row r="46" spans="1:4" x14ac:dyDescent="0.45">
      <c r="A46" t="s">
        <v>276</v>
      </c>
      <c r="B46" s="32">
        <v>3.33</v>
      </c>
      <c r="C46">
        <v>3.33</v>
      </c>
      <c r="D46">
        <v>3.33</v>
      </c>
    </row>
    <row r="47" spans="1:4" x14ac:dyDescent="0.45">
      <c r="A47" t="s">
        <v>277</v>
      </c>
      <c r="B47" s="32">
        <v>2.1</v>
      </c>
      <c r="C47">
        <v>2.1</v>
      </c>
      <c r="D47">
        <v>2.1</v>
      </c>
    </row>
    <row r="48" spans="1:4" x14ac:dyDescent="0.45">
      <c r="A48" t="s">
        <v>278</v>
      </c>
      <c r="B48" s="32">
        <v>4.67</v>
      </c>
      <c r="C48">
        <v>4.67</v>
      </c>
      <c r="D48">
        <v>4.67</v>
      </c>
    </row>
    <row r="49" spans="1:4" x14ac:dyDescent="0.45">
      <c r="A49" t="s">
        <v>279</v>
      </c>
      <c r="B49" s="32">
        <v>3.33</v>
      </c>
      <c r="C49">
        <v>3.33</v>
      </c>
      <c r="D49">
        <v>3.33</v>
      </c>
    </row>
    <row r="50" spans="1:4" x14ac:dyDescent="0.45">
      <c r="A50" t="s">
        <v>280</v>
      </c>
      <c r="B50" s="32">
        <v>2.1</v>
      </c>
      <c r="C50">
        <v>2.1</v>
      </c>
      <c r="D50">
        <v>2.1</v>
      </c>
    </row>
    <row r="51" spans="1:4" x14ac:dyDescent="0.45">
      <c r="A51" t="s">
        <v>281</v>
      </c>
      <c r="B51" s="32">
        <v>6.8</v>
      </c>
      <c r="C51">
        <v>6.8</v>
      </c>
      <c r="D51">
        <v>6.8</v>
      </c>
    </row>
    <row r="52" spans="1:4" x14ac:dyDescent="0.45">
      <c r="A52" t="s">
        <v>282</v>
      </c>
      <c r="B52" s="32">
        <v>2</v>
      </c>
      <c r="C52">
        <v>2</v>
      </c>
      <c r="D52">
        <v>2</v>
      </c>
    </row>
    <row r="53" spans="1:4" x14ac:dyDescent="0.45">
      <c r="A53" t="s">
        <v>283</v>
      </c>
      <c r="B53" s="32">
        <v>2.23</v>
      </c>
      <c r="C53">
        <v>2.23</v>
      </c>
      <c r="D53">
        <v>2.23</v>
      </c>
    </row>
  </sheetData>
  <mergeCells count="1">
    <mergeCell ref="C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2:AL34"/>
  <sheetViews>
    <sheetView tabSelected="1" workbookViewId="0">
      <selection activeCell="H10" sqref="H10"/>
    </sheetView>
  </sheetViews>
  <sheetFormatPr defaultColWidth="9.1328125" defaultRowHeight="14.25" x14ac:dyDescent="0.45"/>
  <cols>
    <col min="1" max="1" width="5.1328125" style="14" bestFit="1" customWidth="1"/>
    <col min="2" max="2" width="28.265625" style="14" bestFit="1" customWidth="1"/>
    <col min="3" max="3" width="10" style="14" customWidth="1"/>
    <col min="4" max="5" width="10.59765625" style="14" customWidth="1"/>
    <col min="6" max="7" width="8" style="14" customWidth="1"/>
    <col min="8" max="8" width="10.59765625" style="14" customWidth="1"/>
    <col min="9" max="9" width="3.86328125" style="14" customWidth="1"/>
    <col min="10" max="37" width="8" style="14" customWidth="1"/>
    <col min="38" max="38" width="12" style="14" bestFit="1" customWidth="1"/>
    <col min="39" max="16384" width="9.1328125" style="14"/>
  </cols>
  <sheetData>
    <row r="2" spans="1:38" ht="25.5" x14ac:dyDescent="0.75">
      <c r="A2" s="25" t="s">
        <v>61</v>
      </c>
    </row>
    <row r="3" spans="1:38" ht="18" x14ac:dyDescent="0.55000000000000004">
      <c r="A3" s="51" t="s">
        <v>292</v>
      </c>
    </row>
    <row r="5" spans="1:38" x14ac:dyDescent="0.45">
      <c r="A5" s="24" t="s">
        <v>60</v>
      </c>
    </row>
    <row r="6" spans="1:38" s="20" customFormat="1" x14ac:dyDescent="0.45">
      <c r="D6" s="20">
        <v>2019</v>
      </c>
      <c r="E6" s="20">
        <v>2020</v>
      </c>
      <c r="F6" s="20">
        <v>2021</v>
      </c>
      <c r="G6" s="20">
        <v>2021</v>
      </c>
      <c r="H6" s="20" t="s">
        <v>52</v>
      </c>
      <c r="J6" s="20">
        <f>YEAR(J7)</f>
        <v>2019</v>
      </c>
      <c r="K6" s="20">
        <f t="shared" ref="K6" si="0">YEAR(K7)</f>
        <v>2019</v>
      </c>
      <c r="L6" s="20">
        <f t="shared" ref="L6" si="1">YEAR(L7)</f>
        <v>2019</v>
      </c>
      <c r="M6" s="20">
        <f t="shared" ref="M6" si="2">YEAR(M7)</f>
        <v>2019</v>
      </c>
      <c r="N6" s="20">
        <f t="shared" ref="N6" si="3">YEAR(N7)</f>
        <v>2019</v>
      </c>
      <c r="O6" s="20">
        <f t="shared" ref="O6" si="4">YEAR(O7)</f>
        <v>2019</v>
      </c>
      <c r="P6" s="20">
        <f t="shared" ref="P6" si="5">YEAR(P7)</f>
        <v>2019</v>
      </c>
      <c r="Q6" s="20">
        <f t="shared" ref="Q6" si="6">YEAR(Q7)</f>
        <v>2019</v>
      </c>
      <c r="R6" s="20">
        <f t="shared" ref="R6" si="7">YEAR(R7)</f>
        <v>2019</v>
      </c>
      <c r="S6" s="20">
        <f t="shared" ref="S6" si="8">YEAR(S7)</f>
        <v>2019</v>
      </c>
      <c r="T6" s="20">
        <f t="shared" ref="T6" si="9">YEAR(T7)</f>
        <v>2019</v>
      </c>
      <c r="U6" s="20">
        <f t="shared" ref="U6" si="10">YEAR(U7)</f>
        <v>2019</v>
      </c>
      <c r="V6" s="20">
        <f t="shared" ref="V6" si="11">YEAR(V7)</f>
        <v>2020</v>
      </c>
      <c r="W6" s="20">
        <f t="shared" ref="W6" si="12">YEAR(W7)</f>
        <v>2020</v>
      </c>
      <c r="X6" s="20">
        <f t="shared" ref="X6" si="13">YEAR(X7)</f>
        <v>2020</v>
      </c>
      <c r="Y6" s="20">
        <f t="shared" ref="Y6" si="14">YEAR(Y7)</f>
        <v>2020</v>
      </c>
      <c r="Z6" s="20">
        <f t="shared" ref="Z6" si="15">YEAR(Z7)</f>
        <v>2020</v>
      </c>
      <c r="AA6" s="20">
        <f t="shared" ref="AA6" si="16">YEAR(AA7)</f>
        <v>2020</v>
      </c>
      <c r="AB6" s="20">
        <f t="shared" ref="AB6" si="17">YEAR(AB7)</f>
        <v>2020</v>
      </c>
      <c r="AC6" s="20">
        <f t="shared" ref="AC6" si="18">YEAR(AC7)</f>
        <v>2020</v>
      </c>
      <c r="AD6" s="20">
        <f t="shared" ref="AD6" si="19">YEAR(AD7)</f>
        <v>2020</v>
      </c>
      <c r="AE6" s="20">
        <f t="shared" ref="AE6" si="20">YEAR(AE7)</f>
        <v>2020</v>
      </c>
      <c r="AF6" s="20">
        <f t="shared" ref="AF6" si="21">YEAR(AF7)</f>
        <v>2020</v>
      </c>
      <c r="AG6" s="20">
        <f t="shared" ref="AG6" si="22">YEAR(AG7)</f>
        <v>2020</v>
      </c>
      <c r="AH6" s="20">
        <f t="shared" ref="AH6" si="23">YEAR(AH7)</f>
        <v>2021</v>
      </c>
      <c r="AI6" s="20">
        <f t="shared" ref="AI6" si="24">YEAR(AI7)</f>
        <v>2021</v>
      </c>
      <c r="AJ6" s="20">
        <f t="shared" ref="AJ6" si="25">YEAR(AJ7)</f>
        <v>2021</v>
      </c>
      <c r="AK6" s="20">
        <f t="shared" ref="AK6" si="26">YEAR(AK7)</f>
        <v>2021</v>
      </c>
    </row>
    <row r="7" spans="1:38" s="21" customFormat="1" x14ac:dyDescent="0.45">
      <c r="A7" s="54" t="s">
        <v>298</v>
      </c>
      <c r="B7" s="21" t="s">
        <v>297</v>
      </c>
      <c r="C7" s="21" t="s">
        <v>48</v>
      </c>
      <c r="D7" s="21" t="s">
        <v>50</v>
      </c>
      <c r="E7" s="21" t="s">
        <v>50</v>
      </c>
      <c r="F7" s="21" t="s">
        <v>51</v>
      </c>
      <c r="G7" s="21" t="s">
        <v>53</v>
      </c>
      <c r="H7" s="21" t="s">
        <v>50</v>
      </c>
      <c r="J7" s="22">
        <v>43466</v>
      </c>
      <c r="K7" s="22">
        <v>43497</v>
      </c>
      <c r="L7" s="22">
        <v>43525</v>
      </c>
      <c r="M7" s="22">
        <v>43556</v>
      </c>
      <c r="N7" s="22">
        <v>43586</v>
      </c>
      <c r="O7" s="22">
        <v>43617</v>
      </c>
      <c r="P7" s="22">
        <v>43647</v>
      </c>
      <c r="Q7" s="22">
        <v>43678</v>
      </c>
      <c r="R7" s="22">
        <v>43709</v>
      </c>
      <c r="S7" s="22">
        <v>43739</v>
      </c>
      <c r="T7" s="22">
        <v>43770</v>
      </c>
      <c r="U7" s="22">
        <v>43800</v>
      </c>
      <c r="V7" s="22">
        <v>43831</v>
      </c>
      <c r="W7" s="22">
        <v>43862</v>
      </c>
      <c r="X7" s="22">
        <v>43891</v>
      </c>
      <c r="Y7" s="22">
        <v>43922</v>
      </c>
      <c r="Z7" s="22">
        <v>43952</v>
      </c>
      <c r="AA7" s="22">
        <v>43983</v>
      </c>
      <c r="AB7" s="22">
        <v>44013</v>
      </c>
      <c r="AC7" s="22">
        <v>44044</v>
      </c>
      <c r="AD7" s="22">
        <v>44075</v>
      </c>
      <c r="AE7" s="22">
        <v>44105</v>
      </c>
      <c r="AF7" s="22">
        <v>44136</v>
      </c>
      <c r="AG7" s="22">
        <v>44166</v>
      </c>
      <c r="AH7" s="22">
        <v>44197</v>
      </c>
      <c r="AI7" s="22">
        <v>44228</v>
      </c>
      <c r="AJ7" s="22">
        <v>44256</v>
      </c>
      <c r="AK7" s="22">
        <v>44287</v>
      </c>
    </row>
    <row r="8" spans="1:38" s="49" customFormat="1" x14ac:dyDescent="0.45">
      <c r="A8" s="49">
        <v>1998</v>
      </c>
      <c r="B8" s="49" t="s">
        <v>55</v>
      </c>
      <c r="C8" s="19">
        <v>0</v>
      </c>
      <c r="D8" s="50">
        <f>AVERAGE(J8:U8)</f>
        <v>358.7688235</v>
      </c>
      <c r="E8" s="50">
        <f>AVERAGE(V8:AG8)</f>
        <v>379.94350175</v>
      </c>
      <c r="F8" s="50">
        <f>AVERAGE(Z8:AK8)</f>
        <v>386.04492858333333</v>
      </c>
      <c r="G8" s="50">
        <f>AVERAGE(AH8:AK8)</f>
        <v>357.63554425000001</v>
      </c>
      <c r="H8" s="50">
        <f>AVERAGE(J8:AL8)</f>
        <v>367.68178857142863</v>
      </c>
      <c r="I8" s="50"/>
      <c r="J8" s="50">
        <f>'4 CF &amp; LowerSp PreUp'!B27</f>
        <v>308.93413199999998</v>
      </c>
      <c r="K8" s="50">
        <f>'4 CF &amp; LowerSp PreUp'!C27</f>
        <v>284.45443699999998</v>
      </c>
      <c r="L8" s="50">
        <f>'4 CF &amp; LowerSp PreUp'!D27</f>
        <v>245.248929</v>
      </c>
      <c r="M8" s="50">
        <f>'4 CF &amp; LowerSp PreUp'!E27</f>
        <v>545.06612599999994</v>
      </c>
      <c r="N8" s="50">
        <f>'4 CF &amp; LowerSp PreUp'!F27</f>
        <v>775.60871199999997</v>
      </c>
      <c r="O8" s="50">
        <f>'4 CF &amp; LowerSp PreUp'!G27</f>
        <v>664.79869100000008</v>
      </c>
      <c r="P8" s="50">
        <f>'4 CF &amp; LowerSp PreUp'!H27</f>
        <v>310.10028199999999</v>
      </c>
      <c r="Q8" s="50">
        <f>'4 CF &amp; LowerSp PreUp'!I27</f>
        <v>183.84553700000001</v>
      </c>
      <c r="R8" s="50">
        <f>'4 CF &amp; LowerSp PreUp'!J27</f>
        <v>228.18210500000001</v>
      </c>
      <c r="S8" s="50">
        <f>'4 CF &amp; LowerSp PreUp'!K27</f>
        <v>246.04571000000004</v>
      </c>
      <c r="T8" s="50">
        <f>'4 CF &amp; LowerSp PreUp'!L27</f>
        <v>226.54867199999998</v>
      </c>
      <c r="U8" s="50">
        <f>'4 CF &amp; LowerSp PreUp'!M27</f>
        <v>286.39254900000003</v>
      </c>
      <c r="V8" s="50">
        <f>'4 CF &amp; LowerSp PreUp'!N27</f>
        <v>341.90579400000001</v>
      </c>
      <c r="W8" s="50">
        <f>'4 CF &amp; LowerSp PreUp'!O27</f>
        <v>339.63955400000003</v>
      </c>
      <c r="X8" s="50">
        <f>'4 CF &amp; LowerSp PreUp'!P27</f>
        <v>283.50427300000001</v>
      </c>
      <c r="Y8" s="50">
        <f>'4 CF &amp; LowerSp PreUp'!Q27</f>
        <v>392.27543400000002</v>
      </c>
      <c r="Z8" s="50">
        <f>'4 CF &amp; LowerSp PreUp'!R27</f>
        <v>721.37452300000007</v>
      </c>
      <c r="AA8" s="50">
        <f>'4 CF &amp; LowerSp PreUp'!S27</f>
        <v>705.14301399999999</v>
      </c>
      <c r="AB8" s="50">
        <f>'4 CF &amp; LowerSp PreUp'!T27</f>
        <v>512.48891700000001</v>
      </c>
      <c r="AC8" s="50">
        <f>'4 CF &amp; LowerSp PreUp'!U27</f>
        <v>220.65979499999997</v>
      </c>
      <c r="AD8" s="50">
        <f>'4 CF &amp; LowerSp PreUp'!V27</f>
        <v>156.422685</v>
      </c>
      <c r="AE8" s="50">
        <f>'4 CF &amp; LowerSp PreUp'!W27</f>
        <v>231.65779200000003</v>
      </c>
      <c r="AF8" s="50">
        <f>'4 CF &amp; LowerSp PreUp'!X27</f>
        <v>333.84638499999994</v>
      </c>
      <c r="AG8" s="50">
        <f>'4 CF &amp; LowerSp PreUp'!Y27</f>
        <v>320.40385500000002</v>
      </c>
      <c r="AH8" s="50">
        <f>'4 CF &amp; LowerSp PreUp'!Z27</f>
        <v>352.485883</v>
      </c>
      <c r="AI8" s="50">
        <f>'4 CF &amp; LowerSp PreUp'!AA27</f>
        <v>348.93878699999999</v>
      </c>
      <c r="AJ8" s="50">
        <f>'4 CF &amp; LowerSp PreUp'!AB27</f>
        <v>353.22639100000004</v>
      </c>
      <c r="AK8" s="50">
        <f>'4 CF &amp; LowerSp PreUp'!AC27</f>
        <v>375.89111600000001</v>
      </c>
      <c r="AL8" s="50"/>
    </row>
    <row r="9" spans="1:38" s="49" customFormat="1" x14ac:dyDescent="0.45">
      <c r="A9" s="49">
        <v>1999</v>
      </c>
      <c r="B9" s="49" t="s">
        <v>34</v>
      </c>
      <c r="C9" s="19">
        <v>4.5</v>
      </c>
      <c r="D9" s="50">
        <f>AVERAGE(J9:U9)</f>
        <v>359.55860583333333</v>
      </c>
      <c r="E9" s="50">
        <f>AVERAGE(V9:AG9)</f>
        <v>381.76204516666667</v>
      </c>
      <c r="F9" s="50">
        <f>AVERAGE(Z9:AK9)</f>
        <v>388.17851766666655</v>
      </c>
      <c r="G9" s="50">
        <f>AVERAGE(AH9:AK9)</f>
        <v>359.73557725000001</v>
      </c>
      <c r="H9" s="50">
        <f>AVERAGE(J9:AL9)</f>
        <v>369.0996471785715</v>
      </c>
      <c r="I9" s="50"/>
      <c r="J9" s="50">
        <f>'5 LL3 1999'!B27</f>
        <v>308.99256800000001</v>
      </c>
      <c r="K9" s="50">
        <f>'5 LL3 1999'!C27</f>
        <v>284.74943400000001</v>
      </c>
      <c r="L9" s="50">
        <f>'5 LL3 1999'!D27</f>
        <v>245.90634799999998</v>
      </c>
      <c r="M9" s="50">
        <f>'5 LL3 1999'!E27</f>
        <v>548.12698799999998</v>
      </c>
      <c r="N9" s="50">
        <f>'5 LL3 1999'!F27</f>
        <v>777.1887660000001</v>
      </c>
      <c r="O9" s="50">
        <f>'5 LL3 1999'!G27</f>
        <v>665.87371800000005</v>
      </c>
      <c r="P9" s="50">
        <f>'5 LL3 1999'!H27</f>
        <v>310.43948699999999</v>
      </c>
      <c r="Q9" s="50">
        <f>'5 LL3 1999'!I27</f>
        <v>184.473218</v>
      </c>
      <c r="R9" s="50">
        <f>'5 LL3 1999'!J27</f>
        <v>228.59839999999997</v>
      </c>
      <c r="S9" s="50">
        <f>'5 LL3 1999'!K27</f>
        <v>246.63991099999998</v>
      </c>
      <c r="T9" s="50">
        <f>'5 LL3 1999'!L27</f>
        <v>227.013957</v>
      </c>
      <c r="U9" s="50">
        <f>'5 LL3 1999'!M27</f>
        <v>286.70047499999998</v>
      </c>
      <c r="V9" s="50">
        <f>'5 LL3 1999'!N27</f>
        <v>342.08004399999999</v>
      </c>
      <c r="W9" s="50">
        <f>'5 LL3 1999'!O27</f>
        <v>341.937004</v>
      </c>
      <c r="X9" s="50">
        <f>'5 LL3 1999'!P27</f>
        <v>285.96471500000001</v>
      </c>
      <c r="Y9" s="50">
        <f>'5 LL3 1999'!Q27</f>
        <v>391.96287600000005</v>
      </c>
      <c r="Z9" s="50">
        <f>'5 LL3 1999'!R27</f>
        <v>728.68591600000013</v>
      </c>
      <c r="AA9" s="50">
        <f>'5 LL3 1999'!S27</f>
        <v>711.72558599999991</v>
      </c>
      <c r="AB9" s="50">
        <f>'5 LL3 1999'!T27</f>
        <v>513.89887999999996</v>
      </c>
      <c r="AC9" s="50">
        <f>'5 LL3 1999'!U27</f>
        <v>220.81782200000001</v>
      </c>
      <c r="AD9" s="50">
        <f>'5 LL3 1999'!V27</f>
        <v>156.36548499999998</v>
      </c>
      <c r="AE9" s="50">
        <f>'5 LL3 1999'!W27</f>
        <v>232.33792399999999</v>
      </c>
      <c r="AF9" s="50">
        <f>'5 LL3 1999'!X27</f>
        <v>334.32066200000003</v>
      </c>
      <c r="AG9" s="50">
        <f>'5 LL3 1999'!Y27</f>
        <v>321.04762800000003</v>
      </c>
      <c r="AH9" s="50">
        <f>'5 LL3 1999'!Z27</f>
        <v>355.38077299999998</v>
      </c>
      <c r="AI9" s="50">
        <f>'5 LL3 1999'!AA27</f>
        <v>350.32004799999999</v>
      </c>
      <c r="AJ9" s="50">
        <f>'5 LL3 1999'!AB27</f>
        <v>354.17776700000002</v>
      </c>
      <c r="AK9" s="50">
        <f>'5 LL3 1999'!AC27</f>
        <v>379.06372099999999</v>
      </c>
    </row>
    <row r="10" spans="1:38" x14ac:dyDescent="0.45">
      <c r="A10" s="14">
        <v>2001</v>
      </c>
      <c r="B10" s="16" t="s">
        <v>35</v>
      </c>
      <c r="C10" s="18">
        <v>1</v>
      </c>
      <c r="D10" s="13">
        <f t="shared" ref="D10:D17" si="27">AVERAGE(J10:U10)</f>
        <v>359.61005025000003</v>
      </c>
      <c r="E10" s="13">
        <f t="shared" ref="E10:E17" si="28">AVERAGE(V10:AG10)</f>
        <v>382.00853266666672</v>
      </c>
      <c r="F10" s="13">
        <f t="shared" ref="F10:F17" si="29">AVERAGE(Z10:AK10)</f>
        <v>388.36253199999993</v>
      </c>
      <c r="G10" s="13">
        <f t="shared" ref="G10:G17" si="30">AVERAGE(AH10:AK10)</f>
        <v>360.00778700000001</v>
      </c>
      <c r="H10" s="13">
        <f t="shared" ref="H10:H17" si="31">AVERAGE(J10:AL10)</f>
        <v>369.26621939285712</v>
      </c>
      <c r="I10" s="13"/>
      <c r="J10" s="13">
        <f>'6 Cab3-LL4 2001'!B27-'6 Cab3-LL4 2001'!B9+'5 LL3 1999'!B9</f>
        <v>309.20115100000004</v>
      </c>
      <c r="K10" s="13">
        <f>'6 Cab3-LL4 2001'!C27-'6 Cab3-LL4 2001'!C9+'5 LL3 1999'!C9</f>
        <v>284.87868399999996</v>
      </c>
      <c r="L10" s="13">
        <f>'6 Cab3-LL4 2001'!D27-'6 Cab3-LL4 2001'!D9+'5 LL3 1999'!D9</f>
        <v>245.84490999999997</v>
      </c>
      <c r="M10" s="13">
        <f>'6 Cab3-LL4 2001'!E27-'6 Cab3-LL4 2001'!E9+'5 LL3 1999'!E9</f>
        <v>548.92242400000009</v>
      </c>
      <c r="N10" s="13">
        <f>'6 Cab3-LL4 2001'!F27-'6 Cab3-LL4 2001'!F9+'5 LL3 1999'!F9</f>
        <v>777.0185110000001</v>
      </c>
      <c r="O10" s="13">
        <f>'6 Cab3-LL4 2001'!G27-'6 Cab3-LL4 2001'!G9+'5 LL3 1999'!G9</f>
        <v>665.75252499999988</v>
      </c>
      <c r="P10" s="13">
        <f>'6 Cab3-LL4 2001'!H27-'6 Cab3-LL4 2001'!H9+'5 LL3 1999'!H9</f>
        <v>310.60754400000002</v>
      </c>
      <c r="Q10" s="13">
        <f>'6 Cab3-LL4 2001'!I27-'6 Cab3-LL4 2001'!I9+'5 LL3 1999'!I9</f>
        <v>184.55804600000002</v>
      </c>
      <c r="R10" s="13">
        <f>'6 Cab3-LL4 2001'!J27-'6 Cab3-LL4 2001'!J9+'5 LL3 1999'!J9</f>
        <v>228.74645600000002</v>
      </c>
      <c r="S10" s="13">
        <f>'6 Cab3-LL4 2001'!K27-'6 Cab3-LL4 2001'!K9+'5 LL3 1999'!K9</f>
        <v>246.14940100000001</v>
      </c>
      <c r="T10" s="13">
        <f>'6 Cab3-LL4 2001'!L27-'6 Cab3-LL4 2001'!L9+'5 LL3 1999'!L9</f>
        <v>227.24505099999999</v>
      </c>
      <c r="U10" s="13">
        <f>'6 Cab3-LL4 2001'!M27-'6 Cab3-LL4 2001'!M9+'5 LL3 1999'!M9</f>
        <v>286.39589999999998</v>
      </c>
      <c r="V10" s="13">
        <f>'6 Cab3-LL4 2001'!N27-'6 Cab3-LL4 2001'!N9+'5 LL3 1999'!N9</f>
        <v>343.39328599999999</v>
      </c>
      <c r="W10" s="13">
        <f>'6 Cab3-LL4 2001'!O27-'6 Cab3-LL4 2001'!O9+'5 LL3 1999'!O9</f>
        <v>341.71907999999996</v>
      </c>
      <c r="X10" s="13">
        <f>'6 Cab3-LL4 2001'!P27-'6 Cab3-LL4 2001'!P9+'5 LL3 1999'!P9</f>
        <v>286.03146200000003</v>
      </c>
      <c r="Y10" s="13">
        <f>'6 Cab3-LL4 2001'!Q27-'6 Cab3-LL4 2001'!Q9+'5 LL3 1999'!Q9</f>
        <v>392.63932799999998</v>
      </c>
      <c r="Z10" s="13">
        <f>'6 Cab3-LL4 2001'!R27-'6 Cab3-LL4 2001'!R9+'5 LL3 1999'!R9</f>
        <v>729.25642199999993</v>
      </c>
      <c r="AA10" s="13">
        <f>'6 Cab3-LL4 2001'!S27-'6 Cab3-LL4 2001'!S9+'5 LL3 1999'!S9</f>
        <v>710.56128000000001</v>
      </c>
      <c r="AB10" s="13">
        <f>'6 Cab3-LL4 2001'!T27-'6 Cab3-LL4 2001'!T9+'5 LL3 1999'!T9</f>
        <v>514.19807199999991</v>
      </c>
      <c r="AC10" s="13">
        <f>'6 Cab3-LL4 2001'!U27-'6 Cab3-LL4 2001'!U9+'5 LL3 1999'!U9</f>
        <v>220.99033799999998</v>
      </c>
      <c r="AD10" s="13">
        <f>'6 Cab3-LL4 2001'!V27-'6 Cab3-LL4 2001'!V9+'5 LL3 1999'!V9</f>
        <v>156.58652100000003</v>
      </c>
      <c r="AE10" s="13">
        <f>'6 Cab3-LL4 2001'!W27-'6 Cab3-LL4 2001'!W9+'5 LL3 1999'!W9</f>
        <v>232.489846</v>
      </c>
      <c r="AF10" s="13">
        <f>'6 Cab3-LL4 2001'!X27-'6 Cab3-LL4 2001'!X9+'5 LL3 1999'!X9</f>
        <v>334.44874699999997</v>
      </c>
      <c r="AG10" s="13">
        <f>'6 Cab3-LL4 2001'!Y27-'6 Cab3-LL4 2001'!Y9+'5 LL3 1999'!Y9</f>
        <v>321.78800999999999</v>
      </c>
      <c r="AH10" s="13">
        <f>'6 Cab3-LL4 2001'!Z27-'6 Cab3-LL4 2001'!Z9+'5 LL3 1999'!Z9</f>
        <v>355.008487</v>
      </c>
      <c r="AI10" s="13">
        <f>'6 Cab3-LL4 2001'!AA27-'6 Cab3-LL4 2001'!AA9+'5 LL3 1999'!AA9</f>
        <v>350.67662799999999</v>
      </c>
      <c r="AJ10" s="13">
        <f>'6 Cab3-LL4 2001'!AB27-'6 Cab3-LL4 2001'!AB9+'5 LL3 1999'!AB9</f>
        <v>354.67279200000002</v>
      </c>
      <c r="AK10" s="13">
        <f>'6 Cab3-LL4 2001'!AC27-'6 Cab3-LL4 2001'!AC9+'5 LL3 1999'!AC9</f>
        <v>379.67324099999996</v>
      </c>
    </row>
    <row r="11" spans="1:38" x14ac:dyDescent="0.45">
      <c r="A11" s="14">
        <v>2001</v>
      </c>
      <c r="B11" s="16" t="s">
        <v>36</v>
      </c>
      <c r="C11" s="18">
        <v>17</v>
      </c>
      <c r="D11" s="13">
        <f t="shared" ref="D11" si="32">AVERAGE(J11:U11)</f>
        <v>361.88098141666666</v>
      </c>
      <c r="E11" s="13">
        <f t="shared" ref="E11" si="33">AVERAGE(V11:AG11)</f>
        <v>384.34371416666664</v>
      </c>
      <c r="F11" s="13">
        <f t="shared" ref="F11" si="34">AVERAGE(Z11:AK11)</f>
        <v>390.40866250000005</v>
      </c>
      <c r="G11" s="13">
        <f t="shared" ref="G11" si="35">AVERAGE(AH11:AK11)</f>
        <v>360.38270800000004</v>
      </c>
      <c r="H11" s="13">
        <f t="shared" ref="H11" si="36">AVERAGE(J11:AL11)</f>
        <v>371.29382782142858</v>
      </c>
      <c r="I11" s="13"/>
      <c r="J11" s="13">
        <f>'6 Cab3-LL4 2001'!B27</f>
        <v>309.23490200000003</v>
      </c>
      <c r="K11" s="13">
        <f>'6 Cab3-LL4 2001'!C27</f>
        <v>285.77567199999999</v>
      </c>
      <c r="L11" s="13">
        <f>'6 Cab3-LL4 2001'!D27</f>
        <v>246.253536</v>
      </c>
      <c r="M11" s="13">
        <f>'6 Cab3-LL4 2001'!E27</f>
        <v>552.38228000000004</v>
      </c>
      <c r="N11" s="13">
        <f>'6 Cab3-LL4 2001'!F27</f>
        <v>785.83586100000002</v>
      </c>
      <c r="O11" s="13">
        <f>'6 Cab3-LL4 2001'!G27</f>
        <v>672.70691799999997</v>
      </c>
      <c r="P11" s="13">
        <f>'6 Cab3-LL4 2001'!H27</f>
        <v>311.662462</v>
      </c>
      <c r="Q11" s="13">
        <f>'6 Cab3-LL4 2001'!I27</f>
        <v>185.18125800000001</v>
      </c>
      <c r="R11" s="13">
        <f>'6 Cab3-LL4 2001'!J27</f>
        <v>230.27364</v>
      </c>
      <c r="S11" s="13">
        <f>'6 Cab3-LL4 2001'!K27</f>
        <v>247.08458899999999</v>
      </c>
      <c r="T11" s="13">
        <f>'6 Cab3-LL4 2001'!L27</f>
        <v>229.00029499999999</v>
      </c>
      <c r="U11" s="13">
        <f>'6 Cab3-LL4 2001'!M27</f>
        <v>287.180364</v>
      </c>
      <c r="V11" s="13">
        <f>'6 Cab3-LL4 2001'!N27</f>
        <v>345.414354</v>
      </c>
      <c r="W11" s="13">
        <f>'6 Cab3-LL4 2001'!O27</f>
        <v>341.88930499999998</v>
      </c>
      <c r="X11" s="13">
        <f>'6 Cab3-LL4 2001'!P27</f>
        <v>286.888195</v>
      </c>
      <c r="Y11" s="13">
        <f>'6 Cab3-LL4 2001'!Q27</f>
        <v>394.55959799999999</v>
      </c>
      <c r="Z11" s="13">
        <f>'6 Cab3-LL4 2001'!R27</f>
        <v>738.15599099999997</v>
      </c>
      <c r="AA11" s="13">
        <f>'6 Cab3-LL4 2001'!S27</f>
        <v>719.58315700000003</v>
      </c>
      <c r="AB11" s="13">
        <f>'6 Cab3-LL4 2001'!T27</f>
        <v>518.45377799999994</v>
      </c>
      <c r="AC11" s="13">
        <f>'6 Cab3-LL4 2001'!U27</f>
        <v>221.53796299999999</v>
      </c>
      <c r="AD11" s="13">
        <f>'6 Cab3-LL4 2001'!V27</f>
        <v>156.75667600000003</v>
      </c>
      <c r="AE11" s="13">
        <f>'6 Cab3-LL4 2001'!W27</f>
        <v>232.55316399999998</v>
      </c>
      <c r="AF11" s="13">
        <f>'6 Cab3-LL4 2001'!X27</f>
        <v>334.38141999999999</v>
      </c>
      <c r="AG11" s="13">
        <f>'6 Cab3-LL4 2001'!Y27</f>
        <v>321.95096899999999</v>
      </c>
      <c r="AH11" s="13">
        <f>'6 Cab3-LL4 2001'!Z27</f>
        <v>354.90921900000001</v>
      </c>
      <c r="AI11" s="13">
        <f>'6 Cab3-LL4 2001'!AA27</f>
        <v>350.33980600000001</v>
      </c>
      <c r="AJ11" s="13">
        <f>'6 Cab3-LL4 2001'!AB27</f>
        <v>354.57397300000002</v>
      </c>
      <c r="AK11" s="13">
        <f>'6 Cab3-LL4 2001'!AC27</f>
        <v>381.70783399999999</v>
      </c>
    </row>
    <row r="12" spans="1:38" x14ac:dyDescent="0.45">
      <c r="A12" s="14">
        <v>2004</v>
      </c>
      <c r="B12" s="14" t="s">
        <v>37</v>
      </c>
      <c r="C12" s="18">
        <v>17</v>
      </c>
      <c r="D12" s="13">
        <f t="shared" si="27"/>
        <v>363.39586916666661</v>
      </c>
      <c r="E12" s="13">
        <f t="shared" si="28"/>
        <v>385.81264066666671</v>
      </c>
      <c r="F12" s="13">
        <f t="shared" si="29"/>
        <v>392.08971858333331</v>
      </c>
      <c r="G12" s="13">
        <f t="shared" si="30"/>
        <v>361.24334675</v>
      </c>
      <c r="H12" s="13">
        <f t="shared" si="31"/>
        <v>372.69555374999987</v>
      </c>
      <c r="I12" s="13"/>
      <c r="J12" s="13">
        <f>'7 Cab2 2004'!B27</f>
        <v>309.801828</v>
      </c>
      <c r="K12" s="13">
        <f>'7 Cab2 2004'!C27</f>
        <v>285.87137000000001</v>
      </c>
      <c r="L12" s="13">
        <f>'7 Cab2 2004'!D27</f>
        <v>246.52810199999999</v>
      </c>
      <c r="M12" s="13">
        <f>'7 Cab2 2004'!E27</f>
        <v>555.27645499999994</v>
      </c>
      <c r="N12" s="13">
        <f>'7 Cab2 2004'!F27</f>
        <v>794.32029</v>
      </c>
      <c r="O12" s="13">
        <f>'7 Cab2 2004'!G27</f>
        <v>678.74740299999996</v>
      </c>
      <c r="P12" s="13">
        <f>'7 Cab2 2004'!H27</f>
        <v>312.15457500000002</v>
      </c>
      <c r="Q12" s="13">
        <f>'7 Cab2 2004'!I27</f>
        <v>185.16268499999998</v>
      </c>
      <c r="R12" s="13">
        <f>'7 Cab2 2004'!J27</f>
        <v>230.30512900000002</v>
      </c>
      <c r="S12" s="13">
        <f>'7 Cab2 2004'!K27</f>
        <v>247.94318199999998</v>
      </c>
      <c r="T12" s="13">
        <f>'7 Cab2 2004'!L27</f>
        <v>227.13117199999999</v>
      </c>
      <c r="U12" s="13">
        <f>'7 Cab2 2004'!M27</f>
        <v>287.508239</v>
      </c>
      <c r="V12" s="13">
        <f>'7 Cab2 2004'!N27</f>
        <v>345.73884000000004</v>
      </c>
      <c r="W12" s="13">
        <f>'7 Cab2 2004'!O27</f>
        <v>341.23331300000001</v>
      </c>
      <c r="X12" s="13">
        <f>'7 Cab2 2004'!P27</f>
        <v>286.953957</v>
      </c>
      <c r="Y12" s="13">
        <f>'7 Cab2 2004'!Q27</f>
        <v>395.72234199999997</v>
      </c>
      <c r="Z12" s="13">
        <f>'7 Cab2 2004'!R27</f>
        <v>742.12188400000002</v>
      </c>
      <c r="AA12" s="13">
        <f>'7 Cab2 2004'!S27</f>
        <v>724.37447899999995</v>
      </c>
      <c r="AB12" s="13">
        <f>'7 Cab2 2004'!T27</f>
        <v>522.11839699999996</v>
      </c>
      <c r="AC12" s="13">
        <f>'7 Cab2 2004'!U27</f>
        <v>221.878466</v>
      </c>
      <c r="AD12" s="13">
        <f>'7 Cab2 2004'!V27</f>
        <v>156.964742</v>
      </c>
      <c r="AE12" s="13">
        <f>'7 Cab2 2004'!W27</f>
        <v>233.371182</v>
      </c>
      <c r="AF12" s="13">
        <f>'7 Cab2 2004'!X27</f>
        <v>335.693623</v>
      </c>
      <c r="AG12" s="13">
        <f>'7 Cab2 2004'!Y27</f>
        <v>323.58046300000001</v>
      </c>
      <c r="AH12" s="13">
        <f>'7 Cab2 2004'!Z27</f>
        <v>355.68434900000005</v>
      </c>
      <c r="AI12" s="13">
        <f>'7 Cab2 2004'!AA27</f>
        <v>351.26360499999998</v>
      </c>
      <c r="AJ12" s="13">
        <f>'7 Cab2 2004'!AB27</f>
        <v>356.44871799999999</v>
      </c>
      <c r="AK12" s="13">
        <f>'7 Cab2 2004'!AC27</f>
        <v>381.57671500000004</v>
      </c>
    </row>
    <row r="13" spans="1:38" x14ac:dyDescent="0.45">
      <c r="A13" s="14">
        <v>2007</v>
      </c>
      <c r="B13" s="14" t="s">
        <v>38</v>
      </c>
      <c r="C13" s="18">
        <v>9</v>
      </c>
      <c r="D13" s="13">
        <f t="shared" si="27"/>
        <v>363.46830458333329</v>
      </c>
      <c r="E13" s="13">
        <f t="shared" si="28"/>
        <v>385.84344766666669</v>
      </c>
      <c r="F13" s="13">
        <f t="shared" si="29"/>
        <v>392.15755058333326</v>
      </c>
      <c r="G13" s="13">
        <f t="shared" si="30"/>
        <v>361.32923025000002</v>
      </c>
      <c r="H13" s="13">
        <f t="shared" si="31"/>
        <v>372.75206957142848</v>
      </c>
      <c r="I13" s="13"/>
      <c r="J13" s="13">
        <f>'8 Cab4 2007'!B27</f>
        <v>310.10051599999997</v>
      </c>
      <c r="K13" s="13">
        <f>'8 Cab4 2007'!C27</f>
        <v>285.71332100000001</v>
      </c>
      <c r="L13" s="13">
        <f>'8 Cab4 2007'!D27</f>
        <v>246.48429200000004</v>
      </c>
      <c r="M13" s="13">
        <f>'8 Cab4 2007'!E27</f>
        <v>555.38261899999998</v>
      </c>
      <c r="N13" s="13">
        <f>'8 Cab4 2007'!F27</f>
        <v>794.28829499999995</v>
      </c>
      <c r="O13" s="13">
        <f>'8 Cab4 2007'!G27</f>
        <v>678.82225700000004</v>
      </c>
      <c r="P13" s="13">
        <f>'8 Cab4 2007'!H27</f>
        <v>312.02999400000004</v>
      </c>
      <c r="Q13" s="13">
        <f>'8 Cab4 2007'!I27</f>
        <v>185.20406600000001</v>
      </c>
      <c r="R13" s="13">
        <f>'8 Cab4 2007'!J27</f>
        <v>230.19736799999998</v>
      </c>
      <c r="S13" s="13">
        <f>'8 Cab4 2007'!K27</f>
        <v>248.04834500000001</v>
      </c>
      <c r="T13" s="13">
        <f>'8 Cab4 2007'!L27</f>
        <v>228.03581399999999</v>
      </c>
      <c r="U13" s="13">
        <f>'8 Cab4 2007'!M27</f>
        <v>287.31276800000001</v>
      </c>
      <c r="V13" s="13">
        <f>'8 Cab4 2007'!N27</f>
        <v>345.89069400000005</v>
      </c>
      <c r="W13" s="13">
        <f>'8 Cab4 2007'!O27</f>
        <v>340.35402599999998</v>
      </c>
      <c r="X13" s="13">
        <f>'8 Cab4 2007'!P27</f>
        <v>287.22654499999999</v>
      </c>
      <c r="Y13" s="13">
        <f>'8 Cab4 2007'!Q27</f>
        <v>396.07642099999998</v>
      </c>
      <c r="Z13" s="13">
        <f>'8 Cab4 2007'!R27</f>
        <v>742.41859900000009</v>
      </c>
      <c r="AA13" s="13">
        <f>'8 Cab4 2007'!S27</f>
        <v>724.47046599999999</v>
      </c>
      <c r="AB13" s="13">
        <f>'8 Cab4 2007'!T27</f>
        <v>522.48419999999999</v>
      </c>
      <c r="AC13" s="13">
        <f>'8 Cab4 2007'!U27</f>
        <v>221.50056599999999</v>
      </c>
      <c r="AD13" s="13">
        <f>'8 Cab4 2007'!V27</f>
        <v>157.19323299999999</v>
      </c>
      <c r="AE13" s="13">
        <f>'8 Cab4 2007'!W27</f>
        <v>233.42406299999999</v>
      </c>
      <c r="AF13" s="13">
        <f>'8 Cab4 2007'!X27</f>
        <v>335.66458999999998</v>
      </c>
      <c r="AG13" s="13">
        <f>'8 Cab4 2007'!Y27</f>
        <v>323.41796899999997</v>
      </c>
      <c r="AH13" s="13">
        <f>'8 Cab4 2007'!Z27</f>
        <v>355.905687</v>
      </c>
      <c r="AI13" s="13">
        <f>'8 Cab4 2007'!AA27</f>
        <v>351.56450799999999</v>
      </c>
      <c r="AJ13" s="13">
        <f>'8 Cab4 2007'!AB27</f>
        <v>356.36002000000002</v>
      </c>
      <c r="AK13" s="13">
        <f>'8 Cab4 2007'!AC27</f>
        <v>381.48670600000003</v>
      </c>
    </row>
    <row r="14" spans="1:38" x14ac:dyDescent="0.45">
      <c r="A14" s="14">
        <v>2009</v>
      </c>
      <c r="B14" s="14" t="s">
        <v>39</v>
      </c>
      <c r="C14" s="18">
        <v>7</v>
      </c>
      <c r="D14" s="13">
        <f t="shared" si="27"/>
        <v>366.81822183333333</v>
      </c>
      <c r="E14" s="13">
        <f t="shared" si="28"/>
        <v>390.03982874999997</v>
      </c>
      <c r="F14" s="13">
        <f t="shared" si="29"/>
        <v>396.38437966666669</v>
      </c>
      <c r="G14" s="13">
        <f t="shared" si="30"/>
        <v>365.30395275000001</v>
      </c>
      <c r="H14" s="13">
        <f t="shared" si="31"/>
        <v>376.55401492857146</v>
      </c>
      <c r="I14" s="13"/>
      <c r="J14" s="13">
        <f>'9 Nox1 2009'!B27</f>
        <v>312.90798099999995</v>
      </c>
      <c r="K14" s="13">
        <f>'9 Nox1 2009'!C27</f>
        <v>287.28788500000002</v>
      </c>
      <c r="L14" s="13">
        <f>'9 Nox1 2009'!D27</f>
        <v>248.72201100000001</v>
      </c>
      <c r="M14" s="13">
        <f>'9 Nox1 2009'!E27</f>
        <v>559.63149799999997</v>
      </c>
      <c r="N14" s="13">
        <f>'9 Nox1 2009'!F27</f>
        <v>801.66646400000002</v>
      </c>
      <c r="O14" s="13">
        <f>'9 Nox1 2009'!G27</f>
        <v>684.31304899999998</v>
      </c>
      <c r="P14" s="13">
        <f>'9 Nox1 2009'!H27</f>
        <v>315.96893599999999</v>
      </c>
      <c r="Q14" s="13">
        <f>'9 Nox1 2009'!I27</f>
        <v>186.777365</v>
      </c>
      <c r="R14" s="13">
        <f>'9 Nox1 2009'!J27</f>
        <v>231.880977</v>
      </c>
      <c r="S14" s="13">
        <f>'9 Nox1 2009'!K27</f>
        <v>247.91847199999998</v>
      </c>
      <c r="T14" s="13">
        <f>'9 Nox1 2009'!L27</f>
        <v>233.33015699999999</v>
      </c>
      <c r="U14" s="13">
        <f>'9 Nox1 2009'!M27</f>
        <v>291.41386699999998</v>
      </c>
      <c r="V14" s="13">
        <f>'9 Nox1 2009'!N27</f>
        <v>349.28236200000003</v>
      </c>
      <c r="W14" s="13">
        <f>'9 Nox1 2009'!O27</f>
        <v>344.33479399999999</v>
      </c>
      <c r="X14" s="13">
        <f>'9 Nox1 2009'!P27</f>
        <v>289.55555900000002</v>
      </c>
      <c r="Y14" s="13">
        <f>'9 Nox1 2009'!Q27</f>
        <v>401.90848499999998</v>
      </c>
      <c r="Z14" s="13">
        <f>'9 Nox1 2009'!R27</f>
        <v>750.25545199999999</v>
      </c>
      <c r="AA14" s="13">
        <f>'9 Nox1 2009'!S27</f>
        <v>731.98982599999999</v>
      </c>
      <c r="AB14" s="13">
        <f>'9 Nox1 2009'!T27</f>
        <v>526.88348700000006</v>
      </c>
      <c r="AC14" s="13">
        <f>'9 Nox1 2009'!U27</f>
        <v>224.20403400000001</v>
      </c>
      <c r="AD14" s="13">
        <f>'9 Nox1 2009'!V27</f>
        <v>159.90935200000001</v>
      </c>
      <c r="AE14" s="13">
        <f>'9 Nox1 2009'!W27</f>
        <v>237.52646999999999</v>
      </c>
      <c r="AF14" s="13">
        <f>'9 Nox1 2009'!X27</f>
        <v>339.483383</v>
      </c>
      <c r="AG14" s="13">
        <f>'9 Nox1 2009'!Y27</f>
        <v>325.14474100000001</v>
      </c>
      <c r="AH14" s="13">
        <f>'9 Nox1 2009'!Z27</f>
        <v>360.69822299999998</v>
      </c>
      <c r="AI14" s="13">
        <f>'9 Nox1 2009'!AA27</f>
        <v>354.45607799999999</v>
      </c>
      <c r="AJ14" s="13">
        <f>'9 Nox1 2009'!AB27</f>
        <v>360.47485200000006</v>
      </c>
      <c r="AK14" s="13">
        <f>'9 Nox1 2009'!AC27</f>
        <v>385.586658</v>
      </c>
    </row>
    <row r="15" spans="1:38" x14ac:dyDescent="0.45">
      <c r="A15" s="14">
        <v>2010</v>
      </c>
      <c r="B15" s="14" t="s">
        <v>40</v>
      </c>
      <c r="C15" s="18">
        <v>7</v>
      </c>
      <c r="D15" s="13">
        <f t="shared" si="27"/>
        <v>370.22507375000004</v>
      </c>
      <c r="E15" s="13">
        <f t="shared" si="28"/>
        <v>394.1125285</v>
      </c>
      <c r="F15" s="13">
        <f t="shared" si="29"/>
        <v>400.59011375</v>
      </c>
      <c r="G15" s="13">
        <f t="shared" si="30"/>
        <v>367.06605224999998</v>
      </c>
      <c r="H15" s="13">
        <f t="shared" si="31"/>
        <v>380.01126557142851</v>
      </c>
      <c r="I15" s="13"/>
      <c r="J15" s="13">
        <f>'10 Nox3 2010'!B27</f>
        <v>314.77720099999999</v>
      </c>
      <c r="K15" s="13">
        <f>'10 Nox3 2010'!C27</f>
        <v>289.29868299999998</v>
      </c>
      <c r="L15" s="13">
        <f>'10 Nox3 2010'!D27</f>
        <v>249.98878099999999</v>
      </c>
      <c r="M15" s="13">
        <f>'10 Nox3 2010'!E27</f>
        <v>564.2371270000001</v>
      </c>
      <c r="N15" s="13">
        <f>'10 Nox3 2010'!F27</f>
        <v>813.35405800000001</v>
      </c>
      <c r="O15" s="13">
        <f>'10 Nox3 2010'!G27</f>
        <v>692.46846100000005</v>
      </c>
      <c r="P15" s="13">
        <f>'10 Nox3 2010'!H27</f>
        <v>318.56962499999997</v>
      </c>
      <c r="Q15" s="13">
        <f>'10 Nox3 2010'!I27</f>
        <v>188.241938</v>
      </c>
      <c r="R15" s="13">
        <f>'10 Nox3 2010'!J27</f>
        <v>233.85789400000002</v>
      </c>
      <c r="S15" s="13">
        <f>'10 Nox3 2010'!K27</f>
        <v>249.69352399999997</v>
      </c>
      <c r="T15" s="13">
        <f>'10 Nox3 2010'!L27</f>
        <v>234.494868</v>
      </c>
      <c r="U15" s="13">
        <f>'10 Nox3 2010'!M27</f>
        <v>293.71872500000001</v>
      </c>
      <c r="V15" s="13">
        <f>'10 Nox3 2010'!N27</f>
        <v>349.60031400000003</v>
      </c>
      <c r="W15" s="13">
        <f>'10 Nox3 2010'!O27</f>
        <v>347.28973499999995</v>
      </c>
      <c r="X15" s="13">
        <f>'10 Nox3 2010'!P27</f>
        <v>291.56679499999996</v>
      </c>
      <c r="Y15" s="13">
        <f>'10 Nox3 2010'!Q27</f>
        <v>402.07634200000001</v>
      </c>
      <c r="Z15" s="13">
        <f>'10 Nox3 2010'!R27</f>
        <v>764.93964299999993</v>
      </c>
      <c r="AA15" s="13">
        <f>'10 Nox3 2010'!S27</f>
        <v>743.39234199999987</v>
      </c>
      <c r="AB15" s="13">
        <f>'10 Nox3 2010'!T27</f>
        <v>532.99989700000003</v>
      </c>
      <c r="AC15" s="13">
        <f>'10 Nox3 2010'!U27</f>
        <v>225.92307499999998</v>
      </c>
      <c r="AD15" s="13">
        <f>'10 Nox3 2010'!V27</f>
        <v>160.20713899999998</v>
      </c>
      <c r="AE15" s="13">
        <f>'10 Nox3 2010'!W27</f>
        <v>239.49631300000001</v>
      </c>
      <c r="AF15" s="13">
        <f>'10 Nox3 2010'!X27</f>
        <v>343.54200100000003</v>
      </c>
      <c r="AG15" s="13">
        <f>'10 Nox3 2010'!Y27</f>
        <v>328.31674599999997</v>
      </c>
      <c r="AH15" s="13">
        <f>'10 Nox3 2010'!Z27</f>
        <v>361.67289599999998</v>
      </c>
      <c r="AI15" s="13">
        <f>'10 Nox3 2010'!AA27</f>
        <v>356.36899800000003</v>
      </c>
      <c r="AJ15" s="13">
        <f>'10 Nox3 2010'!AB27</f>
        <v>362.23238499999997</v>
      </c>
      <c r="AK15" s="13">
        <f>'10 Nox3 2010'!AC27</f>
        <v>387.98993000000002</v>
      </c>
    </row>
    <row r="16" spans="1:38" x14ac:dyDescent="0.45">
      <c r="A16" s="14">
        <v>2011</v>
      </c>
      <c r="B16" s="14" t="s">
        <v>41</v>
      </c>
      <c r="C16" s="18">
        <v>7</v>
      </c>
      <c r="D16" s="13">
        <f t="shared" si="27"/>
        <v>371.65163991666668</v>
      </c>
      <c r="E16" s="13">
        <f t="shared" si="28"/>
        <v>395.20411474999997</v>
      </c>
      <c r="F16" s="13">
        <f t="shared" si="29"/>
        <v>401.8449440833333</v>
      </c>
      <c r="G16" s="13">
        <f t="shared" si="30"/>
        <v>368.23622349999999</v>
      </c>
      <c r="H16" s="13">
        <f t="shared" si="31"/>
        <v>381.25764107142862</v>
      </c>
      <c r="I16" s="13"/>
      <c r="J16" s="13">
        <f>'11 Nox2 2011'!B27</f>
        <v>316.32852800000001</v>
      </c>
      <c r="K16" s="13">
        <f>'11 Nox2 2011'!C27</f>
        <v>290.22807499999999</v>
      </c>
      <c r="L16" s="13">
        <f>'11 Nox2 2011'!D27</f>
        <v>250.96484600000002</v>
      </c>
      <c r="M16" s="13">
        <f>'11 Nox2 2011'!E27</f>
        <v>566.88029000000006</v>
      </c>
      <c r="N16" s="13">
        <f>'11 Nox2 2011'!F27</f>
        <v>815.15258200000005</v>
      </c>
      <c r="O16" s="13">
        <f>'11 Nox2 2011'!G27</f>
        <v>696.66632000000004</v>
      </c>
      <c r="P16" s="13">
        <f>'11 Nox2 2011'!H27</f>
        <v>318.69190500000002</v>
      </c>
      <c r="Q16" s="13">
        <f>'11 Nox2 2011'!I27</f>
        <v>188.798608</v>
      </c>
      <c r="R16" s="13">
        <f>'11 Nox2 2011'!J27</f>
        <v>234.167428</v>
      </c>
      <c r="S16" s="13">
        <f>'11 Nox2 2011'!K27</f>
        <v>251.06838100000002</v>
      </c>
      <c r="T16" s="13">
        <f>'11 Nox2 2011'!L27</f>
        <v>235.90545400000002</v>
      </c>
      <c r="U16" s="13">
        <f>'11 Nox2 2011'!M27</f>
        <v>294.96726200000001</v>
      </c>
      <c r="V16" s="13">
        <f>'11 Nox2 2011'!N27</f>
        <v>352.08656300000001</v>
      </c>
      <c r="W16" s="13">
        <f>'11 Nox2 2011'!O27</f>
        <v>346.90126099999998</v>
      </c>
      <c r="X16" s="13">
        <f>'11 Nox2 2011'!P27</f>
        <v>292.21040499999998</v>
      </c>
      <c r="Y16" s="13">
        <f>'11 Nox2 2011'!Q27</f>
        <v>402.056713</v>
      </c>
      <c r="Z16" s="13">
        <f>'11 Nox2 2011'!R27</f>
        <v>766.42823500000009</v>
      </c>
      <c r="AA16" s="13">
        <f>'11 Nox2 2011'!S27</f>
        <v>743.37392699999998</v>
      </c>
      <c r="AB16" s="13">
        <f>'11 Nox2 2011'!T27</f>
        <v>535.87392699999998</v>
      </c>
      <c r="AC16" s="13">
        <f>'11 Nox2 2011'!U27</f>
        <v>227.11256099999997</v>
      </c>
      <c r="AD16" s="13">
        <f>'11 Nox2 2011'!V27</f>
        <v>160.854883</v>
      </c>
      <c r="AE16" s="13">
        <f>'11 Nox2 2011'!W27</f>
        <v>240.79889900000001</v>
      </c>
      <c r="AF16" s="13">
        <f>'11 Nox2 2011'!X27</f>
        <v>345.51921400000003</v>
      </c>
      <c r="AG16" s="13">
        <f>'11 Nox2 2011'!Y27</f>
        <v>329.23278899999997</v>
      </c>
      <c r="AH16" s="13">
        <f>'11 Nox2 2011'!Z27</f>
        <v>362.99345099999999</v>
      </c>
      <c r="AI16" s="13">
        <f>'11 Nox2 2011'!AA27</f>
        <v>357.37533999999999</v>
      </c>
      <c r="AJ16" s="13">
        <f>'11 Nox2 2011'!AB27</f>
        <v>363.09046799999999</v>
      </c>
      <c r="AK16" s="13">
        <f>'11 Nox2 2011'!AC27</f>
        <v>389.485635</v>
      </c>
    </row>
    <row r="17" spans="1:37" x14ac:dyDescent="0.45">
      <c r="A17" s="14">
        <v>2012</v>
      </c>
      <c r="B17" s="16" t="s">
        <v>54</v>
      </c>
      <c r="C17" s="18">
        <v>7</v>
      </c>
      <c r="D17" s="13">
        <f t="shared" si="27"/>
        <v>372.78036208333333</v>
      </c>
      <c r="E17" s="13">
        <f t="shared" si="28"/>
        <v>396.91296133333327</v>
      </c>
      <c r="F17" s="13">
        <f t="shared" si="29"/>
        <v>403.43523266666665</v>
      </c>
      <c r="G17" s="13">
        <f t="shared" si="30"/>
        <v>368.71375150000006</v>
      </c>
      <c r="H17" s="13">
        <f t="shared" si="31"/>
        <v>382.54196024999999</v>
      </c>
      <c r="I17" s="13"/>
      <c r="J17" s="13">
        <f>'12 Nox4 2012'!B27</f>
        <v>316.54135200000002</v>
      </c>
      <c r="K17" s="13">
        <f>'12 Nox4 2012'!C27</f>
        <v>290.962514</v>
      </c>
      <c r="L17" s="13">
        <f>'12 Nox4 2012'!D27</f>
        <v>251.85480999999999</v>
      </c>
      <c r="M17" s="13">
        <f>'12 Nox4 2012'!E27</f>
        <v>567.67384399999992</v>
      </c>
      <c r="N17" s="13">
        <f>'12 Nox4 2012'!F27</f>
        <v>819.93393200000014</v>
      </c>
      <c r="O17" s="13">
        <f>'12 Nox4 2012'!G27</f>
        <v>698.88208299999997</v>
      </c>
      <c r="P17" s="13">
        <f>'12 Nox4 2012'!H27</f>
        <v>319.77748400000002</v>
      </c>
      <c r="Q17" s="13">
        <f>'12 Nox4 2012'!I27</f>
        <v>189.05867700000002</v>
      </c>
      <c r="R17" s="13">
        <f>'12 Nox4 2012'!J27</f>
        <v>235.060653</v>
      </c>
      <c r="S17" s="13">
        <f>'12 Nox4 2012'!K27</f>
        <v>250.59801100000001</v>
      </c>
      <c r="T17" s="13">
        <f>'12 Nox4 2012'!L27</f>
        <v>238.19756000000001</v>
      </c>
      <c r="U17" s="13">
        <f>'12 Nox4 2012'!M27</f>
        <v>294.82342499999999</v>
      </c>
      <c r="V17" s="13">
        <f>'12 Nox4 2012'!N27</f>
        <v>352.58192499999996</v>
      </c>
      <c r="W17" s="13">
        <f>'12 Nox4 2012'!O27</f>
        <v>347.88099399999999</v>
      </c>
      <c r="X17" s="13">
        <f>'12 Nox4 2012'!P27</f>
        <v>292.88830200000001</v>
      </c>
      <c r="Y17" s="13">
        <f>'12 Nox4 2012'!Q27</f>
        <v>403.23652900000002</v>
      </c>
      <c r="Z17" s="13">
        <f>'12 Nox4 2012'!R27</f>
        <v>772.21741700000007</v>
      </c>
      <c r="AA17" s="13">
        <f>'12 Nox4 2012'!S27</f>
        <v>750.15974200000005</v>
      </c>
      <c r="AB17" s="13">
        <f>'12 Nox4 2012'!T27</f>
        <v>537.49277699999993</v>
      </c>
      <c r="AC17" s="13">
        <f>'12 Nox4 2012'!U27</f>
        <v>227.669139</v>
      </c>
      <c r="AD17" s="13">
        <f>'12 Nox4 2012'!V27</f>
        <v>160.89025100000001</v>
      </c>
      <c r="AE17" s="13">
        <f>'12 Nox4 2012'!W27</f>
        <v>241.408344</v>
      </c>
      <c r="AF17" s="13">
        <f>'12 Nox4 2012'!X27</f>
        <v>346.49766299999999</v>
      </c>
      <c r="AG17" s="13">
        <f>'12 Nox4 2012'!Y27</f>
        <v>330.03245300000003</v>
      </c>
      <c r="AH17" s="13">
        <f>'12 Nox4 2012'!Z27</f>
        <v>363.19127100000003</v>
      </c>
      <c r="AI17" s="13">
        <f>'12 Nox4 2012'!AA27</f>
        <v>358.09621199999998</v>
      </c>
      <c r="AJ17" s="13">
        <f>'12 Nox4 2012'!AB27</f>
        <v>364.47123799999997</v>
      </c>
      <c r="AK17" s="13">
        <f>'12 Nox4 2012'!AC27</f>
        <v>389.09628499999997</v>
      </c>
    </row>
    <row r="18" spans="1:37" x14ac:dyDescent="0.45">
      <c r="C18" s="17"/>
      <c r="D18" s="17"/>
      <c r="E18" s="17"/>
      <c r="F18" s="17"/>
      <c r="G18" s="17"/>
      <c r="H18" s="17"/>
      <c r="I18" s="17"/>
    </row>
    <row r="19" spans="1:37" x14ac:dyDescent="0.45">
      <c r="A19" s="24" t="s">
        <v>59</v>
      </c>
      <c r="C19" s="17"/>
      <c r="D19" s="17"/>
      <c r="E19" s="17"/>
      <c r="F19" s="17"/>
      <c r="G19" s="17"/>
      <c r="H19" s="17"/>
      <c r="I19" s="17"/>
    </row>
    <row r="20" spans="1:37" s="20" customFormat="1" x14ac:dyDescent="0.45">
      <c r="D20" s="20">
        <v>2019</v>
      </c>
      <c r="E20" s="20">
        <v>2020</v>
      </c>
      <c r="F20" s="20">
        <v>2021</v>
      </c>
      <c r="G20" s="20">
        <v>2021</v>
      </c>
      <c r="H20" s="20" t="s">
        <v>52</v>
      </c>
      <c r="J20" s="20">
        <f>YEAR(J21)</f>
        <v>2019</v>
      </c>
      <c r="K20" s="20">
        <f t="shared" ref="K20:AK20" si="37">YEAR(K21)</f>
        <v>2019</v>
      </c>
      <c r="L20" s="20">
        <f t="shared" si="37"/>
        <v>2019</v>
      </c>
      <c r="M20" s="20">
        <f t="shared" si="37"/>
        <v>2019</v>
      </c>
      <c r="N20" s="20">
        <f t="shared" si="37"/>
        <v>2019</v>
      </c>
      <c r="O20" s="20">
        <f t="shared" si="37"/>
        <v>2019</v>
      </c>
      <c r="P20" s="20">
        <f t="shared" si="37"/>
        <v>2019</v>
      </c>
      <c r="Q20" s="20">
        <f t="shared" si="37"/>
        <v>2019</v>
      </c>
      <c r="R20" s="20">
        <f t="shared" si="37"/>
        <v>2019</v>
      </c>
      <c r="S20" s="20">
        <f t="shared" si="37"/>
        <v>2019</v>
      </c>
      <c r="T20" s="20">
        <f t="shared" si="37"/>
        <v>2019</v>
      </c>
      <c r="U20" s="20">
        <f t="shared" si="37"/>
        <v>2019</v>
      </c>
      <c r="V20" s="20">
        <f t="shared" si="37"/>
        <v>2020</v>
      </c>
      <c r="W20" s="20">
        <f t="shared" si="37"/>
        <v>2020</v>
      </c>
      <c r="X20" s="20">
        <f t="shared" si="37"/>
        <v>2020</v>
      </c>
      <c r="Y20" s="20">
        <f t="shared" si="37"/>
        <v>2020</v>
      </c>
      <c r="Z20" s="20">
        <f t="shared" si="37"/>
        <v>2020</v>
      </c>
      <c r="AA20" s="20">
        <f t="shared" si="37"/>
        <v>2020</v>
      </c>
      <c r="AB20" s="20">
        <f t="shared" si="37"/>
        <v>2020</v>
      </c>
      <c r="AC20" s="20">
        <f t="shared" si="37"/>
        <v>2020</v>
      </c>
      <c r="AD20" s="20">
        <f t="shared" si="37"/>
        <v>2020</v>
      </c>
      <c r="AE20" s="20">
        <f t="shared" si="37"/>
        <v>2020</v>
      </c>
      <c r="AF20" s="20">
        <f t="shared" si="37"/>
        <v>2020</v>
      </c>
      <c r="AG20" s="20">
        <f t="shared" si="37"/>
        <v>2020</v>
      </c>
      <c r="AH20" s="20">
        <f t="shared" si="37"/>
        <v>2021</v>
      </c>
      <c r="AI20" s="20">
        <f t="shared" si="37"/>
        <v>2021</v>
      </c>
      <c r="AJ20" s="20">
        <f t="shared" si="37"/>
        <v>2021</v>
      </c>
      <c r="AK20" s="20">
        <f t="shared" si="37"/>
        <v>2021</v>
      </c>
    </row>
    <row r="21" spans="1:37" s="21" customFormat="1" x14ac:dyDescent="0.45">
      <c r="A21" s="54" t="s">
        <v>298</v>
      </c>
      <c r="B21" s="21" t="s">
        <v>297</v>
      </c>
      <c r="C21" s="21" t="s">
        <v>48</v>
      </c>
      <c r="D21" s="21" t="s">
        <v>50</v>
      </c>
      <c r="E21" s="21" t="s">
        <v>50</v>
      </c>
      <c r="F21" s="21" t="s">
        <v>51</v>
      </c>
      <c r="G21" s="21" t="s">
        <v>53</v>
      </c>
      <c r="H21" s="21" t="s">
        <v>50</v>
      </c>
      <c r="J21" s="22">
        <v>43466</v>
      </c>
      <c r="K21" s="22">
        <v>43497</v>
      </c>
      <c r="L21" s="22">
        <v>43525</v>
      </c>
      <c r="M21" s="22">
        <v>43556</v>
      </c>
      <c r="N21" s="22">
        <v>43586</v>
      </c>
      <c r="O21" s="22">
        <v>43617</v>
      </c>
      <c r="P21" s="22">
        <v>43647</v>
      </c>
      <c r="Q21" s="22">
        <v>43678</v>
      </c>
      <c r="R21" s="22">
        <v>43709</v>
      </c>
      <c r="S21" s="22">
        <v>43739</v>
      </c>
      <c r="T21" s="22">
        <v>43770</v>
      </c>
      <c r="U21" s="22">
        <v>43800</v>
      </c>
      <c r="V21" s="22">
        <v>43831</v>
      </c>
      <c r="W21" s="22">
        <v>43862</v>
      </c>
      <c r="X21" s="22">
        <v>43891</v>
      </c>
      <c r="Y21" s="22">
        <v>43922</v>
      </c>
      <c r="Z21" s="22">
        <v>43952</v>
      </c>
      <c r="AA21" s="22">
        <v>43983</v>
      </c>
      <c r="AB21" s="22">
        <v>44013</v>
      </c>
      <c r="AC21" s="22">
        <v>44044</v>
      </c>
      <c r="AD21" s="22">
        <v>44075</v>
      </c>
      <c r="AE21" s="22">
        <v>44105</v>
      </c>
      <c r="AF21" s="22">
        <v>44136</v>
      </c>
      <c r="AG21" s="22">
        <v>44166</v>
      </c>
      <c r="AH21" s="22">
        <v>44197</v>
      </c>
      <c r="AI21" s="22">
        <v>44228</v>
      </c>
      <c r="AJ21" s="22">
        <v>44256</v>
      </c>
      <c r="AK21" s="22">
        <v>44287</v>
      </c>
    </row>
    <row r="22" spans="1:37" x14ac:dyDescent="0.45">
      <c r="A22" s="14">
        <v>2016</v>
      </c>
      <c r="B22" s="14" t="s">
        <v>56</v>
      </c>
      <c r="C22" s="18">
        <v>0</v>
      </c>
      <c r="D22" s="18">
        <f t="shared" ref="D22:D23" si="38">AVERAGE(J22:U22)</f>
        <v>83.562196750000012</v>
      </c>
      <c r="E22" s="18">
        <f t="shared" ref="E22:E23" si="39">AVERAGE(V22:AG22)</f>
        <v>89.122615999999994</v>
      </c>
      <c r="F22" s="18">
        <f t="shared" ref="F22:F23" si="40">AVERAGE(Z22:AK22)</f>
        <v>91.480094166666674</v>
      </c>
      <c r="G22" s="18">
        <f t="shared" ref="G22:G23" si="41">AVERAGE(AH22:AK22)</f>
        <v>123.14806125</v>
      </c>
      <c r="H22" s="18">
        <f t="shared" ref="H22:H23" si="42">AVERAGE(J22:AL22)</f>
        <v>91.600357071428562</v>
      </c>
      <c r="I22" s="15"/>
      <c r="J22" s="13">
        <f>'13 9Mile Pre Upgrades'!B21</f>
        <v>102.163386</v>
      </c>
      <c r="K22" s="13">
        <f>'13 9Mile Pre Upgrades'!C21</f>
        <v>104.17490400000001</v>
      </c>
      <c r="L22" s="13">
        <f>'13 9Mile Pre Upgrades'!D21</f>
        <v>97.953549999999993</v>
      </c>
      <c r="M22" s="13">
        <f>'13 9Mile Pre Upgrades'!E21</f>
        <v>138.05784499999999</v>
      </c>
      <c r="N22" s="13">
        <f>'13 9Mile Pre Upgrades'!F21</f>
        <v>138.82189</v>
      </c>
      <c r="O22" s="13">
        <f>'13 9Mile Pre Upgrades'!G21</f>
        <v>103.97608700000001</v>
      </c>
      <c r="P22" s="13">
        <f>'13 9Mile Pre Upgrades'!H21</f>
        <v>45.337426999999998</v>
      </c>
      <c r="Q22" s="13">
        <f>'13 9Mile Pre Upgrades'!I21</f>
        <v>31.313578</v>
      </c>
      <c r="R22" s="13">
        <f>'13 9Mile Pre Upgrades'!J21</f>
        <v>40.867890000000003</v>
      </c>
      <c r="S22" s="13">
        <f>'13 9Mile Pre Upgrades'!K21</f>
        <v>61.119718000000006</v>
      </c>
      <c r="T22" s="13">
        <f>'13 9Mile Pre Upgrades'!L21</f>
        <v>66.917597000000001</v>
      </c>
      <c r="U22" s="13">
        <f>'13 9Mile Pre Upgrades'!M21</f>
        <v>72.042489000000003</v>
      </c>
      <c r="V22" s="13">
        <f>'13 9Mile Pre Upgrades'!N21</f>
        <v>102.86242799999999</v>
      </c>
      <c r="W22" s="13">
        <f>'13 9Mile Pre Upgrades'!O21</f>
        <v>128.618022</v>
      </c>
      <c r="X22" s="13">
        <f>'13 9Mile Pre Upgrades'!P21</f>
        <v>110.92683699999999</v>
      </c>
      <c r="Y22" s="13">
        <f>'13 9Mile Pre Upgrades'!Q21</f>
        <v>121.89521999999999</v>
      </c>
      <c r="Z22" s="13">
        <f>'13 9Mile Pre Upgrades'!R21</f>
        <v>123.92729700000001</v>
      </c>
      <c r="AA22" s="13">
        <f>'13 9Mile Pre Upgrades'!S21</f>
        <v>124.31540200000001</v>
      </c>
      <c r="AB22" s="13">
        <f>'13 9Mile Pre Upgrades'!T21</f>
        <v>63.676825000000008</v>
      </c>
      <c r="AC22" s="13">
        <f>'13 9Mile Pre Upgrades'!U21</f>
        <v>32.490898000000001</v>
      </c>
      <c r="AD22" s="13">
        <f>'13 9Mile Pre Upgrades'!V21</f>
        <v>33.687862000000003</v>
      </c>
      <c r="AE22" s="13">
        <f>'13 9Mile Pre Upgrades'!W21</f>
        <v>52.599907999999999</v>
      </c>
      <c r="AF22" s="13">
        <f>'13 9Mile Pre Upgrades'!X21</f>
        <v>88.170996000000002</v>
      </c>
      <c r="AG22" s="13">
        <f>'13 9Mile Pre Upgrades'!Y21</f>
        <v>86.299696999999995</v>
      </c>
      <c r="AH22" s="13">
        <f>'13 9Mile Pre Upgrades'!Z21</f>
        <v>128.01338999999999</v>
      </c>
      <c r="AI22" s="13">
        <f>'13 9Mile Pre Upgrades'!AA21</f>
        <v>110.306814</v>
      </c>
      <c r="AJ22" s="13">
        <f>'13 9Mile Pre Upgrades'!AB21</f>
        <v>123.14036400000001</v>
      </c>
      <c r="AK22" s="13">
        <f>'13 9Mile Pre Upgrades'!AC21</f>
        <v>131.13167700000002</v>
      </c>
    </row>
    <row r="23" spans="1:37" x14ac:dyDescent="0.45">
      <c r="A23" s="14">
        <v>2016</v>
      </c>
      <c r="B23" s="16" t="s">
        <v>44</v>
      </c>
      <c r="C23" s="19">
        <v>0.53686534723370505</v>
      </c>
      <c r="D23" s="18">
        <f t="shared" si="38"/>
        <v>84.211019000000007</v>
      </c>
      <c r="E23" s="18">
        <f t="shared" si="39"/>
        <v>89.512526416666674</v>
      </c>
      <c r="F23" s="18">
        <f t="shared" si="40"/>
        <v>92.328233416666663</v>
      </c>
      <c r="G23" s="18">
        <f t="shared" si="41"/>
        <v>124.90545899999999</v>
      </c>
      <c r="H23" s="18">
        <f t="shared" si="42"/>
        <v>92.296585035714287</v>
      </c>
      <c r="I23" s="15"/>
      <c r="J23" s="13">
        <f>'14 9Mile Unit 1 Upgraded'!B21</f>
        <v>102.859807</v>
      </c>
      <c r="K23" s="13">
        <f>'14 9Mile Unit 1 Upgraded'!C21</f>
        <v>103.752968</v>
      </c>
      <c r="L23" s="13">
        <f>'14 9Mile Unit 1 Upgraded'!D21</f>
        <v>98.795885999999996</v>
      </c>
      <c r="M23" s="13">
        <f>'14 9Mile Unit 1 Upgraded'!E21</f>
        <v>140.71532500000001</v>
      </c>
      <c r="N23" s="13">
        <f>'14 9Mile Unit 1 Upgraded'!F21</f>
        <v>141.418522</v>
      </c>
      <c r="O23" s="13">
        <f>'14 9Mile Unit 1 Upgraded'!G21</f>
        <v>104.182483</v>
      </c>
      <c r="P23" s="13">
        <f>'14 9Mile Unit 1 Upgraded'!H21</f>
        <v>45.638332000000005</v>
      </c>
      <c r="Q23" s="13">
        <f>'14 9Mile Unit 1 Upgraded'!I21</f>
        <v>31.879180999999999</v>
      </c>
      <c r="R23" s="13">
        <f>'14 9Mile Unit 1 Upgraded'!J21</f>
        <v>40.836227000000001</v>
      </c>
      <c r="S23" s="13">
        <f>'14 9Mile Unit 1 Upgraded'!K21</f>
        <v>61.109735999999998</v>
      </c>
      <c r="T23" s="13">
        <f>'14 9Mile Unit 1 Upgraded'!L21</f>
        <v>67.123380999999995</v>
      </c>
      <c r="U23" s="13">
        <f>'14 9Mile Unit 1 Upgraded'!M21</f>
        <v>72.220380000000006</v>
      </c>
      <c r="V23" s="13">
        <f>'14 9Mile Unit 1 Upgraded'!N21</f>
        <v>103.77675600000001</v>
      </c>
      <c r="W23" s="13">
        <f>'14 9Mile Unit 1 Upgraded'!O21</f>
        <v>129.31506400000001</v>
      </c>
      <c r="X23" s="13">
        <f>'14 9Mile Unit 1 Upgraded'!P21</f>
        <v>110.92683699999999</v>
      </c>
      <c r="Y23" s="13">
        <f>'14 9Mile Unit 1 Upgraded'!Q21</f>
        <v>121.814695</v>
      </c>
      <c r="Z23" s="13">
        <f>'14 9Mile Unit 1 Upgraded'!R21</f>
        <v>124.80050200000001</v>
      </c>
      <c r="AA23" s="13">
        <f>'14 9Mile Unit 1 Upgraded'!S21</f>
        <v>126.053793</v>
      </c>
      <c r="AB23" s="13">
        <f>'14 9Mile Unit 1 Upgraded'!T21</f>
        <v>62.530929999999998</v>
      </c>
      <c r="AC23" s="13">
        <f>'14 9Mile Unit 1 Upgraded'!U21</f>
        <v>32.917053000000003</v>
      </c>
      <c r="AD23" s="13">
        <f>'14 9Mile Unit 1 Upgraded'!V21</f>
        <v>33.895841000000004</v>
      </c>
      <c r="AE23" s="13">
        <f>'14 9Mile Unit 1 Upgraded'!W21</f>
        <v>52.444972</v>
      </c>
      <c r="AF23" s="13">
        <f>'14 9Mile Unit 1 Upgraded'!X21</f>
        <v>88.501979999999989</v>
      </c>
      <c r="AG23" s="13">
        <f>'14 9Mile Unit 1 Upgraded'!Y21</f>
        <v>87.171893999999995</v>
      </c>
      <c r="AH23" s="13">
        <f>'14 9Mile Unit 1 Upgraded'!Z21</f>
        <v>130.65320600000001</v>
      </c>
      <c r="AI23" s="13">
        <f>'14 9Mile Unit 1 Upgraded'!AA21</f>
        <v>110.11627799999999</v>
      </c>
      <c r="AJ23" s="13">
        <f>'14 9Mile Unit 1 Upgraded'!AB21</f>
        <v>124.71278599999999</v>
      </c>
      <c r="AK23" s="13">
        <f>'14 9Mile Unit 1 Upgraded'!AC21</f>
        <v>134.139566</v>
      </c>
    </row>
    <row r="24" spans="1:37" x14ac:dyDescent="0.45">
      <c r="A24" s="14">
        <v>2016</v>
      </c>
      <c r="B24" s="14" t="s">
        <v>57</v>
      </c>
      <c r="C24" s="19">
        <v>0.53686534723370505</v>
      </c>
      <c r="D24" s="18">
        <f t="shared" ref="D24" si="43">AVERAGE(J24:U24)</f>
        <v>84.584435499999998</v>
      </c>
      <c r="E24" s="18">
        <f t="shared" ref="E24" si="44">AVERAGE(V24:AG24)</f>
        <v>90.128563166666666</v>
      </c>
      <c r="F24" s="18">
        <f t="shared" ref="F24" si="45">AVERAGE(Z24:AK24)</f>
        <v>93.062210166666659</v>
      </c>
      <c r="G24" s="18">
        <f t="shared" ref="G24" si="46">AVERAGE(AH24:AK24)</f>
        <v>126.02998925</v>
      </c>
      <c r="H24" s="18">
        <f t="shared" ref="H24" si="47">AVERAGE(J24:AL24)</f>
        <v>92.881283607142834</v>
      </c>
      <c r="I24" s="15"/>
      <c r="J24" s="13">
        <f>'15 9Mile Units 1-2 Upgraded'!B21</f>
        <v>102.36417700000001</v>
      </c>
      <c r="K24" s="13">
        <f>'15 9Mile Units 1-2 Upgraded'!C21</f>
        <v>103.84100100000001</v>
      </c>
      <c r="L24" s="13">
        <f>'15 9Mile Units 1-2 Upgraded'!D21</f>
        <v>99.490770999999995</v>
      </c>
      <c r="M24" s="13">
        <f>'15 9Mile Units 1-2 Upgraded'!E21</f>
        <v>142.873356</v>
      </c>
      <c r="N24" s="13">
        <f>'15 9Mile Units 1-2 Upgraded'!F21</f>
        <v>143.54099199999999</v>
      </c>
      <c r="O24" s="13">
        <f>'15 9Mile Units 1-2 Upgraded'!G21</f>
        <v>104.35728800000001</v>
      </c>
      <c r="P24" s="13">
        <f>'15 9Mile Units 1-2 Upgraded'!H21</f>
        <v>45.251721000000003</v>
      </c>
      <c r="Q24" s="13">
        <f>'15 9Mile Units 1-2 Upgraded'!I21</f>
        <v>31.833719000000002</v>
      </c>
      <c r="R24" s="13">
        <f>'15 9Mile Units 1-2 Upgraded'!J21</f>
        <v>40.857304999999997</v>
      </c>
      <c r="S24" s="13">
        <f>'15 9Mile Units 1-2 Upgraded'!K21</f>
        <v>61.233097999999998</v>
      </c>
      <c r="T24" s="13">
        <f>'15 9Mile Units 1-2 Upgraded'!L21</f>
        <v>67.057420000000008</v>
      </c>
      <c r="U24" s="13">
        <f>'15 9Mile Units 1-2 Upgraded'!M21</f>
        <v>72.312377999999995</v>
      </c>
      <c r="V24" s="13">
        <f>'15 9Mile Units 1-2 Upgraded'!N21</f>
        <v>104.18943400000001</v>
      </c>
      <c r="W24" s="13">
        <f>'15 9Mile Units 1-2 Upgraded'!O21</f>
        <v>131.379763</v>
      </c>
      <c r="X24" s="13">
        <f>'15 9Mile Units 1-2 Upgraded'!P21</f>
        <v>110.92683699999999</v>
      </c>
      <c r="Y24" s="13">
        <f>'15 9Mile Units 1-2 Upgraded'!Q21</f>
        <v>122.42015899999998</v>
      </c>
      <c r="Z24" s="13">
        <f>'15 9Mile Units 1-2 Upgraded'!R21</f>
        <v>126.71400500000001</v>
      </c>
      <c r="AA24" s="13">
        <f>'15 9Mile Units 1-2 Upgraded'!S21</f>
        <v>127.65635400000001</v>
      </c>
      <c r="AB24" s="13">
        <f>'15 9Mile Units 1-2 Upgraded'!T21</f>
        <v>62.425794999999994</v>
      </c>
      <c r="AC24" s="13">
        <f>'15 9Mile Units 1-2 Upgraded'!U21</f>
        <v>32.842189000000005</v>
      </c>
      <c r="AD24" s="13">
        <f>'15 9Mile Units 1-2 Upgraded'!V21</f>
        <v>33.913662000000002</v>
      </c>
      <c r="AE24" s="13">
        <f>'15 9Mile Units 1-2 Upgraded'!W21</f>
        <v>52.328733999999997</v>
      </c>
      <c r="AF24" s="13">
        <f>'15 9Mile Units 1-2 Upgraded'!X21</f>
        <v>88.680266000000003</v>
      </c>
      <c r="AG24" s="13">
        <f>'15 9Mile Units 1-2 Upgraded'!Y21</f>
        <v>88.065560000000005</v>
      </c>
      <c r="AH24" s="13">
        <f>'15 9Mile Units 1-2 Upgraded'!Z21</f>
        <v>132.329914</v>
      </c>
      <c r="AI24" s="13">
        <f>'15 9Mile Units 1-2 Upgraded'!AA21</f>
        <v>110.491332</v>
      </c>
      <c r="AJ24" s="13">
        <f>'15 9Mile Units 1-2 Upgraded'!AB21</f>
        <v>125.08812</v>
      </c>
      <c r="AK24" s="13">
        <f>'15 9Mile Units 1-2 Upgraded'!AC21</f>
        <v>136.21059100000002</v>
      </c>
    </row>
    <row r="25" spans="1:37" x14ac:dyDescent="0.45">
      <c r="C25" s="19"/>
      <c r="D25" s="18"/>
      <c r="E25" s="18"/>
      <c r="F25" s="18"/>
      <c r="G25" s="18"/>
      <c r="H25" s="18"/>
      <c r="I25" s="15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</row>
    <row r="26" spans="1:37" ht="14.25" customHeight="1" x14ac:dyDescent="0.45">
      <c r="A26" s="59" t="s">
        <v>58</v>
      </c>
      <c r="B26" s="59"/>
      <c r="C26" s="59"/>
      <c r="D26" s="59"/>
      <c r="E26" s="59"/>
      <c r="F26" s="59"/>
      <c r="G26" s="59"/>
      <c r="H26" s="59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23"/>
      <c r="AJ26" s="23"/>
      <c r="AK26" s="23"/>
    </row>
    <row r="27" spans="1:37" x14ac:dyDescent="0.45">
      <c r="A27" s="59"/>
      <c r="B27" s="59"/>
      <c r="C27" s="59"/>
      <c r="D27" s="59"/>
      <c r="E27" s="59"/>
      <c r="F27" s="59"/>
      <c r="G27" s="59"/>
      <c r="H27" s="59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23"/>
    </row>
    <row r="28" spans="1:37" x14ac:dyDescent="0.45">
      <c r="A28" s="59"/>
      <c r="B28" s="59"/>
      <c r="C28" s="59"/>
      <c r="D28" s="59"/>
      <c r="E28" s="59"/>
      <c r="F28" s="59"/>
      <c r="G28" s="59"/>
      <c r="H28" s="59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</row>
    <row r="29" spans="1:37" x14ac:dyDescent="0.45">
      <c r="A29" s="59"/>
      <c r="B29" s="59"/>
      <c r="C29" s="59"/>
      <c r="D29" s="59"/>
      <c r="E29" s="59"/>
      <c r="F29" s="59"/>
      <c r="G29" s="59"/>
      <c r="H29" s="59"/>
    </row>
    <row r="30" spans="1:37" x14ac:dyDescent="0.45">
      <c r="A30" s="59"/>
      <c r="B30" s="59"/>
      <c r="C30" s="59"/>
      <c r="D30" s="59"/>
      <c r="E30" s="59"/>
      <c r="F30" s="59"/>
      <c r="G30" s="59"/>
      <c r="H30" s="59"/>
    </row>
    <row r="31" spans="1:37" x14ac:dyDescent="0.45">
      <c r="A31" s="59"/>
      <c r="B31" s="59"/>
      <c r="C31" s="59"/>
      <c r="D31" s="59"/>
      <c r="E31" s="59"/>
      <c r="F31" s="59"/>
      <c r="G31" s="59"/>
      <c r="H31" s="59"/>
    </row>
    <row r="32" spans="1:37" x14ac:dyDescent="0.45">
      <c r="A32" s="59"/>
      <c r="B32" s="59"/>
      <c r="C32" s="59"/>
      <c r="D32" s="59"/>
      <c r="E32" s="59"/>
      <c r="F32" s="59"/>
      <c r="G32" s="59"/>
      <c r="H32" s="59"/>
    </row>
    <row r="33" spans="1:8" x14ac:dyDescent="0.45">
      <c r="A33" s="23"/>
      <c r="B33" s="23"/>
      <c r="C33" s="23"/>
      <c r="D33" s="23"/>
      <c r="E33" s="23"/>
      <c r="F33" s="23"/>
      <c r="G33" s="23"/>
      <c r="H33" s="23"/>
    </row>
    <row r="34" spans="1:8" x14ac:dyDescent="0.45">
      <c r="A34" s="23"/>
      <c r="B34" s="23"/>
      <c r="C34" s="23"/>
      <c r="D34" s="23"/>
      <c r="E34" s="23"/>
      <c r="F34" s="23"/>
      <c r="G34" s="23"/>
      <c r="H34" s="23"/>
    </row>
  </sheetData>
  <mergeCells count="1">
    <mergeCell ref="A26:H32"/>
  </mergeCells>
  <pageMargins left="0.7" right="0.7" top="0.75" bottom="0.75" header="0.3" footer="0.3"/>
  <pageSetup orientation="portrait" r:id="rId1"/>
  <legacy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Sheet30"/>
  <dimension ref="A1:FM53"/>
  <sheetViews>
    <sheetView workbookViewId="0">
      <pane xSplit="1" ySplit="2" topLeftCell="B3" activePane="bottomRight" state="frozen"/>
      <selection activeCell="H9" sqref="H9"/>
      <selection pane="topRight" activeCell="H9" sqref="H9"/>
      <selection pane="bottomLeft" activeCell="H9" sqref="H9"/>
      <selection pane="bottomRight" activeCell="H9" sqref="H9"/>
    </sheetView>
  </sheetViews>
  <sheetFormatPr defaultRowHeight="14.25" x14ac:dyDescent="0.45"/>
  <cols>
    <col min="1" max="1" width="14.265625" bestFit="1" customWidth="1"/>
    <col min="2" max="2" width="9.1328125" style="42"/>
    <col min="4" max="4" width="14" bestFit="1" customWidth="1"/>
  </cols>
  <sheetData>
    <row r="1" spans="1:169" x14ac:dyDescent="0.45">
      <c r="B1" s="32"/>
      <c r="C1" s="60" t="s">
        <v>179</v>
      </c>
      <c r="D1" s="60"/>
      <c r="E1" s="60"/>
      <c r="F1" s="60"/>
      <c r="G1" s="60"/>
      <c r="H1" s="60"/>
      <c r="I1" s="60"/>
    </row>
    <row r="2" spans="1:169" x14ac:dyDescent="0.45">
      <c r="B2" s="34" t="s">
        <v>180</v>
      </c>
      <c r="C2" s="35" t="s">
        <v>284</v>
      </c>
      <c r="D2" s="35" t="s">
        <v>285</v>
      </c>
      <c r="E2" s="35" t="s">
        <v>286</v>
      </c>
      <c r="F2" s="35" t="s">
        <v>287</v>
      </c>
      <c r="G2" s="35" t="s">
        <v>288</v>
      </c>
      <c r="H2" s="35" t="s">
        <v>289</v>
      </c>
      <c r="I2" s="35" t="s">
        <v>290</v>
      </c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7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/>
      <c r="AM2" s="36"/>
      <c r="AN2" s="36"/>
      <c r="AO2" s="36"/>
      <c r="AP2" s="36"/>
      <c r="AQ2" s="36"/>
      <c r="AR2" s="36"/>
      <c r="AS2" s="36"/>
      <c r="AT2" s="36"/>
      <c r="AU2" s="36"/>
      <c r="AV2" s="36"/>
      <c r="AW2" s="37"/>
      <c r="AX2" s="36"/>
      <c r="AY2" s="36"/>
      <c r="AZ2" s="36"/>
      <c r="BA2" s="36"/>
      <c r="BB2" s="36"/>
      <c r="BC2" s="36"/>
      <c r="BD2" s="36"/>
      <c r="BE2" s="36"/>
      <c r="BF2" s="36"/>
      <c r="BG2" s="36"/>
      <c r="BH2" s="36"/>
      <c r="BI2" s="36"/>
      <c r="BJ2" s="36"/>
      <c r="BK2" s="36"/>
      <c r="BL2" s="36"/>
      <c r="BM2" s="36"/>
      <c r="BN2" s="36"/>
      <c r="BO2" s="36"/>
      <c r="BP2" s="36"/>
      <c r="BQ2" s="36"/>
      <c r="BR2" s="36"/>
      <c r="BS2" s="36"/>
      <c r="BT2" s="36"/>
      <c r="BU2" s="37"/>
      <c r="BV2" s="36"/>
      <c r="BW2" s="36"/>
      <c r="BX2" s="36"/>
      <c r="BY2" s="36"/>
      <c r="BZ2" s="36"/>
      <c r="CA2" s="36"/>
      <c r="CB2" s="36"/>
      <c r="CC2" s="36"/>
      <c r="CD2" s="36"/>
      <c r="CE2" s="36"/>
      <c r="CF2" s="36"/>
      <c r="CG2" s="36"/>
      <c r="CH2" s="36"/>
      <c r="CI2" s="36"/>
      <c r="CJ2" s="36"/>
      <c r="CK2" s="36"/>
      <c r="CL2" s="36"/>
      <c r="CM2" s="36"/>
      <c r="CN2" s="36"/>
      <c r="CO2" s="36"/>
      <c r="CP2" s="36"/>
      <c r="CQ2" s="36"/>
      <c r="CR2" s="36"/>
      <c r="CS2" s="37"/>
      <c r="CT2" s="36"/>
      <c r="CU2" s="36"/>
      <c r="CV2" s="36"/>
      <c r="CW2" s="36"/>
      <c r="CX2" s="36"/>
      <c r="CY2" s="36"/>
      <c r="CZ2" s="36"/>
      <c r="DA2" s="36"/>
      <c r="DB2" s="36"/>
      <c r="DC2" s="36"/>
      <c r="DD2" s="36"/>
      <c r="DE2" s="36"/>
      <c r="DF2" s="36"/>
      <c r="DG2" s="36"/>
      <c r="DH2" s="36"/>
      <c r="DI2" s="36"/>
      <c r="DJ2" s="36"/>
      <c r="DK2" s="36"/>
      <c r="DL2" s="36"/>
      <c r="DM2" s="36"/>
      <c r="DN2" s="36"/>
      <c r="DO2" s="36"/>
      <c r="DP2" s="36"/>
      <c r="DQ2" s="37"/>
      <c r="DR2" s="36"/>
      <c r="DS2" s="36"/>
      <c r="DT2" s="36"/>
      <c r="DU2" s="36"/>
      <c r="DV2" s="36"/>
      <c r="DW2" s="36"/>
      <c r="DX2" s="36"/>
      <c r="DY2" s="36"/>
      <c r="DZ2" s="36"/>
      <c r="EA2" s="36"/>
      <c r="EB2" s="36"/>
      <c r="EC2" s="36"/>
      <c r="ED2" s="36"/>
      <c r="EE2" s="36"/>
      <c r="EF2" s="36"/>
      <c r="EG2" s="36"/>
      <c r="EH2" s="36"/>
      <c r="EI2" s="36"/>
      <c r="EJ2" s="36"/>
      <c r="EK2" s="36"/>
      <c r="EL2" s="36"/>
      <c r="EM2" s="36"/>
      <c r="EN2" s="36"/>
      <c r="EO2" s="37"/>
      <c r="EP2" s="36"/>
      <c r="EQ2" s="36"/>
      <c r="ER2" s="36"/>
      <c r="ES2" s="36"/>
      <c r="ET2" s="36"/>
      <c r="EU2" s="36"/>
      <c r="EV2" s="36"/>
      <c r="EW2" s="36"/>
      <c r="EX2" s="36"/>
      <c r="EY2" s="36"/>
      <c r="EZ2" s="36"/>
      <c r="FA2" s="36"/>
      <c r="FB2" s="36"/>
      <c r="FC2" s="36"/>
      <c r="FD2" s="36"/>
      <c r="FE2" s="36"/>
      <c r="FF2" s="36"/>
      <c r="FG2" s="36"/>
      <c r="FH2" s="36"/>
      <c r="FI2" s="36"/>
      <c r="FJ2" s="36"/>
      <c r="FK2" s="36"/>
      <c r="FL2" s="36"/>
      <c r="FM2" s="37"/>
    </row>
    <row r="3" spans="1:169" x14ac:dyDescent="0.45">
      <c r="A3" t="s">
        <v>182</v>
      </c>
      <c r="B3" s="32">
        <v>0.23</v>
      </c>
      <c r="C3" s="32">
        <v>0.23</v>
      </c>
      <c r="D3" s="32">
        <v>0.23</v>
      </c>
      <c r="E3" s="32">
        <v>0.23</v>
      </c>
      <c r="F3" s="32">
        <v>0.23</v>
      </c>
      <c r="G3" s="32">
        <v>0.23</v>
      </c>
      <c r="H3" s="32">
        <v>0.23</v>
      </c>
      <c r="I3" s="32">
        <v>0.23</v>
      </c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38"/>
      <c r="AG3" s="38"/>
      <c r="AH3" s="38"/>
      <c r="AI3" s="38"/>
      <c r="AJ3" s="38"/>
      <c r="AK3" s="38"/>
      <c r="AL3" s="38"/>
      <c r="AM3" s="38"/>
      <c r="AN3" s="38"/>
      <c r="AO3" s="38"/>
      <c r="AP3" s="38"/>
      <c r="AQ3" s="38"/>
      <c r="AR3" s="38"/>
      <c r="AS3" s="38"/>
      <c r="AT3" s="38"/>
      <c r="AU3" s="38"/>
      <c r="AV3" s="38"/>
      <c r="AW3" s="38"/>
      <c r="AX3" s="38"/>
      <c r="AY3" s="38"/>
      <c r="AZ3" s="38"/>
      <c r="BA3" s="38"/>
      <c r="BB3" s="38"/>
      <c r="BC3" s="38"/>
      <c r="BD3" s="38"/>
      <c r="BE3" s="38"/>
      <c r="BF3" s="38"/>
      <c r="BG3" s="38"/>
      <c r="BH3" s="38"/>
      <c r="BI3" s="38"/>
      <c r="BJ3" s="38"/>
      <c r="BK3" s="38"/>
      <c r="BL3" s="38"/>
      <c r="BM3" s="38"/>
      <c r="BN3" s="38"/>
      <c r="BO3" s="38"/>
      <c r="BP3" s="38"/>
      <c r="BQ3" s="38"/>
      <c r="BR3" s="38"/>
      <c r="BS3" s="38"/>
      <c r="BT3" s="38"/>
      <c r="BU3" s="38"/>
      <c r="BV3" s="38"/>
      <c r="BW3" s="38"/>
      <c r="BX3" s="38"/>
      <c r="BY3" s="38"/>
      <c r="BZ3" s="38"/>
      <c r="CA3" s="38"/>
      <c r="CB3" s="38"/>
      <c r="CC3" s="38"/>
      <c r="CD3" s="38"/>
      <c r="CE3" s="38"/>
      <c r="CF3" s="38"/>
      <c r="CG3" s="38"/>
      <c r="CH3" s="38"/>
      <c r="CI3" s="38"/>
      <c r="CJ3" s="38"/>
      <c r="CK3" s="38"/>
      <c r="CL3" s="38"/>
      <c r="CM3" s="38"/>
      <c r="CN3" s="38"/>
      <c r="CO3" s="38"/>
      <c r="CP3" s="38"/>
      <c r="CQ3" s="38"/>
      <c r="CR3" s="38"/>
      <c r="CS3" s="38"/>
      <c r="CT3" s="38"/>
      <c r="CU3" s="38"/>
      <c r="CV3" s="38"/>
      <c r="CW3" s="38"/>
      <c r="CX3" s="38"/>
      <c r="CY3" s="38"/>
      <c r="CZ3" s="38"/>
      <c r="DA3" s="38"/>
      <c r="DB3" s="38"/>
      <c r="DC3" s="38"/>
      <c r="DD3" s="38"/>
      <c r="DE3" s="38"/>
      <c r="DF3" s="38"/>
      <c r="DG3" s="38"/>
      <c r="DH3" s="38"/>
      <c r="DI3" s="38"/>
      <c r="DJ3" s="38"/>
      <c r="DK3" s="38"/>
      <c r="DL3" s="38"/>
      <c r="DM3" s="38"/>
      <c r="DN3" s="38"/>
      <c r="DO3" s="38"/>
      <c r="DP3" s="38"/>
      <c r="DQ3" s="38"/>
      <c r="DR3" s="38"/>
      <c r="DS3" s="38"/>
      <c r="DT3" s="38"/>
      <c r="DU3" s="38"/>
      <c r="DV3" s="38"/>
      <c r="DW3" s="38"/>
      <c r="DX3" s="38"/>
      <c r="DY3" s="38"/>
      <c r="DZ3" s="38"/>
      <c r="EA3" s="38"/>
      <c r="EB3" s="38"/>
      <c r="EC3" s="38"/>
      <c r="ED3" s="38"/>
      <c r="EE3" s="38"/>
      <c r="EF3" s="38"/>
      <c r="EG3" s="38"/>
      <c r="EH3" s="38"/>
      <c r="EI3" s="38"/>
      <c r="EJ3" s="38"/>
      <c r="EK3" s="38"/>
      <c r="EL3" s="38"/>
      <c r="EM3" s="38"/>
      <c r="EN3" s="38"/>
      <c r="EO3" s="38"/>
      <c r="EP3" s="38"/>
      <c r="EQ3" s="38"/>
      <c r="ER3" s="38"/>
      <c r="ES3" s="38"/>
      <c r="ET3" s="38"/>
      <c r="EU3" s="38"/>
      <c r="EV3" s="38"/>
      <c r="EW3" s="38"/>
      <c r="EX3" s="38"/>
      <c r="EY3" s="38"/>
      <c r="EZ3" s="38"/>
      <c r="FA3" s="38"/>
      <c r="FB3" s="38"/>
      <c r="FC3" s="38"/>
      <c r="FD3" s="38"/>
      <c r="FE3" s="38"/>
      <c r="FF3" s="38"/>
      <c r="FG3" s="38"/>
      <c r="FH3" s="38"/>
      <c r="FI3" s="38"/>
      <c r="FJ3" s="38"/>
      <c r="FK3" s="38"/>
      <c r="FL3" s="38"/>
      <c r="FM3" s="38"/>
    </row>
    <row r="4" spans="1:169" x14ac:dyDescent="0.45">
      <c r="A4" t="s">
        <v>183</v>
      </c>
      <c r="B4" s="32">
        <v>0.23</v>
      </c>
      <c r="C4" s="32">
        <v>0.23</v>
      </c>
      <c r="D4" s="32">
        <v>0.23</v>
      </c>
      <c r="E4" s="32">
        <v>0.23</v>
      </c>
      <c r="F4" s="32">
        <v>0.23</v>
      </c>
      <c r="G4" s="32">
        <v>0.23</v>
      </c>
      <c r="H4" s="32">
        <v>0.23</v>
      </c>
      <c r="I4" s="32">
        <v>0.23</v>
      </c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  <c r="AA4" s="38"/>
      <c r="AB4" s="38"/>
      <c r="AC4" s="38"/>
      <c r="AD4" s="38"/>
      <c r="AE4" s="38"/>
      <c r="AF4" s="38"/>
      <c r="AG4" s="38"/>
      <c r="AH4" s="38"/>
      <c r="AI4" s="38"/>
      <c r="AJ4" s="38"/>
      <c r="AK4" s="38"/>
      <c r="AL4" s="38"/>
      <c r="AM4" s="38"/>
      <c r="AN4" s="38"/>
      <c r="AO4" s="38"/>
      <c r="AP4" s="38"/>
      <c r="AQ4" s="38"/>
      <c r="AR4" s="38"/>
      <c r="AS4" s="38"/>
      <c r="AT4" s="38"/>
      <c r="AU4" s="38"/>
      <c r="AV4" s="38"/>
      <c r="AW4" s="38"/>
      <c r="AX4" s="38"/>
      <c r="AY4" s="38"/>
      <c r="AZ4" s="38"/>
      <c r="BA4" s="38"/>
      <c r="BB4" s="38"/>
      <c r="BC4" s="38"/>
      <c r="BD4" s="38"/>
      <c r="BE4" s="38"/>
      <c r="BF4" s="38"/>
      <c r="BG4" s="38"/>
      <c r="BH4" s="38"/>
      <c r="BI4" s="38"/>
      <c r="BJ4" s="38"/>
      <c r="BK4" s="38"/>
      <c r="BL4" s="38"/>
      <c r="BM4" s="38"/>
      <c r="BN4" s="38"/>
      <c r="BO4" s="38"/>
      <c r="BP4" s="38"/>
      <c r="BQ4" s="38"/>
      <c r="BR4" s="38"/>
      <c r="BS4" s="38"/>
      <c r="BT4" s="38"/>
      <c r="BU4" s="38"/>
      <c r="BV4" s="38"/>
      <c r="BW4" s="38"/>
      <c r="BX4" s="38"/>
      <c r="BY4" s="38"/>
      <c r="BZ4" s="38"/>
      <c r="CA4" s="38"/>
      <c r="CB4" s="38"/>
      <c r="CC4" s="38"/>
      <c r="CD4" s="38"/>
      <c r="CE4" s="38"/>
      <c r="CF4" s="38"/>
      <c r="CG4" s="38"/>
      <c r="CH4" s="38"/>
      <c r="CI4" s="38"/>
      <c r="CJ4" s="38"/>
      <c r="CK4" s="38"/>
      <c r="CL4" s="38"/>
      <c r="CM4" s="38"/>
      <c r="CN4" s="38"/>
      <c r="CO4" s="38"/>
      <c r="CP4" s="38"/>
      <c r="CQ4" s="38"/>
      <c r="CR4" s="38"/>
      <c r="CS4" s="38"/>
      <c r="CT4" s="38"/>
      <c r="CU4" s="38"/>
      <c r="CV4" s="38"/>
      <c r="CW4" s="38"/>
      <c r="CX4" s="38"/>
      <c r="CY4" s="38"/>
      <c r="CZ4" s="38"/>
      <c r="DA4" s="38"/>
      <c r="DB4" s="38"/>
      <c r="DC4" s="38"/>
      <c r="DD4" s="38"/>
      <c r="DE4" s="38"/>
      <c r="DF4" s="38"/>
      <c r="DG4" s="38"/>
      <c r="DH4" s="38"/>
      <c r="DI4" s="38"/>
      <c r="DJ4" s="38"/>
      <c r="DK4" s="38"/>
      <c r="DL4" s="38"/>
      <c r="DM4" s="38"/>
      <c r="DN4" s="38"/>
      <c r="DO4" s="38"/>
      <c r="DP4" s="38"/>
      <c r="DQ4" s="38"/>
      <c r="DR4" s="38"/>
      <c r="DS4" s="38"/>
      <c r="DT4" s="38"/>
      <c r="DU4" s="38"/>
      <c r="DV4" s="38"/>
      <c r="DW4" s="38"/>
      <c r="DX4" s="38"/>
      <c r="DY4" s="38"/>
      <c r="DZ4" s="38"/>
      <c r="EA4" s="38"/>
      <c r="EB4" s="38"/>
      <c r="EC4" s="38"/>
      <c r="ED4" s="38"/>
      <c r="EE4" s="38"/>
      <c r="EF4" s="38"/>
      <c r="EG4" s="38"/>
      <c r="EH4" s="38"/>
      <c r="EI4" s="38"/>
      <c r="EJ4" s="38"/>
      <c r="EK4" s="38"/>
      <c r="EL4" s="38"/>
      <c r="EM4" s="38"/>
      <c r="EN4" s="38"/>
      <c r="EO4" s="38"/>
      <c r="EP4" s="38"/>
      <c r="EQ4" s="38"/>
      <c r="ER4" s="38"/>
      <c r="ES4" s="38"/>
      <c r="ET4" s="38"/>
      <c r="EU4" s="38"/>
      <c r="EV4" s="38"/>
      <c r="EW4" s="38"/>
      <c r="EX4" s="38"/>
      <c r="EY4" s="38"/>
      <c r="EZ4" s="38"/>
      <c r="FA4" s="38"/>
      <c r="FB4" s="38"/>
      <c r="FC4" s="38"/>
      <c r="FD4" s="38"/>
      <c r="FE4" s="38"/>
      <c r="FF4" s="38"/>
      <c r="FG4" s="38"/>
      <c r="FH4" s="38"/>
      <c r="FI4" s="38"/>
      <c r="FJ4" s="38"/>
      <c r="FK4" s="38"/>
      <c r="FL4" s="38"/>
      <c r="FM4" s="38"/>
    </row>
    <row r="5" spans="1:169" x14ac:dyDescent="0.45">
      <c r="A5" t="s">
        <v>184</v>
      </c>
      <c r="B5" s="32">
        <v>0.2</v>
      </c>
      <c r="C5" s="32">
        <v>0.2</v>
      </c>
      <c r="D5" s="32">
        <v>0.2</v>
      </c>
      <c r="E5" s="32">
        <v>0.2</v>
      </c>
      <c r="F5" s="32">
        <v>0.2</v>
      </c>
      <c r="G5" s="32">
        <v>0.2</v>
      </c>
      <c r="H5" s="32">
        <v>0.2</v>
      </c>
      <c r="I5" s="32">
        <v>0.2</v>
      </c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  <c r="AB5" s="38"/>
      <c r="AC5" s="38"/>
      <c r="AD5" s="38"/>
      <c r="AE5" s="38"/>
      <c r="AF5" s="38"/>
      <c r="AG5" s="38"/>
      <c r="AH5" s="38"/>
      <c r="AI5" s="38"/>
      <c r="AJ5" s="38"/>
      <c r="AK5" s="38"/>
      <c r="AL5" s="38"/>
      <c r="AM5" s="38"/>
      <c r="AN5" s="38"/>
      <c r="AO5" s="38"/>
      <c r="AP5" s="38"/>
      <c r="AQ5" s="38"/>
      <c r="AR5" s="38"/>
      <c r="AS5" s="38"/>
      <c r="AT5" s="38"/>
      <c r="AU5" s="38"/>
      <c r="AV5" s="38"/>
      <c r="AW5" s="38"/>
      <c r="AX5" s="38"/>
      <c r="AY5" s="38"/>
      <c r="AZ5" s="38"/>
      <c r="BA5" s="38"/>
      <c r="BB5" s="38"/>
      <c r="BC5" s="38"/>
      <c r="BD5" s="38"/>
      <c r="BE5" s="38"/>
      <c r="BF5" s="38"/>
      <c r="BG5" s="38"/>
      <c r="BH5" s="38"/>
      <c r="BI5" s="38"/>
      <c r="BJ5" s="38"/>
      <c r="BK5" s="38"/>
      <c r="BL5" s="38"/>
      <c r="BM5" s="38"/>
      <c r="BN5" s="38"/>
      <c r="BO5" s="38"/>
      <c r="BP5" s="38"/>
      <c r="BQ5" s="38"/>
      <c r="BR5" s="38"/>
      <c r="BS5" s="38"/>
      <c r="BT5" s="38"/>
      <c r="BU5" s="38"/>
      <c r="BV5" s="38"/>
      <c r="BW5" s="38"/>
      <c r="BX5" s="38"/>
      <c r="BY5" s="38"/>
      <c r="BZ5" s="38"/>
      <c r="CA5" s="38"/>
      <c r="CB5" s="38"/>
      <c r="CC5" s="38"/>
      <c r="CD5" s="38"/>
      <c r="CE5" s="38"/>
      <c r="CF5" s="38"/>
      <c r="CG5" s="38"/>
      <c r="CH5" s="38"/>
      <c r="CI5" s="38"/>
      <c r="CJ5" s="38"/>
      <c r="CK5" s="38"/>
      <c r="CL5" s="38"/>
      <c r="CM5" s="38"/>
      <c r="CN5" s="38"/>
      <c r="CO5" s="38"/>
      <c r="CP5" s="38"/>
      <c r="CQ5" s="38"/>
      <c r="CR5" s="38"/>
      <c r="CS5" s="38"/>
      <c r="CT5" s="38"/>
      <c r="CU5" s="38"/>
      <c r="CV5" s="38"/>
      <c r="CW5" s="38"/>
      <c r="CX5" s="38"/>
      <c r="CY5" s="38"/>
      <c r="CZ5" s="38"/>
      <c r="DA5" s="38"/>
      <c r="DB5" s="38"/>
      <c r="DC5" s="38"/>
      <c r="DD5" s="38"/>
      <c r="DE5" s="38"/>
      <c r="DF5" s="38"/>
      <c r="DG5" s="38"/>
      <c r="DH5" s="38"/>
      <c r="DI5" s="38"/>
      <c r="DJ5" s="38"/>
      <c r="DK5" s="38"/>
      <c r="DL5" s="38"/>
      <c r="DM5" s="38"/>
      <c r="DN5" s="38"/>
      <c r="DO5" s="38"/>
      <c r="DP5" s="38"/>
      <c r="DQ5" s="38"/>
      <c r="DR5" s="38"/>
      <c r="DS5" s="38"/>
      <c r="DT5" s="38"/>
      <c r="DU5" s="38"/>
      <c r="DV5" s="38"/>
      <c r="DW5" s="38"/>
      <c r="DX5" s="38"/>
      <c r="DY5" s="38"/>
      <c r="DZ5" s="38"/>
      <c r="EA5" s="38"/>
      <c r="EB5" s="38"/>
      <c r="EC5" s="38"/>
      <c r="ED5" s="38"/>
      <c r="EE5" s="38"/>
      <c r="EF5" s="38"/>
      <c r="EG5" s="38"/>
      <c r="EH5" s="38"/>
      <c r="EI5" s="38"/>
      <c r="EJ5" s="38"/>
      <c r="EK5" s="38"/>
      <c r="EL5" s="38"/>
      <c r="EM5" s="38"/>
      <c r="EN5" s="38"/>
      <c r="EO5" s="38"/>
      <c r="EP5" s="38"/>
      <c r="EQ5" s="38"/>
      <c r="ER5" s="38"/>
      <c r="ES5" s="38"/>
      <c r="ET5" s="38"/>
      <c r="EU5" s="38"/>
      <c r="EV5" s="38"/>
      <c r="EW5" s="38"/>
      <c r="EX5" s="38"/>
      <c r="EY5" s="38"/>
      <c r="EZ5" s="38"/>
      <c r="FA5" s="38"/>
      <c r="FB5" s="38"/>
      <c r="FC5" s="38"/>
      <c r="FD5" s="38"/>
      <c r="FE5" s="38"/>
      <c r="FF5" s="38"/>
      <c r="FG5" s="38"/>
      <c r="FH5" s="38"/>
      <c r="FI5" s="38"/>
      <c r="FJ5" s="38"/>
      <c r="FK5" s="38"/>
      <c r="FL5" s="38"/>
      <c r="FM5" s="38"/>
    </row>
    <row r="6" spans="1:169" x14ac:dyDescent="0.45">
      <c r="A6" t="s">
        <v>185</v>
      </c>
      <c r="B6" s="32">
        <v>0.2</v>
      </c>
      <c r="C6" s="32">
        <v>0.2</v>
      </c>
      <c r="D6" s="32">
        <v>0.2</v>
      </c>
      <c r="E6" s="32">
        <v>0.2</v>
      </c>
      <c r="F6" s="32">
        <v>0.2</v>
      </c>
      <c r="G6" s="32">
        <v>0.2</v>
      </c>
      <c r="H6" s="44">
        <v>0.28000000000000003</v>
      </c>
      <c r="I6" s="45">
        <v>0.28000000000000003</v>
      </c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  <c r="AA6" s="38"/>
      <c r="AB6" s="38"/>
      <c r="AC6" s="38"/>
      <c r="AD6" s="38"/>
      <c r="AE6" s="38"/>
      <c r="AF6" s="38"/>
      <c r="AG6" s="38"/>
      <c r="AH6" s="38"/>
      <c r="AI6" s="38"/>
      <c r="AJ6" s="38"/>
      <c r="AK6" s="38"/>
      <c r="AL6" s="38"/>
      <c r="AM6" s="38"/>
      <c r="AN6" s="38"/>
      <c r="AO6" s="38"/>
      <c r="AP6" s="38"/>
      <c r="AQ6" s="38"/>
      <c r="AR6" s="38"/>
      <c r="AS6" s="38"/>
      <c r="AT6" s="38"/>
      <c r="AU6" s="38"/>
      <c r="AV6" s="38"/>
      <c r="AW6" s="38"/>
      <c r="AX6" s="38"/>
      <c r="AY6" s="38"/>
      <c r="AZ6" s="38"/>
      <c r="BA6" s="38"/>
      <c r="BB6" s="38"/>
      <c r="BC6" s="38"/>
      <c r="BD6" s="38"/>
      <c r="BE6" s="38"/>
      <c r="BF6" s="38"/>
      <c r="BG6" s="38"/>
      <c r="BH6" s="38"/>
      <c r="BI6" s="38"/>
      <c r="BJ6" s="38"/>
      <c r="BK6" s="38"/>
      <c r="BL6" s="38"/>
      <c r="BM6" s="38"/>
      <c r="BN6" s="38"/>
      <c r="BO6" s="38"/>
      <c r="BP6" s="38"/>
      <c r="BQ6" s="38"/>
      <c r="BR6" s="38"/>
      <c r="BS6" s="38"/>
      <c r="BT6" s="38"/>
      <c r="BU6" s="38"/>
      <c r="BV6" s="38"/>
      <c r="BW6" s="38"/>
      <c r="BX6" s="38"/>
      <c r="BY6" s="38"/>
      <c r="BZ6" s="38"/>
      <c r="CA6" s="38"/>
      <c r="CB6" s="38"/>
      <c r="CC6" s="38"/>
      <c r="CD6" s="38"/>
      <c r="CE6" s="38"/>
      <c r="CF6" s="38"/>
      <c r="CG6" s="38"/>
      <c r="CH6" s="38"/>
      <c r="CI6" s="38"/>
      <c r="CJ6" s="38"/>
      <c r="CK6" s="38"/>
      <c r="CL6" s="38"/>
      <c r="CM6" s="38"/>
      <c r="CN6" s="38"/>
      <c r="CO6" s="38"/>
      <c r="CP6" s="38"/>
      <c r="CQ6" s="38"/>
      <c r="CR6" s="38"/>
      <c r="CS6" s="38"/>
      <c r="CT6" s="38"/>
      <c r="CU6" s="38"/>
      <c r="CV6" s="38"/>
      <c r="CW6" s="38"/>
      <c r="CX6" s="38"/>
      <c r="CY6" s="38"/>
      <c r="CZ6" s="38"/>
      <c r="DA6" s="38"/>
      <c r="DB6" s="38"/>
      <c r="DC6" s="38"/>
      <c r="DD6" s="38"/>
      <c r="DE6" s="38"/>
      <c r="DF6" s="38"/>
      <c r="DG6" s="38"/>
      <c r="DH6" s="38"/>
      <c r="DI6" s="38"/>
      <c r="DJ6" s="38"/>
      <c r="DK6" s="38"/>
      <c r="DL6" s="38"/>
      <c r="DM6" s="38"/>
      <c r="DN6" s="38"/>
      <c r="DO6" s="38"/>
      <c r="DP6" s="38"/>
      <c r="DQ6" s="38"/>
      <c r="DR6" s="38"/>
      <c r="DS6" s="38"/>
      <c r="DT6" s="38"/>
      <c r="DU6" s="38"/>
      <c r="DV6" s="38"/>
      <c r="DW6" s="38"/>
      <c r="DX6" s="38"/>
      <c r="DY6" s="38"/>
      <c r="DZ6" s="38"/>
      <c r="EA6" s="38"/>
      <c r="EB6" s="38"/>
      <c r="EC6" s="38"/>
      <c r="ED6" s="38"/>
      <c r="EE6" s="38"/>
      <c r="EF6" s="38"/>
      <c r="EG6" s="38"/>
      <c r="EH6" s="38"/>
      <c r="EI6" s="38"/>
      <c r="EJ6" s="38"/>
      <c r="EK6" s="38"/>
      <c r="EL6" s="38"/>
      <c r="EM6" s="38"/>
      <c r="EN6" s="38"/>
      <c r="EO6" s="38"/>
      <c r="EP6" s="38"/>
      <c r="EQ6" s="38"/>
      <c r="ER6" s="38"/>
      <c r="ES6" s="38"/>
      <c r="ET6" s="38"/>
      <c r="EU6" s="38"/>
      <c r="EV6" s="38"/>
      <c r="EW6" s="38"/>
      <c r="EX6" s="38"/>
      <c r="EY6" s="38"/>
      <c r="EZ6" s="38"/>
      <c r="FA6" s="38"/>
      <c r="FB6" s="38"/>
      <c r="FC6" s="38"/>
      <c r="FD6" s="38"/>
      <c r="FE6" s="38"/>
      <c r="FF6" s="38"/>
      <c r="FG6" s="38"/>
      <c r="FH6" s="38"/>
      <c r="FI6" s="38"/>
      <c r="FJ6" s="38"/>
      <c r="FK6" s="38"/>
      <c r="FL6" s="38"/>
      <c r="FM6" s="38"/>
    </row>
    <row r="7" spans="1:169" x14ac:dyDescent="0.45">
      <c r="A7" t="s">
        <v>186</v>
      </c>
      <c r="B7" s="32">
        <v>0.44</v>
      </c>
      <c r="C7" s="32">
        <v>0.44</v>
      </c>
      <c r="D7" s="32">
        <v>0.44</v>
      </c>
      <c r="E7" s="32">
        <v>0.44</v>
      </c>
      <c r="F7" s="32">
        <v>0.44</v>
      </c>
      <c r="G7" s="32">
        <v>0.44</v>
      </c>
      <c r="H7" s="44">
        <v>0.26</v>
      </c>
      <c r="I7" s="45">
        <v>0.26</v>
      </c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  <c r="X7" s="38"/>
      <c r="Y7" s="38"/>
      <c r="Z7" s="38"/>
      <c r="AA7" s="38"/>
      <c r="AB7" s="38"/>
      <c r="AC7" s="38"/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/>
      <c r="BG7" s="38"/>
      <c r="BH7" s="38"/>
      <c r="BI7" s="38"/>
      <c r="BJ7" s="38"/>
      <c r="BK7" s="38"/>
      <c r="BL7" s="38"/>
      <c r="BM7" s="38"/>
      <c r="BN7" s="38"/>
      <c r="BO7" s="38"/>
      <c r="BP7" s="38"/>
      <c r="BQ7" s="38"/>
      <c r="BR7" s="38"/>
      <c r="BS7" s="38"/>
      <c r="BT7" s="38"/>
      <c r="BU7" s="38"/>
      <c r="BV7" s="38"/>
      <c r="BW7" s="38"/>
      <c r="BX7" s="38"/>
      <c r="BY7" s="38"/>
      <c r="BZ7" s="38"/>
      <c r="CA7" s="38"/>
      <c r="CB7" s="38"/>
      <c r="CC7" s="38"/>
      <c r="CD7" s="38"/>
      <c r="CE7" s="38"/>
      <c r="CF7" s="38"/>
      <c r="CG7" s="38"/>
      <c r="CH7" s="38"/>
      <c r="CI7" s="38"/>
      <c r="CJ7" s="38"/>
      <c r="CK7" s="38"/>
      <c r="CL7" s="38"/>
      <c r="CM7" s="38"/>
      <c r="CN7" s="38"/>
      <c r="CO7" s="38"/>
      <c r="CP7" s="38"/>
      <c r="CQ7" s="38"/>
      <c r="CR7" s="38"/>
      <c r="CS7" s="38"/>
      <c r="CT7" s="38"/>
      <c r="CU7" s="38"/>
      <c r="CV7" s="38"/>
      <c r="CW7" s="38"/>
      <c r="CX7" s="38"/>
      <c r="CY7" s="38"/>
      <c r="CZ7" s="38"/>
      <c r="DA7" s="38"/>
      <c r="DB7" s="38"/>
      <c r="DC7" s="38"/>
      <c r="DD7" s="38"/>
      <c r="DE7" s="38"/>
      <c r="DF7" s="38"/>
      <c r="DG7" s="38"/>
      <c r="DH7" s="38"/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/>
      <c r="EF7" s="38"/>
      <c r="EG7" s="38"/>
      <c r="EH7" s="38"/>
      <c r="EI7" s="38"/>
      <c r="EJ7" s="38"/>
      <c r="EK7" s="38"/>
      <c r="EL7" s="38"/>
      <c r="EM7" s="38"/>
      <c r="EN7" s="38"/>
      <c r="EO7" s="38"/>
      <c r="EP7" s="38"/>
      <c r="EQ7" s="38"/>
      <c r="ER7" s="38"/>
      <c r="ES7" s="38"/>
      <c r="ET7" s="38"/>
      <c r="EU7" s="38"/>
      <c r="EV7" s="38"/>
      <c r="EW7" s="38"/>
      <c r="EX7" s="38"/>
      <c r="EY7" s="38"/>
      <c r="EZ7" s="38"/>
      <c r="FA7" s="38"/>
      <c r="FB7" s="38"/>
      <c r="FC7" s="38"/>
      <c r="FD7" s="38"/>
      <c r="FE7" s="38"/>
      <c r="FF7" s="38"/>
      <c r="FG7" s="38"/>
      <c r="FH7" s="38"/>
      <c r="FI7" s="38"/>
      <c r="FJ7" s="38"/>
      <c r="FK7" s="38"/>
      <c r="FL7" s="38"/>
      <c r="FM7" s="38"/>
    </row>
    <row r="8" spans="1:169" x14ac:dyDescent="0.45">
      <c r="A8" t="s">
        <v>187</v>
      </c>
      <c r="B8" s="32">
        <v>0.08</v>
      </c>
      <c r="C8" s="32">
        <v>0.08</v>
      </c>
      <c r="D8" s="32">
        <v>0.08</v>
      </c>
      <c r="E8" s="32">
        <v>0.08</v>
      </c>
      <c r="F8" s="32">
        <v>0.08</v>
      </c>
      <c r="G8" s="32">
        <v>0.08</v>
      </c>
      <c r="H8" s="44">
        <v>0.03</v>
      </c>
      <c r="I8" s="45">
        <v>0.03</v>
      </c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/>
      <c r="AW8" s="38"/>
      <c r="AX8" s="38"/>
      <c r="AY8" s="38"/>
      <c r="AZ8" s="38"/>
      <c r="BA8" s="38"/>
      <c r="BB8" s="38"/>
      <c r="BC8" s="38"/>
      <c r="BD8" s="38"/>
      <c r="BE8" s="38"/>
      <c r="BF8" s="38"/>
      <c r="BG8" s="38"/>
      <c r="BH8" s="38"/>
      <c r="BI8" s="38"/>
      <c r="BJ8" s="38"/>
      <c r="BK8" s="38"/>
      <c r="BL8" s="38"/>
      <c r="BM8" s="38"/>
      <c r="BN8" s="38"/>
      <c r="BO8" s="38"/>
      <c r="BP8" s="38"/>
      <c r="BQ8" s="38"/>
      <c r="BR8" s="38"/>
      <c r="BS8" s="38"/>
      <c r="BT8" s="38"/>
      <c r="BU8" s="38"/>
      <c r="BV8" s="38"/>
      <c r="BW8" s="38"/>
      <c r="BX8" s="38"/>
      <c r="BY8" s="38"/>
      <c r="BZ8" s="38"/>
      <c r="CA8" s="38"/>
      <c r="CB8" s="38"/>
      <c r="CC8" s="38"/>
      <c r="CD8" s="38"/>
      <c r="CE8" s="38"/>
      <c r="CF8" s="38"/>
      <c r="CG8" s="38"/>
      <c r="CH8" s="38"/>
      <c r="CI8" s="38"/>
      <c r="CJ8" s="38"/>
      <c r="CK8" s="38"/>
      <c r="CL8" s="38"/>
      <c r="CM8" s="38"/>
      <c r="CN8" s="38"/>
      <c r="CO8" s="38"/>
      <c r="CP8" s="38"/>
      <c r="CQ8" s="38"/>
      <c r="CR8" s="38"/>
      <c r="CS8" s="38"/>
      <c r="CT8" s="38"/>
      <c r="CU8" s="38"/>
      <c r="CV8" s="38"/>
      <c r="CW8" s="38"/>
      <c r="CX8" s="38"/>
      <c r="CY8" s="38"/>
      <c r="CZ8" s="38"/>
      <c r="DA8" s="38"/>
      <c r="DB8" s="38"/>
      <c r="DC8" s="38"/>
      <c r="DD8" s="38"/>
      <c r="DE8" s="38"/>
      <c r="DF8" s="38"/>
      <c r="DG8" s="38"/>
      <c r="DH8" s="38"/>
      <c r="DI8" s="38"/>
      <c r="DJ8" s="38"/>
      <c r="DK8" s="38"/>
      <c r="DL8" s="38"/>
      <c r="DM8" s="38"/>
      <c r="DN8" s="38"/>
      <c r="DO8" s="38"/>
      <c r="DP8" s="38"/>
      <c r="DQ8" s="38"/>
      <c r="DR8" s="38"/>
      <c r="DS8" s="38"/>
      <c r="DT8" s="38"/>
      <c r="DU8" s="38"/>
      <c r="DV8" s="38"/>
      <c r="DW8" s="38"/>
      <c r="DX8" s="38"/>
      <c r="DY8" s="38"/>
      <c r="DZ8" s="38"/>
      <c r="EA8" s="38"/>
      <c r="EB8" s="38"/>
      <c r="EC8" s="38"/>
      <c r="ED8" s="38"/>
      <c r="EE8" s="38"/>
      <c r="EF8" s="38"/>
      <c r="EG8" s="38"/>
      <c r="EH8" s="38"/>
      <c r="EI8" s="38"/>
      <c r="EJ8" s="38"/>
      <c r="EK8" s="38"/>
      <c r="EL8" s="38"/>
      <c r="EM8" s="38"/>
      <c r="EN8" s="38"/>
      <c r="EO8" s="38"/>
      <c r="EP8" s="38"/>
      <c r="EQ8" s="38"/>
      <c r="ER8" s="38"/>
      <c r="ES8" s="38"/>
      <c r="ET8" s="38"/>
      <c r="EU8" s="38"/>
      <c r="EV8" s="38"/>
      <c r="EW8" s="38"/>
      <c r="EX8" s="38"/>
      <c r="EY8" s="38"/>
      <c r="EZ8" s="38"/>
      <c r="FA8" s="38"/>
      <c r="FB8" s="38"/>
      <c r="FC8" s="38"/>
      <c r="FD8" s="38"/>
      <c r="FE8" s="38"/>
      <c r="FF8" s="38"/>
      <c r="FG8" s="38"/>
      <c r="FH8" s="38"/>
      <c r="FI8" s="38"/>
      <c r="FJ8" s="38"/>
      <c r="FK8" s="38"/>
      <c r="FL8" s="38"/>
      <c r="FM8" s="38"/>
    </row>
    <row r="9" spans="1:169" x14ac:dyDescent="0.45">
      <c r="A9" t="s">
        <v>188</v>
      </c>
      <c r="B9" s="32">
        <v>0.22</v>
      </c>
      <c r="C9" s="32">
        <v>0.22</v>
      </c>
      <c r="D9" s="32">
        <v>0.22</v>
      </c>
      <c r="E9" s="32">
        <v>0.22</v>
      </c>
      <c r="F9" s="32">
        <v>0.22</v>
      </c>
      <c r="G9" s="32">
        <v>0.22</v>
      </c>
      <c r="H9" s="32">
        <v>0.22</v>
      </c>
      <c r="I9" s="44">
        <v>0.28000000000000003</v>
      </c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  <c r="AF9" s="38"/>
      <c r="AG9" s="38"/>
      <c r="AH9" s="38"/>
      <c r="AI9" s="38"/>
      <c r="AJ9" s="38"/>
      <c r="AK9" s="38"/>
      <c r="AL9" s="38"/>
      <c r="AM9" s="38"/>
      <c r="AN9" s="38"/>
      <c r="AO9" s="38"/>
      <c r="AP9" s="38"/>
      <c r="AQ9" s="38"/>
      <c r="AR9" s="38"/>
      <c r="AS9" s="38"/>
      <c r="AT9" s="38"/>
      <c r="AU9" s="38"/>
      <c r="AV9" s="38"/>
      <c r="AW9" s="38"/>
      <c r="AX9" s="38"/>
      <c r="AY9" s="38"/>
      <c r="AZ9" s="38"/>
      <c r="BA9" s="38"/>
      <c r="BB9" s="38"/>
      <c r="BC9" s="38"/>
      <c r="BD9" s="38"/>
      <c r="BE9" s="38"/>
      <c r="BF9" s="38"/>
      <c r="BG9" s="38"/>
      <c r="BH9" s="38"/>
      <c r="BI9" s="38"/>
      <c r="BJ9" s="38"/>
      <c r="BK9" s="38"/>
      <c r="BL9" s="38"/>
      <c r="BM9" s="38"/>
      <c r="BN9" s="38"/>
      <c r="BO9" s="38"/>
      <c r="BP9" s="38"/>
      <c r="BQ9" s="38"/>
      <c r="BR9" s="38"/>
      <c r="BS9" s="38"/>
      <c r="BT9" s="38"/>
      <c r="BU9" s="38"/>
      <c r="BV9" s="38"/>
      <c r="BW9" s="38"/>
      <c r="BX9" s="38"/>
      <c r="BY9" s="38"/>
      <c r="BZ9" s="38"/>
      <c r="CA9" s="38"/>
      <c r="CB9" s="38"/>
      <c r="CC9" s="38"/>
      <c r="CD9" s="38"/>
      <c r="CE9" s="38"/>
      <c r="CF9" s="38"/>
      <c r="CG9" s="38"/>
      <c r="CH9" s="38"/>
      <c r="CI9" s="38"/>
      <c r="CJ9" s="38"/>
      <c r="CK9" s="38"/>
      <c r="CL9" s="38"/>
      <c r="CM9" s="38"/>
      <c r="CN9" s="38"/>
      <c r="CO9" s="38"/>
      <c r="CP9" s="38"/>
      <c r="CQ9" s="38"/>
      <c r="CR9" s="38"/>
      <c r="CS9" s="38"/>
      <c r="CT9" s="38"/>
      <c r="CU9" s="38"/>
      <c r="CV9" s="38"/>
      <c r="CW9" s="38"/>
      <c r="CX9" s="38"/>
      <c r="CY9" s="38"/>
      <c r="CZ9" s="38"/>
      <c r="DA9" s="38"/>
      <c r="DB9" s="38"/>
      <c r="DC9" s="38"/>
      <c r="DD9" s="38"/>
      <c r="DE9" s="38"/>
      <c r="DF9" s="38"/>
      <c r="DG9" s="38"/>
      <c r="DH9" s="38"/>
      <c r="DI9" s="38"/>
      <c r="DJ9" s="38"/>
      <c r="DK9" s="38"/>
      <c r="DL9" s="38"/>
      <c r="DM9" s="38"/>
      <c r="DN9" s="38"/>
      <c r="DO9" s="38"/>
      <c r="DP9" s="38"/>
      <c r="DQ9" s="38"/>
      <c r="DR9" s="38"/>
      <c r="DS9" s="38"/>
      <c r="DT9" s="38"/>
      <c r="DU9" s="38"/>
      <c r="DV9" s="38"/>
      <c r="DW9" s="38"/>
      <c r="DX9" s="38"/>
      <c r="DY9" s="38"/>
      <c r="DZ9" s="38"/>
      <c r="EA9" s="38"/>
      <c r="EB9" s="38"/>
      <c r="EC9" s="38"/>
      <c r="ED9" s="38"/>
      <c r="EE9" s="38"/>
      <c r="EF9" s="38"/>
      <c r="EG9" s="38"/>
      <c r="EH9" s="38"/>
      <c r="EI9" s="38"/>
      <c r="EJ9" s="38"/>
      <c r="EK9" s="38"/>
      <c r="EL9" s="38"/>
      <c r="EM9" s="38"/>
      <c r="EN9" s="38"/>
      <c r="EO9" s="38"/>
      <c r="EP9" s="38"/>
      <c r="EQ9" s="38"/>
      <c r="ER9" s="38"/>
      <c r="ES9" s="38"/>
      <c r="ET9" s="38"/>
      <c r="EU9" s="38"/>
      <c r="EV9" s="38"/>
      <c r="EW9" s="38"/>
      <c r="EX9" s="38"/>
      <c r="EY9" s="38"/>
      <c r="EZ9" s="38"/>
      <c r="FA9" s="38"/>
      <c r="FB9" s="38"/>
      <c r="FC9" s="38"/>
      <c r="FD9" s="38"/>
      <c r="FE9" s="38"/>
      <c r="FF9" s="38"/>
      <c r="FG9" s="38"/>
      <c r="FH9" s="38"/>
      <c r="FI9" s="38"/>
      <c r="FJ9" s="38"/>
      <c r="FK9" s="38"/>
      <c r="FL9" s="38"/>
      <c r="FM9" s="38"/>
    </row>
    <row r="10" spans="1:169" x14ac:dyDescent="0.45">
      <c r="A10" t="s">
        <v>189</v>
      </c>
      <c r="B10" s="32">
        <v>0.41</v>
      </c>
      <c r="C10" s="32">
        <v>0.41</v>
      </c>
      <c r="D10" s="32">
        <v>0.41</v>
      </c>
      <c r="E10" s="32">
        <v>0.41</v>
      </c>
      <c r="F10" s="32">
        <v>0.41</v>
      </c>
      <c r="G10" s="32">
        <v>0.41</v>
      </c>
      <c r="H10" s="32">
        <v>0.41</v>
      </c>
      <c r="I10" s="44">
        <v>0.26</v>
      </c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  <c r="AS10" s="38"/>
      <c r="AT10" s="38"/>
      <c r="AU10" s="38"/>
      <c r="AV10" s="38"/>
      <c r="AW10" s="38"/>
      <c r="AX10" s="38"/>
      <c r="AY10" s="38"/>
      <c r="AZ10" s="38"/>
      <c r="BA10" s="38"/>
      <c r="BB10" s="38"/>
      <c r="BC10" s="38"/>
      <c r="BD10" s="38"/>
      <c r="BE10" s="38"/>
      <c r="BF10" s="38"/>
      <c r="BG10" s="38"/>
      <c r="BH10" s="38"/>
      <c r="BI10" s="38"/>
      <c r="BJ10" s="38"/>
      <c r="BK10" s="38"/>
      <c r="BL10" s="38"/>
      <c r="BM10" s="38"/>
      <c r="BN10" s="38"/>
      <c r="BO10" s="38"/>
      <c r="BP10" s="38"/>
      <c r="BQ10" s="38"/>
      <c r="BR10" s="38"/>
      <c r="BS10" s="38"/>
      <c r="BT10" s="38"/>
      <c r="BU10" s="38"/>
      <c r="BV10" s="38"/>
      <c r="BW10" s="38"/>
      <c r="BX10" s="38"/>
      <c r="BY10" s="38"/>
      <c r="BZ10" s="38"/>
      <c r="CA10" s="38"/>
      <c r="CB10" s="38"/>
      <c r="CC10" s="38"/>
      <c r="CD10" s="38"/>
      <c r="CE10" s="38"/>
      <c r="CF10" s="38"/>
      <c r="CG10" s="38"/>
      <c r="CH10" s="38"/>
      <c r="CI10" s="38"/>
      <c r="CJ10" s="38"/>
      <c r="CK10" s="38"/>
      <c r="CL10" s="38"/>
      <c r="CM10" s="38"/>
      <c r="CN10" s="38"/>
      <c r="CO10" s="38"/>
      <c r="CP10" s="38"/>
      <c r="CQ10" s="38"/>
      <c r="CR10" s="38"/>
      <c r="CS10" s="38"/>
      <c r="CT10" s="38"/>
      <c r="CU10" s="38"/>
      <c r="CV10" s="38"/>
      <c r="CW10" s="38"/>
      <c r="CX10" s="38"/>
      <c r="CY10" s="38"/>
      <c r="CZ10" s="38"/>
      <c r="DA10" s="38"/>
      <c r="DB10" s="38"/>
      <c r="DC10" s="38"/>
      <c r="DD10" s="38"/>
      <c r="DE10" s="38"/>
      <c r="DF10" s="38"/>
      <c r="DG10" s="38"/>
      <c r="DH10" s="38"/>
      <c r="DI10" s="38"/>
      <c r="DJ10" s="38"/>
      <c r="DK10" s="38"/>
      <c r="DL10" s="38"/>
      <c r="DM10" s="38"/>
      <c r="DN10" s="38"/>
      <c r="DO10" s="38"/>
      <c r="DP10" s="38"/>
      <c r="DQ10" s="38"/>
      <c r="DR10" s="38"/>
      <c r="DS10" s="38"/>
      <c r="DT10" s="38"/>
      <c r="DU10" s="38"/>
      <c r="DV10" s="38"/>
      <c r="DW10" s="38"/>
      <c r="DX10" s="38"/>
      <c r="DY10" s="38"/>
      <c r="DZ10" s="38"/>
      <c r="EA10" s="38"/>
      <c r="EB10" s="38"/>
      <c r="EC10" s="38"/>
      <c r="ED10" s="38"/>
      <c r="EE10" s="38"/>
      <c r="EF10" s="38"/>
      <c r="EG10" s="38"/>
      <c r="EH10" s="38"/>
      <c r="EI10" s="38"/>
      <c r="EJ10" s="38"/>
      <c r="EK10" s="38"/>
      <c r="EL10" s="38"/>
      <c r="EM10" s="38"/>
      <c r="EN10" s="38"/>
      <c r="EO10" s="38"/>
      <c r="EP10" s="38"/>
      <c r="EQ10" s="38"/>
      <c r="ER10" s="38"/>
      <c r="ES10" s="38"/>
      <c r="ET10" s="38"/>
      <c r="EU10" s="38"/>
      <c r="EV10" s="38"/>
      <c r="EW10" s="38"/>
      <c r="EX10" s="38"/>
      <c r="EY10" s="38"/>
      <c r="EZ10" s="38"/>
      <c r="FA10" s="38"/>
      <c r="FB10" s="38"/>
      <c r="FC10" s="38"/>
      <c r="FD10" s="38"/>
      <c r="FE10" s="38"/>
      <c r="FF10" s="38"/>
      <c r="FG10" s="38"/>
      <c r="FH10" s="38"/>
      <c r="FI10" s="38"/>
      <c r="FJ10" s="38"/>
      <c r="FK10" s="38"/>
      <c r="FL10" s="38"/>
      <c r="FM10" s="38"/>
    </row>
    <row r="11" spans="1:169" x14ac:dyDescent="0.45">
      <c r="A11" t="s">
        <v>190</v>
      </c>
      <c r="B11" s="32">
        <v>0.1</v>
      </c>
      <c r="C11" s="32">
        <v>0.1</v>
      </c>
      <c r="D11" s="32">
        <v>0.1</v>
      </c>
      <c r="E11" s="32">
        <v>0.1</v>
      </c>
      <c r="F11" s="32">
        <v>0.1</v>
      </c>
      <c r="G11" s="32">
        <v>0.1</v>
      </c>
      <c r="H11" s="32">
        <v>0.1</v>
      </c>
      <c r="I11" s="44">
        <v>0.03</v>
      </c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  <c r="AF11" s="38"/>
      <c r="AG11" s="38"/>
      <c r="AH11" s="38"/>
      <c r="AI11" s="38"/>
      <c r="AJ11" s="38"/>
      <c r="AK11" s="38"/>
      <c r="AL11" s="38"/>
      <c r="AM11" s="38"/>
      <c r="AN11" s="38"/>
      <c r="AO11" s="38"/>
      <c r="AP11" s="38"/>
      <c r="AQ11" s="38"/>
      <c r="AR11" s="38"/>
      <c r="AS11" s="38"/>
      <c r="AT11" s="38"/>
      <c r="AU11" s="38"/>
      <c r="AV11" s="38"/>
      <c r="AW11" s="38"/>
      <c r="AX11" s="38"/>
      <c r="AY11" s="38"/>
      <c r="AZ11" s="38"/>
      <c r="BA11" s="38"/>
      <c r="BB11" s="38"/>
      <c r="BC11" s="38"/>
      <c r="BD11" s="38"/>
      <c r="BE11" s="38"/>
      <c r="BF11" s="38"/>
      <c r="BG11" s="38"/>
      <c r="BH11" s="38"/>
      <c r="BI11" s="38"/>
      <c r="BJ11" s="38"/>
      <c r="BK11" s="38"/>
      <c r="BL11" s="38"/>
      <c r="BM11" s="38"/>
      <c r="BN11" s="38"/>
      <c r="BO11" s="38"/>
      <c r="BP11" s="38"/>
      <c r="BQ11" s="38"/>
      <c r="BR11" s="38"/>
      <c r="BS11" s="38"/>
      <c r="BT11" s="38"/>
      <c r="BU11" s="38"/>
      <c r="BV11" s="38"/>
      <c r="BW11" s="38"/>
      <c r="BX11" s="38"/>
      <c r="BY11" s="38"/>
      <c r="BZ11" s="38"/>
      <c r="CA11" s="38"/>
      <c r="CB11" s="38"/>
      <c r="CC11" s="38"/>
      <c r="CD11" s="38"/>
      <c r="CE11" s="38"/>
      <c r="CF11" s="38"/>
      <c r="CG11" s="38"/>
      <c r="CH11" s="38"/>
      <c r="CI11" s="38"/>
      <c r="CJ11" s="38"/>
      <c r="CK11" s="38"/>
      <c r="CL11" s="38"/>
      <c r="CM11" s="38"/>
      <c r="CN11" s="38"/>
      <c r="CO11" s="38"/>
      <c r="CP11" s="38"/>
      <c r="CQ11" s="38"/>
      <c r="CR11" s="38"/>
      <c r="CS11" s="38"/>
      <c r="CT11" s="38"/>
      <c r="CU11" s="38"/>
      <c r="CV11" s="38"/>
      <c r="CW11" s="38"/>
      <c r="CX11" s="38"/>
      <c r="CY11" s="38"/>
      <c r="CZ11" s="38"/>
      <c r="DA11" s="38"/>
      <c r="DB11" s="38"/>
      <c r="DC11" s="38"/>
      <c r="DD11" s="38"/>
      <c r="DE11" s="38"/>
      <c r="DF11" s="38"/>
      <c r="DG11" s="38"/>
      <c r="DH11" s="38"/>
      <c r="DI11" s="38"/>
      <c r="DJ11" s="38"/>
      <c r="DK11" s="38"/>
      <c r="DL11" s="38"/>
      <c r="DM11" s="38"/>
      <c r="DN11" s="38"/>
      <c r="DO11" s="38"/>
      <c r="DP11" s="38"/>
      <c r="DQ11" s="38"/>
      <c r="DR11" s="38"/>
      <c r="DS11" s="38"/>
      <c r="DT11" s="38"/>
      <c r="DU11" s="38"/>
      <c r="DV11" s="38"/>
      <c r="DW11" s="38"/>
      <c r="DX11" s="38"/>
      <c r="DY11" s="38"/>
      <c r="DZ11" s="38"/>
      <c r="EA11" s="38"/>
      <c r="EB11" s="38"/>
      <c r="EC11" s="38"/>
      <c r="ED11" s="38"/>
      <c r="EE11" s="38"/>
      <c r="EF11" s="38"/>
      <c r="EG11" s="38"/>
      <c r="EH11" s="38"/>
      <c r="EI11" s="38"/>
      <c r="EJ11" s="38"/>
      <c r="EK11" s="38"/>
      <c r="EL11" s="38"/>
      <c r="EM11" s="38"/>
      <c r="EN11" s="38"/>
      <c r="EO11" s="38"/>
      <c r="EP11" s="38"/>
      <c r="EQ11" s="38"/>
      <c r="ER11" s="38"/>
      <c r="ES11" s="38"/>
      <c r="ET11" s="38"/>
      <c r="EU11" s="38"/>
      <c r="EV11" s="38"/>
      <c r="EW11" s="38"/>
      <c r="EX11" s="38"/>
      <c r="EY11" s="38"/>
      <c r="EZ11" s="38"/>
      <c r="FA11" s="38"/>
      <c r="FB11" s="38"/>
      <c r="FC11" s="38"/>
      <c r="FD11" s="38"/>
      <c r="FE11" s="38"/>
      <c r="FF11" s="38"/>
      <c r="FG11" s="38"/>
      <c r="FH11" s="38"/>
      <c r="FI11" s="38"/>
      <c r="FJ11" s="38"/>
      <c r="FK11" s="38"/>
      <c r="FL11" s="38"/>
      <c r="FM11" s="38"/>
    </row>
    <row r="12" spans="1:169" x14ac:dyDescent="0.45">
      <c r="A12" t="s">
        <v>191</v>
      </c>
      <c r="B12" s="32">
        <v>0.28999999999999998</v>
      </c>
      <c r="C12" s="32">
        <v>0.28999999999999998</v>
      </c>
      <c r="D12" s="32">
        <v>0.28999999999999998</v>
      </c>
      <c r="E12" s="32">
        <v>0.28999999999999998</v>
      </c>
      <c r="F12" s="32">
        <v>0.28999999999999998</v>
      </c>
      <c r="G12" s="44">
        <v>0.23</v>
      </c>
      <c r="H12" s="45">
        <v>0.23</v>
      </c>
      <c r="I12" s="45">
        <v>0.23</v>
      </c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  <c r="AF12" s="38"/>
      <c r="AG12" s="38"/>
      <c r="AH12" s="38"/>
      <c r="AI12" s="38"/>
      <c r="AJ12" s="38"/>
      <c r="AK12" s="38"/>
      <c r="AL12" s="38"/>
      <c r="AM12" s="38"/>
      <c r="AN12" s="38"/>
      <c r="AO12" s="38"/>
      <c r="AP12" s="38"/>
      <c r="AQ12" s="38"/>
      <c r="AR12" s="38"/>
      <c r="AS12" s="38"/>
      <c r="AT12" s="38"/>
      <c r="AU12" s="38"/>
      <c r="AV12" s="38"/>
      <c r="AW12" s="38"/>
      <c r="AX12" s="38"/>
      <c r="AY12" s="38"/>
      <c r="AZ12" s="38"/>
      <c r="BA12" s="38"/>
      <c r="BB12" s="38"/>
      <c r="BC12" s="38"/>
      <c r="BD12" s="38"/>
      <c r="BE12" s="38"/>
      <c r="BF12" s="38"/>
      <c r="BG12" s="38"/>
      <c r="BH12" s="38"/>
      <c r="BI12" s="38"/>
      <c r="BJ12" s="38"/>
      <c r="BK12" s="38"/>
      <c r="BL12" s="38"/>
      <c r="BM12" s="38"/>
      <c r="BN12" s="38"/>
      <c r="BO12" s="38"/>
      <c r="BP12" s="38"/>
      <c r="BQ12" s="38"/>
      <c r="BR12" s="38"/>
      <c r="BS12" s="38"/>
      <c r="BT12" s="38"/>
      <c r="BU12" s="38"/>
      <c r="BV12" s="38"/>
      <c r="BW12" s="38"/>
      <c r="BX12" s="38"/>
      <c r="BY12" s="38"/>
      <c r="BZ12" s="38"/>
      <c r="CA12" s="38"/>
      <c r="CB12" s="38"/>
      <c r="CC12" s="38"/>
      <c r="CD12" s="38"/>
      <c r="CE12" s="38"/>
      <c r="CF12" s="38"/>
      <c r="CG12" s="38"/>
      <c r="CH12" s="38"/>
      <c r="CI12" s="38"/>
      <c r="CJ12" s="38"/>
      <c r="CK12" s="38"/>
      <c r="CL12" s="38"/>
      <c r="CM12" s="38"/>
      <c r="CN12" s="38"/>
      <c r="CO12" s="38"/>
      <c r="CP12" s="38"/>
      <c r="CQ12" s="38"/>
      <c r="CR12" s="38"/>
      <c r="CS12" s="38"/>
      <c r="CT12" s="38"/>
      <c r="CU12" s="38"/>
      <c r="CV12" s="38"/>
      <c r="CW12" s="38"/>
      <c r="CX12" s="38"/>
      <c r="CY12" s="38"/>
      <c r="CZ12" s="38"/>
      <c r="DA12" s="38"/>
      <c r="DB12" s="38"/>
      <c r="DC12" s="38"/>
      <c r="DD12" s="38"/>
      <c r="DE12" s="38"/>
      <c r="DF12" s="38"/>
      <c r="DG12" s="38"/>
      <c r="DH12" s="38"/>
      <c r="DI12" s="38"/>
      <c r="DJ12" s="38"/>
      <c r="DK12" s="38"/>
      <c r="DL12" s="38"/>
      <c r="DM12" s="38"/>
      <c r="DN12" s="38"/>
      <c r="DO12" s="38"/>
      <c r="DP12" s="38"/>
      <c r="DQ12" s="38"/>
      <c r="DR12" s="38"/>
      <c r="DS12" s="38"/>
      <c r="DT12" s="38"/>
      <c r="DU12" s="38"/>
      <c r="DV12" s="38"/>
      <c r="DW12" s="38"/>
      <c r="DX12" s="38"/>
      <c r="DY12" s="38"/>
      <c r="DZ12" s="38"/>
      <c r="EA12" s="38"/>
      <c r="EB12" s="38"/>
      <c r="EC12" s="38"/>
      <c r="ED12" s="38"/>
      <c r="EE12" s="38"/>
      <c r="EF12" s="38"/>
      <c r="EG12" s="38"/>
      <c r="EH12" s="38"/>
      <c r="EI12" s="38"/>
      <c r="EJ12" s="38"/>
      <c r="EK12" s="38"/>
      <c r="EL12" s="38"/>
      <c r="EM12" s="38"/>
      <c r="EN12" s="38"/>
      <c r="EO12" s="38"/>
      <c r="EP12" s="38"/>
      <c r="EQ12" s="38"/>
      <c r="ER12" s="38"/>
      <c r="ES12" s="38"/>
      <c r="ET12" s="38"/>
      <c r="EU12" s="38"/>
      <c r="EV12" s="38"/>
      <c r="EW12" s="38"/>
      <c r="EX12" s="38"/>
      <c r="EY12" s="38"/>
      <c r="EZ12" s="38"/>
      <c r="FA12" s="38"/>
      <c r="FB12" s="38"/>
      <c r="FC12" s="38"/>
      <c r="FD12" s="38"/>
      <c r="FE12" s="38"/>
      <c r="FF12" s="38"/>
      <c r="FG12" s="38"/>
      <c r="FH12" s="38"/>
      <c r="FI12" s="38"/>
      <c r="FJ12" s="38"/>
      <c r="FK12" s="38"/>
      <c r="FL12" s="38"/>
      <c r="FM12" s="38"/>
    </row>
    <row r="13" spans="1:169" x14ac:dyDescent="0.45">
      <c r="A13" t="s">
        <v>192</v>
      </c>
      <c r="B13" s="32">
        <v>0.21</v>
      </c>
      <c r="C13" s="32">
        <v>0.21</v>
      </c>
      <c r="D13" s="32">
        <v>0.21</v>
      </c>
      <c r="E13" s="32">
        <v>0.21</v>
      </c>
      <c r="F13" s="32">
        <v>0.21</v>
      </c>
      <c r="G13" s="44">
        <v>0.26</v>
      </c>
      <c r="H13" s="45">
        <v>0.26</v>
      </c>
      <c r="I13" s="45">
        <v>0.26</v>
      </c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  <c r="AF13" s="38"/>
      <c r="AG13" s="38"/>
      <c r="AH13" s="38"/>
      <c r="AI13" s="38"/>
      <c r="AJ13" s="38"/>
      <c r="AK13" s="38"/>
      <c r="AL13" s="38"/>
      <c r="AM13" s="38"/>
      <c r="AN13" s="38"/>
      <c r="AO13" s="38"/>
      <c r="AP13" s="38"/>
      <c r="AQ13" s="38"/>
      <c r="AR13" s="38"/>
      <c r="AS13" s="38"/>
      <c r="AT13" s="38"/>
      <c r="AU13" s="38"/>
      <c r="AV13" s="38"/>
      <c r="AW13" s="38"/>
      <c r="AX13" s="38"/>
      <c r="AY13" s="38"/>
      <c r="AZ13" s="38"/>
      <c r="BA13" s="38"/>
      <c r="BB13" s="38"/>
      <c r="BC13" s="38"/>
      <c r="BD13" s="38"/>
      <c r="BE13" s="38"/>
      <c r="BF13" s="38"/>
      <c r="BG13" s="38"/>
      <c r="BH13" s="38"/>
      <c r="BI13" s="38"/>
      <c r="BJ13" s="38"/>
      <c r="BK13" s="38"/>
      <c r="BL13" s="38"/>
      <c r="BM13" s="38"/>
      <c r="BN13" s="38"/>
      <c r="BO13" s="38"/>
      <c r="BP13" s="38"/>
      <c r="BQ13" s="38"/>
      <c r="BR13" s="38"/>
      <c r="BS13" s="38"/>
      <c r="BT13" s="38"/>
      <c r="BU13" s="38"/>
      <c r="BV13" s="38"/>
      <c r="BW13" s="38"/>
      <c r="BX13" s="38"/>
      <c r="BY13" s="38"/>
      <c r="BZ13" s="38"/>
      <c r="CA13" s="38"/>
      <c r="CB13" s="38"/>
      <c r="CC13" s="38"/>
      <c r="CD13" s="38"/>
      <c r="CE13" s="38"/>
      <c r="CF13" s="38"/>
      <c r="CG13" s="38"/>
      <c r="CH13" s="38"/>
      <c r="CI13" s="38"/>
      <c r="CJ13" s="38"/>
      <c r="CK13" s="38"/>
      <c r="CL13" s="38"/>
      <c r="CM13" s="38"/>
      <c r="CN13" s="38"/>
      <c r="CO13" s="38"/>
      <c r="CP13" s="38"/>
      <c r="CQ13" s="38"/>
      <c r="CR13" s="38"/>
      <c r="CS13" s="38"/>
      <c r="CT13" s="38"/>
      <c r="CU13" s="38"/>
      <c r="CV13" s="38"/>
      <c r="CW13" s="38"/>
      <c r="CX13" s="38"/>
      <c r="CY13" s="38"/>
      <c r="CZ13" s="38"/>
      <c r="DA13" s="38"/>
      <c r="DB13" s="38"/>
      <c r="DC13" s="38"/>
      <c r="DD13" s="38"/>
      <c r="DE13" s="38"/>
      <c r="DF13" s="38"/>
      <c r="DG13" s="38"/>
      <c r="DH13" s="38"/>
      <c r="DI13" s="38"/>
      <c r="DJ13" s="38"/>
      <c r="DK13" s="38"/>
      <c r="DL13" s="38"/>
      <c r="DM13" s="38"/>
      <c r="DN13" s="38"/>
      <c r="DO13" s="38"/>
      <c r="DP13" s="38"/>
      <c r="DQ13" s="38"/>
      <c r="DR13" s="38"/>
      <c r="DS13" s="38"/>
      <c r="DT13" s="38"/>
      <c r="DU13" s="38"/>
      <c r="DV13" s="38"/>
      <c r="DW13" s="38"/>
      <c r="DX13" s="38"/>
      <c r="DY13" s="38"/>
      <c r="DZ13" s="38"/>
      <c r="EA13" s="38"/>
      <c r="EB13" s="38"/>
      <c r="EC13" s="38"/>
      <c r="ED13" s="38"/>
      <c r="EE13" s="38"/>
      <c r="EF13" s="38"/>
      <c r="EG13" s="38"/>
      <c r="EH13" s="38"/>
      <c r="EI13" s="38"/>
      <c r="EJ13" s="38"/>
      <c r="EK13" s="38"/>
      <c r="EL13" s="38"/>
      <c r="EM13" s="38"/>
      <c r="EN13" s="38"/>
      <c r="EO13" s="38"/>
      <c r="EP13" s="38"/>
      <c r="EQ13" s="38"/>
      <c r="ER13" s="38"/>
      <c r="ES13" s="38"/>
      <c r="ET13" s="38"/>
      <c r="EU13" s="38"/>
      <c r="EV13" s="38"/>
      <c r="EW13" s="38"/>
      <c r="EX13" s="38"/>
      <c r="EY13" s="38"/>
      <c r="EZ13" s="38"/>
      <c r="FA13" s="38"/>
      <c r="FB13" s="38"/>
      <c r="FC13" s="38"/>
      <c r="FD13" s="38"/>
      <c r="FE13" s="38"/>
      <c r="FF13" s="38"/>
      <c r="FG13" s="38"/>
      <c r="FH13" s="38"/>
      <c r="FI13" s="38"/>
      <c r="FJ13" s="38"/>
      <c r="FK13" s="38"/>
      <c r="FL13" s="38"/>
      <c r="FM13" s="38"/>
    </row>
    <row r="14" spans="1:169" x14ac:dyDescent="0.45">
      <c r="A14" t="s">
        <v>193</v>
      </c>
      <c r="B14" s="32">
        <v>7.0000000000000007E-2</v>
      </c>
      <c r="C14" s="32">
        <v>7.0000000000000007E-2</v>
      </c>
      <c r="D14" s="32">
        <v>7.0000000000000007E-2</v>
      </c>
      <c r="E14" s="32">
        <v>7.0000000000000007E-2</v>
      </c>
      <c r="F14" s="32">
        <v>7.0000000000000007E-2</v>
      </c>
      <c r="G14" s="44">
        <v>0.08</v>
      </c>
      <c r="H14" s="45">
        <v>0.08</v>
      </c>
      <c r="I14" s="45">
        <v>0.08</v>
      </c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8"/>
      <c r="AU14" s="38"/>
      <c r="AV14" s="38"/>
      <c r="AW14" s="38"/>
      <c r="AX14" s="38"/>
      <c r="AY14" s="38"/>
      <c r="AZ14" s="38"/>
      <c r="BA14" s="38"/>
      <c r="BB14" s="38"/>
      <c r="BC14" s="38"/>
      <c r="BD14" s="38"/>
      <c r="BE14" s="38"/>
      <c r="BF14" s="38"/>
      <c r="BG14" s="38"/>
      <c r="BH14" s="38"/>
      <c r="BI14" s="38"/>
      <c r="BJ14" s="38"/>
      <c r="BK14" s="38"/>
      <c r="BL14" s="38"/>
      <c r="BM14" s="38"/>
      <c r="BN14" s="38"/>
      <c r="BO14" s="38"/>
      <c r="BP14" s="38"/>
      <c r="BQ14" s="38"/>
      <c r="BR14" s="38"/>
      <c r="BS14" s="38"/>
      <c r="BT14" s="38"/>
      <c r="BU14" s="38"/>
      <c r="BV14" s="38"/>
      <c r="BW14" s="38"/>
      <c r="BX14" s="38"/>
      <c r="BY14" s="38"/>
      <c r="BZ14" s="38"/>
      <c r="CA14" s="38"/>
      <c r="CB14" s="38"/>
      <c r="CC14" s="38"/>
      <c r="CD14" s="38"/>
      <c r="CE14" s="38"/>
      <c r="CF14" s="38"/>
      <c r="CG14" s="38"/>
      <c r="CH14" s="38"/>
      <c r="CI14" s="38"/>
      <c r="CJ14" s="38"/>
      <c r="CK14" s="38"/>
      <c r="CL14" s="38"/>
      <c r="CM14" s="38"/>
      <c r="CN14" s="38"/>
      <c r="CO14" s="38"/>
      <c r="CP14" s="38"/>
      <c r="CQ14" s="38"/>
      <c r="CR14" s="38"/>
      <c r="CS14" s="38"/>
      <c r="CT14" s="38"/>
      <c r="CU14" s="38"/>
      <c r="CV14" s="38"/>
      <c r="CW14" s="38"/>
      <c r="CX14" s="38"/>
      <c r="CY14" s="38"/>
      <c r="CZ14" s="38"/>
      <c r="DA14" s="38"/>
      <c r="DB14" s="38"/>
      <c r="DC14" s="38"/>
      <c r="DD14" s="38"/>
      <c r="DE14" s="38"/>
      <c r="DF14" s="38"/>
      <c r="DG14" s="38"/>
      <c r="DH14" s="38"/>
      <c r="DI14" s="38"/>
      <c r="DJ14" s="38"/>
      <c r="DK14" s="38"/>
      <c r="DL14" s="38"/>
      <c r="DM14" s="38"/>
      <c r="DN14" s="38"/>
      <c r="DO14" s="38"/>
      <c r="DP14" s="38"/>
      <c r="DQ14" s="38"/>
      <c r="DR14" s="38"/>
      <c r="DS14" s="38"/>
      <c r="DT14" s="38"/>
      <c r="DU14" s="38"/>
      <c r="DV14" s="38"/>
      <c r="DW14" s="38"/>
      <c r="DX14" s="38"/>
      <c r="DY14" s="38"/>
      <c r="DZ14" s="38"/>
      <c r="EA14" s="38"/>
      <c r="EB14" s="38"/>
      <c r="EC14" s="38"/>
      <c r="ED14" s="38"/>
      <c r="EE14" s="38"/>
      <c r="EF14" s="38"/>
      <c r="EG14" s="38"/>
      <c r="EH14" s="38"/>
      <c r="EI14" s="38"/>
      <c r="EJ14" s="38"/>
      <c r="EK14" s="38"/>
      <c r="EL14" s="38"/>
      <c r="EM14" s="38"/>
      <c r="EN14" s="38"/>
      <c r="EO14" s="38"/>
      <c r="EP14" s="38"/>
      <c r="EQ14" s="38"/>
      <c r="ER14" s="38"/>
      <c r="ES14" s="38"/>
      <c r="ET14" s="38"/>
      <c r="EU14" s="38"/>
      <c r="EV14" s="38"/>
      <c r="EW14" s="38"/>
      <c r="EX14" s="38"/>
      <c r="EY14" s="38"/>
      <c r="EZ14" s="38"/>
      <c r="FA14" s="38"/>
      <c r="FB14" s="38"/>
      <c r="FC14" s="38"/>
      <c r="FD14" s="38"/>
      <c r="FE14" s="38"/>
      <c r="FF14" s="38"/>
      <c r="FG14" s="38"/>
      <c r="FH14" s="38"/>
      <c r="FI14" s="38"/>
      <c r="FJ14" s="38"/>
      <c r="FK14" s="38"/>
      <c r="FL14" s="38"/>
      <c r="FM14" s="38"/>
    </row>
    <row r="15" spans="1:169" x14ac:dyDescent="0.45">
      <c r="A15" t="s">
        <v>194</v>
      </c>
      <c r="B15" s="32">
        <v>0</v>
      </c>
      <c r="C15" s="32">
        <v>0</v>
      </c>
      <c r="D15" s="32">
        <v>0</v>
      </c>
      <c r="E15" s="32">
        <v>0</v>
      </c>
      <c r="F15" s="32">
        <v>0</v>
      </c>
      <c r="G15" s="32">
        <v>0</v>
      </c>
      <c r="H15" s="32">
        <v>0</v>
      </c>
      <c r="I15" s="32">
        <v>0</v>
      </c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38"/>
      <c r="AK15" s="38"/>
      <c r="AL15" s="38"/>
      <c r="AM15" s="38"/>
      <c r="AN15" s="38"/>
      <c r="AO15" s="38"/>
      <c r="AP15" s="38"/>
      <c r="AQ15" s="38"/>
      <c r="AR15" s="38"/>
      <c r="AS15" s="38"/>
      <c r="AT15" s="38"/>
      <c r="AU15" s="38"/>
      <c r="AV15" s="38"/>
      <c r="AW15" s="38"/>
      <c r="AX15" s="38"/>
      <c r="AY15" s="38"/>
      <c r="AZ15" s="38"/>
      <c r="BA15" s="38"/>
      <c r="BB15" s="38"/>
      <c r="BC15" s="38"/>
      <c r="BD15" s="38"/>
      <c r="BE15" s="38"/>
      <c r="BF15" s="38"/>
      <c r="BG15" s="38"/>
      <c r="BH15" s="38"/>
      <c r="BI15" s="38"/>
      <c r="BJ15" s="38"/>
      <c r="BK15" s="38"/>
      <c r="BL15" s="38"/>
      <c r="BM15" s="38"/>
      <c r="BN15" s="38"/>
      <c r="BO15" s="38"/>
      <c r="BP15" s="38"/>
      <c r="BQ15" s="38"/>
      <c r="BR15" s="38"/>
      <c r="BS15" s="38"/>
      <c r="BT15" s="38"/>
      <c r="BU15" s="38"/>
      <c r="BV15" s="38"/>
      <c r="BW15" s="38"/>
      <c r="BX15" s="38"/>
      <c r="BY15" s="38"/>
      <c r="BZ15" s="38"/>
      <c r="CA15" s="38"/>
      <c r="CB15" s="38"/>
      <c r="CC15" s="38"/>
      <c r="CD15" s="38"/>
      <c r="CE15" s="38"/>
      <c r="CF15" s="38"/>
      <c r="CG15" s="38"/>
      <c r="CH15" s="38"/>
      <c r="CI15" s="38"/>
      <c r="CJ15" s="38"/>
      <c r="CK15" s="38"/>
      <c r="CL15" s="38"/>
      <c r="CM15" s="38"/>
      <c r="CN15" s="38"/>
      <c r="CO15" s="38"/>
      <c r="CP15" s="38"/>
      <c r="CQ15" s="38"/>
      <c r="CR15" s="38"/>
      <c r="CS15" s="38"/>
      <c r="CT15" s="38"/>
      <c r="CU15" s="38"/>
      <c r="CV15" s="38"/>
      <c r="CW15" s="38"/>
      <c r="CX15" s="38"/>
      <c r="CY15" s="38"/>
      <c r="CZ15" s="38"/>
      <c r="DA15" s="38"/>
      <c r="DB15" s="38"/>
      <c r="DC15" s="38"/>
      <c r="DD15" s="38"/>
      <c r="DE15" s="38"/>
      <c r="DF15" s="38"/>
      <c r="DG15" s="38"/>
      <c r="DH15" s="38"/>
      <c r="DI15" s="38"/>
      <c r="DJ15" s="38"/>
      <c r="DK15" s="38"/>
      <c r="DL15" s="38"/>
      <c r="DM15" s="38"/>
      <c r="DN15" s="38"/>
      <c r="DO15" s="38"/>
      <c r="DP15" s="38"/>
      <c r="DQ15" s="38"/>
      <c r="DR15" s="38"/>
      <c r="DS15" s="38"/>
      <c r="DT15" s="38"/>
      <c r="DU15" s="38"/>
      <c r="DV15" s="38"/>
      <c r="DW15" s="38"/>
      <c r="DX15" s="38"/>
      <c r="DY15" s="38"/>
      <c r="DZ15" s="38"/>
      <c r="EA15" s="38"/>
      <c r="EB15" s="38"/>
      <c r="EC15" s="38"/>
      <c r="ED15" s="38"/>
      <c r="EE15" s="38"/>
      <c r="EF15" s="38"/>
      <c r="EG15" s="38"/>
      <c r="EH15" s="38"/>
      <c r="EI15" s="38"/>
      <c r="EJ15" s="38"/>
      <c r="EK15" s="38"/>
      <c r="EL15" s="38"/>
      <c r="EM15" s="38"/>
      <c r="EN15" s="38"/>
      <c r="EO15" s="38"/>
      <c r="EP15" s="38"/>
      <c r="EQ15" s="38"/>
      <c r="ER15" s="38"/>
      <c r="ES15" s="38"/>
      <c r="ET15" s="38"/>
      <c r="EU15" s="38"/>
      <c r="EV15" s="38"/>
      <c r="EW15" s="38"/>
      <c r="EX15" s="38"/>
      <c r="EY15" s="38"/>
      <c r="EZ15" s="38"/>
      <c r="FA15" s="38"/>
      <c r="FB15" s="38"/>
      <c r="FC15" s="38"/>
      <c r="FD15" s="38"/>
      <c r="FE15" s="38"/>
      <c r="FF15" s="38"/>
      <c r="FG15" s="38"/>
      <c r="FH15" s="38"/>
      <c r="FI15" s="38"/>
      <c r="FJ15" s="38"/>
      <c r="FK15" s="38"/>
      <c r="FL15" s="38"/>
      <c r="FM15" s="38"/>
    </row>
    <row r="16" spans="1:169" x14ac:dyDescent="0.45">
      <c r="A16" t="s">
        <v>195</v>
      </c>
      <c r="B16" s="32">
        <v>0.1</v>
      </c>
      <c r="C16" s="32">
        <v>0.1</v>
      </c>
      <c r="D16" s="32">
        <v>0.1</v>
      </c>
      <c r="E16" s="32">
        <v>0.1</v>
      </c>
      <c r="F16" s="32">
        <v>0.1</v>
      </c>
      <c r="G16" s="32">
        <v>0.1</v>
      </c>
      <c r="H16" s="32">
        <v>0.1</v>
      </c>
      <c r="I16" s="32">
        <v>0.1</v>
      </c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38"/>
      <c r="AJ16" s="38"/>
      <c r="AK16" s="38"/>
      <c r="AL16" s="38"/>
      <c r="AM16" s="38"/>
      <c r="AN16" s="38"/>
      <c r="AO16" s="38"/>
      <c r="AP16" s="38"/>
      <c r="AQ16" s="38"/>
      <c r="AR16" s="38"/>
      <c r="AS16" s="38"/>
      <c r="AT16" s="38"/>
      <c r="AU16" s="38"/>
      <c r="AV16" s="38"/>
      <c r="AW16" s="38"/>
      <c r="AX16" s="38"/>
      <c r="AY16" s="38"/>
      <c r="AZ16" s="38"/>
      <c r="BA16" s="38"/>
      <c r="BB16" s="38"/>
      <c r="BC16" s="38"/>
      <c r="BD16" s="38"/>
      <c r="BE16" s="38"/>
      <c r="BF16" s="38"/>
      <c r="BG16" s="38"/>
      <c r="BH16" s="38"/>
      <c r="BI16" s="38"/>
      <c r="BJ16" s="38"/>
      <c r="BK16" s="38"/>
      <c r="BL16" s="38"/>
      <c r="BM16" s="38"/>
      <c r="BN16" s="38"/>
      <c r="BO16" s="38"/>
      <c r="BP16" s="38"/>
      <c r="BQ16" s="38"/>
      <c r="BR16" s="38"/>
      <c r="BS16" s="38"/>
      <c r="BT16" s="38"/>
      <c r="BU16" s="38"/>
      <c r="BV16" s="38"/>
      <c r="BW16" s="38"/>
      <c r="BX16" s="38"/>
      <c r="BY16" s="38"/>
      <c r="BZ16" s="38"/>
      <c r="CA16" s="38"/>
      <c r="CB16" s="38"/>
      <c r="CC16" s="38"/>
      <c r="CD16" s="38"/>
      <c r="CE16" s="38"/>
      <c r="CF16" s="38"/>
      <c r="CG16" s="38"/>
      <c r="CH16" s="38"/>
      <c r="CI16" s="38"/>
      <c r="CJ16" s="38"/>
      <c r="CK16" s="38"/>
      <c r="CL16" s="38"/>
      <c r="CM16" s="38"/>
      <c r="CN16" s="38"/>
      <c r="CO16" s="38"/>
      <c r="CP16" s="38"/>
      <c r="CQ16" s="38"/>
      <c r="CR16" s="38"/>
      <c r="CS16" s="38"/>
      <c r="CT16" s="38"/>
      <c r="CU16" s="38"/>
      <c r="CV16" s="38"/>
      <c r="CW16" s="38"/>
      <c r="CX16" s="38"/>
      <c r="CY16" s="38"/>
      <c r="CZ16" s="38"/>
      <c r="DA16" s="38"/>
      <c r="DB16" s="38"/>
      <c r="DC16" s="38"/>
      <c r="DD16" s="38"/>
      <c r="DE16" s="38"/>
      <c r="DF16" s="38"/>
      <c r="DG16" s="38"/>
      <c r="DH16" s="38"/>
      <c r="DI16" s="38"/>
      <c r="DJ16" s="38"/>
      <c r="DK16" s="38"/>
      <c r="DL16" s="38"/>
      <c r="DM16" s="38"/>
      <c r="DN16" s="38"/>
      <c r="DO16" s="38"/>
      <c r="DP16" s="38"/>
      <c r="DQ16" s="38"/>
      <c r="DR16" s="38"/>
      <c r="DS16" s="38"/>
      <c r="DT16" s="38"/>
      <c r="DU16" s="38"/>
      <c r="DV16" s="38"/>
      <c r="DW16" s="38"/>
      <c r="DX16" s="38"/>
      <c r="DY16" s="38"/>
      <c r="DZ16" s="38"/>
      <c r="EA16" s="38"/>
      <c r="EB16" s="38"/>
      <c r="EC16" s="38"/>
      <c r="ED16" s="38"/>
      <c r="EE16" s="38"/>
      <c r="EF16" s="38"/>
      <c r="EG16" s="38"/>
      <c r="EH16" s="38"/>
      <c r="EI16" s="38"/>
      <c r="EJ16" s="38"/>
      <c r="EK16" s="38"/>
      <c r="EL16" s="38"/>
      <c r="EM16" s="38"/>
      <c r="EN16" s="38"/>
      <c r="EO16" s="38"/>
      <c r="EP16" s="38"/>
      <c r="EQ16" s="38"/>
      <c r="ER16" s="38"/>
      <c r="ES16" s="38"/>
      <c r="ET16" s="38"/>
      <c r="EU16" s="38"/>
      <c r="EV16" s="38"/>
      <c r="EW16" s="38"/>
      <c r="EX16" s="38"/>
      <c r="EY16" s="38"/>
      <c r="EZ16" s="38"/>
      <c r="FA16" s="38"/>
      <c r="FB16" s="38"/>
      <c r="FC16" s="38"/>
      <c r="FD16" s="38"/>
      <c r="FE16" s="38"/>
      <c r="FF16" s="38"/>
      <c r="FG16" s="38"/>
      <c r="FH16" s="38"/>
      <c r="FI16" s="38"/>
      <c r="FJ16" s="38"/>
      <c r="FK16" s="38"/>
      <c r="FL16" s="38"/>
      <c r="FM16" s="38"/>
    </row>
    <row r="17" spans="1:169" x14ac:dyDescent="0.45">
      <c r="A17" t="s">
        <v>196</v>
      </c>
      <c r="B17" s="32">
        <v>0.01</v>
      </c>
      <c r="C17" s="32">
        <v>0.01</v>
      </c>
      <c r="D17" s="32">
        <v>0.01</v>
      </c>
      <c r="E17" s="32">
        <v>0.01</v>
      </c>
      <c r="F17" s="32">
        <v>0.01</v>
      </c>
      <c r="G17" s="32">
        <v>0.01</v>
      </c>
      <c r="H17" s="32">
        <v>0.01</v>
      </c>
      <c r="I17" s="32">
        <v>0.01</v>
      </c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8"/>
      <c r="AU17" s="38"/>
      <c r="AV17" s="38"/>
      <c r="AW17" s="38"/>
      <c r="AX17" s="38"/>
      <c r="AY17" s="38"/>
      <c r="AZ17" s="38"/>
      <c r="BA17" s="38"/>
      <c r="BB17" s="38"/>
      <c r="BC17" s="38"/>
      <c r="BD17" s="38"/>
      <c r="BE17" s="38"/>
      <c r="BF17" s="38"/>
      <c r="BG17" s="38"/>
      <c r="BH17" s="38"/>
      <c r="BI17" s="38"/>
      <c r="BJ17" s="38"/>
      <c r="BK17" s="38"/>
      <c r="BL17" s="38"/>
      <c r="BM17" s="38"/>
      <c r="BN17" s="38"/>
      <c r="BO17" s="38"/>
      <c r="BP17" s="38"/>
      <c r="BQ17" s="38"/>
      <c r="BR17" s="38"/>
      <c r="BS17" s="38"/>
      <c r="BT17" s="38"/>
      <c r="BU17" s="38"/>
      <c r="BV17" s="38"/>
      <c r="BW17" s="38"/>
      <c r="BX17" s="38"/>
      <c r="BY17" s="38"/>
      <c r="BZ17" s="38"/>
      <c r="CA17" s="38"/>
      <c r="CB17" s="38"/>
      <c r="CC17" s="38"/>
      <c r="CD17" s="38"/>
      <c r="CE17" s="38"/>
      <c r="CF17" s="38"/>
      <c r="CG17" s="38"/>
      <c r="CH17" s="38"/>
      <c r="CI17" s="38"/>
      <c r="CJ17" s="38"/>
      <c r="CK17" s="38"/>
      <c r="CL17" s="38"/>
      <c r="CM17" s="38"/>
      <c r="CN17" s="38"/>
      <c r="CO17" s="38"/>
      <c r="CP17" s="38"/>
      <c r="CQ17" s="38"/>
      <c r="CR17" s="38"/>
      <c r="CS17" s="38"/>
      <c r="CT17" s="38"/>
      <c r="CU17" s="38"/>
      <c r="CV17" s="38"/>
      <c r="CW17" s="38"/>
      <c r="CX17" s="38"/>
      <c r="CY17" s="38"/>
      <c r="CZ17" s="38"/>
      <c r="DA17" s="38"/>
      <c r="DB17" s="38"/>
      <c r="DC17" s="38"/>
      <c r="DD17" s="38"/>
      <c r="DE17" s="38"/>
      <c r="DF17" s="38"/>
      <c r="DG17" s="38"/>
      <c r="DH17" s="38"/>
      <c r="DI17" s="38"/>
      <c r="DJ17" s="38"/>
      <c r="DK17" s="38"/>
      <c r="DL17" s="38"/>
      <c r="DM17" s="38"/>
      <c r="DN17" s="38"/>
      <c r="DO17" s="38"/>
      <c r="DP17" s="38"/>
      <c r="DQ17" s="38"/>
      <c r="DR17" s="38"/>
      <c r="DS17" s="38"/>
      <c r="DT17" s="38"/>
      <c r="DU17" s="38"/>
      <c r="DV17" s="38"/>
      <c r="DW17" s="38"/>
      <c r="DX17" s="38"/>
      <c r="DY17" s="38"/>
      <c r="DZ17" s="38"/>
      <c r="EA17" s="38"/>
      <c r="EB17" s="38"/>
      <c r="EC17" s="38"/>
      <c r="ED17" s="38"/>
      <c r="EE17" s="38"/>
      <c r="EF17" s="38"/>
      <c r="EG17" s="38"/>
      <c r="EH17" s="38"/>
      <c r="EI17" s="38"/>
      <c r="EJ17" s="38"/>
      <c r="EK17" s="38"/>
      <c r="EL17" s="38"/>
      <c r="EM17" s="38"/>
      <c r="EN17" s="38"/>
      <c r="EO17" s="38"/>
      <c r="EP17" s="38"/>
      <c r="EQ17" s="38"/>
      <c r="ER17" s="38"/>
      <c r="ES17" s="38"/>
      <c r="ET17" s="38"/>
      <c r="EU17" s="38"/>
      <c r="EV17" s="38"/>
      <c r="EW17" s="38"/>
      <c r="EX17" s="38"/>
      <c r="EY17" s="38"/>
      <c r="EZ17" s="38"/>
      <c r="FA17" s="38"/>
      <c r="FB17" s="38"/>
      <c r="FC17" s="38"/>
      <c r="FD17" s="38"/>
      <c r="FE17" s="38"/>
      <c r="FF17" s="38"/>
      <c r="FG17" s="38"/>
      <c r="FH17" s="38"/>
      <c r="FI17" s="38"/>
      <c r="FJ17" s="38"/>
      <c r="FK17" s="38"/>
      <c r="FL17" s="38"/>
      <c r="FM17" s="38"/>
    </row>
    <row r="18" spans="1:169" x14ac:dyDescent="0.45">
      <c r="A18" t="s">
        <v>197</v>
      </c>
      <c r="B18" s="32">
        <v>0</v>
      </c>
      <c r="C18" s="32">
        <v>0</v>
      </c>
      <c r="D18" s="32">
        <v>0</v>
      </c>
      <c r="E18" s="32">
        <v>0</v>
      </c>
      <c r="F18" s="32">
        <v>0</v>
      </c>
      <c r="G18" s="32">
        <v>0</v>
      </c>
      <c r="H18" s="32">
        <v>0</v>
      </c>
      <c r="I18" s="32">
        <v>0</v>
      </c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38"/>
      <c r="AI18" s="38"/>
      <c r="AJ18" s="38"/>
      <c r="AK18" s="38"/>
      <c r="AL18" s="38"/>
      <c r="AM18" s="38"/>
      <c r="AN18" s="38"/>
      <c r="AO18" s="38"/>
      <c r="AP18" s="38"/>
      <c r="AQ18" s="38"/>
      <c r="AR18" s="38"/>
      <c r="AS18" s="38"/>
      <c r="AT18" s="38"/>
      <c r="AU18" s="38"/>
      <c r="AV18" s="38"/>
      <c r="AW18" s="38"/>
      <c r="AX18" s="38"/>
      <c r="AY18" s="38"/>
      <c r="AZ18" s="38"/>
      <c r="BA18" s="38"/>
      <c r="BB18" s="38"/>
      <c r="BC18" s="38"/>
      <c r="BD18" s="38"/>
      <c r="BE18" s="38"/>
      <c r="BF18" s="38"/>
      <c r="BG18" s="38"/>
      <c r="BH18" s="38"/>
      <c r="BI18" s="38"/>
      <c r="BJ18" s="38"/>
      <c r="BK18" s="38"/>
      <c r="BL18" s="38"/>
      <c r="BM18" s="38"/>
      <c r="BN18" s="38"/>
      <c r="BO18" s="38"/>
      <c r="BP18" s="38"/>
      <c r="BQ18" s="38"/>
      <c r="BR18" s="38"/>
      <c r="BS18" s="38"/>
      <c r="BT18" s="38"/>
      <c r="BU18" s="38"/>
      <c r="BV18" s="38"/>
      <c r="BW18" s="38"/>
      <c r="BX18" s="38"/>
      <c r="BY18" s="38"/>
      <c r="BZ18" s="38"/>
      <c r="CA18" s="38"/>
      <c r="CB18" s="38"/>
      <c r="CC18" s="38"/>
      <c r="CD18" s="38"/>
      <c r="CE18" s="38"/>
      <c r="CF18" s="38"/>
      <c r="CG18" s="38"/>
      <c r="CH18" s="38"/>
      <c r="CI18" s="38"/>
      <c r="CJ18" s="38"/>
      <c r="CK18" s="38"/>
      <c r="CL18" s="38"/>
      <c r="CM18" s="38"/>
      <c r="CN18" s="38"/>
      <c r="CO18" s="38"/>
      <c r="CP18" s="38"/>
      <c r="CQ18" s="38"/>
      <c r="CR18" s="38"/>
      <c r="CS18" s="38"/>
      <c r="CT18" s="38"/>
      <c r="CU18" s="38"/>
      <c r="CV18" s="38"/>
      <c r="CW18" s="38"/>
      <c r="CX18" s="38"/>
      <c r="CY18" s="38"/>
      <c r="CZ18" s="38"/>
      <c r="DA18" s="38"/>
      <c r="DB18" s="38"/>
      <c r="DC18" s="38"/>
      <c r="DD18" s="38"/>
      <c r="DE18" s="38"/>
      <c r="DF18" s="38"/>
      <c r="DG18" s="38"/>
      <c r="DH18" s="38"/>
      <c r="DI18" s="38"/>
      <c r="DJ18" s="38"/>
      <c r="DK18" s="38"/>
      <c r="DL18" s="38"/>
      <c r="DM18" s="38"/>
      <c r="DN18" s="38"/>
      <c r="DO18" s="38"/>
      <c r="DP18" s="38"/>
      <c r="DQ18" s="38"/>
      <c r="DR18" s="38"/>
      <c r="DS18" s="38"/>
      <c r="DT18" s="38"/>
      <c r="DU18" s="38"/>
      <c r="DV18" s="38"/>
      <c r="DW18" s="38"/>
      <c r="DX18" s="38"/>
      <c r="DY18" s="38"/>
      <c r="DZ18" s="38"/>
      <c r="EA18" s="38"/>
      <c r="EB18" s="38"/>
      <c r="EC18" s="38"/>
      <c r="ED18" s="38"/>
      <c r="EE18" s="38"/>
      <c r="EF18" s="38"/>
      <c r="EG18" s="38"/>
      <c r="EH18" s="38"/>
      <c r="EI18" s="38"/>
      <c r="EJ18" s="38"/>
      <c r="EK18" s="38"/>
      <c r="EL18" s="38"/>
      <c r="EM18" s="38"/>
      <c r="EN18" s="38"/>
      <c r="EO18" s="38"/>
      <c r="EP18" s="38"/>
      <c r="EQ18" s="38"/>
      <c r="ER18" s="38"/>
      <c r="ES18" s="38"/>
      <c r="ET18" s="38"/>
      <c r="EU18" s="38"/>
      <c r="EV18" s="38"/>
      <c r="EW18" s="38"/>
      <c r="EX18" s="38"/>
      <c r="EY18" s="38"/>
      <c r="EZ18" s="38"/>
      <c r="FA18" s="38"/>
      <c r="FB18" s="38"/>
      <c r="FC18" s="38"/>
      <c r="FD18" s="38"/>
      <c r="FE18" s="38"/>
      <c r="FF18" s="38"/>
      <c r="FG18" s="38"/>
      <c r="FH18" s="38"/>
      <c r="FI18" s="38"/>
      <c r="FJ18" s="38"/>
      <c r="FK18" s="38"/>
      <c r="FL18" s="38"/>
      <c r="FM18" s="38"/>
    </row>
    <row r="19" spans="1:169" x14ac:dyDescent="0.45">
      <c r="A19" t="s">
        <v>198</v>
      </c>
      <c r="B19" s="32">
        <v>0.1</v>
      </c>
      <c r="C19" s="32">
        <v>0.1</v>
      </c>
      <c r="D19" s="32">
        <v>0.1</v>
      </c>
      <c r="E19" s="32">
        <v>0.1</v>
      </c>
      <c r="F19" s="32">
        <v>0.1</v>
      </c>
      <c r="G19" s="32">
        <v>0.1</v>
      </c>
      <c r="H19" s="32">
        <v>0.1</v>
      </c>
      <c r="I19" s="32">
        <v>0.1</v>
      </c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8"/>
      <c r="AJ19" s="38"/>
      <c r="AK19" s="38"/>
      <c r="AL19" s="38"/>
      <c r="AM19" s="38"/>
      <c r="AN19" s="38"/>
      <c r="AO19" s="38"/>
      <c r="AP19" s="38"/>
      <c r="AQ19" s="38"/>
      <c r="AR19" s="38"/>
      <c r="AS19" s="38"/>
      <c r="AT19" s="38"/>
      <c r="AU19" s="38"/>
      <c r="AV19" s="38"/>
      <c r="AW19" s="38"/>
      <c r="AX19" s="38"/>
      <c r="AY19" s="38"/>
      <c r="AZ19" s="38"/>
      <c r="BA19" s="38"/>
      <c r="BB19" s="38"/>
      <c r="BC19" s="38"/>
      <c r="BD19" s="38"/>
      <c r="BE19" s="38"/>
      <c r="BF19" s="38"/>
      <c r="BG19" s="38"/>
      <c r="BH19" s="38"/>
      <c r="BI19" s="38"/>
      <c r="BJ19" s="38"/>
      <c r="BK19" s="38"/>
      <c r="BL19" s="38"/>
      <c r="BM19" s="38"/>
      <c r="BN19" s="38"/>
      <c r="BO19" s="38"/>
      <c r="BP19" s="38"/>
      <c r="BQ19" s="38"/>
      <c r="BR19" s="38"/>
      <c r="BS19" s="38"/>
      <c r="BT19" s="38"/>
      <c r="BU19" s="38"/>
      <c r="BV19" s="38"/>
      <c r="BW19" s="38"/>
      <c r="BX19" s="38"/>
      <c r="BY19" s="38"/>
      <c r="BZ19" s="38"/>
      <c r="CA19" s="38"/>
      <c r="CB19" s="38"/>
      <c r="CC19" s="38"/>
      <c r="CD19" s="38"/>
      <c r="CE19" s="38"/>
      <c r="CF19" s="38"/>
      <c r="CG19" s="38"/>
      <c r="CH19" s="38"/>
      <c r="CI19" s="38"/>
      <c r="CJ19" s="38"/>
      <c r="CK19" s="38"/>
      <c r="CL19" s="38"/>
      <c r="CM19" s="38"/>
      <c r="CN19" s="38"/>
      <c r="CO19" s="38"/>
      <c r="CP19" s="38"/>
      <c r="CQ19" s="38"/>
      <c r="CR19" s="38"/>
      <c r="CS19" s="38"/>
      <c r="CT19" s="38"/>
      <c r="CU19" s="38"/>
      <c r="CV19" s="38"/>
      <c r="CW19" s="38"/>
      <c r="CX19" s="38"/>
      <c r="CY19" s="38"/>
      <c r="CZ19" s="38"/>
      <c r="DA19" s="38"/>
      <c r="DB19" s="38"/>
      <c r="DC19" s="38"/>
      <c r="DD19" s="38"/>
      <c r="DE19" s="38"/>
      <c r="DF19" s="38"/>
      <c r="DG19" s="38"/>
      <c r="DH19" s="38"/>
      <c r="DI19" s="38"/>
      <c r="DJ19" s="38"/>
      <c r="DK19" s="38"/>
      <c r="DL19" s="38"/>
      <c r="DM19" s="38"/>
      <c r="DN19" s="38"/>
      <c r="DO19" s="38"/>
      <c r="DP19" s="38"/>
      <c r="DQ19" s="38"/>
      <c r="DR19" s="38"/>
      <c r="DS19" s="38"/>
      <c r="DT19" s="38"/>
      <c r="DU19" s="38"/>
      <c r="DV19" s="38"/>
      <c r="DW19" s="38"/>
      <c r="DX19" s="38"/>
      <c r="DY19" s="38"/>
      <c r="DZ19" s="38"/>
      <c r="EA19" s="38"/>
      <c r="EB19" s="38"/>
      <c r="EC19" s="38"/>
      <c r="ED19" s="38"/>
      <c r="EE19" s="38"/>
      <c r="EF19" s="38"/>
      <c r="EG19" s="38"/>
      <c r="EH19" s="38"/>
      <c r="EI19" s="38"/>
      <c r="EJ19" s="38"/>
      <c r="EK19" s="38"/>
      <c r="EL19" s="38"/>
      <c r="EM19" s="38"/>
      <c r="EN19" s="38"/>
      <c r="EO19" s="38"/>
      <c r="EP19" s="38"/>
      <c r="EQ19" s="38"/>
      <c r="ER19" s="38"/>
      <c r="ES19" s="38"/>
      <c r="ET19" s="38"/>
      <c r="EU19" s="38"/>
      <c r="EV19" s="38"/>
      <c r="EW19" s="38"/>
      <c r="EX19" s="38"/>
      <c r="EY19" s="38"/>
      <c r="EZ19" s="38"/>
      <c r="FA19" s="38"/>
      <c r="FB19" s="38"/>
      <c r="FC19" s="38"/>
      <c r="FD19" s="38"/>
      <c r="FE19" s="38"/>
      <c r="FF19" s="38"/>
      <c r="FG19" s="38"/>
      <c r="FH19" s="38"/>
      <c r="FI19" s="38"/>
      <c r="FJ19" s="38"/>
      <c r="FK19" s="38"/>
      <c r="FL19" s="38"/>
      <c r="FM19" s="38"/>
    </row>
    <row r="20" spans="1:169" x14ac:dyDescent="0.45">
      <c r="A20" t="s">
        <v>199</v>
      </c>
      <c r="B20" s="32">
        <v>0.01</v>
      </c>
      <c r="C20" s="32">
        <v>0.01</v>
      </c>
      <c r="D20" s="32">
        <v>0.01</v>
      </c>
      <c r="E20" s="32">
        <v>0.01</v>
      </c>
      <c r="F20" s="32">
        <v>0.01</v>
      </c>
      <c r="G20" s="32">
        <v>0.01</v>
      </c>
      <c r="H20" s="32">
        <v>0.01</v>
      </c>
      <c r="I20" s="32">
        <v>0.01</v>
      </c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  <c r="AF20" s="38"/>
      <c r="AG20" s="38"/>
      <c r="AH20" s="38"/>
      <c r="AI20" s="38"/>
      <c r="AJ20" s="38"/>
      <c r="AK20" s="38"/>
      <c r="AL20" s="38"/>
      <c r="AM20" s="38"/>
      <c r="AN20" s="38"/>
      <c r="AO20" s="38"/>
      <c r="AP20" s="38"/>
      <c r="AQ20" s="38"/>
      <c r="AR20" s="38"/>
      <c r="AS20" s="38"/>
      <c r="AT20" s="38"/>
      <c r="AU20" s="38"/>
      <c r="AV20" s="38"/>
      <c r="AW20" s="38"/>
      <c r="AX20" s="38"/>
      <c r="AY20" s="38"/>
      <c r="AZ20" s="38"/>
      <c r="BA20" s="38"/>
      <c r="BB20" s="38"/>
      <c r="BC20" s="38"/>
      <c r="BD20" s="38"/>
      <c r="BE20" s="38"/>
      <c r="BF20" s="38"/>
      <c r="BG20" s="38"/>
      <c r="BH20" s="38"/>
      <c r="BI20" s="38"/>
      <c r="BJ20" s="38"/>
      <c r="BK20" s="38"/>
      <c r="BL20" s="38"/>
      <c r="BM20" s="38"/>
      <c r="BN20" s="38"/>
      <c r="BO20" s="38"/>
      <c r="BP20" s="38"/>
      <c r="BQ20" s="38"/>
      <c r="BR20" s="38"/>
      <c r="BS20" s="38"/>
      <c r="BT20" s="38"/>
      <c r="BU20" s="38"/>
      <c r="BV20" s="38"/>
      <c r="BW20" s="38"/>
      <c r="BX20" s="38"/>
      <c r="BY20" s="38"/>
      <c r="BZ20" s="38"/>
      <c r="CA20" s="38"/>
      <c r="CB20" s="38"/>
      <c r="CC20" s="38"/>
      <c r="CD20" s="38"/>
      <c r="CE20" s="38"/>
      <c r="CF20" s="38"/>
      <c r="CG20" s="38"/>
      <c r="CH20" s="38"/>
      <c r="CI20" s="38"/>
      <c r="CJ20" s="38"/>
      <c r="CK20" s="38"/>
      <c r="CL20" s="38"/>
      <c r="CM20" s="38"/>
      <c r="CN20" s="38"/>
      <c r="CO20" s="38"/>
      <c r="CP20" s="38"/>
      <c r="CQ20" s="38"/>
      <c r="CR20" s="38"/>
      <c r="CS20" s="38"/>
      <c r="CT20" s="38"/>
      <c r="CU20" s="38"/>
      <c r="CV20" s="38"/>
      <c r="CW20" s="38"/>
      <c r="CX20" s="38"/>
      <c r="CY20" s="38"/>
      <c r="CZ20" s="38"/>
      <c r="DA20" s="38"/>
      <c r="DB20" s="38"/>
      <c r="DC20" s="38"/>
      <c r="DD20" s="38"/>
      <c r="DE20" s="38"/>
      <c r="DF20" s="38"/>
      <c r="DG20" s="38"/>
      <c r="DH20" s="38"/>
      <c r="DI20" s="38"/>
      <c r="DJ20" s="38"/>
      <c r="DK20" s="38"/>
      <c r="DL20" s="38"/>
      <c r="DM20" s="38"/>
      <c r="DN20" s="38"/>
      <c r="DO20" s="38"/>
      <c r="DP20" s="38"/>
      <c r="DQ20" s="38"/>
      <c r="DR20" s="38"/>
      <c r="DS20" s="38"/>
      <c r="DT20" s="38"/>
      <c r="DU20" s="38"/>
      <c r="DV20" s="38"/>
      <c r="DW20" s="38"/>
      <c r="DX20" s="38"/>
      <c r="DY20" s="38"/>
      <c r="DZ20" s="38"/>
      <c r="EA20" s="38"/>
      <c r="EB20" s="38"/>
      <c r="EC20" s="38"/>
      <c r="ED20" s="38"/>
      <c r="EE20" s="38"/>
      <c r="EF20" s="38"/>
      <c r="EG20" s="38"/>
      <c r="EH20" s="38"/>
      <c r="EI20" s="38"/>
      <c r="EJ20" s="38"/>
      <c r="EK20" s="38"/>
      <c r="EL20" s="38"/>
      <c r="EM20" s="38"/>
      <c r="EN20" s="38"/>
      <c r="EO20" s="38"/>
      <c r="EP20" s="38"/>
      <c r="EQ20" s="38"/>
      <c r="ER20" s="38"/>
      <c r="ES20" s="38"/>
      <c r="ET20" s="38"/>
      <c r="EU20" s="38"/>
      <c r="EV20" s="38"/>
      <c r="EW20" s="38"/>
      <c r="EX20" s="38"/>
      <c r="EY20" s="38"/>
      <c r="EZ20" s="38"/>
      <c r="FA20" s="38"/>
      <c r="FB20" s="38"/>
      <c r="FC20" s="38"/>
      <c r="FD20" s="38"/>
      <c r="FE20" s="38"/>
      <c r="FF20" s="38"/>
      <c r="FG20" s="38"/>
      <c r="FH20" s="38"/>
      <c r="FI20" s="38"/>
      <c r="FJ20" s="38"/>
      <c r="FK20" s="38"/>
      <c r="FL20" s="38"/>
      <c r="FM20" s="38"/>
    </row>
    <row r="21" spans="1:169" x14ac:dyDescent="0.45">
      <c r="A21" t="s">
        <v>200</v>
      </c>
      <c r="B21" s="32">
        <v>0</v>
      </c>
      <c r="C21" s="32">
        <v>0</v>
      </c>
      <c r="D21" s="32">
        <v>0</v>
      </c>
      <c r="E21" s="32">
        <v>0</v>
      </c>
      <c r="F21" s="32">
        <v>0</v>
      </c>
      <c r="G21" s="32">
        <v>0</v>
      </c>
      <c r="H21" s="32">
        <v>0</v>
      </c>
      <c r="I21" s="32">
        <v>0</v>
      </c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8"/>
      <c r="AS21" s="38"/>
      <c r="AT21" s="38"/>
      <c r="AU21" s="38"/>
      <c r="AV21" s="38"/>
      <c r="AW21" s="38"/>
      <c r="AX21" s="38"/>
      <c r="AY21" s="38"/>
      <c r="AZ21" s="38"/>
      <c r="BA21" s="38"/>
      <c r="BB21" s="38"/>
      <c r="BC21" s="38"/>
      <c r="BD21" s="38"/>
      <c r="BE21" s="38"/>
      <c r="BF21" s="38"/>
      <c r="BG21" s="38"/>
      <c r="BH21" s="38"/>
      <c r="BI21" s="38"/>
      <c r="BJ21" s="38"/>
      <c r="BK21" s="38"/>
      <c r="BL21" s="38"/>
      <c r="BM21" s="38"/>
      <c r="BN21" s="38"/>
      <c r="BO21" s="38"/>
      <c r="BP21" s="38"/>
      <c r="BQ21" s="38"/>
      <c r="BR21" s="38"/>
      <c r="BS21" s="38"/>
      <c r="BT21" s="38"/>
      <c r="BU21" s="38"/>
      <c r="BV21" s="38"/>
      <c r="BW21" s="38"/>
      <c r="BX21" s="38"/>
      <c r="BY21" s="38"/>
      <c r="BZ21" s="38"/>
      <c r="CA21" s="38"/>
      <c r="CB21" s="38"/>
      <c r="CC21" s="38"/>
      <c r="CD21" s="38"/>
      <c r="CE21" s="38"/>
      <c r="CF21" s="38"/>
      <c r="CG21" s="38"/>
      <c r="CH21" s="38"/>
      <c r="CI21" s="38"/>
      <c r="CJ21" s="38"/>
      <c r="CK21" s="38"/>
      <c r="CL21" s="38"/>
      <c r="CM21" s="38"/>
      <c r="CN21" s="38"/>
      <c r="CO21" s="38"/>
      <c r="CP21" s="38"/>
      <c r="CQ21" s="38"/>
      <c r="CR21" s="38"/>
      <c r="CS21" s="38"/>
      <c r="CT21" s="38"/>
      <c r="CU21" s="38"/>
      <c r="CV21" s="38"/>
      <c r="CW21" s="38"/>
      <c r="CX21" s="38"/>
      <c r="CY21" s="38"/>
      <c r="CZ21" s="38"/>
      <c r="DA21" s="38"/>
      <c r="DB21" s="38"/>
      <c r="DC21" s="38"/>
      <c r="DD21" s="38"/>
      <c r="DE21" s="38"/>
      <c r="DF21" s="38"/>
      <c r="DG21" s="38"/>
      <c r="DH21" s="38"/>
      <c r="DI21" s="38"/>
      <c r="DJ21" s="38"/>
      <c r="DK21" s="38"/>
      <c r="DL21" s="38"/>
      <c r="DM21" s="38"/>
      <c r="DN21" s="38"/>
      <c r="DO21" s="38"/>
      <c r="DP21" s="38"/>
      <c r="DQ21" s="38"/>
      <c r="DR21" s="38"/>
      <c r="DS21" s="38"/>
      <c r="DT21" s="38"/>
      <c r="DU21" s="38"/>
      <c r="DV21" s="38"/>
      <c r="DW21" s="38"/>
      <c r="DX21" s="38"/>
      <c r="DY21" s="38"/>
      <c r="DZ21" s="38"/>
      <c r="EA21" s="38"/>
      <c r="EB21" s="38"/>
      <c r="EC21" s="38"/>
      <c r="ED21" s="38"/>
      <c r="EE21" s="38"/>
      <c r="EF21" s="38"/>
      <c r="EG21" s="38"/>
      <c r="EH21" s="38"/>
      <c r="EI21" s="38"/>
      <c r="EJ21" s="38"/>
      <c r="EK21" s="38"/>
      <c r="EL21" s="38"/>
      <c r="EM21" s="38"/>
      <c r="EN21" s="38"/>
      <c r="EO21" s="38"/>
      <c r="EP21" s="38"/>
      <c r="EQ21" s="38"/>
      <c r="ER21" s="38"/>
      <c r="ES21" s="38"/>
      <c r="ET21" s="38"/>
      <c r="EU21" s="38"/>
      <c r="EV21" s="38"/>
      <c r="EW21" s="38"/>
      <c r="EX21" s="38"/>
      <c r="EY21" s="38"/>
      <c r="EZ21" s="38"/>
      <c r="FA21" s="38"/>
      <c r="FB21" s="38"/>
      <c r="FC21" s="38"/>
      <c r="FD21" s="38"/>
      <c r="FE21" s="38"/>
      <c r="FF21" s="38"/>
      <c r="FG21" s="38"/>
      <c r="FH21" s="38"/>
      <c r="FI21" s="38"/>
      <c r="FJ21" s="38"/>
      <c r="FK21" s="38"/>
      <c r="FL21" s="38"/>
      <c r="FM21" s="38"/>
    </row>
    <row r="22" spans="1:169" x14ac:dyDescent="0.45">
      <c r="A22" t="s">
        <v>201</v>
      </c>
      <c r="B22" s="32">
        <v>0.1</v>
      </c>
      <c r="C22" s="32">
        <v>0.1</v>
      </c>
      <c r="D22" s="32">
        <v>0.1</v>
      </c>
      <c r="E22" s="32">
        <v>0.1</v>
      </c>
      <c r="F22" s="32">
        <v>0.1</v>
      </c>
      <c r="G22" s="32">
        <v>0.1</v>
      </c>
      <c r="H22" s="32">
        <v>0.1</v>
      </c>
      <c r="I22" s="32">
        <v>0.1</v>
      </c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38"/>
      <c r="AJ22" s="38"/>
      <c r="AK22" s="38"/>
      <c r="AL22" s="38"/>
      <c r="AM22" s="38"/>
      <c r="AN22" s="38"/>
      <c r="AO22" s="38"/>
      <c r="AP22" s="38"/>
      <c r="AQ22" s="38"/>
      <c r="AR22" s="38"/>
      <c r="AS22" s="38"/>
      <c r="AT22" s="38"/>
      <c r="AU22" s="38"/>
      <c r="AV22" s="38"/>
      <c r="AW22" s="38"/>
      <c r="AX22" s="38"/>
      <c r="AY22" s="38"/>
      <c r="AZ22" s="38"/>
      <c r="BA22" s="38"/>
      <c r="BB22" s="38"/>
      <c r="BC22" s="38"/>
      <c r="BD22" s="38"/>
      <c r="BE22" s="38"/>
      <c r="BF22" s="38"/>
      <c r="BG22" s="38"/>
      <c r="BH22" s="38"/>
      <c r="BI22" s="38"/>
      <c r="BJ22" s="38"/>
      <c r="BK22" s="38"/>
      <c r="BL22" s="38"/>
      <c r="BM22" s="38"/>
      <c r="BN22" s="38"/>
      <c r="BO22" s="38"/>
      <c r="BP22" s="38"/>
      <c r="BQ22" s="38"/>
      <c r="BR22" s="38"/>
      <c r="BS22" s="38"/>
      <c r="BT22" s="38"/>
      <c r="BU22" s="38"/>
      <c r="BV22" s="38"/>
      <c r="BW22" s="38"/>
      <c r="BX22" s="38"/>
      <c r="BY22" s="38"/>
      <c r="BZ22" s="38"/>
      <c r="CA22" s="38"/>
      <c r="CB22" s="38"/>
      <c r="CC22" s="38"/>
      <c r="CD22" s="38"/>
      <c r="CE22" s="38"/>
      <c r="CF22" s="38"/>
      <c r="CG22" s="38"/>
      <c r="CH22" s="38"/>
      <c r="CI22" s="38"/>
      <c r="CJ22" s="38"/>
      <c r="CK22" s="38"/>
      <c r="CL22" s="38"/>
      <c r="CM22" s="38"/>
      <c r="CN22" s="38"/>
      <c r="CO22" s="38"/>
      <c r="CP22" s="38"/>
      <c r="CQ22" s="38"/>
      <c r="CR22" s="38"/>
      <c r="CS22" s="38"/>
      <c r="CT22" s="38"/>
      <c r="CU22" s="38"/>
      <c r="CV22" s="38"/>
      <c r="CW22" s="38"/>
      <c r="CX22" s="38"/>
      <c r="CY22" s="38"/>
      <c r="CZ22" s="38"/>
      <c r="DA22" s="38"/>
      <c r="DB22" s="38"/>
      <c r="DC22" s="38"/>
      <c r="DD22" s="38"/>
      <c r="DE22" s="38"/>
      <c r="DF22" s="38"/>
      <c r="DG22" s="38"/>
      <c r="DH22" s="38"/>
      <c r="DI22" s="38"/>
      <c r="DJ22" s="38"/>
      <c r="DK22" s="38"/>
      <c r="DL22" s="38"/>
      <c r="DM22" s="38"/>
      <c r="DN22" s="38"/>
      <c r="DO22" s="38"/>
      <c r="DP22" s="38"/>
      <c r="DQ22" s="38"/>
      <c r="DR22" s="38"/>
      <c r="DS22" s="38"/>
      <c r="DT22" s="38"/>
      <c r="DU22" s="38"/>
      <c r="DV22" s="38"/>
      <c r="DW22" s="38"/>
      <c r="DX22" s="38"/>
      <c r="DY22" s="38"/>
      <c r="DZ22" s="38"/>
      <c r="EA22" s="38"/>
      <c r="EB22" s="38"/>
      <c r="EC22" s="38"/>
      <c r="ED22" s="38"/>
      <c r="EE22" s="38"/>
      <c r="EF22" s="38"/>
      <c r="EG22" s="38"/>
      <c r="EH22" s="38"/>
      <c r="EI22" s="38"/>
      <c r="EJ22" s="38"/>
      <c r="EK22" s="38"/>
      <c r="EL22" s="38"/>
      <c r="EM22" s="38"/>
      <c r="EN22" s="38"/>
      <c r="EO22" s="38"/>
      <c r="EP22" s="38"/>
      <c r="EQ22" s="38"/>
      <c r="ER22" s="38"/>
      <c r="ES22" s="38"/>
      <c r="ET22" s="38"/>
      <c r="EU22" s="38"/>
      <c r="EV22" s="38"/>
      <c r="EW22" s="38"/>
      <c r="EX22" s="38"/>
      <c r="EY22" s="38"/>
      <c r="EZ22" s="38"/>
      <c r="FA22" s="38"/>
      <c r="FB22" s="38"/>
      <c r="FC22" s="38"/>
      <c r="FD22" s="38"/>
      <c r="FE22" s="38"/>
      <c r="FF22" s="38"/>
      <c r="FG22" s="38"/>
      <c r="FH22" s="38"/>
      <c r="FI22" s="38"/>
      <c r="FJ22" s="38"/>
      <c r="FK22" s="38"/>
      <c r="FL22" s="38"/>
      <c r="FM22" s="38"/>
    </row>
    <row r="23" spans="1:169" x14ac:dyDescent="0.45">
      <c r="A23" t="s">
        <v>202</v>
      </c>
      <c r="B23" s="32">
        <v>0.01</v>
      </c>
      <c r="C23" s="32">
        <v>0.01</v>
      </c>
      <c r="D23" s="32">
        <v>0.01</v>
      </c>
      <c r="E23" s="32">
        <v>0.01</v>
      </c>
      <c r="F23" s="32">
        <v>0.01</v>
      </c>
      <c r="G23" s="32">
        <v>0.01</v>
      </c>
      <c r="H23" s="32">
        <v>0.01</v>
      </c>
      <c r="I23" s="32">
        <v>0.01</v>
      </c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  <c r="AN23" s="38"/>
      <c r="AO23" s="38"/>
      <c r="AP23" s="38"/>
      <c r="AQ23" s="38"/>
      <c r="AR23" s="38"/>
      <c r="AS23" s="38"/>
      <c r="AT23" s="38"/>
      <c r="AU23" s="38"/>
      <c r="AV23" s="38"/>
      <c r="AW23" s="38"/>
      <c r="AX23" s="38"/>
      <c r="AY23" s="38"/>
      <c r="AZ23" s="38"/>
      <c r="BA23" s="38"/>
      <c r="BB23" s="38"/>
      <c r="BC23" s="38"/>
      <c r="BD23" s="38"/>
      <c r="BE23" s="38"/>
      <c r="BF23" s="38"/>
      <c r="BG23" s="38"/>
      <c r="BH23" s="38"/>
      <c r="BI23" s="38"/>
      <c r="BJ23" s="38"/>
      <c r="BK23" s="38"/>
      <c r="BL23" s="38"/>
      <c r="BM23" s="38"/>
      <c r="BN23" s="38"/>
      <c r="BO23" s="38"/>
      <c r="BP23" s="38"/>
      <c r="BQ23" s="38"/>
      <c r="BR23" s="38"/>
      <c r="BS23" s="38"/>
      <c r="BT23" s="38"/>
      <c r="BU23" s="38"/>
      <c r="BV23" s="38"/>
      <c r="BW23" s="38"/>
      <c r="BX23" s="38"/>
      <c r="BY23" s="38"/>
      <c r="BZ23" s="38"/>
      <c r="CA23" s="38"/>
      <c r="CB23" s="38"/>
      <c r="CC23" s="38"/>
      <c r="CD23" s="38"/>
      <c r="CE23" s="38"/>
      <c r="CF23" s="38"/>
      <c r="CG23" s="38"/>
      <c r="CH23" s="38"/>
      <c r="CI23" s="38"/>
      <c r="CJ23" s="38"/>
      <c r="CK23" s="38"/>
      <c r="CL23" s="38"/>
      <c r="CM23" s="38"/>
      <c r="CN23" s="38"/>
      <c r="CO23" s="38"/>
      <c r="CP23" s="38"/>
      <c r="CQ23" s="38"/>
      <c r="CR23" s="38"/>
      <c r="CS23" s="38"/>
      <c r="CT23" s="38"/>
      <c r="CU23" s="38"/>
      <c r="CV23" s="38"/>
      <c r="CW23" s="38"/>
      <c r="CX23" s="38"/>
      <c r="CY23" s="38"/>
      <c r="CZ23" s="38"/>
      <c r="DA23" s="38"/>
      <c r="DB23" s="38"/>
      <c r="DC23" s="38"/>
      <c r="DD23" s="38"/>
      <c r="DE23" s="38"/>
      <c r="DF23" s="38"/>
      <c r="DG23" s="38"/>
      <c r="DH23" s="38"/>
      <c r="DI23" s="38"/>
      <c r="DJ23" s="38"/>
      <c r="DK23" s="38"/>
      <c r="DL23" s="38"/>
      <c r="DM23" s="38"/>
      <c r="DN23" s="38"/>
      <c r="DO23" s="38"/>
      <c r="DP23" s="38"/>
      <c r="DQ23" s="38"/>
      <c r="DR23" s="38"/>
      <c r="DS23" s="38"/>
      <c r="DT23" s="38"/>
      <c r="DU23" s="38"/>
      <c r="DV23" s="38"/>
      <c r="DW23" s="38"/>
      <c r="DX23" s="38"/>
      <c r="DY23" s="38"/>
      <c r="DZ23" s="38"/>
      <c r="EA23" s="38"/>
      <c r="EB23" s="38"/>
      <c r="EC23" s="38"/>
      <c r="ED23" s="38"/>
      <c r="EE23" s="38"/>
      <c r="EF23" s="38"/>
      <c r="EG23" s="38"/>
      <c r="EH23" s="38"/>
      <c r="EI23" s="38"/>
      <c r="EJ23" s="38"/>
      <c r="EK23" s="38"/>
      <c r="EL23" s="38"/>
      <c r="EM23" s="38"/>
      <c r="EN23" s="38"/>
      <c r="EO23" s="38"/>
      <c r="EP23" s="38"/>
      <c r="EQ23" s="38"/>
      <c r="ER23" s="38"/>
      <c r="ES23" s="38"/>
      <c r="ET23" s="38"/>
      <c r="EU23" s="38"/>
      <c r="EV23" s="38"/>
      <c r="EW23" s="38"/>
      <c r="EX23" s="38"/>
      <c r="EY23" s="38"/>
      <c r="EZ23" s="38"/>
      <c r="FA23" s="38"/>
      <c r="FB23" s="38"/>
      <c r="FC23" s="38"/>
      <c r="FD23" s="38"/>
      <c r="FE23" s="38"/>
      <c r="FF23" s="38"/>
      <c r="FG23" s="38"/>
      <c r="FH23" s="38"/>
      <c r="FI23" s="38"/>
      <c r="FJ23" s="38"/>
      <c r="FK23" s="38"/>
      <c r="FL23" s="38"/>
      <c r="FM23" s="38"/>
    </row>
    <row r="24" spans="1:169" x14ac:dyDescent="0.45">
      <c r="A24" t="s">
        <v>203</v>
      </c>
      <c r="B24" s="32">
        <v>0</v>
      </c>
      <c r="C24" s="32">
        <v>0</v>
      </c>
      <c r="D24" s="32">
        <v>0</v>
      </c>
      <c r="E24" s="32">
        <v>0</v>
      </c>
      <c r="F24" s="32">
        <v>0</v>
      </c>
      <c r="G24" s="32">
        <v>0</v>
      </c>
      <c r="H24" s="32">
        <v>0</v>
      </c>
      <c r="I24" s="32">
        <v>0</v>
      </c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  <c r="AN24" s="38"/>
      <c r="AO24" s="38"/>
      <c r="AP24" s="38"/>
      <c r="AQ24" s="38"/>
      <c r="AR24" s="38"/>
      <c r="AS24" s="38"/>
      <c r="AT24" s="38"/>
      <c r="AU24" s="38"/>
      <c r="AV24" s="38"/>
      <c r="AW24" s="38"/>
      <c r="AX24" s="38"/>
      <c r="AY24" s="38"/>
      <c r="AZ24" s="38"/>
      <c r="BA24" s="38"/>
      <c r="BB24" s="38"/>
      <c r="BC24" s="38"/>
      <c r="BD24" s="38"/>
      <c r="BE24" s="38"/>
      <c r="BF24" s="38"/>
      <c r="BG24" s="38"/>
      <c r="BH24" s="38"/>
      <c r="BI24" s="38"/>
      <c r="BJ24" s="38"/>
      <c r="BK24" s="38"/>
      <c r="BL24" s="38"/>
      <c r="BM24" s="38"/>
      <c r="BN24" s="38"/>
      <c r="BO24" s="38"/>
      <c r="BP24" s="38"/>
      <c r="BQ24" s="38"/>
      <c r="BR24" s="38"/>
      <c r="BS24" s="38"/>
      <c r="BT24" s="38"/>
      <c r="BU24" s="38"/>
      <c r="BV24" s="38"/>
      <c r="BW24" s="38"/>
      <c r="BX24" s="38"/>
      <c r="BY24" s="38"/>
      <c r="BZ24" s="38"/>
      <c r="CA24" s="38"/>
      <c r="CB24" s="38"/>
      <c r="CC24" s="38"/>
      <c r="CD24" s="38"/>
      <c r="CE24" s="38"/>
      <c r="CF24" s="38"/>
      <c r="CG24" s="38"/>
      <c r="CH24" s="38"/>
      <c r="CI24" s="38"/>
      <c r="CJ24" s="38"/>
      <c r="CK24" s="38"/>
      <c r="CL24" s="38"/>
      <c r="CM24" s="38"/>
      <c r="CN24" s="38"/>
      <c r="CO24" s="38"/>
      <c r="CP24" s="38"/>
      <c r="CQ24" s="38"/>
      <c r="CR24" s="38"/>
      <c r="CS24" s="38"/>
      <c r="CT24" s="38"/>
      <c r="CU24" s="38"/>
      <c r="CV24" s="38"/>
      <c r="CW24" s="38"/>
      <c r="CX24" s="38"/>
      <c r="CY24" s="38"/>
      <c r="CZ24" s="38"/>
      <c r="DA24" s="38"/>
      <c r="DB24" s="38"/>
      <c r="DC24" s="38"/>
      <c r="DD24" s="38"/>
      <c r="DE24" s="38"/>
      <c r="DF24" s="38"/>
      <c r="DG24" s="38"/>
      <c r="DH24" s="38"/>
      <c r="DI24" s="38"/>
      <c r="DJ24" s="38"/>
      <c r="DK24" s="38"/>
      <c r="DL24" s="38"/>
      <c r="DM24" s="38"/>
      <c r="DN24" s="38"/>
      <c r="DO24" s="38"/>
      <c r="DP24" s="38"/>
      <c r="DQ24" s="38"/>
      <c r="DR24" s="38"/>
      <c r="DS24" s="38"/>
      <c r="DT24" s="38"/>
      <c r="DU24" s="38"/>
      <c r="DV24" s="38"/>
      <c r="DW24" s="38"/>
      <c r="DX24" s="38"/>
      <c r="DY24" s="38"/>
      <c r="DZ24" s="38"/>
      <c r="EA24" s="38"/>
      <c r="EB24" s="38"/>
      <c r="EC24" s="38"/>
      <c r="ED24" s="38"/>
      <c r="EE24" s="38"/>
      <c r="EF24" s="38"/>
      <c r="EG24" s="38"/>
      <c r="EH24" s="38"/>
      <c r="EI24" s="38"/>
      <c r="EJ24" s="38"/>
      <c r="EK24" s="38"/>
      <c r="EL24" s="38"/>
      <c r="EM24" s="38"/>
      <c r="EN24" s="38"/>
      <c r="EO24" s="38"/>
      <c r="EP24" s="38"/>
      <c r="EQ24" s="38"/>
      <c r="ER24" s="38"/>
      <c r="ES24" s="38"/>
      <c r="ET24" s="38"/>
      <c r="EU24" s="38"/>
      <c r="EV24" s="38"/>
      <c r="EW24" s="38"/>
      <c r="EX24" s="38"/>
      <c r="EY24" s="38"/>
      <c r="EZ24" s="38"/>
      <c r="FA24" s="38"/>
      <c r="FB24" s="38"/>
      <c r="FC24" s="38"/>
      <c r="FD24" s="38"/>
      <c r="FE24" s="38"/>
      <c r="FF24" s="38"/>
      <c r="FG24" s="38"/>
      <c r="FH24" s="38"/>
      <c r="FI24" s="38"/>
      <c r="FJ24" s="38"/>
      <c r="FK24" s="38"/>
      <c r="FL24" s="38"/>
      <c r="FM24" s="38"/>
    </row>
    <row r="25" spans="1:169" x14ac:dyDescent="0.45">
      <c r="A25" t="s">
        <v>204</v>
      </c>
      <c r="B25" s="32">
        <v>0.1</v>
      </c>
      <c r="C25" s="32">
        <v>0.1</v>
      </c>
      <c r="D25" s="32">
        <v>0.1</v>
      </c>
      <c r="E25" s="32">
        <v>0.1</v>
      </c>
      <c r="F25" s="32">
        <v>0.1</v>
      </c>
      <c r="G25" s="32">
        <v>0.1</v>
      </c>
      <c r="H25" s="32">
        <v>0.1</v>
      </c>
      <c r="I25" s="32">
        <v>0.1</v>
      </c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38"/>
      <c r="AQ25" s="38"/>
      <c r="AR25" s="38"/>
      <c r="AS25" s="38"/>
      <c r="AT25" s="38"/>
      <c r="AU25" s="38"/>
      <c r="AV25" s="38"/>
      <c r="AW25" s="38"/>
      <c r="AX25" s="38"/>
      <c r="AY25" s="38"/>
      <c r="AZ25" s="38"/>
      <c r="BA25" s="38"/>
      <c r="BB25" s="38"/>
      <c r="BC25" s="38"/>
      <c r="BD25" s="38"/>
      <c r="BE25" s="38"/>
      <c r="BF25" s="38"/>
      <c r="BG25" s="38"/>
      <c r="BH25" s="38"/>
      <c r="BI25" s="38"/>
      <c r="BJ25" s="38"/>
      <c r="BK25" s="38"/>
      <c r="BL25" s="38"/>
      <c r="BM25" s="38"/>
      <c r="BN25" s="38"/>
      <c r="BO25" s="38"/>
      <c r="BP25" s="38"/>
      <c r="BQ25" s="38"/>
      <c r="BR25" s="38"/>
      <c r="BS25" s="38"/>
      <c r="BT25" s="38"/>
      <c r="BU25" s="38"/>
      <c r="BV25" s="38"/>
      <c r="BW25" s="38"/>
      <c r="BX25" s="38"/>
      <c r="BY25" s="38"/>
      <c r="BZ25" s="38"/>
      <c r="CA25" s="38"/>
      <c r="CB25" s="38"/>
      <c r="CC25" s="38"/>
      <c r="CD25" s="38"/>
      <c r="CE25" s="38"/>
      <c r="CF25" s="38"/>
      <c r="CG25" s="38"/>
      <c r="CH25" s="38"/>
      <c r="CI25" s="38"/>
      <c r="CJ25" s="38"/>
      <c r="CK25" s="38"/>
      <c r="CL25" s="38"/>
      <c r="CM25" s="38"/>
      <c r="CN25" s="38"/>
      <c r="CO25" s="38"/>
      <c r="CP25" s="38"/>
      <c r="CQ25" s="38"/>
      <c r="CR25" s="38"/>
      <c r="CS25" s="38"/>
      <c r="CT25" s="38"/>
      <c r="CU25" s="38"/>
      <c r="CV25" s="38"/>
      <c r="CW25" s="38"/>
      <c r="CX25" s="38"/>
      <c r="CY25" s="38"/>
      <c r="CZ25" s="38"/>
      <c r="DA25" s="38"/>
      <c r="DB25" s="38"/>
      <c r="DC25" s="38"/>
      <c r="DD25" s="38"/>
      <c r="DE25" s="38"/>
      <c r="DF25" s="38"/>
      <c r="DG25" s="38"/>
      <c r="DH25" s="38"/>
      <c r="DI25" s="38"/>
      <c r="DJ25" s="38"/>
      <c r="DK25" s="38"/>
      <c r="DL25" s="38"/>
      <c r="DM25" s="38"/>
      <c r="DN25" s="38"/>
      <c r="DO25" s="38"/>
      <c r="DP25" s="38"/>
      <c r="DQ25" s="38"/>
      <c r="DR25" s="38"/>
      <c r="DS25" s="38"/>
      <c r="DT25" s="38"/>
      <c r="DU25" s="38"/>
      <c r="DV25" s="38"/>
      <c r="DW25" s="38"/>
      <c r="DX25" s="38"/>
      <c r="DY25" s="38"/>
      <c r="DZ25" s="38"/>
      <c r="EA25" s="38"/>
      <c r="EB25" s="38"/>
      <c r="EC25" s="38"/>
      <c r="ED25" s="38"/>
      <c r="EE25" s="38"/>
      <c r="EF25" s="38"/>
      <c r="EG25" s="38"/>
      <c r="EH25" s="38"/>
      <c r="EI25" s="38"/>
      <c r="EJ25" s="38"/>
      <c r="EK25" s="38"/>
      <c r="EL25" s="38"/>
      <c r="EM25" s="38"/>
      <c r="EN25" s="38"/>
      <c r="EO25" s="38"/>
      <c r="EP25" s="38"/>
      <c r="EQ25" s="38"/>
      <c r="ER25" s="38"/>
      <c r="ES25" s="38"/>
      <c r="ET25" s="38"/>
      <c r="EU25" s="38"/>
      <c r="EV25" s="38"/>
      <c r="EW25" s="38"/>
      <c r="EX25" s="38"/>
      <c r="EY25" s="38"/>
      <c r="EZ25" s="38"/>
      <c r="FA25" s="38"/>
      <c r="FB25" s="38"/>
      <c r="FC25" s="38"/>
      <c r="FD25" s="38"/>
      <c r="FE25" s="38"/>
      <c r="FF25" s="38"/>
      <c r="FG25" s="38"/>
      <c r="FH25" s="38"/>
      <c r="FI25" s="38"/>
      <c r="FJ25" s="38"/>
      <c r="FK25" s="38"/>
      <c r="FL25" s="38"/>
      <c r="FM25" s="38"/>
    </row>
    <row r="26" spans="1:169" x14ac:dyDescent="0.45">
      <c r="A26" t="s">
        <v>205</v>
      </c>
      <c r="B26" s="32">
        <v>0.01</v>
      </c>
      <c r="C26" s="32">
        <v>0.01</v>
      </c>
      <c r="D26" s="32">
        <v>0.01</v>
      </c>
      <c r="E26" s="32">
        <v>0.01</v>
      </c>
      <c r="F26" s="32">
        <v>0.01</v>
      </c>
      <c r="G26" s="32">
        <v>0.01</v>
      </c>
      <c r="H26" s="32">
        <v>0.01</v>
      </c>
      <c r="I26" s="32">
        <v>0.01</v>
      </c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  <c r="AJ26" s="38"/>
      <c r="AK26" s="38"/>
      <c r="AL26" s="38"/>
      <c r="AM26" s="38"/>
      <c r="AN26" s="38"/>
      <c r="AO26" s="38"/>
      <c r="AP26" s="38"/>
      <c r="AQ26" s="38"/>
      <c r="AR26" s="38"/>
      <c r="AS26" s="38"/>
      <c r="AT26" s="38"/>
      <c r="AU26" s="38"/>
      <c r="AV26" s="38"/>
      <c r="AW26" s="38"/>
      <c r="AX26" s="38"/>
      <c r="AY26" s="38"/>
      <c r="AZ26" s="38"/>
      <c r="BA26" s="38"/>
      <c r="BB26" s="38"/>
      <c r="BC26" s="38"/>
      <c r="BD26" s="38"/>
      <c r="BE26" s="38"/>
      <c r="BF26" s="38"/>
      <c r="BG26" s="38"/>
      <c r="BH26" s="38"/>
      <c r="BI26" s="38"/>
      <c r="BJ26" s="38"/>
      <c r="BK26" s="38"/>
      <c r="BL26" s="38"/>
      <c r="BM26" s="38"/>
      <c r="BN26" s="38"/>
      <c r="BO26" s="38"/>
      <c r="BP26" s="38"/>
      <c r="BQ26" s="38"/>
      <c r="BR26" s="38"/>
      <c r="BS26" s="38"/>
      <c r="BT26" s="38"/>
      <c r="BU26" s="38"/>
      <c r="BV26" s="38"/>
      <c r="BW26" s="38"/>
      <c r="BX26" s="38"/>
      <c r="BY26" s="38"/>
      <c r="BZ26" s="38"/>
      <c r="CA26" s="38"/>
      <c r="CB26" s="38"/>
      <c r="CC26" s="38"/>
      <c r="CD26" s="38"/>
      <c r="CE26" s="38"/>
      <c r="CF26" s="38"/>
      <c r="CG26" s="38"/>
      <c r="CH26" s="38"/>
      <c r="CI26" s="38"/>
      <c r="CJ26" s="38"/>
      <c r="CK26" s="38"/>
      <c r="CL26" s="38"/>
      <c r="CM26" s="38"/>
      <c r="CN26" s="38"/>
      <c r="CO26" s="38"/>
      <c r="CP26" s="38"/>
      <c r="CQ26" s="38"/>
      <c r="CR26" s="38"/>
      <c r="CS26" s="38"/>
      <c r="CT26" s="38"/>
      <c r="CU26" s="38"/>
      <c r="CV26" s="38"/>
      <c r="CW26" s="38"/>
      <c r="CX26" s="38"/>
      <c r="CY26" s="38"/>
      <c r="CZ26" s="38"/>
      <c r="DA26" s="38"/>
      <c r="DB26" s="38"/>
      <c r="DC26" s="38"/>
      <c r="DD26" s="38"/>
      <c r="DE26" s="38"/>
      <c r="DF26" s="38"/>
      <c r="DG26" s="38"/>
      <c r="DH26" s="38"/>
      <c r="DI26" s="38"/>
      <c r="DJ26" s="38"/>
      <c r="DK26" s="38"/>
      <c r="DL26" s="38"/>
      <c r="DM26" s="38"/>
      <c r="DN26" s="38"/>
      <c r="DO26" s="38"/>
      <c r="DP26" s="38"/>
      <c r="DQ26" s="38"/>
      <c r="DR26" s="38"/>
      <c r="DS26" s="38"/>
      <c r="DT26" s="38"/>
      <c r="DU26" s="38"/>
      <c r="DV26" s="38"/>
      <c r="DW26" s="38"/>
      <c r="DX26" s="38"/>
      <c r="DY26" s="38"/>
      <c r="DZ26" s="38"/>
      <c r="EA26" s="38"/>
      <c r="EB26" s="38"/>
      <c r="EC26" s="38"/>
      <c r="ED26" s="38"/>
      <c r="EE26" s="38"/>
      <c r="EF26" s="38"/>
      <c r="EG26" s="38"/>
      <c r="EH26" s="38"/>
      <c r="EI26" s="38"/>
      <c r="EJ26" s="38"/>
      <c r="EK26" s="38"/>
      <c r="EL26" s="38"/>
      <c r="EM26" s="38"/>
      <c r="EN26" s="38"/>
      <c r="EO26" s="38"/>
      <c r="EP26" s="38"/>
      <c r="EQ26" s="38"/>
      <c r="ER26" s="38"/>
      <c r="ES26" s="38"/>
      <c r="ET26" s="38"/>
      <c r="EU26" s="38"/>
      <c r="EV26" s="38"/>
      <c r="EW26" s="38"/>
      <c r="EX26" s="38"/>
      <c r="EY26" s="38"/>
      <c r="EZ26" s="38"/>
      <c r="FA26" s="38"/>
      <c r="FB26" s="38"/>
      <c r="FC26" s="38"/>
      <c r="FD26" s="38"/>
      <c r="FE26" s="38"/>
      <c r="FF26" s="38"/>
      <c r="FG26" s="38"/>
      <c r="FH26" s="38"/>
      <c r="FI26" s="38"/>
      <c r="FJ26" s="38"/>
      <c r="FK26" s="38"/>
      <c r="FL26" s="38"/>
      <c r="FM26" s="38"/>
    </row>
    <row r="27" spans="1:169" x14ac:dyDescent="0.45">
      <c r="A27" t="s">
        <v>206</v>
      </c>
      <c r="B27" s="32">
        <v>0</v>
      </c>
      <c r="C27" s="32">
        <v>0</v>
      </c>
      <c r="D27" s="32">
        <v>0</v>
      </c>
      <c r="E27" s="32">
        <v>0</v>
      </c>
      <c r="F27" s="32">
        <v>0</v>
      </c>
      <c r="G27" s="32">
        <v>0</v>
      </c>
      <c r="H27" s="32">
        <v>0</v>
      </c>
      <c r="I27" s="32">
        <v>0</v>
      </c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8"/>
      <c r="BE27" s="38"/>
      <c r="BF27" s="38"/>
      <c r="BG27" s="38"/>
      <c r="BH27" s="38"/>
      <c r="BI27" s="38"/>
      <c r="BJ27" s="38"/>
      <c r="BK27" s="38"/>
      <c r="BL27" s="38"/>
      <c r="BM27" s="38"/>
      <c r="BN27" s="38"/>
      <c r="BO27" s="38"/>
      <c r="BP27" s="38"/>
      <c r="BQ27" s="38"/>
      <c r="BR27" s="38"/>
      <c r="BS27" s="38"/>
      <c r="BT27" s="38"/>
      <c r="BU27" s="38"/>
      <c r="BV27" s="38"/>
      <c r="BW27" s="38"/>
      <c r="BX27" s="38"/>
      <c r="BY27" s="38"/>
      <c r="BZ27" s="38"/>
      <c r="CA27" s="38"/>
      <c r="CB27" s="38"/>
      <c r="CC27" s="38"/>
      <c r="CD27" s="38"/>
      <c r="CE27" s="38"/>
      <c r="CF27" s="38"/>
      <c r="CG27" s="38"/>
      <c r="CH27" s="38"/>
      <c r="CI27" s="38"/>
      <c r="CJ27" s="38"/>
      <c r="CK27" s="38"/>
      <c r="CL27" s="38"/>
      <c r="CM27" s="38"/>
      <c r="CN27" s="38"/>
      <c r="CO27" s="38"/>
      <c r="CP27" s="38"/>
      <c r="CQ27" s="38"/>
      <c r="CR27" s="38"/>
      <c r="CS27" s="38"/>
      <c r="CT27" s="38"/>
      <c r="CU27" s="38"/>
      <c r="CV27" s="38"/>
      <c r="CW27" s="38"/>
      <c r="CX27" s="38"/>
      <c r="CY27" s="38"/>
      <c r="CZ27" s="38"/>
      <c r="DA27" s="38"/>
      <c r="DB27" s="38"/>
      <c r="DC27" s="38"/>
      <c r="DD27" s="38"/>
      <c r="DE27" s="38"/>
      <c r="DF27" s="38"/>
      <c r="DG27" s="38"/>
      <c r="DH27" s="38"/>
      <c r="DI27" s="38"/>
      <c r="DJ27" s="38"/>
      <c r="DK27" s="38"/>
      <c r="DL27" s="38"/>
      <c r="DM27" s="38"/>
      <c r="DN27" s="38"/>
      <c r="DO27" s="38"/>
      <c r="DP27" s="38"/>
      <c r="DQ27" s="38"/>
      <c r="DR27" s="38"/>
      <c r="DS27" s="38"/>
      <c r="DT27" s="38"/>
      <c r="DU27" s="38"/>
      <c r="DV27" s="38"/>
      <c r="DW27" s="38"/>
      <c r="DX27" s="38"/>
      <c r="DY27" s="38"/>
      <c r="DZ27" s="38"/>
      <c r="EA27" s="38"/>
      <c r="EB27" s="38"/>
      <c r="EC27" s="38"/>
      <c r="ED27" s="38"/>
      <c r="EE27" s="38"/>
      <c r="EF27" s="38"/>
      <c r="EG27" s="38"/>
      <c r="EH27" s="38"/>
      <c r="EI27" s="38"/>
      <c r="EJ27" s="38"/>
      <c r="EK27" s="38"/>
      <c r="EL27" s="38"/>
      <c r="EM27" s="38"/>
      <c r="EN27" s="38"/>
      <c r="EO27" s="38"/>
      <c r="EP27" s="38"/>
      <c r="EQ27" s="38"/>
      <c r="ER27" s="38"/>
      <c r="ES27" s="38"/>
      <c r="ET27" s="38"/>
      <c r="EU27" s="38"/>
      <c r="EV27" s="38"/>
      <c r="EW27" s="38"/>
      <c r="EX27" s="38"/>
      <c r="EY27" s="38"/>
      <c r="EZ27" s="38"/>
      <c r="FA27" s="38"/>
      <c r="FB27" s="38"/>
      <c r="FC27" s="38"/>
      <c r="FD27" s="38"/>
      <c r="FE27" s="38"/>
      <c r="FF27" s="38"/>
      <c r="FG27" s="38"/>
      <c r="FH27" s="38"/>
      <c r="FI27" s="38"/>
      <c r="FJ27" s="38"/>
      <c r="FK27" s="38"/>
      <c r="FL27" s="38"/>
      <c r="FM27" s="38"/>
    </row>
    <row r="28" spans="1:169" x14ac:dyDescent="0.45">
      <c r="A28" t="s">
        <v>207</v>
      </c>
      <c r="B28" s="32">
        <v>0.09</v>
      </c>
      <c r="C28" s="32">
        <v>0.09</v>
      </c>
      <c r="D28" s="32">
        <v>0.09</v>
      </c>
      <c r="E28" s="32">
        <v>0.09</v>
      </c>
      <c r="F28" s="32">
        <v>0.09</v>
      </c>
      <c r="G28" s="32">
        <v>0.09</v>
      </c>
      <c r="H28" s="32">
        <v>0.09</v>
      </c>
      <c r="I28" s="32">
        <v>0.09</v>
      </c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38"/>
      <c r="AI28" s="38"/>
      <c r="AJ28" s="38"/>
      <c r="AK28" s="38"/>
      <c r="AL28" s="38"/>
      <c r="AM28" s="38"/>
      <c r="AN28" s="38"/>
      <c r="AO28" s="38"/>
      <c r="AP28" s="38"/>
      <c r="AQ28" s="38"/>
      <c r="AR28" s="38"/>
      <c r="AS28" s="38"/>
      <c r="AT28" s="38"/>
      <c r="AU28" s="38"/>
      <c r="AV28" s="38"/>
      <c r="AW28" s="38"/>
      <c r="AX28" s="38"/>
      <c r="AY28" s="38"/>
      <c r="AZ28" s="38"/>
      <c r="BA28" s="38"/>
      <c r="BB28" s="38"/>
      <c r="BC28" s="38"/>
      <c r="BD28" s="38"/>
      <c r="BE28" s="38"/>
      <c r="BF28" s="38"/>
      <c r="BG28" s="38"/>
      <c r="BH28" s="38"/>
      <c r="BI28" s="38"/>
      <c r="BJ28" s="38"/>
      <c r="BK28" s="38"/>
      <c r="BL28" s="38"/>
      <c r="BM28" s="38"/>
      <c r="BN28" s="38"/>
      <c r="BO28" s="38"/>
      <c r="BP28" s="38"/>
      <c r="BQ28" s="38"/>
      <c r="BR28" s="38"/>
      <c r="BS28" s="38"/>
      <c r="BT28" s="38"/>
      <c r="BU28" s="38"/>
      <c r="BV28" s="38"/>
      <c r="BW28" s="38"/>
      <c r="BX28" s="38"/>
      <c r="BY28" s="38"/>
      <c r="BZ28" s="38"/>
      <c r="CA28" s="38"/>
      <c r="CB28" s="38"/>
      <c r="CC28" s="38"/>
      <c r="CD28" s="38"/>
      <c r="CE28" s="38"/>
      <c r="CF28" s="38"/>
      <c r="CG28" s="38"/>
      <c r="CH28" s="38"/>
      <c r="CI28" s="38"/>
      <c r="CJ28" s="38"/>
      <c r="CK28" s="38"/>
      <c r="CL28" s="38"/>
      <c r="CM28" s="38"/>
      <c r="CN28" s="38"/>
      <c r="CO28" s="38"/>
      <c r="CP28" s="38"/>
      <c r="CQ28" s="38"/>
      <c r="CR28" s="38"/>
      <c r="CS28" s="38"/>
      <c r="CT28" s="38"/>
      <c r="CU28" s="38"/>
      <c r="CV28" s="38"/>
      <c r="CW28" s="38"/>
      <c r="CX28" s="38"/>
      <c r="CY28" s="38"/>
      <c r="CZ28" s="38"/>
      <c r="DA28" s="38"/>
      <c r="DB28" s="38"/>
      <c r="DC28" s="38"/>
      <c r="DD28" s="38"/>
      <c r="DE28" s="38"/>
      <c r="DF28" s="38"/>
      <c r="DG28" s="38"/>
      <c r="DH28" s="38"/>
      <c r="DI28" s="38"/>
      <c r="DJ28" s="38"/>
      <c r="DK28" s="38"/>
      <c r="DL28" s="38"/>
      <c r="DM28" s="38"/>
      <c r="DN28" s="38"/>
      <c r="DO28" s="38"/>
      <c r="DP28" s="38"/>
      <c r="DQ28" s="38"/>
      <c r="DR28" s="38"/>
      <c r="DS28" s="38"/>
      <c r="DT28" s="38"/>
      <c r="DU28" s="38"/>
      <c r="DV28" s="38"/>
      <c r="DW28" s="38"/>
      <c r="DX28" s="38"/>
      <c r="DY28" s="38"/>
      <c r="DZ28" s="38"/>
      <c r="EA28" s="38"/>
      <c r="EB28" s="38"/>
      <c r="EC28" s="38"/>
      <c r="ED28" s="38"/>
      <c r="EE28" s="38"/>
      <c r="EF28" s="38"/>
      <c r="EG28" s="38"/>
      <c r="EH28" s="38"/>
      <c r="EI28" s="38"/>
      <c r="EJ28" s="38"/>
      <c r="EK28" s="38"/>
      <c r="EL28" s="38"/>
      <c r="EM28" s="38"/>
      <c r="EN28" s="38"/>
      <c r="EO28" s="38"/>
      <c r="EP28" s="38"/>
      <c r="EQ28" s="38"/>
      <c r="ER28" s="38"/>
      <c r="ES28" s="38"/>
      <c r="ET28" s="38"/>
      <c r="EU28" s="38"/>
      <c r="EV28" s="38"/>
      <c r="EW28" s="38"/>
      <c r="EX28" s="38"/>
      <c r="EY28" s="38"/>
      <c r="EZ28" s="38"/>
      <c r="FA28" s="38"/>
      <c r="FB28" s="38"/>
      <c r="FC28" s="38"/>
      <c r="FD28" s="38"/>
      <c r="FE28" s="38"/>
      <c r="FF28" s="38"/>
      <c r="FG28" s="38"/>
      <c r="FH28" s="38"/>
      <c r="FI28" s="38"/>
      <c r="FJ28" s="38"/>
      <c r="FK28" s="38"/>
      <c r="FL28" s="38"/>
      <c r="FM28" s="38"/>
    </row>
    <row r="29" spans="1:169" x14ac:dyDescent="0.45">
      <c r="A29" t="s">
        <v>208</v>
      </c>
      <c r="B29" s="32">
        <v>0.04</v>
      </c>
      <c r="C29" s="32">
        <v>0.04</v>
      </c>
      <c r="D29" s="32">
        <v>0.04</v>
      </c>
      <c r="E29" s="32">
        <v>0.04</v>
      </c>
      <c r="F29" s="32">
        <v>0.04</v>
      </c>
      <c r="G29" s="32">
        <v>0.04</v>
      </c>
      <c r="H29" s="32">
        <v>0.04</v>
      </c>
      <c r="I29" s="32">
        <v>0.04</v>
      </c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  <c r="AF29" s="38"/>
      <c r="AG29" s="38"/>
      <c r="AH29" s="38"/>
      <c r="AI29" s="38"/>
      <c r="AJ29" s="38"/>
      <c r="AK29" s="38"/>
      <c r="AL29" s="38"/>
      <c r="AM29" s="38"/>
      <c r="AN29" s="38"/>
      <c r="AO29" s="38"/>
      <c r="AP29" s="38"/>
      <c r="AQ29" s="38"/>
      <c r="AR29" s="38"/>
      <c r="AS29" s="38"/>
      <c r="AT29" s="38"/>
      <c r="AU29" s="38"/>
      <c r="AV29" s="38"/>
      <c r="AW29" s="38"/>
      <c r="AX29" s="38"/>
      <c r="AY29" s="38"/>
      <c r="AZ29" s="38"/>
      <c r="BA29" s="38"/>
      <c r="BB29" s="38"/>
      <c r="BC29" s="38"/>
      <c r="BD29" s="38"/>
      <c r="BE29" s="38"/>
      <c r="BF29" s="38"/>
      <c r="BG29" s="38"/>
      <c r="BH29" s="38"/>
      <c r="BI29" s="38"/>
      <c r="BJ29" s="38"/>
      <c r="BK29" s="38"/>
      <c r="BL29" s="38"/>
      <c r="BM29" s="38"/>
      <c r="BN29" s="38"/>
      <c r="BO29" s="38"/>
      <c r="BP29" s="38"/>
      <c r="BQ29" s="38"/>
      <c r="BR29" s="38"/>
      <c r="BS29" s="38"/>
      <c r="BT29" s="38"/>
      <c r="BU29" s="38"/>
      <c r="BV29" s="38"/>
      <c r="BW29" s="38"/>
      <c r="BX29" s="38"/>
      <c r="BY29" s="38"/>
      <c r="BZ29" s="38"/>
      <c r="CA29" s="38"/>
      <c r="CB29" s="38"/>
      <c r="CC29" s="38"/>
      <c r="CD29" s="38"/>
      <c r="CE29" s="38"/>
      <c r="CF29" s="38"/>
      <c r="CG29" s="38"/>
      <c r="CH29" s="38"/>
      <c r="CI29" s="38"/>
      <c r="CJ29" s="38"/>
      <c r="CK29" s="38"/>
      <c r="CL29" s="38"/>
      <c r="CM29" s="38"/>
      <c r="CN29" s="38"/>
      <c r="CO29" s="38"/>
      <c r="CP29" s="38"/>
      <c r="CQ29" s="38"/>
      <c r="CR29" s="38"/>
      <c r="CS29" s="38"/>
      <c r="CT29" s="38"/>
      <c r="CU29" s="38"/>
      <c r="CV29" s="38"/>
      <c r="CW29" s="38"/>
      <c r="CX29" s="38"/>
      <c r="CY29" s="38"/>
      <c r="CZ29" s="38"/>
      <c r="DA29" s="38"/>
      <c r="DB29" s="38"/>
      <c r="DC29" s="38"/>
      <c r="DD29" s="38"/>
      <c r="DE29" s="38"/>
      <c r="DF29" s="38"/>
      <c r="DG29" s="38"/>
      <c r="DH29" s="38"/>
      <c r="DI29" s="38"/>
      <c r="DJ29" s="38"/>
      <c r="DK29" s="38"/>
      <c r="DL29" s="38"/>
      <c r="DM29" s="38"/>
      <c r="DN29" s="38"/>
      <c r="DO29" s="38"/>
      <c r="DP29" s="38"/>
      <c r="DQ29" s="38"/>
      <c r="DR29" s="38"/>
      <c r="DS29" s="38"/>
      <c r="DT29" s="38"/>
      <c r="DU29" s="38"/>
      <c r="DV29" s="38"/>
      <c r="DW29" s="38"/>
      <c r="DX29" s="38"/>
      <c r="DY29" s="38"/>
      <c r="DZ29" s="38"/>
      <c r="EA29" s="38"/>
      <c r="EB29" s="38"/>
      <c r="EC29" s="38"/>
      <c r="ED29" s="38"/>
      <c r="EE29" s="38"/>
      <c r="EF29" s="38"/>
      <c r="EG29" s="38"/>
      <c r="EH29" s="38"/>
      <c r="EI29" s="38"/>
      <c r="EJ29" s="38"/>
      <c r="EK29" s="38"/>
      <c r="EL29" s="38"/>
      <c r="EM29" s="38"/>
      <c r="EN29" s="38"/>
      <c r="EO29" s="38"/>
      <c r="EP29" s="38"/>
      <c r="EQ29" s="38"/>
      <c r="ER29" s="38"/>
      <c r="ES29" s="38"/>
      <c r="ET29" s="38"/>
      <c r="EU29" s="38"/>
      <c r="EV29" s="38"/>
      <c r="EW29" s="38"/>
      <c r="EX29" s="38"/>
      <c r="EY29" s="38"/>
      <c r="EZ29" s="38"/>
      <c r="FA29" s="38"/>
      <c r="FB29" s="38"/>
      <c r="FC29" s="38"/>
      <c r="FD29" s="38"/>
      <c r="FE29" s="38"/>
      <c r="FF29" s="38"/>
      <c r="FG29" s="38"/>
      <c r="FH29" s="38"/>
      <c r="FI29" s="38"/>
      <c r="FJ29" s="38"/>
      <c r="FK29" s="38"/>
      <c r="FL29" s="38"/>
      <c r="FM29" s="38"/>
    </row>
    <row r="30" spans="1:169" x14ac:dyDescent="0.45">
      <c r="A30" t="s">
        <v>209</v>
      </c>
      <c r="B30" s="32">
        <v>0</v>
      </c>
      <c r="C30" s="32">
        <v>0</v>
      </c>
      <c r="D30" s="32">
        <v>0</v>
      </c>
      <c r="E30" s="32">
        <v>0</v>
      </c>
      <c r="F30" s="32">
        <v>0</v>
      </c>
      <c r="G30" s="32">
        <v>0</v>
      </c>
      <c r="H30" s="32">
        <v>0</v>
      </c>
      <c r="I30" s="32">
        <v>0</v>
      </c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38"/>
      <c r="AK30" s="38"/>
      <c r="AL30" s="38"/>
      <c r="AM30" s="38"/>
      <c r="AN30" s="38"/>
      <c r="AO30" s="38"/>
      <c r="AP30" s="38"/>
      <c r="AQ30" s="38"/>
      <c r="AR30" s="38"/>
      <c r="AS30" s="38"/>
      <c r="AT30" s="38"/>
      <c r="AU30" s="38"/>
      <c r="AV30" s="38"/>
      <c r="AW30" s="38"/>
      <c r="AX30" s="38"/>
      <c r="AY30" s="38"/>
      <c r="AZ30" s="38"/>
      <c r="BA30" s="38"/>
      <c r="BB30" s="38"/>
      <c r="BC30" s="38"/>
      <c r="BD30" s="38"/>
      <c r="BE30" s="38"/>
      <c r="BF30" s="38"/>
      <c r="BG30" s="38"/>
      <c r="BH30" s="38"/>
      <c r="BI30" s="38"/>
      <c r="BJ30" s="38"/>
      <c r="BK30" s="38"/>
      <c r="BL30" s="38"/>
      <c r="BM30" s="38"/>
      <c r="BN30" s="38"/>
      <c r="BO30" s="38"/>
      <c r="BP30" s="38"/>
      <c r="BQ30" s="38"/>
      <c r="BR30" s="38"/>
      <c r="BS30" s="38"/>
      <c r="BT30" s="38"/>
      <c r="BU30" s="38"/>
      <c r="BV30" s="38"/>
      <c r="BW30" s="38"/>
      <c r="BX30" s="38"/>
      <c r="BY30" s="38"/>
      <c r="BZ30" s="38"/>
      <c r="CA30" s="38"/>
      <c r="CB30" s="38"/>
      <c r="CC30" s="38"/>
      <c r="CD30" s="38"/>
      <c r="CE30" s="38"/>
      <c r="CF30" s="38"/>
      <c r="CG30" s="38"/>
      <c r="CH30" s="38"/>
      <c r="CI30" s="38"/>
      <c r="CJ30" s="38"/>
      <c r="CK30" s="38"/>
      <c r="CL30" s="38"/>
      <c r="CM30" s="38"/>
      <c r="CN30" s="38"/>
      <c r="CO30" s="38"/>
      <c r="CP30" s="38"/>
      <c r="CQ30" s="38"/>
      <c r="CR30" s="38"/>
      <c r="CS30" s="38"/>
      <c r="CT30" s="38"/>
      <c r="CU30" s="38"/>
      <c r="CV30" s="38"/>
      <c r="CW30" s="38"/>
      <c r="CX30" s="38"/>
      <c r="CY30" s="38"/>
      <c r="CZ30" s="38"/>
      <c r="DA30" s="38"/>
      <c r="DB30" s="38"/>
      <c r="DC30" s="38"/>
      <c r="DD30" s="38"/>
      <c r="DE30" s="38"/>
      <c r="DF30" s="38"/>
      <c r="DG30" s="38"/>
      <c r="DH30" s="38"/>
      <c r="DI30" s="38"/>
      <c r="DJ30" s="38"/>
      <c r="DK30" s="38"/>
      <c r="DL30" s="38"/>
      <c r="DM30" s="38"/>
      <c r="DN30" s="38"/>
      <c r="DO30" s="38"/>
      <c r="DP30" s="38"/>
      <c r="DQ30" s="38"/>
      <c r="DR30" s="38"/>
      <c r="DS30" s="38"/>
      <c r="DT30" s="38"/>
      <c r="DU30" s="38"/>
      <c r="DV30" s="38"/>
      <c r="DW30" s="38"/>
      <c r="DX30" s="38"/>
      <c r="DY30" s="38"/>
      <c r="DZ30" s="38"/>
      <c r="EA30" s="38"/>
      <c r="EB30" s="38"/>
      <c r="EC30" s="38"/>
      <c r="ED30" s="38"/>
      <c r="EE30" s="38"/>
      <c r="EF30" s="38"/>
      <c r="EG30" s="38"/>
      <c r="EH30" s="38"/>
      <c r="EI30" s="38"/>
      <c r="EJ30" s="38"/>
      <c r="EK30" s="38"/>
      <c r="EL30" s="38"/>
      <c r="EM30" s="38"/>
      <c r="EN30" s="38"/>
      <c r="EO30" s="38"/>
      <c r="EP30" s="38"/>
      <c r="EQ30" s="38"/>
      <c r="ER30" s="38"/>
      <c r="ES30" s="38"/>
      <c r="ET30" s="38"/>
      <c r="EU30" s="38"/>
      <c r="EV30" s="38"/>
      <c r="EW30" s="38"/>
      <c r="EX30" s="38"/>
      <c r="EY30" s="38"/>
      <c r="EZ30" s="38"/>
      <c r="FA30" s="38"/>
      <c r="FB30" s="38"/>
      <c r="FC30" s="38"/>
      <c r="FD30" s="38"/>
      <c r="FE30" s="38"/>
      <c r="FF30" s="38"/>
      <c r="FG30" s="38"/>
      <c r="FH30" s="38"/>
      <c r="FI30" s="38"/>
      <c r="FJ30" s="38"/>
      <c r="FK30" s="38"/>
      <c r="FL30" s="38"/>
      <c r="FM30" s="38"/>
    </row>
    <row r="31" spans="1:169" x14ac:dyDescent="0.45">
      <c r="A31" t="s">
        <v>210</v>
      </c>
      <c r="B31" s="32">
        <v>0.09</v>
      </c>
      <c r="C31" s="32">
        <v>0.09</v>
      </c>
      <c r="D31" s="32">
        <v>0.09</v>
      </c>
      <c r="E31" s="32">
        <v>0.09</v>
      </c>
      <c r="F31" s="32">
        <v>0.09</v>
      </c>
      <c r="G31" s="32">
        <v>0.09</v>
      </c>
      <c r="H31" s="32">
        <v>0.09</v>
      </c>
      <c r="I31" s="32">
        <v>0.09</v>
      </c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  <c r="AF31" s="38"/>
      <c r="AG31" s="38"/>
      <c r="AH31" s="38"/>
      <c r="AI31" s="38"/>
      <c r="AJ31" s="38"/>
      <c r="AK31" s="38"/>
      <c r="AL31" s="38"/>
      <c r="AM31" s="38"/>
      <c r="AN31" s="38"/>
      <c r="AO31" s="38"/>
      <c r="AP31" s="38"/>
      <c r="AQ31" s="38"/>
      <c r="AR31" s="38"/>
      <c r="AS31" s="38"/>
      <c r="AT31" s="38"/>
      <c r="AU31" s="38"/>
      <c r="AV31" s="38"/>
      <c r="AW31" s="38"/>
      <c r="AX31" s="38"/>
      <c r="AY31" s="38"/>
      <c r="AZ31" s="38"/>
      <c r="BA31" s="38"/>
      <c r="BB31" s="38"/>
      <c r="BC31" s="38"/>
      <c r="BD31" s="38"/>
      <c r="BE31" s="38"/>
      <c r="BF31" s="38"/>
      <c r="BG31" s="38"/>
      <c r="BH31" s="38"/>
      <c r="BI31" s="38"/>
      <c r="BJ31" s="38"/>
      <c r="BK31" s="38"/>
      <c r="BL31" s="38"/>
      <c r="BM31" s="38"/>
      <c r="BN31" s="38"/>
      <c r="BO31" s="38"/>
      <c r="BP31" s="38"/>
      <c r="BQ31" s="38"/>
      <c r="BR31" s="38"/>
      <c r="BS31" s="38"/>
      <c r="BT31" s="38"/>
      <c r="BU31" s="38"/>
      <c r="BV31" s="38"/>
      <c r="BW31" s="38"/>
      <c r="BX31" s="38"/>
      <c r="BY31" s="38"/>
      <c r="BZ31" s="38"/>
      <c r="CA31" s="38"/>
      <c r="CB31" s="38"/>
      <c r="CC31" s="38"/>
      <c r="CD31" s="38"/>
      <c r="CE31" s="38"/>
      <c r="CF31" s="38"/>
      <c r="CG31" s="38"/>
      <c r="CH31" s="38"/>
      <c r="CI31" s="38"/>
      <c r="CJ31" s="38"/>
      <c r="CK31" s="38"/>
      <c r="CL31" s="38"/>
      <c r="CM31" s="38"/>
      <c r="CN31" s="38"/>
      <c r="CO31" s="38"/>
      <c r="CP31" s="38"/>
      <c r="CQ31" s="38"/>
      <c r="CR31" s="38"/>
      <c r="CS31" s="38"/>
      <c r="CT31" s="38"/>
      <c r="CU31" s="38"/>
      <c r="CV31" s="38"/>
      <c r="CW31" s="38"/>
      <c r="CX31" s="38"/>
      <c r="CY31" s="38"/>
      <c r="CZ31" s="38"/>
      <c r="DA31" s="38"/>
      <c r="DB31" s="38"/>
      <c r="DC31" s="38"/>
      <c r="DD31" s="38"/>
      <c r="DE31" s="38"/>
      <c r="DF31" s="38"/>
      <c r="DG31" s="38"/>
      <c r="DH31" s="38"/>
      <c r="DI31" s="38"/>
      <c r="DJ31" s="38"/>
      <c r="DK31" s="38"/>
      <c r="DL31" s="38"/>
      <c r="DM31" s="38"/>
      <c r="DN31" s="38"/>
      <c r="DO31" s="38"/>
      <c r="DP31" s="38"/>
      <c r="DQ31" s="38"/>
      <c r="DR31" s="38"/>
      <c r="DS31" s="38"/>
      <c r="DT31" s="38"/>
      <c r="DU31" s="38"/>
      <c r="DV31" s="38"/>
      <c r="DW31" s="38"/>
      <c r="DX31" s="38"/>
      <c r="DY31" s="38"/>
      <c r="DZ31" s="38"/>
      <c r="EA31" s="38"/>
      <c r="EB31" s="38"/>
      <c r="EC31" s="38"/>
      <c r="ED31" s="38"/>
      <c r="EE31" s="38"/>
      <c r="EF31" s="38"/>
      <c r="EG31" s="38"/>
      <c r="EH31" s="38"/>
      <c r="EI31" s="38"/>
      <c r="EJ31" s="38"/>
      <c r="EK31" s="38"/>
      <c r="EL31" s="38"/>
      <c r="EM31" s="38"/>
      <c r="EN31" s="38"/>
      <c r="EO31" s="38"/>
      <c r="EP31" s="38"/>
      <c r="EQ31" s="38"/>
      <c r="ER31" s="38"/>
      <c r="ES31" s="38"/>
      <c r="ET31" s="38"/>
      <c r="EU31" s="38"/>
      <c r="EV31" s="38"/>
      <c r="EW31" s="38"/>
      <c r="EX31" s="38"/>
      <c r="EY31" s="38"/>
      <c r="EZ31" s="38"/>
      <c r="FA31" s="38"/>
      <c r="FB31" s="38"/>
      <c r="FC31" s="38"/>
      <c r="FD31" s="38"/>
      <c r="FE31" s="38"/>
      <c r="FF31" s="38"/>
      <c r="FG31" s="38"/>
      <c r="FH31" s="38"/>
      <c r="FI31" s="38"/>
      <c r="FJ31" s="38"/>
      <c r="FK31" s="38"/>
      <c r="FL31" s="38"/>
      <c r="FM31" s="38"/>
    </row>
    <row r="32" spans="1:169" x14ac:dyDescent="0.45">
      <c r="A32" t="s">
        <v>211</v>
      </c>
      <c r="B32" s="32">
        <v>0.03</v>
      </c>
      <c r="C32" s="32">
        <v>0.03</v>
      </c>
      <c r="D32" s="32">
        <v>0.03</v>
      </c>
      <c r="E32" s="32">
        <v>0.03</v>
      </c>
      <c r="F32" s="32">
        <v>0.03</v>
      </c>
      <c r="G32" s="32">
        <v>0.03</v>
      </c>
      <c r="H32" s="32">
        <v>0.03</v>
      </c>
      <c r="I32" s="32">
        <v>0.03</v>
      </c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38"/>
      <c r="AI32" s="38"/>
      <c r="AJ32" s="38"/>
      <c r="AK32" s="38"/>
      <c r="AL32" s="38"/>
      <c r="AM32" s="38"/>
      <c r="AN32" s="38"/>
      <c r="AO32" s="38"/>
      <c r="AP32" s="38"/>
      <c r="AQ32" s="38"/>
      <c r="AR32" s="38"/>
      <c r="AS32" s="38"/>
      <c r="AT32" s="38"/>
      <c r="AU32" s="38"/>
      <c r="AV32" s="38"/>
      <c r="AW32" s="38"/>
      <c r="AX32" s="38"/>
      <c r="AY32" s="38"/>
      <c r="AZ32" s="38"/>
      <c r="BA32" s="38"/>
      <c r="BB32" s="38"/>
      <c r="BC32" s="38"/>
      <c r="BD32" s="38"/>
      <c r="BE32" s="38"/>
      <c r="BF32" s="38"/>
      <c r="BG32" s="38"/>
      <c r="BH32" s="38"/>
      <c r="BI32" s="38"/>
      <c r="BJ32" s="38"/>
      <c r="BK32" s="38"/>
      <c r="BL32" s="38"/>
      <c r="BM32" s="38"/>
      <c r="BN32" s="38"/>
      <c r="BO32" s="38"/>
      <c r="BP32" s="38"/>
      <c r="BQ32" s="38"/>
      <c r="BR32" s="38"/>
      <c r="BS32" s="38"/>
      <c r="BT32" s="38"/>
      <c r="BU32" s="38"/>
      <c r="BV32" s="38"/>
      <c r="BW32" s="38"/>
      <c r="BX32" s="38"/>
      <c r="BY32" s="38"/>
      <c r="BZ32" s="38"/>
      <c r="CA32" s="38"/>
      <c r="CB32" s="38"/>
      <c r="CC32" s="38"/>
      <c r="CD32" s="38"/>
      <c r="CE32" s="38"/>
      <c r="CF32" s="38"/>
      <c r="CG32" s="38"/>
      <c r="CH32" s="38"/>
      <c r="CI32" s="38"/>
      <c r="CJ32" s="38"/>
      <c r="CK32" s="38"/>
      <c r="CL32" s="38"/>
      <c r="CM32" s="38"/>
      <c r="CN32" s="38"/>
      <c r="CO32" s="38"/>
      <c r="CP32" s="38"/>
      <c r="CQ32" s="38"/>
      <c r="CR32" s="38"/>
      <c r="CS32" s="38"/>
      <c r="CT32" s="38"/>
      <c r="CU32" s="38"/>
      <c r="CV32" s="38"/>
      <c r="CW32" s="38"/>
      <c r="CX32" s="38"/>
      <c r="CY32" s="38"/>
      <c r="CZ32" s="38"/>
      <c r="DA32" s="38"/>
      <c r="DB32" s="38"/>
      <c r="DC32" s="38"/>
      <c r="DD32" s="38"/>
      <c r="DE32" s="38"/>
      <c r="DF32" s="38"/>
      <c r="DG32" s="38"/>
      <c r="DH32" s="38"/>
      <c r="DI32" s="38"/>
      <c r="DJ32" s="38"/>
      <c r="DK32" s="38"/>
      <c r="DL32" s="38"/>
      <c r="DM32" s="38"/>
      <c r="DN32" s="38"/>
      <c r="DO32" s="38"/>
      <c r="DP32" s="38"/>
      <c r="DQ32" s="38"/>
      <c r="DR32" s="38"/>
      <c r="DS32" s="38"/>
      <c r="DT32" s="38"/>
      <c r="DU32" s="38"/>
      <c r="DV32" s="38"/>
      <c r="DW32" s="38"/>
      <c r="DX32" s="38"/>
      <c r="DY32" s="38"/>
      <c r="DZ32" s="38"/>
      <c r="EA32" s="38"/>
      <c r="EB32" s="38"/>
      <c r="EC32" s="38"/>
      <c r="ED32" s="38"/>
      <c r="EE32" s="38"/>
      <c r="EF32" s="38"/>
      <c r="EG32" s="38"/>
      <c r="EH32" s="38"/>
      <c r="EI32" s="38"/>
      <c r="EJ32" s="38"/>
      <c r="EK32" s="38"/>
      <c r="EL32" s="38"/>
      <c r="EM32" s="38"/>
      <c r="EN32" s="38"/>
      <c r="EO32" s="38"/>
      <c r="EP32" s="38"/>
      <c r="EQ32" s="38"/>
      <c r="ER32" s="38"/>
      <c r="ES32" s="38"/>
      <c r="ET32" s="38"/>
      <c r="EU32" s="38"/>
      <c r="EV32" s="38"/>
      <c r="EW32" s="38"/>
      <c r="EX32" s="38"/>
      <c r="EY32" s="38"/>
      <c r="EZ32" s="38"/>
      <c r="FA32" s="38"/>
      <c r="FB32" s="38"/>
      <c r="FC32" s="38"/>
      <c r="FD32" s="38"/>
      <c r="FE32" s="38"/>
      <c r="FF32" s="38"/>
      <c r="FG32" s="38"/>
      <c r="FH32" s="38"/>
      <c r="FI32" s="38"/>
      <c r="FJ32" s="38"/>
      <c r="FK32" s="38"/>
      <c r="FL32" s="38"/>
      <c r="FM32" s="38"/>
    </row>
    <row r="33" spans="1:169" x14ac:dyDescent="0.45">
      <c r="A33" t="s">
        <v>212</v>
      </c>
      <c r="B33" s="32">
        <v>0</v>
      </c>
      <c r="C33" s="32">
        <v>0</v>
      </c>
      <c r="D33" s="32">
        <v>0</v>
      </c>
      <c r="E33" s="32">
        <v>0</v>
      </c>
      <c r="F33" s="32">
        <v>0</v>
      </c>
      <c r="G33" s="32">
        <v>0</v>
      </c>
      <c r="H33" s="32">
        <v>0</v>
      </c>
      <c r="I33" s="32">
        <v>0</v>
      </c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  <c r="AF33" s="38"/>
      <c r="AG33" s="38"/>
      <c r="AH33" s="38"/>
      <c r="AI33" s="38"/>
      <c r="AJ33" s="38"/>
      <c r="AK33" s="38"/>
      <c r="AL33" s="38"/>
      <c r="AM33" s="38"/>
      <c r="AN33" s="38"/>
      <c r="AO33" s="38"/>
      <c r="AP33" s="38"/>
      <c r="AQ33" s="38"/>
      <c r="AR33" s="38"/>
      <c r="AS33" s="38"/>
      <c r="AT33" s="38"/>
      <c r="AU33" s="38"/>
      <c r="AV33" s="38"/>
      <c r="AW33" s="38"/>
      <c r="AX33" s="38"/>
      <c r="AY33" s="38"/>
      <c r="AZ33" s="38"/>
      <c r="BA33" s="38"/>
      <c r="BB33" s="38"/>
      <c r="BC33" s="38"/>
      <c r="BD33" s="38"/>
      <c r="BE33" s="38"/>
      <c r="BF33" s="38"/>
      <c r="BG33" s="38"/>
      <c r="BH33" s="38"/>
      <c r="BI33" s="38"/>
      <c r="BJ33" s="38"/>
      <c r="BK33" s="38"/>
      <c r="BL33" s="38"/>
      <c r="BM33" s="38"/>
      <c r="BN33" s="38"/>
      <c r="BO33" s="38"/>
      <c r="BP33" s="38"/>
      <c r="BQ33" s="38"/>
      <c r="BR33" s="38"/>
      <c r="BS33" s="38"/>
      <c r="BT33" s="38"/>
      <c r="BU33" s="38"/>
      <c r="BV33" s="38"/>
      <c r="BW33" s="38"/>
      <c r="BX33" s="38"/>
      <c r="BY33" s="38"/>
      <c r="BZ33" s="38"/>
      <c r="CA33" s="38"/>
      <c r="CB33" s="38"/>
      <c r="CC33" s="38"/>
      <c r="CD33" s="38"/>
      <c r="CE33" s="38"/>
      <c r="CF33" s="38"/>
      <c r="CG33" s="38"/>
      <c r="CH33" s="38"/>
      <c r="CI33" s="38"/>
      <c r="CJ33" s="38"/>
      <c r="CK33" s="38"/>
      <c r="CL33" s="38"/>
      <c r="CM33" s="38"/>
      <c r="CN33" s="38"/>
      <c r="CO33" s="38"/>
      <c r="CP33" s="38"/>
      <c r="CQ33" s="38"/>
      <c r="CR33" s="38"/>
      <c r="CS33" s="38"/>
      <c r="CT33" s="38"/>
      <c r="CU33" s="38"/>
      <c r="CV33" s="38"/>
      <c r="CW33" s="38"/>
      <c r="CX33" s="38"/>
      <c r="CY33" s="38"/>
      <c r="CZ33" s="38"/>
      <c r="DA33" s="38"/>
      <c r="DB33" s="38"/>
      <c r="DC33" s="38"/>
      <c r="DD33" s="38"/>
      <c r="DE33" s="38"/>
      <c r="DF33" s="38"/>
      <c r="DG33" s="38"/>
      <c r="DH33" s="38"/>
      <c r="DI33" s="38"/>
      <c r="DJ33" s="38"/>
      <c r="DK33" s="38"/>
      <c r="DL33" s="38"/>
      <c r="DM33" s="38"/>
      <c r="DN33" s="38"/>
      <c r="DO33" s="38"/>
      <c r="DP33" s="38"/>
      <c r="DQ33" s="38"/>
      <c r="DR33" s="38"/>
      <c r="DS33" s="38"/>
      <c r="DT33" s="38"/>
      <c r="DU33" s="38"/>
      <c r="DV33" s="38"/>
      <c r="DW33" s="38"/>
      <c r="DX33" s="38"/>
      <c r="DY33" s="38"/>
      <c r="DZ33" s="38"/>
      <c r="EA33" s="38"/>
      <c r="EB33" s="38"/>
      <c r="EC33" s="38"/>
      <c r="ED33" s="38"/>
      <c r="EE33" s="38"/>
      <c r="EF33" s="38"/>
      <c r="EG33" s="38"/>
      <c r="EH33" s="38"/>
      <c r="EI33" s="38"/>
      <c r="EJ33" s="38"/>
      <c r="EK33" s="38"/>
      <c r="EL33" s="38"/>
      <c r="EM33" s="38"/>
      <c r="EN33" s="38"/>
      <c r="EO33" s="38"/>
      <c r="EP33" s="38"/>
      <c r="EQ33" s="38"/>
      <c r="ER33" s="38"/>
      <c r="ES33" s="38"/>
      <c r="ET33" s="38"/>
      <c r="EU33" s="38"/>
      <c r="EV33" s="38"/>
      <c r="EW33" s="38"/>
      <c r="EX33" s="38"/>
      <c r="EY33" s="38"/>
      <c r="EZ33" s="38"/>
      <c r="FA33" s="38"/>
      <c r="FB33" s="38"/>
      <c r="FC33" s="38"/>
      <c r="FD33" s="38"/>
      <c r="FE33" s="38"/>
      <c r="FF33" s="38"/>
      <c r="FG33" s="38"/>
      <c r="FH33" s="38"/>
      <c r="FI33" s="38"/>
      <c r="FJ33" s="38"/>
      <c r="FK33" s="38"/>
      <c r="FL33" s="38"/>
      <c r="FM33" s="38"/>
    </row>
    <row r="34" spans="1:169" x14ac:dyDescent="0.45">
      <c r="A34" t="s">
        <v>213</v>
      </c>
      <c r="B34" s="32">
        <v>0.08</v>
      </c>
      <c r="C34" s="32">
        <v>0.08</v>
      </c>
      <c r="D34" s="32">
        <v>0.08</v>
      </c>
      <c r="E34" s="32">
        <v>0.08</v>
      </c>
      <c r="F34" s="32">
        <v>0.08</v>
      </c>
      <c r="G34" s="32">
        <v>0.08</v>
      </c>
      <c r="H34" s="32">
        <v>0.08</v>
      </c>
      <c r="I34" s="32">
        <v>0.08</v>
      </c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38"/>
      <c r="AI34" s="38"/>
      <c r="AJ34" s="38"/>
      <c r="AK34" s="38"/>
      <c r="AL34" s="38"/>
      <c r="AM34" s="38"/>
      <c r="AN34" s="38"/>
      <c r="AO34" s="38"/>
      <c r="AP34" s="38"/>
      <c r="AQ34" s="38"/>
      <c r="AR34" s="38"/>
      <c r="AS34" s="38"/>
      <c r="AT34" s="38"/>
      <c r="AU34" s="38"/>
      <c r="AV34" s="38"/>
      <c r="AW34" s="38"/>
      <c r="AX34" s="38"/>
      <c r="AY34" s="38"/>
      <c r="AZ34" s="38"/>
      <c r="BA34" s="38"/>
      <c r="BB34" s="38"/>
      <c r="BC34" s="38"/>
      <c r="BD34" s="38"/>
      <c r="BE34" s="38"/>
      <c r="BF34" s="38"/>
      <c r="BG34" s="38"/>
      <c r="BH34" s="38"/>
      <c r="BI34" s="38"/>
      <c r="BJ34" s="38"/>
      <c r="BK34" s="38"/>
      <c r="BL34" s="38"/>
      <c r="BM34" s="38"/>
      <c r="BN34" s="38"/>
      <c r="BO34" s="38"/>
      <c r="BP34" s="38"/>
      <c r="BQ34" s="38"/>
      <c r="BR34" s="38"/>
      <c r="BS34" s="38"/>
      <c r="BT34" s="38"/>
      <c r="BU34" s="38"/>
      <c r="BV34" s="38"/>
      <c r="BW34" s="38"/>
      <c r="BX34" s="38"/>
      <c r="BY34" s="38"/>
      <c r="BZ34" s="38"/>
      <c r="CA34" s="38"/>
      <c r="CB34" s="38"/>
      <c r="CC34" s="38"/>
      <c r="CD34" s="38"/>
      <c r="CE34" s="38"/>
      <c r="CF34" s="38"/>
      <c r="CG34" s="38"/>
      <c r="CH34" s="38"/>
      <c r="CI34" s="38"/>
      <c r="CJ34" s="38"/>
      <c r="CK34" s="38"/>
      <c r="CL34" s="38"/>
      <c r="CM34" s="38"/>
      <c r="CN34" s="38"/>
      <c r="CO34" s="38"/>
      <c r="CP34" s="38"/>
      <c r="CQ34" s="38"/>
      <c r="CR34" s="38"/>
      <c r="CS34" s="38"/>
      <c r="CT34" s="38"/>
      <c r="CU34" s="38"/>
      <c r="CV34" s="38"/>
      <c r="CW34" s="38"/>
      <c r="CX34" s="38"/>
      <c r="CY34" s="38"/>
      <c r="CZ34" s="38"/>
      <c r="DA34" s="38"/>
      <c r="DB34" s="38"/>
      <c r="DC34" s="38"/>
      <c r="DD34" s="38"/>
      <c r="DE34" s="38"/>
      <c r="DF34" s="38"/>
      <c r="DG34" s="38"/>
      <c r="DH34" s="38"/>
      <c r="DI34" s="38"/>
      <c r="DJ34" s="38"/>
      <c r="DK34" s="38"/>
      <c r="DL34" s="38"/>
      <c r="DM34" s="38"/>
      <c r="DN34" s="38"/>
      <c r="DO34" s="38"/>
      <c r="DP34" s="38"/>
      <c r="DQ34" s="38"/>
      <c r="DR34" s="38"/>
      <c r="DS34" s="38"/>
      <c r="DT34" s="38"/>
      <c r="DU34" s="38"/>
      <c r="DV34" s="38"/>
      <c r="DW34" s="38"/>
      <c r="DX34" s="38"/>
      <c r="DY34" s="38"/>
      <c r="DZ34" s="38"/>
      <c r="EA34" s="38"/>
      <c r="EB34" s="38"/>
      <c r="EC34" s="38"/>
      <c r="ED34" s="38"/>
      <c r="EE34" s="38"/>
      <c r="EF34" s="38"/>
      <c r="EG34" s="38"/>
      <c r="EH34" s="38"/>
      <c r="EI34" s="38"/>
      <c r="EJ34" s="38"/>
      <c r="EK34" s="38"/>
      <c r="EL34" s="38"/>
      <c r="EM34" s="38"/>
      <c r="EN34" s="38"/>
      <c r="EO34" s="38"/>
      <c r="EP34" s="38"/>
      <c r="EQ34" s="38"/>
      <c r="ER34" s="38"/>
      <c r="ES34" s="38"/>
      <c r="ET34" s="38"/>
      <c r="EU34" s="38"/>
      <c r="EV34" s="38"/>
      <c r="EW34" s="38"/>
      <c r="EX34" s="38"/>
      <c r="EY34" s="38"/>
      <c r="EZ34" s="38"/>
      <c r="FA34" s="38"/>
      <c r="FB34" s="38"/>
      <c r="FC34" s="38"/>
      <c r="FD34" s="38"/>
      <c r="FE34" s="38"/>
      <c r="FF34" s="38"/>
      <c r="FG34" s="38"/>
      <c r="FH34" s="38"/>
      <c r="FI34" s="38"/>
      <c r="FJ34" s="38"/>
      <c r="FK34" s="38"/>
      <c r="FL34" s="38"/>
      <c r="FM34" s="38"/>
    </row>
    <row r="35" spans="1:169" x14ac:dyDescent="0.45">
      <c r="A35" t="s">
        <v>214</v>
      </c>
      <c r="B35" s="32">
        <v>0.04</v>
      </c>
      <c r="C35" s="32">
        <v>0.04</v>
      </c>
      <c r="D35" s="32">
        <v>0.04</v>
      </c>
      <c r="E35" s="32">
        <v>0.04</v>
      </c>
      <c r="F35" s="32">
        <v>0.04</v>
      </c>
      <c r="G35" s="32">
        <v>0.04</v>
      </c>
      <c r="H35" s="32">
        <v>0.04</v>
      </c>
      <c r="I35" s="32">
        <v>0.04</v>
      </c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  <c r="AF35" s="38"/>
      <c r="AG35" s="38"/>
      <c r="AH35" s="38"/>
      <c r="AI35" s="38"/>
      <c r="AJ35" s="38"/>
      <c r="AK35" s="38"/>
      <c r="AL35" s="38"/>
      <c r="AM35" s="38"/>
      <c r="AN35" s="38"/>
      <c r="AO35" s="38"/>
      <c r="AP35" s="38"/>
      <c r="AQ35" s="38"/>
      <c r="AR35" s="38"/>
      <c r="AS35" s="38"/>
      <c r="AT35" s="38"/>
      <c r="AU35" s="38"/>
      <c r="AV35" s="38"/>
      <c r="AW35" s="38"/>
      <c r="AX35" s="38"/>
      <c r="AY35" s="38"/>
      <c r="AZ35" s="38"/>
      <c r="BA35" s="38"/>
      <c r="BB35" s="38"/>
      <c r="BC35" s="38"/>
      <c r="BD35" s="38"/>
      <c r="BE35" s="38"/>
      <c r="BF35" s="38"/>
      <c r="BG35" s="38"/>
      <c r="BH35" s="38"/>
      <c r="BI35" s="38"/>
      <c r="BJ35" s="38"/>
      <c r="BK35" s="38"/>
      <c r="BL35" s="38"/>
      <c r="BM35" s="38"/>
      <c r="BN35" s="38"/>
      <c r="BO35" s="38"/>
      <c r="BP35" s="38"/>
      <c r="BQ35" s="38"/>
      <c r="BR35" s="38"/>
      <c r="BS35" s="38"/>
      <c r="BT35" s="38"/>
      <c r="BU35" s="38"/>
      <c r="BV35" s="38"/>
      <c r="BW35" s="38"/>
      <c r="BX35" s="38"/>
      <c r="BY35" s="38"/>
      <c r="BZ35" s="38"/>
      <c r="CA35" s="38"/>
      <c r="CB35" s="38"/>
      <c r="CC35" s="38"/>
      <c r="CD35" s="38"/>
      <c r="CE35" s="38"/>
      <c r="CF35" s="38"/>
      <c r="CG35" s="38"/>
      <c r="CH35" s="38"/>
      <c r="CI35" s="38"/>
      <c r="CJ35" s="38"/>
      <c r="CK35" s="38"/>
      <c r="CL35" s="38"/>
      <c r="CM35" s="38"/>
      <c r="CN35" s="38"/>
      <c r="CO35" s="38"/>
      <c r="CP35" s="38"/>
      <c r="CQ35" s="38"/>
      <c r="CR35" s="38"/>
      <c r="CS35" s="38"/>
      <c r="CT35" s="38"/>
      <c r="CU35" s="38"/>
      <c r="CV35" s="38"/>
      <c r="CW35" s="38"/>
      <c r="CX35" s="38"/>
      <c r="CY35" s="38"/>
      <c r="CZ35" s="38"/>
      <c r="DA35" s="38"/>
      <c r="DB35" s="38"/>
      <c r="DC35" s="38"/>
      <c r="DD35" s="38"/>
      <c r="DE35" s="38"/>
      <c r="DF35" s="38"/>
      <c r="DG35" s="38"/>
      <c r="DH35" s="38"/>
      <c r="DI35" s="38"/>
      <c r="DJ35" s="38"/>
      <c r="DK35" s="38"/>
      <c r="DL35" s="38"/>
      <c r="DM35" s="38"/>
      <c r="DN35" s="38"/>
      <c r="DO35" s="38"/>
      <c r="DP35" s="38"/>
      <c r="DQ35" s="38"/>
      <c r="DR35" s="38"/>
      <c r="DS35" s="38"/>
      <c r="DT35" s="38"/>
      <c r="DU35" s="38"/>
      <c r="DV35" s="38"/>
      <c r="DW35" s="38"/>
      <c r="DX35" s="38"/>
      <c r="DY35" s="38"/>
      <c r="DZ35" s="38"/>
      <c r="EA35" s="38"/>
      <c r="EB35" s="38"/>
      <c r="EC35" s="38"/>
      <c r="ED35" s="38"/>
      <c r="EE35" s="38"/>
      <c r="EF35" s="38"/>
      <c r="EG35" s="38"/>
      <c r="EH35" s="38"/>
      <c r="EI35" s="38"/>
      <c r="EJ35" s="38"/>
      <c r="EK35" s="38"/>
      <c r="EL35" s="38"/>
      <c r="EM35" s="38"/>
      <c r="EN35" s="38"/>
      <c r="EO35" s="38"/>
      <c r="EP35" s="38"/>
      <c r="EQ35" s="38"/>
      <c r="ER35" s="38"/>
      <c r="ES35" s="38"/>
      <c r="ET35" s="38"/>
      <c r="EU35" s="38"/>
      <c r="EV35" s="38"/>
      <c r="EW35" s="38"/>
      <c r="EX35" s="38"/>
      <c r="EY35" s="38"/>
      <c r="EZ35" s="38"/>
      <c r="FA35" s="38"/>
      <c r="FB35" s="38"/>
      <c r="FC35" s="38"/>
      <c r="FD35" s="38"/>
      <c r="FE35" s="38"/>
      <c r="FF35" s="38"/>
      <c r="FG35" s="38"/>
      <c r="FH35" s="38"/>
      <c r="FI35" s="38"/>
      <c r="FJ35" s="38"/>
      <c r="FK35" s="38"/>
      <c r="FL35" s="38"/>
      <c r="FM35" s="38"/>
    </row>
    <row r="36" spans="1:169" x14ac:dyDescent="0.45">
      <c r="A36" t="s">
        <v>215</v>
      </c>
      <c r="B36" s="32">
        <v>0.01</v>
      </c>
      <c r="C36" s="32">
        <v>0.01</v>
      </c>
      <c r="D36" s="32">
        <v>0.01</v>
      </c>
      <c r="E36" s="32">
        <v>0.01</v>
      </c>
      <c r="F36" s="32">
        <v>0.01</v>
      </c>
      <c r="G36" s="32">
        <v>0.01</v>
      </c>
      <c r="H36" s="32">
        <v>0.01</v>
      </c>
      <c r="I36" s="32">
        <v>0.01</v>
      </c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  <c r="AF36" s="38"/>
      <c r="AG36" s="38"/>
      <c r="AH36" s="38"/>
      <c r="AI36" s="38"/>
      <c r="AJ36" s="38"/>
      <c r="AK36" s="38"/>
      <c r="AL36" s="38"/>
      <c r="AM36" s="38"/>
      <c r="AN36" s="38"/>
      <c r="AO36" s="38"/>
      <c r="AP36" s="38"/>
      <c r="AQ36" s="38"/>
      <c r="AR36" s="38"/>
      <c r="AS36" s="38"/>
      <c r="AT36" s="38"/>
      <c r="AU36" s="38"/>
      <c r="AV36" s="38"/>
      <c r="AW36" s="38"/>
      <c r="AX36" s="38"/>
      <c r="AY36" s="38"/>
      <c r="AZ36" s="38"/>
      <c r="BA36" s="38"/>
      <c r="BB36" s="38"/>
      <c r="BC36" s="38"/>
      <c r="BD36" s="38"/>
      <c r="BE36" s="38"/>
      <c r="BF36" s="38"/>
      <c r="BG36" s="38"/>
      <c r="BH36" s="38"/>
      <c r="BI36" s="38"/>
      <c r="BJ36" s="38"/>
      <c r="BK36" s="38"/>
      <c r="BL36" s="38"/>
      <c r="BM36" s="38"/>
      <c r="BN36" s="38"/>
      <c r="BO36" s="38"/>
      <c r="BP36" s="38"/>
      <c r="BQ36" s="38"/>
      <c r="BR36" s="38"/>
      <c r="BS36" s="38"/>
      <c r="BT36" s="38"/>
      <c r="BU36" s="38"/>
      <c r="BV36" s="38"/>
      <c r="BW36" s="38"/>
      <c r="BX36" s="38"/>
      <c r="BY36" s="38"/>
      <c r="BZ36" s="38"/>
      <c r="CA36" s="38"/>
      <c r="CB36" s="38"/>
      <c r="CC36" s="38"/>
      <c r="CD36" s="38"/>
      <c r="CE36" s="38"/>
      <c r="CF36" s="38"/>
      <c r="CG36" s="38"/>
      <c r="CH36" s="38"/>
      <c r="CI36" s="38"/>
      <c r="CJ36" s="38"/>
      <c r="CK36" s="38"/>
      <c r="CL36" s="38"/>
      <c r="CM36" s="38"/>
      <c r="CN36" s="38"/>
      <c r="CO36" s="38"/>
      <c r="CP36" s="38"/>
      <c r="CQ36" s="38"/>
      <c r="CR36" s="38"/>
      <c r="CS36" s="38"/>
      <c r="CT36" s="38"/>
      <c r="CU36" s="38"/>
      <c r="CV36" s="38"/>
      <c r="CW36" s="38"/>
      <c r="CX36" s="38"/>
      <c r="CY36" s="38"/>
      <c r="CZ36" s="38"/>
      <c r="DA36" s="38"/>
      <c r="DB36" s="38"/>
      <c r="DC36" s="38"/>
      <c r="DD36" s="38"/>
      <c r="DE36" s="38"/>
      <c r="DF36" s="38"/>
      <c r="DG36" s="38"/>
      <c r="DH36" s="38"/>
      <c r="DI36" s="38"/>
      <c r="DJ36" s="38"/>
      <c r="DK36" s="38"/>
      <c r="DL36" s="38"/>
      <c r="DM36" s="38"/>
      <c r="DN36" s="38"/>
      <c r="DO36" s="38"/>
      <c r="DP36" s="38"/>
      <c r="DQ36" s="38"/>
      <c r="DR36" s="38"/>
      <c r="DS36" s="38"/>
      <c r="DT36" s="38"/>
      <c r="DU36" s="38"/>
      <c r="DV36" s="38"/>
      <c r="DW36" s="38"/>
      <c r="DX36" s="38"/>
      <c r="DY36" s="38"/>
      <c r="DZ36" s="38"/>
      <c r="EA36" s="38"/>
      <c r="EB36" s="38"/>
      <c r="EC36" s="38"/>
      <c r="ED36" s="38"/>
      <c r="EE36" s="38"/>
      <c r="EF36" s="38"/>
      <c r="EG36" s="38"/>
      <c r="EH36" s="38"/>
      <c r="EI36" s="38"/>
      <c r="EJ36" s="38"/>
      <c r="EK36" s="38"/>
      <c r="EL36" s="38"/>
      <c r="EM36" s="38"/>
      <c r="EN36" s="38"/>
      <c r="EO36" s="38"/>
      <c r="EP36" s="38"/>
      <c r="EQ36" s="38"/>
      <c r="ER36" s="38"/>
      <c r="ES36" s="38"/>
      <c r="ET36" s="38"/>
      <c r="EU36" s="38"/>
      <c r="EV36" s="38"/>
      <c r="EW36" s="38"/>
      <c r="EX36" s="38"/>
      <c r="EY36" s="38"/>
      <c r="EZ36" s="38"/>
      <c r="FA36" s="38"/>
      <c r="FB36" s="38"/>
      <c r="FC36" s="38"/>
      <c r="FD36" s="38"/>
      <c r="FE36" s="38"/>
      <c r="FF36" s="38"/>
      <c r="FG36" s="38"/>
      <c r="FH36" s="38"/>
      <c r="FI36" s="38"/>
      <c r="FJ36" s="38"/>
      <c r="FK36" s="38"/>
      <c r="FL36" s="38"/>
      <c r="FM36" s="38"/>
    </row>
    <row r="37" spans="1:169" x14ac:dyDescent="0.45">
      <c r="A37" t="s">
        <v>216</v>
      </c>
      <c r="B37" s="32">
        <v>0.08</v>
      </c>
      <c r="C37" s="32">
        <v>0.08</v>
      </c>
      <c r="D37" s="32">
        <v>0.08</v>
      </c>
      <c r="E37" s="32">
        <v>0.08</v>
      </c>
      <c r="F37" s="32">
        <v>0.08</v>
      </c>
      <c r="G37" s="32">
        <v>0.08</v>
      </c>
      <c r="H37" s="32">
        <v>0.08</v>
      </c>
      <c r="I37" s="32">
        <v>0.08</v>
      </c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  <c r="AJ37" s="38"/>
      <c r="AK37" s="38"/>
      <c r="AL37" s="38"/>
      <c r="AM37" s="38"/>
      <c r="AN37" s="38"/>
      <c r="AO37" s="38"/>
      <c r="AP37" s="38"/>
      <c r="AQ37" s="38"/>
      <c r="AR37" s="38"/>
      <c r="AS37" s="38"/>
      <c r="AT37" s="38"/>
      <c r="AU37" s="38"/>
      <c r="AV37" s="38"/>
      <c r="AW37" s="38"/>
      <c r="AX37" s="38"/>
      <c r="AY37" s="38"/>
      <c r="AZ37" s="38"/>
      <c r="BA37" s="38"/>
      <c r="BB37" s="38"/>
      <c r="BC37" s="38"/>
      <c r="BD37" s="38"/>
      <c r="BE37" s="38"/>
      <c r="BF37" s="38"/>
      <c r="BG37" s="38"/>
      <c r="BH37" s="38"/>
      <c r="BI37" s="38"/>
      <c r="BJ37" s="38"/>
      <c r="BK37" s="38"/>
      <c r="BL37" s="38"/>
      <c r="BM37" s="38"/>
      <c r="BN37" s="38"/>
      <c r="BO37" s="38"/>
      <c r="BP37" s="38"/>
      <c r="BQ37" s="38"/>
      <c r="BR37" s="38"/>
      <c r="BS37" s="38"/>
      <c r="BT37" s="38"/>
      <c r="BU37" s="38"/>
      <c r="BV37" s="38"/>
      <c r="BW37" s="38"/>
      <c r="BX37" s="38"/>
      <c r="BY37" s="38"/>
      <c r="BZ37" s="38"/>
      <c r="CA37" s="38"/>
      <c r="CB37" s="38"/>
      <c r="CC37" s="38"/>
      <c r="CD37" s="38"/>
      <c r="CE37" s="38"/>
      <c r="CF37" s="38"/>
      <c r="CG37" s="38"/>
      <c r="CH37" s="38"/>
      <c r="CI37" s="38"/>
      <c r="CJ37" s="38"/>
      <c r="CK37" s="38"/>
      <c r="CL37" s="38"/>
      <c r="CM37" s="38"/>
      <c r="CN37" s="38"/>
      <c r="CO37" s="38"/>
      <c r="CP37" s="38"/>
      <c r="CQ37" s="38"/>
      <c r="CR37" s="38"/>
      <c r="CS37" s="38"/>
      <c r="CT37" s="38"/>
      <c r="CU37" s="38"/>
      <c r="CV37" s="38"/>
      <c r="CW37" s="38"/>
      <c r="CX37" s="38"/>
      <c r="CY37" s="38"/>
      <c r="CZ37" s="38"/>
      <c r="DA37" s="38"/>
      <c r="DB37" s="38"/>
      <c r="DC37" s="38"/>
      <c r="DD37" s="38"/>
      <c r="DE37" s="38"/>
      <c r="DF37" s="38"/>
      <c r="DG37" s="38"/>
      <c r="DH37" s="38"/>
      <c r="DI37" s="38"/>
      <c r="DJ37" s="38"/>
      <c r="DK37" s="38"/>
      <c r="DL37" s="38"/>
      <c r="DM37" s="38"/>
      <c r="DN37" s="38"/>
      <c r="DO37" s="38"/>
      <c r="DP37" s="38"/>
      <c r="DQ37" s="38"/>
      <c r="DR37" s="38"/>
      <c r="DS37" s="38"/>
      <c r="DT37" s="38"/>
      <c r="DU37" s="38"/>
      <c r="DV37" s="38"/>
      <c r="DW37" s="38"/>
      <c r="DX37" s="38"/>
      <c r="DY37" s="38"/>
      <c r="DZ37" s="38"/>
      <c r="EA37" s="38"/>
      <c r="EB37" s="38"/>
      <c r="EC37" s="38"/>
      <c r="ED37" s="38"/>
      <c r="EE37" s="38"/>
      <c r="EF37" s="38"/>
      <c r="EG37" s="38"/>
      <c r="EH37" s="38"/>
      <c r="EI37" s="38"/>
      <c r="EJ37" s="38"/>
      <c r="EK37" s="38"/>
      <c r="EL37" s="38"/>
      <c r="EM37" s="38"/>
      <c r="EN37" s="38"/>
      <c r="EO37" s="38"/>
      <c r="EP37" s="38"/>
      <c r="EQ37" s="38"/>
      <c r="ER37" s="38"/>
      <c r="ES37" s="38"/>
      <c r="ET37" s="38"/>
      <c r="EU37" s="38"/>
      <c r="EV37" s="38"/>
      <c r="EW37" s="38"/>
      <c r="EX37" s="38"/>
      <c r="EY37" s="38"/>
      <c r="EZ37" s="38"/>
      <c r="FA37" s="38"/>
      <c r="FB37" s="38"/>
      <c r="FC37" s="38"/>
      <c r="FD37" s="38"/>
      <c r="FE37" s="38"/>
      <c r="FF37" s="38"/>
      <c r="FG37" s="38"/>
      <c r="FH37" s="38"/>
      <c r="FI37" s="38"/>
      <c r="FJ37" s="38"/>
      <c r="FK37" s="38"/>
      <c r="FL37" s="38"/>
      <c r="FM37" s="38"/>
    </row>
    <row r="38" spans="1:169" x14ac:dyDescent="0.45">
      <c r="A38" t="s">
        <v>217</v>
      </c>
      <c r="B38" s="32">
        <v>0.04</v>
      </c>
      <c r="C38" s="32">
        <v>0.04</v>
      </c>
      <c r="D38" s="32">
        <v>0.04</v>
      </c>
      <c r="E38" s="32">
        <v>0.04</v>
      </c>
      <c r="F38" s="32">
        <v>0.04</v>
      </c>
      <c r="G38" s="32">
        <v>0.04</v>
      </c>
      <c r="H38" s="32">
        <v>0.04</v>
      </c>
      <c r="I38" s="32">
        <v>0.04</v>
      </c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38"/>
      <c r="AI38" s="38"/>
      <c r="AJ38" s="38"/>
      <c r="AK38" s="38"/>
      <c r="AL38" s="38"/>
      <c r="AM38" s="38"/>
      <c r="AN38" s="38"/>
      <c r="AO38" s="38"/>
      <c r="AP38" s="38"/>
      <c r="AQ38" s="38"/>
      <c r="AR38" s="38"/>
      <c r="AS38" s="38"/>
      <c r="AT38" s="38"/>
      <c r="AU38" s="38"/>
      <c r="AV38" s="38"/>
      <c r="AW38" s="38"/>
      <c r="AX38" s="38"/>
      <c r="AY38" s="38"/>
      <c r="AZ38" s="38"/>
      <c r="BA38" s="38"/>
      <c r="BB38" s="38"/>
      <c r="BC38" s="38"/>
      <c r="BD38" s="38"/>
      <c r="BE38" s="38"/>
      <c r="BF38" s="38"/>
      <c r="BG38" s="38"/>
      <c r="BH38" s="38"/>
      <c r="BI38" s="38"/>
      <c r="BJ38" s="38"/>
      <c r="BK38" s="38"/>
      <c r="BL38" s="38"/>
      <c r="BM38" s="38"/>
      <c r="BN38" s="38"/>
      <c r="BO38" s="38"/>
      <c r="BP38" s="38"/>
      <c r="BQ38" s="38"/>
      <c r="BR38" s="38"/>
      <c r="BS38" s="38"/>
      <c r="BT38" s="38"/>
      <c r="BU38" s="38"/>
      <c r="BV38" s="38"/>
      <c r="BW38" s="38"/>
      <c r="BX38" s="38"/>
      <c r="BY38" s="38"/>
      <c r="BZ38" s="38"/>
      <c r="CA38" s="38"/>
      <c r="CB38" s="38"/>
      <c r="CC38" s="38"/>
      <c r="CD38" s="38"/>
      <c r="CE38" s="38"/>
      <c r="CF38" s="38"/>
      <c r="CG38" s="38"/>
      <c r="CH38" s="38"/>
      <c r="CI38" s="38"/>
      <c r="CJ38" s="38"/>
      <c r="CK38" s="38"/>
      <c r="CL38" s="38"/>
      <c r="CM38" s="38"/>
      <c r="CN38" s="38"/>
      <c r="CO38" s="38"/>
      <c r="CP38" s="38"/>
      <c r="CQ38" s="38"/>
      <c r="CR38" s="38"/>
      <c r="CS38" s="38"/>
      <c r="CT38" s="38"/>
      <c r="CU38" s="38"/>
      <c r="CV38" s="38"/>
      <c r="CW38" s="38"/>
      <c r="CX38" s="38"/>
      <c r="CY38" s="38"/>
      <c r="CZ38" s="38"/>
      <c r="DA38" s="38"/>
      <c r="DB38" s="38"/>
      <c r="DC38" s="38"/>
      <c r="DD38" s="38"/>
      <c r="DE38" s="38"/>
      <c r="DF38" s="38"/>
      <c r="DG38" s="38"/>
      <c r="DH38" s="38"/>
      <c r="DI38" s="38"/>
      <c r="DJ38" s="38"/>
      <c r="DK38" s="38"/>
      <c r="DL38" s="38"/>
      <c r="DM38" s="38"/>
      <c r="DN38" s="38"/>
      <c r="DO38" s="38"/>
      <c r="DP38" s="38"/>
      <c r="DQ38" s="38"/>
      <c r="DR38" s="38"/>
      <c r="DS38" s="38"/>
      <c r="DT38" s="38"/>
      <c r="DU38" s="38"/>
      <c r="DV38" s="38"/>
      <c r="DW38" s="38"/>
      <c r="DX38" s="38"/>
      <c r="DY38" s="38"/>
      <c r="DZ38" s="38"/>
      <c r="EA38" s="38"/>
      <c r="EB38" s="38"/>
      <c r="EC38" s="38"/>
      <c r="ED38" s="38"/>
      <c r="EE38" s="38"/>
      <c r="EF38" s="38"/>
      <c r="EG38" s="38"/>
      <c r="EH38" s="38"/>
      <c r="EI38" s="38"/>
      <c r="EJ38" s="38"/>
      <c r="EK38" s="38"/>
      <c r="EL38" s="38"/>
      <c r="EM38" s="38"/>
      <c r="EN38" s="38"/>
      <c r="EO38" s="38"/>
      <c r="EP38" s="38"/>
      <c r="EQ38" s="38"/>
      <c r="ER38" s="38"/>
      <c r="ES38" s="38"/>
      <c r="ET38" s="38"/>
      <c r="EU38" s="38"/>
      <c r="EV38" s="38"/>
      <c r="EW38" s="38"/>
      <c r="EX38" s="38"/>
      <c r="EY38" s="38"/>
      <c r="EZ38" s="38"/>
      <c r="FA38" s="38"/>
      <c r="FB38" s="38"/>
      <c r="FC38" s="38"/>
      <c r="FD38" s="38"/>
      <c r="FE38" s="38"/>
      <c r="FF38" s="38"/>
      <c r="FG38" s="38"/>
      <c r="FH38" s="38"/>
      <c r="FI38" s="38"/>
      <c r="FJ38" s="38"/>
      <c r="FK38" s="38"/>
      <c r="FL38" s="38"/>
      <c r="FM38" s="38"/>
    </row>
    <row r="39" spans="1:169" x14ac:dyDescent="0.45">
      <c r="A39" t="s">
        <v>218</v>
      </c>
      <c r="B39" s="32">
        <v>0.31</v>
      </c>
      <c r="C39" s="32">
        <v>0.31</v>
      </c>
      <c r="D39" s="32">
        <v>0.31</v>
      </c>
      <c r="E39" s="32">
        <v>0.31</v>
      </c>
      <c r="F39" s="44">
        <v>0.31</v>
      </c>
      <c r="G39" s="45">
        <v>0.31</v>
      </c>
      <c r="H39" s="45">
        <v>0.31</v>
      </c>
      <c r="I39" s="45">
        <v>0.31</v>
      </c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  <c r="AF39" s="38"/>
      <c r="AG39" s="38"/>
      <c r="AH39" s="38"/>
      <c r="AI39" s="38"/>
      <c r="AJ39" s="38"/>
      <c r="AK39" s="38"/>
      <c r="AL39" s="38"/>
      <c r="AM39" s="38"/>
      <c r="AN39" s="38"/>
      <c r="AO39" s="38"/>
      <c r="AP39" s="38"/>
      <c r="AQ39" s="38"/>
      <c r="AR39" s="38"/>
      <c r="AS39" s="38"/>
      <c r="AT39" s="38"/>
      <c r="AU39" s="38"/>
      <c r="AV39" s="38"/>
      <c r="AW39" s="38"/>
      <c r="AX39" s="38"/>
      <c r="AY39" s="38"/>
      <c r="AZ39" s="38"/>
      <c r="BA39" s="38"/>
      <c r="BB39" s="38"/>
      <c r="BC39" s="38"/>
      <c r="BD39" s="38"/>
      <c r="BE39" s="38"/>
      <c r="BF39" s="38"/>
      <c r="BG39" s="38"/>
      <c r="BH39" s="38"/>
      <c r="BI39" s="38"/>
      <c r="BJ39" s="38"/>
      <c r="BK39" s="38"/>
      <c r="BL39" s="38"/>
      <c r="BM39" s="38"/>
      <c r="BN39" s="38"/>
      <c r="BO39" s="38"/>
      <c r="BP39" s="38"/>
      <c r="BQ39" s="38"/>
      <c r="BR39" s="38"/>
      <c r="BS39" s="38"/>
      <c r="BT39" s="38"/>
      <c r="BU39" s="38"/>
      <c r="BV39" s="38"/>
      <c r="BW39" s="38"/>
      <c r="BX39" s="38"/>
      <c r="BY39" s="38"/>
      <c r="BZ39" s="38"/>
      <c r="CA39" s="38"/>
      <c r="CB39" s="38"/>
      <c r="CC39" s="38"/>
      <c r="CD39" s="38"/>
      <c r="CE39" s="38"/>
      <c r="CF39" s="38"/>
      <c r="CG39" s="38"/>
      <c r="CH39" s="38"/>
      <c r="CI39" s="38"/>
      <c r="CJ39" s="38"/>
      <c r="CK39" s="38"/>
      <c r="CL39" s="38"/>
      <c r="CM39" s="38"/>
      <c r="CN39" s="38"/>
      <c r="CO39" s="38"/>
      <c r="CP39" s="38"/>
      <c r="CQ39" s="38"/>
      <c r="CR39" s="38"/>
      <c r="CS39" s="38"/>
      <c r="CT39" s="38"/>
      <c r="CU39" s="38"/>
      <c r="CV39" s="38"/>
      <c r="CW39" s="38"/>
      <c r="CX39" s="38"/>
      <c r="CY39" s="38"/>
      <c r="CZ39" s="38"/>
      <c r="DA39" s="38"/>
      <c r="DB39" s="38"/>
      <c r="DC39" s="38"/>
      <c r="DD39" s="38"/>
      <c r="DE39" s="38"/>
      <c r="DF39" s="38"/>
      <c r="DG39" s="38"/>
      <c r="DH39" s="38"/>
      <c r="DI39" s="38"/>
      <c r="DJ39" s="38"/>
      <c r="DK39" s="38"/>
      <c r="DL39" s="38"/>
      <c r="DM39" s="38"/>
      <c r="DN39" s="38"/>
      <c r="DO39" s="38"/>
      <c r="DP39" s="38"/>
      <c r="DQ39" s="38"/>
      <c r="DR39" s="38"/>
      <c r="DS39" s="38"/>
      <c r="DT39" s="38"/>
      <c r="DU39" s="38"/>
      <c r="DV39" s="38"/>
      <c r="DW39" s="38"/>
      <c r="DX39" s="38"/>
      <c r="DY39" s="38"/>
      <c r="DZ39" s="38"/>
      <c r="EA39" s="38"/>
      <c r="EB39" s="38"/>
      <c r="EC39" s="38"/>
      <c r="ED39" s="38"/>
      <c r="EE39" s="38"/>
      <c r="EF39" s="38"/>
      <c r="EG39" s="38"/>
      <c r="EH39" s="38"/>
      <c r="EI39" s="38"/>
      <c r="EJ39" s="38"/>
      <c r="EK39" s="38"/>
      <c r="EL39" s="38"/>
      <c r="EM39" s="38"/>
      <c r="EN39" s="38"/>
      <c r="EO39" s="38"/>
      <c r="EP39" s="38"/>
      <c r="EQ39" s="38"/>
      <c r="ER39" s="38"/>
      <c r="ES39" s="38"/>
      <c r="ET39" s="38"/>
      <c r="EU39" s="38"/>
      <c r="EV39" s="38"/>
      <c r="EW39" s="38"/>
      <c r="EX39" s="38"/>
      <c r="EY39" s="38"/>
      <c r="EZ39" s="38"/>
      <c r="FA39" s="38"/>
      <c r="FB39" s="38"/>
      <c r="FC39" s="38"/>
      <c r="FD39" s="38"/>
      <c r="FE39" s="38"/>
      <c r="FF39" s="38"/>
      <c r="FG39" s="38"/>
      <c r="FH39" s="38"/>
      <c r="FI39" s="38"/>
      <c r="FJ39" s="38"/>
      <c r="FK39" s="38"/>
      <c r="FL39" s="38"/>
      <c r="FM39" s="38"/>
    </row>
    <row r="40" spans="1:169" x14ac:dyDescent="0.45">
      <c r="A40" t="s">
        <v>219</v>
      </c>
      <c r="B40" s="32">
        <v>0.31</v>
      </c>
      <c r="C40" s="32">
        <v>0.31</v>
      </c>
      <c r="D40" s="32">
        <v>0.31</v>
      </c>
      <c r="E40" s="32">
        <v>0.31</v>
      </c>
      <c r="F40" s="44">
        <v>0.28999999999999998</v>
      </c>
      <c r="G40" s="45">
        <v>0.28999999999999998</v>
      </c>
      <c r="H40" s="45">
        <v>0.28999999999999998</v>
      </c>
      <c r="I40" s="45">
        <v>0.28999999999999998</v>
      </c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  <c r="AF40" s="38"/>
      <c r="AG40" s="38"/>
      <c r="AH40" s="38"/>
      <c r="AI40" s="38"/>
      <c r="AJ40" s="38"/>
      <c r="AK40" s="38"/>
      <c r="AL40" s="38"/>
      <c r="AM40" s="38"/>
      <c r="AN40" s="38"/>
      <c r="AO40" s="38"/>
      <c r="AP40" s="38"/>
      <c r="AQ40" s="38"/>
      <c r="AR40" s="38"/>
      <c r="AS40" s="38"/>
      <c r="AT40" s="38"/>
      <c r="AU40" s="38"/>
      <c r="AV40" s="38"/>
      <c r="AW40" s="38"/>
      <c r="AX40" s="38"/>
      <c r="AY40" s="38"/>
      <c r="AZ40" s="38"/>
      <c r="BA40" s="38"/>
      <c r="BB40" s="38"/>
      <c r="BC40" s="38"/>
      <c r="BD40" s="38"/>
      <c r="BE40" s="38"/>
      <c r="BF40" s="38"/>
      <c r="BG40" s="38"/>
      <c r="BH40" s="38"/>
      <c r="BI40" s="38"/>
      <c r="BJ40" s="38"/>
      <c r="BK40" s="38"/>
      <c r="BL40" s="38"/>
      <c r="BM40" s="38"/>
      <c r="BN40" s="38"/>
      <c r="BO40" s="38"/>
      <c r="BP40" s="38"/>
      <c r="BQ40" s="38"/>
      <c r="BR40" s="38"/>
      <c r="BS40" s="38"/>
      <c r="BT40" s="38"/>
      <c r="BU40" s="38"/>
      <c r="BV40" s="38"/>
      <c r="BW40" s="38"/>
      <c r="BX40" s="38"/>
      <c r="BY40" s="38"/>
      <c r="BZ40" s="38"/>
      <c r="CA40" s="38"/>
      <c r="CB40" s="38"/>
      <c r="CC40" s="38"/>
      <c r="CD40" s="38"/>
      <c r="CE40" s="38"/>
      <c r="CF40" s="38"/>
      <c r="CG40" s="38"/>
      <c r="CH40" s="38"/>
      <c r="CI40" s="38"/>
      <c r="CJ40" s="38"/>
      <c r="CK40" s="38"/>
      <c r="CL40" s="38"/>
      <c r="CM40" s="38"/>
      <c r="CN40" s="38"/>
      <c r="CO40" s="38"/>
      <c r="CP40" s="38"/>
      <c r="CQ40" s="38"/>
      <c r="CR40" s="38"/>
      <c r="CS40" s="38"/>
      <c r="CT40" s="38"/>
      <c r="CU40" s="38"/>
      <c r="CV40" s="38"/>
      <c r="CW40" s="38"/>
      <c r="CX40" s="38"/>
      <c r="CY40" s="38"/>
      <c r="CZ40" s="38"/>
      <c r="DA40" s="38"/>
      <c r="DB40" s="38"/>
      <c r="DC40" s="38"/>
      <c r="DD40" s="38"/>
      <c r="DE40" s="38"/>
      <c r="DF40" s="38"/>
      <c r="DG40" s="38"/>
      <c r="DH40" s="38"/>
      <c r="DI40" s="38"/>
      <c r="DJ40" s="38"/>
      <c r="DK40" s="38"/>
      <c r="DL40" s="38"/>
      <c r="DM40" s="38"/>
      <c r="DN40" s="38"/>
      <c r="DO40" s="38"/>
      <c r="DP40" s="38"/>
      <c r="DQ40" s="38"/>
      <c r="DR40" s="38"/>
      <c r="DS40" s="38"/>
      <c r="DT40" s="38"/>
      <c r="DU40" s="38"/>
      <c r="DV40" s="38"/>
      <c r="DW40" s="38"/>
      <c r="DX40" s="38"/>
      <c r="DY40" s="38"/>
      <c r="DZ40" s="38"/>
      <c r="EA40" s="38"/>
      <c r="EB40" s="38"/>
      <c r="EC40" s="38"/>
      <c r="ED40" s="38"/>
      <c r="EE40" s="38"/>
      <c r="EF40" s="38"/>
      <c r="EG40" s="38"/>
      <c r="EH40" s="38"/>
      <c r="EI40" s="38"/>
      <c r="EJ40" s="38"/>
      <c r="EK40" s="38"/>
      <c r="EL40" s="38"/>
      <c r="EM40" s="38"/>
      <c r="EN40" s="38"/>
      <c r="EO40" s="38"/>
      <c r="EP40" s="38"/>
      <c r="EQ40" s="38"/>
      <c r="ER40" s="38"/>
      <c r="ES40" s="38"/>
      <c r="ET40" s="38"/>
      <c r="EU40" s="38"/>
      <c r="EV40" s="38"/>
      <c r="EW40" s="38"/>
      <c r="EX40" s="38"/>
      <c r="EY40" s="38"/>
      <c r="EZ40" s="38"/>
      <c r="FA40" s="38"/>
      <c r="FB40" s="38"/>
      <c r="FC40" s="38"/>
      <c r="FD40" s="38"/>
      <c r="FE40" s="38"/>
      <c r="FF40" s="38"/>
      <c r="FG40" s="38"/>
      <c r="FH40" s="38"/>
      <c r="FI40" s="38"/>
      <c r="FJ40" s="38"/>
      <c r="FK40" s="38"/>
      <c r="FL40" s="38"/>
      <c r="FM40" s="38"/>
    </row>
    <row r="41" spans="1:169" x14ac:dyDescent="0.45">
      <c r="A41" t="s">
        <v>220</v>
      </c>
      <c r="B41" s="32">
        <v>0.11</v>
      </c>
      <c r="C41" s="32">
        <v>0.11</v>
      </c>
      <c r="D41" s="32">
        <v>0.11</v>
      </c>
      <c r="E41" s="32">
        <v>0.11</v>
      </c>
      <c r="F41" s="44">
        <v>0.06</v>
      </c>
      <c r="G41" s="45">
        <v>0.06</v>
      </c>
      <c r="H41" s="45">
        <v>0.06</v>
      </c>
      <c r="I41" s="45">
        <v>0.06</v>
      </c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38"/>
      <c r="AF41" s="38"/>
      <c r="AG41" s="38"/>
      <c r="AH41" s="38"/>
      <c r="AI41" s="38"/>
      <c r="AJ41" s="38"/>
      <c r="AK41" s="38"/>
      <c r="AL41" s="38"/>
      <c r="AM41" s="38"/>
      <c r="AN41" s="38"/>
      <c r="AO41" s="38"/>
      <c r="AP41" s="38"/>
      <c r="AQ41" s="38"/>
      <c r="AR41" s="38"/>
      <c r="AS41" s="38"/>
      <c r="AT41" s="38"/>
      <c r="AU41" s="38"/>
      <c r="AV41" s="38"/>
      <c r="AW41" s="38"/>
      <c r="AX41" s="38"/>
      <c r="AY41" s="38"/>
      <c r="AZ41" s="38"/>
      <c r="BA41" s="38"/>
      <c r="BB41" s="38"/>
      <c r="BC41" s="38"/>
      <c r="BD41" s="38"/>
      <c r="BE41" s="38"/>
      <c r="BF41" s="38"/>
      <c r="BG41" s="38"/>
      <c r="BH41" s="38"/>
      <c r="BI41" s="38"/>
      <c r="BJ41" s="38"/>
      <c r="BK41" s="38"/>
      <c r="BL41" s="38"/>
      <c r="BM41" s="38"/>
      <c r="BN41" s="38"/>
      <c r="BO41" s="38"/>
      <c r="BP41" s="38"/>
      <c r="BQ41" s="38"/>
      <c r="BR41" s="38"/>
      <c r="BS41" s="38"/>
      <c r="BT41" s="38"/>
      <c r="BU41" s="38"/>
      <c r="BV41" s="38"/>
      <c r="BW41" s="38"/>
      <c r="BX41" s="38"/>
      <c r="BY41" s="38"/>
      <c r="BZ41" s="38"/>
      <c r="CA41" s="38"/>
      <c r="CB41" s="38"/>
      <c r="CC41" s="38"/>
      <c r="CD41" s="38"/>
      <c r="CE41" s="38"/>
      <c r="CF41" s="38"/>
      <c r="CG41" s="38"/>
      <c r="CH41" s="38"/>
      <c r="CI41" s="38"/>
      <c r="CJ41" s="38"/>
      <c r="CK41" s="38"/>
      <c r="CL41" s="38"/>
      <c r="CM41" s="38"/>
      <c r="CN41" s="38"/>
      <c r="CO41" s="38"/>
      <c r="CP41" s="38"/>
      <c r="CQ41" s="38"/>
      <c r="CR41" s="38"/>
      <c r="CS41" s="38"/>
      <c r="CT41" s="38"/>
      <c r="CU41" s="38"/>
      <c r="CV41" s="38"/>
      <c r="CW41" s="38"/>
      <c r="CX41" s="38"/>
      <c r="CY41" s="38"/>
      <c r="CZ41" s="38"/>
      <c r="DA41" s="38"/>
      <c r="DB41" s="38"/>
      <c r="DC41" s="38"/>
      <c r="DD41" s="38"/>
      <c r="DE41" s="38"/>
      <c r="DF41" s="38"/>
      <c r="DG41" s="38"/>
      <c r="DH41" s="38"/>
      <c r="DI41" s="38"/>
      <c r="DJ41" s="38"/>
      <c r="DK41" s="38"/>
      <c r="DL41" s="38"/>
      <c r="DM41" s="38"/>
      <c r="DN41" s="38"/>
      <c r="DO41" s="38"/>
      <c r="DP41" s="38"/>
      <c r="DQ41" s="38"/>
      <c r="DR41" s="38"/>
      <c r="DS41" s="38"/>
      <c r="DT41" s="38"/>
      <c r="DU41" s="38"/>
      <c r="DV41" s="38"/>
      <c r="DW41" s="38"/>
      <c r="DX41" s="38"/>
      <c r="DY41" s="38"/>
      <c r="DZ41" s="38"/>
      <c r="EA41" s="38"/>
      <c r="EB41" s="38"/>
      <c r="EC41" s="38"/>
      <c r="ED41" s="38"/>
      <c r="EE41" s="38"/>
      <c r="EF41" s="38"/>
      <c r="EG41" s="38"/>
      <c r="EH41" s="38"/>
      <c r="EI41" s="38"/>
      <c r="EJ41" s="38"/>
      <c r="EK41" s="38"/>
      <c r="EL41" s="38"/>
      <c r="EM41" s="38"/>
      <c r="EN41" s="38"/>
      <c r="EO41" s="38"/>
      <c r="EP41" s="38"/>
      <c r="EQ41" s="38"/>
      <c r="ER41" s="38"/>
      <c r="ES41" s="38"/>
      <c r="ET41" s="38"/>
      <c r="EU41" s="38"/>
      <c r="EV41" s="38"/>
      <c r="EW41" s="38"/>
      <c r="EX41" s="38"/>
      <c r="EY41" s="38"/>
      <c r="EZ41" s="38"/>
      <c r="FA41" s="38"/>
      <c r="FB41" s="38"/>
      <c r="FC41" s="38"/>
      <c r="FD41" s="38"/>
      <c r="FE41" s="38"/>
      <c r="FF41" s="38"/>
      <c r="FG41" s="38"/>
      <c r="FH41" s="38"/>
      <c r="FI41" s="38"/>
      <c r="FJ41" s="38"/>
      <c r="FK41" s="38"/>
      <c r="FL41" s="38"/>
      <c r="FM41" s="38"/>
    </row>
    <row r="42" spans="1:169" x14ac:dyDescent="0.45">
      <c r="A42" t="s">
        <v>221</v>
      </c>
      <c r="B42" s="32">
        <v>0.31</v>
      </c>
      <c r="C42" s="32">
        <v>0.31</v>
      </c>
      <c r="D42" s="44">
        <v>0.36</v>
      </c>
      <c r="E42" s="45">
        <v>0.28000000000000003</v>
      </c>
      <c r="F42" s="45">
        <v>0.28000000000000003</v>
      </c>
      <c r="G42" s="45">
        <v>0.28000000000000003</v>
      </c>
      <c r="H42" s="45">
        <v>0.28000000000000003</v>
      </c>
      <c r="I42" s="45">
        <v>0.28000000000000003</v>
      </c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  <c r="AF42" s="38"/>
      <c r="AG42" s="38"/>
      <c r="AH42" s="38"/>
      <c r="AI42" s="38"/>
      <c r="AJ42" s="38"/>
      <c r="AK42" s="38"/>
      <c r="AL42" s="38"/>
      <c r="AM42" s="38"/>
      <c r="AN42" s="38"/>
      <c r="AO42" s="38"/>
      <c r="AP42" s="38"/>
      <c r="AQ42" s="38"/>
      <c r="AR42" s="38"/>
      <c r="AS42" s="38"/>
      <c r="AT42" s="38"/>
      <c r="AU42" s="38"/>
      <c r="AV42" s="38"/>
      <c r="AW42" s="38"/>
      <c r="AX42" s="38"/>
      <c r="AY42" s="38"/>
      <c r="AZ42" s="38"/>
      <c r="BA42" s="38"/>
      <c r="BB42" s="38"/>
      <c r="BC42" s="38"/>
      <c r="BD42" s="38"/>
      <c r="BE42" s="38"/>
      <c r="BF42" s="38"/>
      <c r="BG42" s="38"/>
      <c r="BH42" s="38"/>
      <c r="BI42" s="38"/>
      <c r="BJ42" s="38"/>
      <c r="BK42" s="38"/>
      <c r="BL42" s="38"/>
      <c r="BM42" s="38"/>
      <c r="BN42" s="38"/>
      <c r="BO42" s="38"/>
      <c r="BP42" s="38"/>
      <c r="BQ42" s="38"/>
      <c r="BR42" s="38"/>
      <c r="BS42" s="38"/>
      <c r="BT42" s="38"/>
      <c r="BU42" s="38"/>
      <c r="BV42" s="38"/>
      <c r="BW42" s="38"/>
      <c r="BX42" s="38"/>
      <c r="BY42" s="38"/>
      <c r="BZ42" s="38"/>
      <c r="CA42" s="38"/>
      <c r="CB42" s="38"/>
      <c r="CC42" s="38"/>
      <c r="CD42" s="38"/>
      <c r="CE42" s="38"/>
      <c r="CF42" s="38"/>
      <c r="CG42" s="38"/>
      <c r="CH42" s="38"/>
      <c r="CI42" s="38"/>
      <c r="CJ42" s="38"/>
      <c r="CK42" s="38"/>
      <c r="CL42" s="38"/>
      <c r="CM42" s="38"/>
      <c r="CN42" s="38"/>
      <c r="CO42" s="38"/>
      <c r="CP42" s="38"/>
      <c r="CQ42" s="38"/>
      <c r="CR42" s="38"/>
      <c r="CS42" s="38"/>
      <c r="CT42" s="38"/>
      <c r="CU42" s="38"/>
      <c r="CV42" s="38"/>
      <c r="CW42" s="38"/>
      <c r="CX42" s="38"/>
      <c r="CY42" s="38"/>
      <c r="CZ42" s="38"/>
      <c r="DA42" s="38"/>
      <c r="DB42" s="38"/>
      <c r="DC42" s="38"/>
      <c r="DD42" s="38"/>
      <c r="DE42" s="38"/>
      <c r="DF42" s="38"/>
      <c r="DG42" s="38"/>
      <c r="DH42" s="38"/>
      <c r="DI42" s="38"/>
      <c r="DJ42" s="38"/>
      <c r="DK42" s="38"/>
      <c r="DL42" s="38"/>
      <c r="DM42" s="38"/>
      <c r="DN42" s="38"/>
      <c r="DO42" s="38"/>
      <c r="DP42" s="38"/>
      <c r="DQ42" s="38"/>
      <c r="DR42" s="38"/>
      <c r="DS42" s="38"/>
      <c r="DT42" s="38"/>
      <c r="DU42" s="38"/>
      <c r="DV42" s="38"/>
      <c r="DW42" s="38"/>
      <c r="DX42" s="38"/>
      <c r="DY42" s="38"/>
      <c r="DZ42" s="38"/>
      <c r="EA42" s="38"/>
      <c r="EB42" s="38"/>
      <c r="EC42" s="38"/>
      <c r="ED42" s="38"/>
      <c r="EE42" s="38"/>
      <c r="EF42" s="38"/>
      <c r="EG42" s="38"/>
      <c r="EH42" s="38"/>
      <c r="EI42" s="38"/>
      <c r="EJ42" s="38"/>
      <c r="EK42" s="38"/>
      <c r="EL42" s="38"/>
      <c r="EM42" s="38"/>
      <c r="EN42" s="38"/>
      <c r="EO42" s="38"/>
      <c r="EP42" s="38"/>
      <c r="EQ42" s="38"/>
      <c r="ER42" s="38"/>
      <c r="ES42" s="38"/>
      <c r="ET42" s="38"/>
      <c r="EU42" s="38"/>
      <c r="EV42" s="38"/>
      <c r="EW42" s="38"/>
      <c r="EX42" s="38"/>
      <c r="EY42" s="38"/>
      <c r="EZ42" s="38"/>
      <c r="FA42" s="38"/>
      <c r="FB42" s="38"/>
      <c r="FC42" s="38"/>
      <c r="FD42" s="38"/>
      <c r="FE42" s="38"/>
      <c r="FF42" s="38"/>
      <c r="FG42" s="38"/>
      <c r="FH42" s="38"/>
      <c r="FI42" s="38"/>
      <c r="FJ42" s="38"/>
      <c r="FK42" s="38"/>
      <c r="FL42" s="38"/>
      <c r="FM42" s="38"/>
    </row>
    <row r="43" spans="1:169" x14ac:dyDescent="0.45">
      <c r="A43" t="s">
        <v>222</v>
      </c>
      <c r="B43" s="32">
        <v>0.31</v>
      </c>
      <c r="C43" s="32">
        <v>0.31</v>
      </c>
      <c r="D43" s="44">
        <v>0.2576</v>
      </c>
      <c r="E43" s="45">
        <v>0.39</v>
      </c>
      <c r="F43" s="45">
        <v>0.39</v>
      </c>
      <c r="G43" s="45">
        <v>0.39</v>
      </c>
      <c r="H43" s="45">
        <v>0.39</v>
      </c>
      <c r="I43" s="45">
        <v>0.39</v>
      </c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  <c r="AE43" s="38"/>
      <c r="AF43" s="38"/>
      <c r="AG43" s="38"/>
      <c r="AH43" s="38"/>
      <c r="AI43" s="38"/>
      <c r="AJ43" s="38"/>
      <c r="AK43" s="38"/>
      <c r="AL43" s="38"/>
      <c r="AM43" s="38"/>
      <c r="AN43" s="38"/>
      <c r="AO43" s="38"/>
      <c r="AP43" s="38"/>
      <c r="AQ43" s="38"/>
      <c r="AR43" s="38"/>
      <c r="AS43" s="38"/>
      <c r="AT43" s="38"/>
      <c r="AU43" s="38"/>
      <c r="AV43" s="38"/>
      <c r="AW43" s="38"/>
      <c r="AX43" s="38"/>
      <c r="AY43" s="38"/>
      <c r="AZ43" s="38"/>
      <c r="BA43" s="38"/>
      <c r="BB43" s="38"/>
      <c r="BC43" s="38"/>
      <c r="BD43" s="38"/>
      <c r="BE43" s="38"/>
      <c r="BF43" s="38"/>
      <c r="BG43" s="38"/>
      <c r="BH43" s="38"/>
      <c r="BI43" s="38"/>
      <c r="BJ43" s="38"/>
      <c r="BK43" s="38"/>
      <c r="BL43" s="38"/>
      <c r="BM43" s="38"/>
      <c r="BN43" s="38"/>
      <c r="BO43" s="38"/>
      <c r="BP43" s="38"/>
      <c r="BQ43" s="38"/>
      <c r="BR43" s="38"/>
      <c r="BS43" s="38"/>
      <c r="BT43" s="38"/>
      <c r="BU43" s="38"/>
      <c r="BV43" s="38"/>
      <c r="BW43" s="38"/>
      <c r="BX43" s="38"/>
      <c r="BY43" s="38"/>
      <c r="BZ43" s="38"/>
      <c r="CA43" s="38"/>
      <c r="CB43" s="38"/>
      <c r="CC43" s="38"/>
      <c r="CD43" s="38"/>
      <c r="CE43" s="38"/>
      <c r="CF43" s="38"/>
      <c r="CG43" s="38"/>
      <c r="CH43" s="38"/>
      <c r="CI43" s="38"/>
      <c r="CJ43" s="38"/>
      <c r="CK43" s="38"/>
      <c r="CL43" s="38"/>
      <c r="CM43" s="38"/>
      <c r="CN43" s="38"/>
      <c r="CO43" s="38"/>
      <c r="CP43" s="38"/>
      <c r="CQ43" s="38"/>
      <c r="CR43" s="38"/>
      <c r="CS43" s="38"/>
      <c r="CT43" s="38"/>
      <c r="CU43" s="38"/>
      <c r="CV43" s="38"/>
      <c r="CW43" s="38"/>
      <c r="CX43" s="38"/>
      <c r="CY43" s="38"/>
      <c r="CZ43" s="38"/>
      <c r="DA43" s="38"/>
      <c r="DB43" s="38"/>
      <c r="DC43" s="38"/>
      <c r="DD43" s="38"/>
      <c r="DE43" s="38"/>
      <c r="DF43" s="38"/>
      <c r="DG43" s="38"/>
      <c r="DH43" s="38"/>
      <c r="DI43" s="38"/>
      <c r="DJ43" s="38"/>
      <c r="DK43" s="38"/>
      <c r="DL43" s="38"/>
      <c r="DM43" s="38"/>
      <c r="DN43" s="38"/>
      <c r="DO43" s="38"/>
      <c r="DP43" s="38"/>
      <c r="DQ43" s="38"/>
      <c r="DR43" s="38"/>
      <c r="DS43" s="38"/>
      <c r="DT43" s="38"/>
      <c r="DU43" s="38"/>
      <c r="DV43" s="38"/>
      <c r="DW43" s="38"/>
      <c r="DX43" s="38"/>
      <c r="DY43" s="38"/>
      <c r="DZ43" s="38"/>
      <c r="EA43" s="38"/>
      <c r="EB43" s="38"/>
      <c r="EC43" s="38"/>
      <c r="ED43" s="38"/>
      <c r="EE43" s="38"/>
      <c r="EF43" s="38"/>
      <c r="EG43" s="38"/>
      <c r="EH43" s="38"/>
      <c r="EI43" s="38"/>
      <c r="EJ43" s="38"/>
      <c r="EK43" s="38"/>
      <c r="EL43" s="38"/>
      <c r="EM43" s="38"/>
      <c r="EN43" s="38"/>
      <c r="EO43" s="38"/>
      <c r="EP43" s="38"/>
      <c r="EQ43" s="38"/>
      <c r="ER43" s="38"/>
      <c r="ES43" s="38"/>
      <c r="ET43" s="38"/>
      <c r="EU43" s="38"/>
      <c r="EV43" s="38"/>
      <c r="EW43" s="38"/>
      <c r="EX43" s="38"/>
      <c r="EY43" s="38"/>
      <c r="EZ43" s="38"/>
      <c r="FA43" s="38"/>
      <c r="FB43" s="38"/>
      <c r="FC43" s="38"/>
      <c r="FD43" s="38"/>
      <c r="FE43" s="38"/>
      <c r="FF43" s="38"/>
      <c r="FG43" s="38"/>
      <c r="FH43" s="38"/>
      <c r="FI43" s="38"/>
      <c r="FJ43" s="38"/>
      <c r="FK43" s="38"/>
      <c r="FL43" s="38"/>
      <c r="FM43" s="38"/>
    </row>
    <row r="44" spans="1:169" x14ac:dyDescent="0.45">
      <c r="A44" t="s">
        <v>223</v>
      </c>
      <c r="B44" s="32">
        <v>0.11</v>
      </c>
      <c r="C44" s="32">
        <v>0.11</v>
      </c>
      <c r="D44" s="44">
        <v>6.4699999999999994E-2</v>
      </c>
      <c r="E44" s="45">
        <v>0.05</v>
      </c>
      <c r="F44" s="45">
        <v>0.05</v>
      </c>
      <c r="G44" s="45">
        <v>0.05</v>
      </c>
      <c r="H44" s="45">
        <v>0.05</v>
      </c>
      <c r="I44" s="45">
        <v>0.05</v>
      </c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  <c r="AF44" s="38"/>
      <c r="AG44" s="38"/>
      <c r="AH44" s="38"/>
      <c r="AI44" s="38"/>
      <c r="AJ44" s="38"/>
      <c r="AK44" s="38"/>
      <c r="AL44" s="38"/>
      <c r="AM44" s="38"/>
      <c r="AN44" s="38"/>
      <c r="AO44" s="38"/>
      <c r="AP44" s="38"/>
      <c r="AQ44" s="38"/>
      <c r="AR44" s="38"/>
      <c r="AS44" s="38"/>
      <c r="AT44" s="38"/>
      <c r="AU44" s="38"/>
      <c r="AV44" s="38"/>
      <c r="AW44" s="38"/>
      <c r="AX44" s="38"/>
      <c r="AY44" s="38"/>
      <c r="AZ44" s="38"/>
      <c r="BA44" s="38"/>
      <c r="BB44" s="38"/>
      <c r="BC44" s="38"/>
      <c r="BD44" s="38"/>
      <c r="BE44" s="38"/>
      <c r="BF44" s="38"/>
      <c r="BG44" s="38"/>
      <c r="BH44" s="38"/>
      <c r="BI44" s="38"/>
      <c r="BJ44" s="38"/>
      <c r="BK44" s="38"/>
      <c r="BL44" s="38"/>
      <c r="BM44" s="38"/>
      <c r="BN44" s="38"/>
      <c r="BO44" s="38"/>
      <c r="BP44" s="38"/>
      <c r="BQ44" s="38"/>
      <c r="BR44" s="38"/>
      <c r="BS44" s="38"/>
      <c r="BT44" s="38"/>
      <c r="BU44" s="38"/>
      <c r="BV44" s="38"/>
      <c r="BW44" s="38"/>
      <c r="BX44" s="38"/>
      <c r="BY44" s="38"/>
      <c r="BZ44" s="38"/>
      <c r="CA44" s="38"/>
      <c r="CB44" s="38"/>
      <c r="CC44" s="38"/>
      <c r="CD44" s="38"/>
      <c r="CE44" s="38"/>
      <c r="CF44" s="38"/>
      <c r="CG44" s="38"/>
      <c r="CH44" s="38"/>
      <c r="CI44" s="38"/>
      <c r="CJ44" s="38"/>
      <c r="CK44" s="38"/>
      <c r="CL44" s="38"/>
      <c r="CM44" s="38"/>
      <c r="CN44" s="38"/>
      <c r="CO44" s="38"/>
      <c r="CP44" s="38"/>
      <c r="CQ44" s="38"/>
      <c r="CR44" s="38"/>
      <c r="CS44" s="38"/>
      <c r="CT44" s="38"/>
      <c r="CU44" s="38"/>
      <c r="CV44" s="38"/>
      <c r="CW44" s="38"/>
      <c r="CX44" s="38"/>
      <c r="CY44" s="38"/>
      <c r="CZ44" s="38"/>
      <c r="DA44" s="38"/>
      <c r="DB44" s="38"/>
      <c r="DC44" s="38"/>
      <c r="DD44" s="38"/>
      <c r="DE44" s="38"/>
      <c r="DF44" s="38"/>
      <c r="DG44" s="38"/>
      <c r="DH44" s="38"/>
      <c r="DI44" s="38"/>
      <c r="DJ44" s="38"/>
      <c r="DK44" s="38"/>
      <c r="DL44" s="38"/>
      <c r="DM44" s="38"/>
      <c r="DN44" s="38"/>
      <c r="DO44" s="38"/>
      <c r="DP44" s="38"/>
      <c r="DQ44" s="38"/>
      <c r="DR44" s="38"/>
      <c r="DS44" s="38"/>
      <c r="DT44" s="38"/>
      <c r="DU44" s="38"/>
      <c r="DV44" s="38"/>
      <c r="DW44" s="38"/>
      <c r="DX44" s="38"/>
      <c r="DY44" s="38"/>
      <c r="DZ44" s="38"/>
      <c r="EA44" s="38"/>
      <c r="EB44" s="38"/>
      <c r="EC44" s="38"/>
      <c r="ED44" s="38"/>
      <c r="EE44" s="38"/>
      <c r="EF44" s="38"/>
      <c r="EG44" s="38"/>
      <c r="EH44" s="38"/>
      <c r="EI44" s="38"/>
      <c r="EJ44" s="38"/>
      <c r="EK44" s="38"/>
      <c r="EL44" s="38"/>
      <c r="EM44" s="38"/>
      <c r="EN44" s="38"/>
      <c r="EO44" s="38"/>
      <c r="EP44" s="38"/>
      <c r="EQ44" s="38"/>
      <c r="ER44" s="38"/>
      <c r="ES44" s="38"/>
      <c r="ET44" s="38"/>
      <c r="EU44" s="38"/>
      <c r="EV44" s="38"/>
      <c r="EW44" s="38"/>
      <c r="EX44" s="38"/>
      <c r="EY44" s="38"/>
      <c r="EZ44" s="38"/>
      <c r="FA44" s="38"/>
      <c r="FB44" s="38"/>
      <c r="FC44" s="38"/>
      <c r="FD44" s="38"/>
      <c r="FE44" s="38"/>
      <c r="FF44" s="38"/>
      <c r="FG44" s="38"/>
      <c r="FH44" s="38"/>
      <c r="FI44" s="38"/>
      <c r="FJ44" s="38"/>
      <c r="FK44" s="38"/>
      <c r="FL44" s="38"/>
      <c r="FM44" s="38"/>
    </row>
    <row r="45" spans="1:169" x14ac:dyDescent="0.45">
      <c r="A45" t="s">
        <v>224</v>
      </c>
      <c r="B45" s="32">
        <v>0.31</v>
      </c>
      <c r="C45" s="32">
        <v>0.31</v>
      </c>
      <c r="D45" s="32">
        <v>0.31</v>
      </c>
      <c r="E45" s="44">
        <v>0.19420000000000001</v>
      </c>
      <c r="F45" s="45">
        <v>0.37</v>
      </c>
      <c r="G45" s="45">
        <v>0.37</v>
      </c>
      <c r="H45" s="45">
        <v>0.37</v>
      </c>
      <c r="I45" s="45">
        <v>0.37</v>
      </c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38"/>
      <c r="AE45" s="38"/>
      <c r="AF45" s="38"/>
      <c r="AG45" s="38"/>
      <c r="AH45" s="38"/>
      <c r="AI45" s="38"/>
      <c r="AJ45" s="38"/>
      <c r="AK45" s="38"/>
      <c r="AL45" s="38"/>
      <c r="AM45" s="38"/>
      <c r="AN45" s="38"/>
      <c r="AO45" s="38"/>
      <c r="AP45" s="38"/>
      <c r="AQ45" s="38"/>
      <c r="AR45" s="38"/>
      <c r="AS45" s="38"/>
      <c r="AT45" s="38"/>
      <c r="AU45" s="38"/>
      <c r="AV45" s="38"/>
      <c r="AW45" s="38"/>
      <c r="AX45" s="38"/>
      <c r="AY45" s="38"/>
      <c r="AZ45" s="38"/>
      <c r="BA45" s="38"/>
      <c r="BB45" s="38"/>
      <c r="BC45" s="38"/>
      <c r="BD45" s="38"/>
      <c r="BE45" s="38"/>
      <c r="BF45" s="38"/>
      <c r="BG45" s="38"/>
      <c r="BH45" s="38"/>
      <c r="BI45" s="38"/>
      <c r="BJ45" s="38"/>
      <c r="BK45" s="38"/>
      <c r="BL45" s="38"/>
      <c r="BM45" s="38"/>
      <c r="BN45" s="38"/>
      <c r="BO45" s="38"/>
      <c r="BP45" s="38"/>
      <c r="BQ45" s="38"/>
      <c r="BR45" s="38"/>
      <c r="BS45" s="38"/>
      <c r="BT45" s="38"/>
      <c r="BU45" s="38"/>
      <c r="BV45" s="38"/>
      <c r="BW45" s="38"/>
      <c r="BX45" s="38"/>
      <c r="BY45" s="38"/>
      <c r="BZ45" s="38"/>
      <c r="CA45" s="38"/>
      <c r="CB45" s="38"/>
      <c r="CC45" s="38"/>
      <c r="CD45" s="38"/>
      <c r="CE45" s="38"/>
      <c r="CF45" s="38"/>
      <c r="CG45" s="38"/>
      <c r="CH45" s="38"/>
      <c r="CI45" s="38"/>
      <c r="CJ45" s="38"/>
      <c r="CK45" s="38"/>
      <c r="CL45" s="38"/>
      <c r="CM45" s="38"/>
      <c r="CN45" s="38"/>
      <c r="CO45" s="38"/>
      <c r="CP45" s="38"/>
      <c r="CQ45" s="38"/>
      <c r="CR45" s="38"/>
      <c r="CS45" s="38"/>
      <c r="CT45" s="38"/>
      <c r="CU45" s="38"/>
      <c r="CV45" s="38"/>
      <c r="CW45" s="38"/>
      <c r="CX45" s="38"/>
      <c r="CY45" s="38"/>
      <c r="CZ45" s="38"/>
      <c r="DA45" s="38"/>
      <c r="DB45" s="38"/>
      <c r="DC45" s="38"/>
      <c r="DD45" s="38"/>
      <c r="DE45" s="38"/>
      <c r="DF45" s="38"/>
      <c r="DG45" s="38"/>
      <c r="DH45" s="38"/>
      <c r="DI45" s="38"/>
      <c r="DJ45" s="38"/>
      <c r="DK45" s="38"/>
      <c r="DL45" s="38"/>
      <c r="DM45" s="38"/>
      <c r="DN45" s="38"/>
      <c r="DO45" s="38"/>
      <c r="DP45" s="38"/>
      <c r="DQ45" s="38"/>
      <c r="DR45" s="38"/>
      <c r="DS45" s="38"/>
      <c r="DT45" s="38"/>
      <c r="DU45" s="38"/>
      <c r="DV45" s="38"/>
      <c r="DW45" s="38"/>
      <c r="DX45" s="38"/>
      <c r="DY45" s="38"/>
      <c r="DZ45" s="38"/>
      <c r="EA45" s="38"/>
      <c r="EB45" s="38"/>
      <c r="EC45" s="38"/>
      <c r="ED45" s="38"/>
      <c r="EE45" s="38"/>
      <c r="EF45" s="38"/>
      <c r="EG45" s="38"/>
      <c r="EH45" s="38"/>
      <c r="EI45" s="38"/>
      <c r="EJ45" s="38"/>
      <c r="EK45" s="38"/>
      <c r="EL45" s="38"/>
      <c r="EM45" s="38"/>
      <c r="EN45" s="38"/>
      <c r="EO45" s="38"/>
      <c r="EP45" s="38"/>
      <c r="EQ45" s="38"/>
      <c r="ER45" s="38"/>
      <c r="ES45" s="38"/>
      <c r="ET45" s="38"/>
      <c r="EU45" s="38"/>
      <c r="EV45" s="38"/>
      <c r="EW45" s="38"/>
      <c r="EX45" s="38"/>
      <c r="EY45" s="38"/>
      <c r="EZ45" s="38"/>
      <c r="FA45" s="38"/>
      <c r="FB45" s="38"/>
      <c r="FC45" s="38"/>
      <c r="FD45" s="38"/>
      <c r="FE45" s="38"/>
      <c r="FF45" s="38"/>
      <c r="FG45" s="38"/>
      <c r="FH45" s="38"/>
      <c r="FI45" s="38"/>
      <c r="FJ45" s="38"/>
      <c r="FK45" s="38"/>
      <c r="FL45" s="38"/>
      <c r="FM45" s="38"/>
    </row>
    <row r="46" spans="1:169" x14ac:dyDescent="0.45">
      <c r="A46" t="s">
        <v>225</v>
      </c>
      <c r="B46" s="32">
        <v>0.31</v>
      </c>
      <c r="C46" s="32">
        <v>0.31</v>
      </c>
      <c r="D46" s="32">
        <v>0.31</v>
      </c>
      <c r="E46" s="44">
        <v>0.4219</v>
      </c>
      <c r="F46" s="45">
        <v>0.66</v>
      </c>
      <c r="G46" s="45">
        <v>0.66</v>
      </c>
      <c r="H46" s="45">
        <v>0.66</v>
      </c>
      <c r="I46" s="45">
        <v>0.66</v>
      </c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38"/>
      <c r="BB46" s="38"/>
      <c r="BC46" s="38"/>
      <c r="BD46" s="38"/>
      <c r="BE46" s="38"/>
      <c r="BF46" s="38"/>
      <c r="BG46" s="38"/>
      <c r="BH46" s="38"/>
      <c r="BI46" s="38"/>
      <c r="BJ46" s="38"/>
      <c r="BK46" s="38"/>
      <c r="BL46" s="38"/>
      <c r="BM46" s="38"/>
      <c r="BN46" s="38"/>
      <c r="BO46" s="38"/>
      <c r="BP46" s="38"/>
      <c r="BQ46" s="38"/>
      <c r="BR46" s="38"/>
      <c r="BS46" s="38"/>
      <c r="BT46" s="38"/>
      <c r="BU46" s="38"/>
      <c r="BV46" s="38"/>
      <c r="BW46" s="38"/>
      <c r="BX46" s="38"/>
      <c r="BY46" s="38"/>
      <c r="BZ46" s="38"/>
      <c r="CA46" s="38"/>
      <c r="CB46" s="38"/>
      <c r="CC46" s="38"/>
      <c r="CD46" s="38"/>
      <c r="CE46" s="38"/>
      <c r="CF46" s="38"/>
      <c r="CG46" s="38"/>
      <c r="CH46" s="38"/>
      <c r="CI46" s="38"/>
      <c r="CJ46" s="38"/>
      <c r="CK46" s="38"/>
      <c r="CL46" s="38"/>
      <c r="CM46" s="38"/>
      <c r="CN46" s="38"/>
      <c r="CO46" s="38"/>
      <c r="CP46" s="38"/>
      <c r="CQ46" s="38"/>
      <c r="CR46" s="38"/>
      <c r="CS46" s="38"/>
      <c r="CT46" s="38"/>
      <c r="CU46" s="38"/>
      <c r="CV46" s="38"/>
      <c r="CW46" s="38"/>
      <c r="CX46" s="38"/>
      <c r="CY46" s="38"/>
      <c r="CZ46" s="38"/>
      <c r="DA46" s="38"/>
      <c r="DB46" s="38"/>
      <c r="DC46" s="38"/>
      <c r="DD46" s="38"/>
      <c r="DE46" s="38"/>
      <c r="DF46" s="38"/>
      <c r="DG46" s="38"/>
      <c r="DH46" s="38"/>
      <c r="DI46" s="38"/>
      <c r="DJ46" s="38"/>
      <c r="DK46" s="38"/>
      <c r="DL46" s="38"/>
      <c r="DM46" s="38"/>
      <c r="DN46" s="38"/>
      <c r="DO46" s="38"/>
      <c r="DP46" s="38"/>
      <c r="DQ46" s="38"/>
      <c r="DR46" s="38"/>
      <c r="DS46" s="38"/>
      <c r="DT46" s="38"/>
      <c r="DU46" s="38"/>
      <c r="DV46" s="38"/>
      <c r="DW46" s="38"/>
      <c r="DX46" s="38"/>
      <c r="DY46" s="38"/>
      <c r="DZ46" s="38"/>
      <c r="EA46" s="38"/>
      <c r="EB46" s="38"/>
      <c r="EC46" s="38"/>
      <c r="ED46" s="38"/>
      <c r="EE46" s="38"/>
      <c r="EF46" s="38"/>
      <c r="EG46" s="38"/>
      <c r="EH46" s="38"/>
      <c r="EI46" s="38"/>
      <c r="EJ46" s="38"/>
      <c r="EK46" s="38"/>
      <c r="EL46" s="38"/>
      <c r="EM46" s="38"/>
      <c r="EN46" s="38"/>
      <c r="EO46" s="38"/>
      <c r="EP46" s="38"/>
      <c r="EQ46" s="38"/>
      <c r="ER46" s="38"/>
      <c r="ES46" s="38"/>
      <c r="ET46" s="38"/>
      <c r="EU46" s="38"/>
      <c r="EV46" s="38"/>
      <c r="EW46" s="38"/>
      <c r="EX46" s="38"/>
      <c r="EY46" s="38"/>
      <c r="EZ46" s="38"/>
      <c r="FA46" s="38"/>
      <c r="FB46" s="38"/>
      <c r="FC46" s="38"/>
      <c r="FD46" s="38"/>
      <c r="FE46" s="38"/>
      <c r="FF46" s="38"/>
      <c r="FG46" s="38"/>
      <c r="FH46" s="38"/>
      <c r="FI46" s="38"/>
      <c r="FJ46" s="38"/>
      <c r="FK46" s="38"/>
      <c r="FL46" s="38"/>
      <c r="FM46" s="38"/>
    </row>
    <row r="47" spans="1:169" x14ac:dyDescent="0.45">
      <c r="A47" t="s">
        <v>226</v>
      </c>
      <c r="B47" s="32">
        <v>0.11</v>
      </c>
      <c r="C47" s="32">
        <v>0.11</v>
      </c>
      <c r="D47" s="32">
        <v>0.11</v>
      </c>
      <c r="E47" s="44">
        <v>1.0000000000000001E-5</v>
      </c>
      <c r="F47" s="46">
        <v>-0.01</v>
      </c>
      <c r="G47" s="46">
        <v>-0.01</v>
      </c>
      <c r="H47" s="46">
        <v>-0.01</v>
      </c>
      <c r="I47" s="46">
        <v>-0.01</v>
      </c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  <c r="AF47" s="38"/>
      <c r="AG47" s="38"/>
      <c r="AH47" s="38"/>
      <c r="AI47" s="38"/>
      <c r="AJ47" s="38"/>
      <c r="AK47" s="38"/>
      <c r="AL47" s="38"/>
      <c r="AM47" s="38"/>
      <c r="AN47" s="38"/>
      <c r="AO47" s="38"/>
      <c r="AP47" s="38"/>
      <c r="AQ47" s="38"/>
      <c r="AR47" s="38"/>
      <c r="AS47" s="38"/>
      <c r="AT47" s="38"/>
      <c r="AU47" s="38"/>
      <c r="AV47" s="38"/>
      <c r="AW47" s="38"/>
      <c r="AX47" s="38"/>
      <c r="AY47" s="38"/>
      <c r="AZ47" s="38"/>
      <c r="BA47" s="38"/>
      <c r="BB47" s="38"/>
      <c r="BC47" s="38"/>
      <c r="BD47" s="38"/>
      <c r="BE47" s="38"/>
      <c r="BF47" s="38"/>
      <c r="BG47" s="38"/>
      <c r="BH47" s="38"/>
      <c r="BI47" s="38"/>
      <c r="BJ47" s="38"/>
      <c r="BK47" s="38"/>
      <c r="BL47" s="38"/>
      <c r="BM47" s="38"/>
      <c r="BN47" s="38"/>
      <c r="BO47" s="38"/>
      <c r="BP47" s="38"/>
      <c r="BQ47" s="38"/>
      <c r="BR47" s="38"/>
      <c r="BS47" s="38"/>
      <c r="BT47" s="38"/>
      <c r="BU47" s="38"/>
      <c r="BV47" s="38"/>
      <c r="BW47" s="38"/>
      <c r="BX47" s="38"/>
      <c r="BY47" s="38"/>
      <c r="BZ47" s="38"/>
      <c r="CA47" s="38"/>
      <c r="CB47" s="38"/>
      <c r="CC47" s="38"/>
      <c r="CD47" s="38"/>
      <c r="CE47" s="38"/>
      <c r="CF47" s="38"/>
      <c r="CG47" s="38"/>
      <c r="CH47" s="38"/>
      <c r="CI47" s="38"/>
      <c r="CJ47" s="38"/>
      <c r="CK47" s="38"/>
      <c r="CL47" s="38"/>
      <c r="CM47" s="38"/>
      <c r="CN47" s="38"/>
      <c r="CO47" s="38"/>
      <c r="CP47" s="38"/>
      <c r="CQ47" s="38"/>
      <c r="CR47" s="38"/>
      <c r="CS47" s="38"/>
      <c r="CT47" s="38"/>
      <c r="CU47" s="38"/>
      <c r="CV47" s="38"/>
      <c r="CW47" s="38"/>
      <c r="CX47" s="38"/>
      <c r="CY47" s="38"/>
      <c r="CZ47" s="38"/>
      <c r="DA47" s="38"/>
      <c r="DB47" s="38"/>
      <c r="DC47" s="38"/>
      <c r="DD47" s="38"/>
      <c r="DE47" s="38"/>
      <c r="DF47" s="38"/>
      <c r="DG47" s="38"/>
      <c r="DH47" s="38"/>
      <c r="DI47" s="38"/>
      <c r="DJ47" s="38"/>
      <c r="DK47" s="38"/>
      <c r="DL47" s="38"/>
      <c r="DM47" s="38"/>
      <c r="DN47" s="38"/>
      <c r="DO47" s="38"/>
      <c r="DP47" s="38"/>
      <c r="DQ47" s="38"/>
      <c r="DR47" s="38"/>
      <c r="DS47" s="38"/>
      <c r="DT47" s="38"/>
      <c r="DU47" s="38"/>
      <c r="DV47" s="38"/>
      <c r="DW47" s="38"/>
      <c r="DX47" s="38"/>
      <c r="DY47" s="38"/>
      <c r="DZ47" s="38"/>
      <c r="EA47" s="38"/>
      <c r="EB47" s="38"/>
      <c r="EC47" s="38"/>
      <c r="ED47" s="38"/>
      <c r="EE47" s="38"/>
      <c r="EF47" s="38"/>
      <c r="EG47" s="38"/>
      <c r="EH47" s="38"/>
      <c r="EI47" s="38"/>
      <c r="EJ47" s="38"/>
      <c r="EK47" s="38"/>
      <c r="EL47" s="38"/>
      <c r="EM47" s="38"/>
      <c r="EN47" s="38"/>
      <c r="EO47" s="38"/>
      <c r="EP47" s="38"/>
      <c r="EQ47" s="38"/>
      <c r="ER47" s="38"/>
      <c r="ES47" s="38"/>
      <c r="ET47" s="38"/>
      <c r="EU47" s="38"/>
      <c r="EV47" s="38"/>
      <c r="EW47" s="38"/>
      <c r="EX47" s="38"/>
      <c r="EY47" s="38"/>
      <c r="EZ47" s="38"/>
      <c r="FA47" s="38"/>
      <c r="FB47" s="38"/>
      <c r="FC47" s="38"/>
      <c r="FD47" s="38"/>
      <c r="FE47" s="38"/>
      <c r="FF47" s="38"/>
      <c r="FG47" s="38"/>
      <c r="FH47" s="38"/>
      <c r="FI47" s="38"/>
      <c r="FJ47" s="38"/>
      <c r="FK47" s="38"/>
      <c r="FL47" s="38"/>
      <c r="FM47" s="38"/>
    </row>
    <row r="48" spans="1:169" x14ac:dyDescent="0.45">
      <c r="A48" t="s">
        <v>227</v>
      </c>
      <c r="B48" s="32">
        <v>0.31</v>
      </c>
      <c r="C48" s="44">
        <v>0.42</v>
      </c>
      <c r="D48" s="45">
        <v>0.42</v>
      </c>
      <c r="E48" s="45">
        <v>0.42</v>
      </c>
      <c r="F48" s="45">
        <v>0.42</v>
      </c>
      <c r="G48" s="45">
        <v>0.42</v>
      </c>
      <c r="H48" s="45">
        <v>0.42</v>
      </c>
      <c r="I48" s="45">
        <v>0.42</v>
      </c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  <c r="AF48" s="38"/>
      <c r="AG48" s="38"/>
      <c r="AH48" s="38"/>
      <c r="AI48" s="38"/>
      <c r="AJ48" s="38"/>
      <c r="AK48" s="38"/>
      <c r="AL48" s="38"/>
      <c r="AM48" s="38"/>
      <c r="AN48" s="38"/>
      <c r="AO48" s="38"/>
      <c r="AP48" s="38"/>
      <c r="AQ48" s="38"/>
      <c r="AR48" s="38"/>
      <c r="AS48" s="38"/>
      <c r="AT48" s="38"/>
      <c r="AU48" s="38"/>
      <c r="AV48" s="38"/>
      <c r="AW48" s="38"/>
      <c r="AX48" s="38"/>
      <c r="AY48" s="38"/>
      <c r="AZ48" s="38"/>
      <c r="BA48" s="38"/>
      <c r="BB48" s="38"/>
      <c r="BC48" s="38"/>
      <c r="BD48" s="38"/>
      <c r="BE48" s="38"/>
      <c r="BF48" s="38"/>
      <c r="BG48" s="38"/>
      <c r="BH48" s="38"/>
      <c r="BI48" s="38"/>
      <c r="BJ48" s="38"/>
      <c r="BK48" s="38"/>
      <c r="BL48" s="38"/>
      <c r="BM48" s="38"/>
      <c r="BN48" s="38"/>
      <c r="BO48" s="38"/>
      <c r="BP48" s="38"/>
      <c r="BQ48" s="38"/>
      <c r="BR48" s="38"/>
      <c r="BS48" s="38"/>
      <c r="BT48" s="38"/>
      <c r="BU48" s="38"/>
      <c r="BV48" s="38"/>
      <c r="BW48" s="38"/>
      <c r="BX48" s="38"/>
      <c r="BY48" s="38"/>
      <c r="BZ48" s="38"/>
      <c r="CA48" s="38"/>
      <c r="CB48" s="38"/>
      <c r="CC48" s="38"/>
      <c r="CD48" s="38"/>
      <c r="CE48" s="38"/>
      <c r="CF48" s="38"/>
      <c r="CG48" s="38"/>
      <c r="CH48" s="38"/>
      <c r="CI48" s="38"/>
      <c r="CJ48" s="38"/>
      <c r="CK48" s="38"/>
      <c r="CL48" s="38"/>
      <c r="CM48" s="38"/>
      <c r="CN48" s="38"/>
      <c r="CO48" s="38"/>
      <c r="CP48" s="38"/>
      <c r="CQ48" s="38"/>
      <c r="CR48" s="38"/>
      <c r="CS48" s="38"/>
      <c r="CT48" s="38"/>
      <c r="CU48" s="38"/>
      <c r="CV48" s="38"/>
      <c r="CW48" s="38"/>
      <c r="CX48" s="38"/>
      <c r="CY48" s="38"/>
      <c r="CZ48" s="38"/>
      <c r="DA48" s="38"/>
      <c r="DB48" s="38"/>
      <c r="DC48" s="38"/>
      <c r="DD48" s="38"/>
      <c r="DE48" s="38"/>
      <c r="DF48" s="38"/>
      <c r="DG48" s="38"/>
      <c r="DH48" s="38"/>
      <c r="DI48" s="38"/>
      <c r="DJ48" s="38"/>
      <c r="DK48" s="38"/>
      <c r="DL48" s="38"/>
      <c r="DM48" s="38"/>
      <c r="DN48" s="38"/>
      <c r="DO48" s="38"/>
      <c r="DP48" s="38"/>
      <c r="DQ48" s="38"/>
      <c r="DR48" s="38"/>
      <c r="DS48" s="38"/>
      <c r="DT48" s="38"/>
      <c r="DU48" s="38"/>
      <c r="DV48" s="38"/>
      <c r="DW48" s="38"/>
      <c r="DX48" s="38"/>
      <c r="DY48" s="38"/>
      <c r="DZ48" s="38"/>
      <c r="EA48" s="38"/>
      <c r="EB48" s="38"/>
      <c r="EC48" s="38"/>
      <c r="ED48" s="38"/>
      <c r="EE48" s="38"/>
      <c r="EF48" s="38"/>
      <c r="EG48" s="38"/>
      <c r="EH48" s="38"/>
      <c r="EI48" s="38"/>
      <c r="EJ48" s="38"/>
      <c r="EK48" s="38"/>
      <c r="EL48" s="38"/>
      <c r="EM48" s="38"/>
      <c r="EN48" s="38"/>
      <c r="EO48" s="38"/>
      <c r="EP48" s="38"/>
      <c r="EQ48" s="38"/>
      <c r="ER48" s="38"/>
      <c r="ES48" s="38"/>
      <c r="ET48" s="38"/>
      <c r="EU48" s="38"/>
      <c r="EV48" s="38"/>
      <c r="EW48" s="38"/>
      <c r="EX48" s="38"/>
      <c r="EY48" s="38"/>
      <c r="EZ48" s="38"/>
      <c r="FA48" s="38"/>
      <c r="FB48" s="38"/>
      <c r="FC48" s="38"/>
      <c r="FD48" s="38"/>
      <c r="FE48" s="38"/>
      <c r="FF48" s="38"/>
      <c r="FG48" s="38"/>
      <c r="FH48" s="38"/>
      <c r="FI48" s="38"/>
      <c r="FJ48" s="38"/>
      <c r="FK48" s="38"/>
      <c r="FL48" s="38"/>
      <c r="FM48" s="38"/>
    </row>
    <row r="49" spans="1:169" x14ac:dyDescent="0.45">
      <c r="A49" t="s">
        <v>228</v>
      </c>
      <c r="B49" s="32">
        <v>0.31</v>
      </c>
      <c r="C49" s="44">
        <v>0.24</v>
      </c>
      <c r="D49" s="45">
        <v>0.24</v>
      </c>
      <c r="E49" s="45">
        <v>0.24</v>
      </c>
      <c r="F49" s="45">
        <v>0.24</v>
      </c>
      <c r="G49" s="45">
        <v>0.24</v>
      </c>
      <c r="H49" s="45">
        <v>0.24</v>
      </c>
      <c r="I49" s="45">
        <v>0.24</v>
      </c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8"/>
      <c r="AI49" s="38"/>
      <c r="AJ49" s="38"/>
      <c r="AK49" s="38"/>
      <c r="AL49" s="38"/>
      <c r="AM49" s="38"/>
      <c r="AN49" s="38"/>
      <c r="AO49" s="38"/>
      <c r="AP49" s="38"/>
      <c r="AQ49" s="38"/>
      <c r="AR49" s="38"/>
      <c r="AS49" s="38"/>
      <c r="AT49" s="38"/>
      <c r="AU49" s="38"/>
      <c r="AV49" s="38"/>
      <c r="AW49" s="38"/>
      <c r="AX49" s="38"/>
      <c r="AY49" s="38"/>
      <c r="AZ49" s="38"/>
      <c r="BA49" s="38"/>
      <c r="BB49" s="38"/>
      <c r="BC49" s="38"/>
      <c r="BD49" s="38"/>
      <c r="BE49" s="38"/>
      <c r="BF49" s="38"/>
      <c r="BG49" s="38"/>
      <c r="BH49" s="38"/>
      <c r="BI49" s="38"/>
      <c r="BJ49" s="38"/>
      <c r="BK49" s="38"/>
      <c r="BL49" s="38"/>
      <c r="BM49" s="38"/>
      <c r="BN49" s="38"/>
      <c r="BO49" s="38"/>
      <c r="BP49" s="38"/>
      <c r="BQ49" s="38"/>
      <c r="BR49" s="38"/>
      <c r="BS49" s="38"/>
      <c r="BT49" s="38"/>
      <c r="BU49" s="38"/>
      <c r="BV49" s="38"/>
      <c r="BW49" s="38"/>
      <c r="BX49" s="38"/>
      <c r="BY49" s="38"/>
      <c r="BZ49" s="38"/>
      <c r="CA49" s="38"/>
      <c r="CB49" s="38"/>
      <c r="CC49" s="38"/>
      <c r="CD49" s="38"/>
      <c r="CE49" s="38"/>
      <c r="CF49" s="38"/>
      <c r="CG49" s="38"/>
      <c r="CH49" s="38"/>
      <c r="CI49" s="38"/>
      <c r="CJ49" s="38"/>
      <c r="CK49" s="38"/>
      <c r="CL49" s="38"/>
      <c r="CM49" s="38"/>
      <c r="CN49" s="38"/>
      <c r="CO49" s="38"/>
      <c r="CP49" s="38"/>
      <c r="CQ49" s="38"/>
      <c r="CR49" s="38"/>
      <c r="CS49" s="38"/>
      <c r="CT49" s="38"/>
      <c r="CU49" s="38"/>
      <c r="CV49" s="38"/>
      <c r="CW49" s="38"/>
      <c r="CX49" s="38"/>
      <c r="CY49" s="38"/>
      <c r="CZ49" s="38"/>
      <c r="DA49" s="38"/>
      <c r="DB49" s="38"/>
      <c r="DC49" s="38"/>
      <c r="DD49" s="38"/>
      <c r="DE49" s="38"/>
      <c r="DF49" s="38"/>
      <c r="DG49" s="38"/>
      <c r="DH49" s="38"/>
      <c r="DI49" s="38"/>
      <c r="DJ49" s="38"/>
      <c r="DK49" s="38"/>
      <c r="DL49" s="38"/>
      <c r="DM49" s="38"/>
      <c r="DN49" s="38"/>
      <c r="DO49" s="38"/>
      <c r="DP49" s="38"/>
      <c r="DQ49" s="38"/>
      <c r="DR49" s="38"/>
      <c r="DS49" s="38"/>
      <c r="DT49" s="38"/>
      <c r="DU49" s="38"/>
      <c r="DV49" s="38"/>
      <c r="DW49" s="38"/>
      <c r="DX49" s="38"/>
      <c r="DY49" s="38"/>
      <c r="DZ49" s="38"/>
      <c r="EA49" s="38"/>
      <c r="EB49" s="38"/>
      <c r="EC49" s="38"/>
      <c r="ED49" s="38"/>
      <c r="EE49" s="38"/>
      <c r="EF49" s="38"/>
      <c r="EG49" s="38"/>
      <c r="EH49" s="38"/>
      <c r="EI49" s="38"/>
      <c r="EJ49" s="38"/>
      <c r="EK49" s="38"/>
      <c r="EL49" s="38"/>
      <c r="EM49" s="38"/>
      <c r="EN49" s="38"/>
      <c r="EO49" s="38"/>
      <c r="EP49" s="38"/>
      <c r="EQ49" s="38"/>
      <c r="ER49" s="38"/>
      <c r="ES49" s="38"/>
      <c r="ET49" s="38"/>
      <c r="EU49" s="38"/>
      <c r="EV49" s="38"/>
      <c r="EW49" s="38"/>
      <c r="EX49" s="38"/>
      <c r="EY49" s="38"/>
      <c r="EZ49" s="38"/>
      <c r="FA49" s="38"/>
      <c r="FB49" s="38"/>
      <c r="FC49" s="38"/>
      <c r="FD49" s="38"/>
      <c r="FE49" s="38"/>
      <c r="FF49" s="38"/>
      <c r="FG49" s="38"/>
      <c r="FH49" s="38"/>
      <c r="FI49" s="38"/>
      <c r="FJ49" s="38"/>
      <c r="FK49" s="38"/>
      <c r="FL49" s="38"/>
      <c r="FM49" s="38"/>
    </row>
    <row r="50" spans="1:169" x14ac:dyDescent="0.45">
      <c r="A50" t="s">
        <v>229</v>
      </c>
      <c r="B50" s="32">
        <v>0.11</v>
      </c>
      <c r="C50" s="44">
        <v>0</v>
      </c>
      <c r="D50" s="46">
        <v>-0.05</v>
      </c>
      <c r="E50" s="46">
        <v>-0.05</v>
      </c>
      <c r="F50" s="46">
        <v>-0.05</v>
      </c>
      <c r="G50" s="46">
        <v>-0.05</v>
      </c>
      <c r="H50" s="46">
        <v>-0.05</v>
      </c>
      <c r="I50" s="46">
        <v>-0.05</v>
      </c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  <c r="AF50" s="38"/>
      <c r="AG50" s="38"/>
      <c r="AH50" s="38"/>
      <c r="AI50" s="38"/>
      <c r="AJ50" s="38"/>
      <c r="AK50" s="38"/>
      <c r="AL50" s="38"/>
      <c r="AM50" s="38"/>
      <c r="AN50" s="38"/>
      <c r="AO50" s="38"/>
      <c r="AP50" s="38"/>
      <c r="AQ50" s="38"/>
      <c r="AR50" s="38"/>
      <c r="AS50" s="38"/>
      <c r="AT50" s="38"/>
      <c r="AU50" s="38"/>
      <c r="AV50" s="38"/>
      <c r="AW50" s="38"/>
      <c r="AX50" s="38"/>
      <c r="AY50" s="38"/>
      <c r="AZ50" s="38"/>
      <c r="BA50" s="38"/>
      <c r="BB50" s="38"/>
      <c r="BC50" s="38"/>
      <c r="BD50" s="38"/>
      <c r="BE50" s="38"/>
      <c r="BF50" s="38"/>
      <c r="BG50" s="38"/>
      <c r="BH50" s="38"/>
      <c r="BI50" s="38"/>
      <c r="BJ50" s="38"/>
      <c r="BK50" s="38"/>
      <c r="BL50" s="38"/>
      <c r="BM50" s="38"/>
      <c r="BN50" s="38"/>
      <c r="BO50" s="38"/>
      <c r="BP50" s="38"/>
      <c r="BQ50" s="38"/>
      <c r="BR50" s="38"/>
      <c r="BS50" s="38"/>
      <c r="BT50" s="38"/>
      <c r="BU50" s="38"/>
      <c r="BV50" s="38"/>
      <c r="BW50" s="38"/>
      <c r="BX50" s="38"/>
      <c r="BY50" s="38"/>
      <c r="BZ50" s="38"/>
      <c r="CA50" s="38"/>
      <c r="CB50" s="38"/>
      <c r="CC50" s="38"/>
      <c r="CD50" s="38"/>
      <c r="CE50" s="38"/>
      <c r="CF50" s="38"/>
      <c r="CG50" s="38"/>
      <c r="CH50" s="38"/>
      <c r="CI50" s="38"/>
      <c r="CJ50" s="38"/>
      <c r="CK50" s="38"/>
      <c r="CL50" s="38"/>
      <c r="CM50" s="38"/>
      <c r="CN50" s="38"/>
      <c r="CO50" s="38"/>
      <c r="CP50" s="38"/>
      <c r="CQ50" s="38"/>
      <c r="CR50" s="38"/>
      <c r="CS50" s="38"/>
      <c r="CT50" s="38"/>
      <c r="CU50" s="38"/>
      <c r="CV50" s="38"/>
      <c r="CW50" s="38"/>
      <c r="CX50" s="38"/>
      <c r="CY50" s="38"/>
      <c r="CZ50" s="38"/>
      <c r="DA50" s="38"/>
      <c r="DB50" s="38"/>
      <c r="DC50" s="38"/>
      <c r="DD50" s="38"/>
      <c r="DE50" s="38"/>
      <c r="DF50" s="38"/>
      <c r="DG50" s="38"/>
      <c r="DH50" s="38"/>
      <c r="DI50" s="38"/>
      <c r="DJ50" s="38"/>
      <c r="DK50" s="38"/>
      <c r="DL50" s="38"/>
      <c r="DM50" s="38"/>
      <c r="DN50" s="38"/>
      <c r="DO50" s="38"/>
      <c r="DP50" s="38"/>
      <c r="DQ50" s="38"/>
      <c r="DR50" s="38"/>
      <c r="DS50" s="38"/>
      <c r="DT50" s="38"/>
      <c r="DU50" s="38"/>
      <c r="DV50" s="38"/>
      <c r="DW50" s="38"/>
      <c r="DX50" s="38"/>
      <c r="DY50" s="38"/>
      <c r="DZ50" s="38"/>
      <c r="EA50" s="38"/>
      <c r="EB50" s="38"/>
      <c r="EC50" s="38"/>
      <c r="ED50" s="38"/>
      <c r="EE50" s="38"/>
      <c r="EF50" s="38"/>
      <c r="EG50" s="38"/>
      <c r="EH50" s="38"/>
      <c r="EI50" s="38"/>
      <c r="EJ50" s="38"/>
      <c r="EK50" s="38"/>
      <c r="EL50" s="38"/>
      <c r="EM50" s="38"/>
      <c r="EN50" s="38"/>
      <c r="EO50" s="38"/>
      <c r="EP50" s="38"/>
      <c r="EQ50" s="38"/>
      <c r="ER50" s="38"/>
      <c r="ES50" s="38"/>
      <c r="ET50" s="38"/>
      <c r="EU50" s="38"/>
      <c r="EV50" s="38"/>
      <c r="EW50" s="38"/>
      <c r="EX50" s="38"/>
      <c r="EY50" s="38"/>
      <c r="EZ50" s="38"/>
      <c r="FA50" s="38"/>
      <c r="FB50" s="38"/>
      <c r="FC50" s="38"/>
      <c r="FD50" s="38"/>
      <c r="FE50" s="38"/>
      <c r="FF50" s="38"/>
      <c r="FG50" s="38"/>
      <c r="FH50" s="38"/>
      <c r="FI50" s="38"/>
      <c r="FJ50" s="38"/>
      <c r="FK50" s="38"/>
      <c r="FL50" s="38"/>
      <c r="FM50" s="38"/>
    </row>
    <row r="51" spans="1:169" x14ac:dyDescent="0.45">
      <c r="A51" t="s">
        <v>230</v>
      </c>
      <c r="B51" s="32">
        <v>0.45</v>
      </c>
      <c r="C51" s="32">
        <v>0.45</v>
      </c>
      <c r="D51" s="32">
        <v>0.45</v>
      </c>
      <c r="E51" s="32">
        <v>0.45</v>
      </c>
      <c r="F51" s="32">
        <v>0.45</v>
      </c>
      <c r="G51" s="32">
        <v>0.45</v>
      </c>
      <c r="H51" s="32">
        <v>0.45</v>
      </c>
      <c r="I51" s="32">
        <v>0.45</v>
      </c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  <c r="AF51" s="38"/>
      <c r="AG51" s="38"/>
      <c r="AH51" s="38"/>
      <c r="AI51" s="38"/>
      <c r="AJ51" s="38"/>
      <c r="AK51" s="38"/>
      <c r="AL51" s="38"/>
      <c r="AM51" s="38"/>
      <c r="AN51" s="38"/>
      <c r="AO51" s="38"/>
      <c r="AP51" s="38"/>
      <c r="AQ51" s="38"/>
      <c r="AR51" s="38"/>
      <c r="AS51" s="38"/>
      <c r="AT51" s="38"/>
      <c r="AU51" s="38"/>
      <c r="AV51" s="38"/>
      <c r="AW51" s="38"/>
      <c r="AX51" s="38"/>
      <c r="AY51" s="38"/>
      <c r="AZ51" s="38"/>
      <c r="BA51" s="38"/>
      <c r="BB51" s="38"/>
      <c r="BC51" s="38"/>
      <c r="BD51" s="38"/>
      <c r="BE51" s="38"/>
      <c r="BF51" s="38"/>
      <c r="BG51" s="38"/>
      <c r="BH51" s="38"/>
      <c r="BI51" s="38"/>
      <c r="BJ51" s="38"/>
      <c r="BK51" s="38"/>
      <c r="BL51" s="38"/>
      <c r="BM51" s="38"/>
      <c r="BN51" s="38"/>
      <c r="BO51" s="38"/>
      <c r="BP51" s="38"/>
      <c r="BQ51" s="38"/>
      <c r="BR51" s="38"/>
      <c r="BS51" s="38"/>
      <c r="BT51" s="38"/>
      <c r="BU51" s="38"/>
      <c r="BV51" s="38"/>
      <c r="BW51" s="38"/>
      <c r="BX51" s="38"/>
      <c r="BY51" s="38"/>
      <c r="BZ51" s="38"/>
      <c r="CA51" s="38"/>
      <c r="CB51" s="38"/>
      <c r="CC51" s="38"/>
      <c r="CD51" s="38"/>
      <c r="CE51" s="38"/>
      <c r="CF51" s="38"/>
      <c r="CG51" s="38"/>
      <c r="CH51" s="38"/>
      <c r="CI51" s="38"/>
      <c r="CJ51" s="38"/>
      <c r="CK51" s="38"/>
      <c r="CL51" s="38"/>
      <c r="CM51" s="38"/>
      <c r="CN51" s="38"/>
      <c r="CO51" s="38"/>
      <c r="CP51" s="38"/>
      <c r="CQ51" s="38"/>
      <c r="CR51" s="38"/>
      <c r="CS51" s="38"/>
      <c r="CT51" s="38"/>
      <c r="CU51" s="38"/>
      <c r="CV51" s="38"/>
      <c r="CW51" s="38"/>
      <c r="CX51" s="38"/>
      <c r="CY51" s="38"/>
      <c r="CZ51" s="38"/>
      <c r="DA51" s="38"/>
      <c r="DB51" s="38"/>
      <c r="DC51" s="38"/>
      <c r="DD51" s="38"/>
      <c r="DE51" s="38"/>
      <c r="DF51" s="38"/>
      <c r="DG51" s="38"/>
      <c r="DH51" s="38"/>
      <c r="DI51" s="38"/>
      <c r="DJ51" s="38"/>
      <c r="DK51" s="38"/>
      <c r="DL51" s="38"/>
      <c r="DM51" s="38"/>
      <c r="DN51" s="38"/>
      <c r="DO51" s="38"/>
      <c r="DP51" s="38"/>
      <c r="DQ51" s="38"/>
      <c r="DR51" s="38"/>
      <c r="DS51" s="38"/>
      <c r="DT51" s="38"/>
      <c r="DU51" s="38"/>
      <c r="DV51" s="38"/>
      <c r="DW51" s="38"/>
      <c r="DX51" s="38"/>
      <c r="DY51" s="38"/>
      <c r="DZ51" s="38"/>
      <c r="EA51" s="38"/>
      <c r="EB51" s="38"/>
      <c r="EC51" s="38"/>
      <c r="ED51" s="38"/>
      <c r="EE51" s="38"/>
      <c r="EF51" s="38"/>
      <c r="EG51" s="38"/>
      <c r="EH51" s="38"/>
      <c r="EI51" s="38"/>
      <c r="EJ51" s="38"/>
      <c r="EK51" s="38"/>
      <c r="EL51" s="38"/>
      <c r="EM51" s="38"/>
      <c r="EN51" s="38"/>
      <c r="EO51" s="38"/>
      <c r="EP51" s="38"/>
      <c r="EQ51" s="38"/>
      <c r="ER51" s="38"/>
      <c r="ES51" s="38"/>
      <c r="ET51" s="38"/>
      <c r="EU51" s="38"/>
      <c r="EV51" s="38"/>
      <c r="EW51" s="38"/>
      <c r="EX51" s="38"/>
      <c r="EY51" s="38"/>
      <c r="EZ51" s="38"/>
      <c r="FA51" s="38"/>
      <c r="FB51" s="38"/>
      <c r="FC51" s="38"/>
      <c r="FD51" s="38"/>
      <c r="FE51" s="38"/>
      <c r="FF51" s="38"/>
      <c r="FG51" s="38"/>
      <c r="FH51" s="38"/>
      <c r="FI51" s="38"/>
      <c r="FJ51" s="38"/>
      <c r="FK51" s="38"/>
      <c r="FL51" s="38"/>
      <c r="FM51" s="38"/>
    </row>
    <row r="52" spans="1:169" x14ac:dyDescent="0.45">
      <c r="A52" t="s">
        <v>231</v>
      </c>
      <c r="B52" s="32">
        <v>0.22</v>
      </c>
      <c r="C52" s="32">
        <v>0.22</v>
      </c>
      <c r="D52" s="32">
        <v>0.22</v>
      </c>
      <c r="E52" s="32">
        <v>0.22</v>
      </c>
      <c r="F52" s="32">
        <v>0.22</v>
      </c>
      <c r="G52" s="32">
        <v>0.22</v>
      </c>
      <c r="H52" s="32">
        <v>0.22</v>
      </c>
      <c r="I52" s="32">
        <v>0.22</v>
      </c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  <c r="AF52" s="38"/>
      <c r="AG52" s="38"/>
      <c r="AH52" s="38"/>
      <c r="AI52" s="38"/>
      <c r="AJ52" s="38"/>
      <c r="AK52" s="38"/>
      <c r="AL52" s="38"/>
      <c r="AM52" s="38"/>
      <c r="AN52" s="38"/>
      <c r="AO52" s="38"/>
      <c r="AP52" s="38"/>
      <c r="AQ52" s="38"/>
      <c r="AR52" s="38"/>
      <c r="AS52" s="38"/>
      <c r="AT52" s="38"/>
      <c r="AU52" s="38"/>
      <c r="AV52" s="38"/>
      <c r="AW52" s="38"/>
      <c r="AX52" s="38"/>
      <c r="AY52" s="38"/>
      <c r="AZ52" s="38"/>
      <c r="BA52" s="38"/>
      <c r="BB52" s="38"/>
      <c r="BC52" s="38"/>
      <c r="BD52" s="38"/>
      <c r="BE52" s="38"/>
      <c r="BF52" s="38"/>
      <c r="BG52" s="38"/>
      <c r="BH52" s="38"/>
      <c r="BI52" s="38"/>
      <c r="BJ52" s="38"/>
      <c r="BK52" s="38"/>
      <c r="BL52" s="38"/>
      <c r="BM52" s="38"/>
      <c r="BN52" s="38"/>
      <c r="BO52" s="38"/>
      <c r="BP52" s="38"/>
      <c r="BQ52" s="38"/>
      <c r="BR52" s="38"/>
      <c r="BS52" s="38"/>
      <c r="BT52" s="38"/>
      <c r="BU52" s="38"/>
      <c r="BV52" s="38"/>
      <c r="BW52" s="38"/>
      <c r="BX52" s="38"/>
      <c r="BY52" s="38"/>
      <c r="BZ52" s="38"/>
      <c r="CA52" s="38"/>
      <c r="CB52" s="38"/>
      <c r="CC52" s="38"/>
      <c r="CD52" s="38"/>
      <c r="CE52" s="38"/>
      <c r="CF52" s="38"/>
      <c r="CG52" s="38"/>
      <c r="CH52" s="38"/>
      <c r="CI52" s="38"/>
      <c r="CJ52" s="38"/>
      <c r="CK52" s="38"/>
      <c r="CL52" s="38"/>
      <c r="CM52" s="38"/>
      <c r="CN52" s="38"/>
      <c r="CO52" s="38"/>
      <c r="CP52" s="38"/>
      <c r="CQ52" s="38"/>
      <c r="CR52" s="38"/>
      <c r="CS52" s="38"/>
      <c r="CT52" s="38"/>
      <c r="CU52" s="38"/>
      <c r="CV52" s="38"/>
      <c r="CW52" s="38"/>
      <c r="CX52" s="38"/>
      <c r="CY52" s="38"/>
      <c r="CZ52" s="38"/>
      <c r="DA52" s="38"/>
      <c r="DB52" s="38"/>
      <c r="DC52" s="38"/>
      <c r="DD52" s="38"/>
      <c r="DE52" s="38"/>
      <c r="DF52" s="38"/>
      <c r="DG52" s="38"/>
      <c r="DH52" s="38"/>
      <c r="DI52" s="38"/>
      <c r="DJ52" s="38"/>
      <c r="DK52" s="38"/>
      <c r="DL52" s="38"/>
      <c r="DM52" s="38"/>
      <c r="DN52" s="38"/>
      <c r="DO52" s="38"/>
      <c r="DP52" s="38"/>
      <c r="DQ52" s="38"/>
      <c r="DR52" s="38"/>
      <c r="DS52" s="38"/>
      <c r="DT52" s="38"/>
      <c r="DU52" s="38"/>
      <c r="DV52" s="38"/>
      <c r="DW52" s="38"/>
      <c r="DX52" s="38"/>
      <c r="DY52" s="38"/>
      <c r="DZ52" s="38"/>
      <c r="EA52" s="38"/>
      <c r="EB52" s="38"/>
      <c r="EC52" s="38"/>
      <c r="ED52" s="38"/>
      <c r="EE52" s="38"/>
      <c r="EF52" s="38"/>
      <c r="EG52" s="38"/>
      <c r="EH52" s="38"/>
      <c r="EI52" s="38"/>
      <c r="EJ52" s="38"/>
      <c r="EK52" s="38"/>
      <c r="EL52" s="38"/>
      <c r="EM52" s="38"/>
      <c r="EN52" s="38"/>
      <c r="EO52" s="38"/>
      <c r="EP52" s="38"/>
      <c r="EQ52" s="38"/>
      <c r="ER52" s="38"/>
      <c r="ES52" s="38"/>
      <c r="ET52" s="38"/>
      <c r="EU52" s="38"/>
      <c r="EV52" s="38"/>
      <c r="EW52" s="38"/>
      <c r="EX52" s="38"/>
      <c r="EY52" s="38"/>
      <c r="EZ52" s="38"/>
      <c r="FA52" s="38"/>
      <c r="FB52" s="38"/>
      <c r="FC52" s="38"/>
      <c r="FD52" s="38"/>
      <c r="FE52" s="38"/>
      <c r="FF52" s="38"/>
      <c r="FG52" s="38"/>
      <c r="FH52" s="38"/>
      <c r="FI52" s="38"/>
      <c r="FJ52" s="38"/>
      <c r="FK52" s="38"/>
      <c r="FL52" s="38"/>
      <c r="FM52" s="38"/>
    </row>
    <row r="53" spans="1:169" x14ac:dyDescent="0.45">
      <c r="A53" t="s">
        <v>232</v>
      </c>
      <c r="B53" s="32">
        <v>0.15</v>
      </c>
      <c r="C53" s="32">
        <v>0.15</v>
      </c>
      <c r="D53" s="32">
        <v>0.15</v>
      </c>
      <c r="E53" s="32">
        <v>0.15</v>
      </c>
      <c r="F53" s="32">
        <v>0.15</v>
      </c>
      <c r="G53" s="32">
        <v>0.15</v>
      </c>
      <c r="H53" s="32">
        <v>0.15</v>
      </c>
      <c r="I53" s="32">
        <v>0.15</v>
      </c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  <c r="AF53" s="38"/>
      <c r="AG53" s="38"/>
      <c r="AH53" s="38"/>
      <c r="AI53" s="38"/>
      <c r="AJ53" s="38"/>
      <c r="AK53" s="38"/>
      <c r="AL53" s="38"/>
      <c r="AM53" s="38"/>
      <c r="AN53" s="38"/>
      <c r="AO53" s="38"/>
      <c r="AP53" s="38"/>
      <c r="AQ53" s="38"/>
      <c r="AR53" s="38"/>
      <c r="AS53" s="38"/>
      <c r="AT53" s="38"/>
      <c r="AU53" s="38"/>
      <c r="AV53" s="38"/>
      <c r="AW53" s="38"/>
      <c r="AX53" s="38"/>
      <c r="AY53" s="38"/>
      <c r="AZ53" s="38"/>
      <c r="BA53" s="38"/>
      <c r="BB53" s="38"/>
      <c r="BC53" s="38"/>
      <c r="BD53" s="38"/>
      <c r="BE53" s="38"/>
      <c r="BF53" s="38"/>
      <c r="BG53" s="38"/>
      <c r="BH53" s="38"/>
      <c r="BI53" s="38"/>
      <c r="BJ53" s="38"/>
      <c r="BK53" s="38"/>
      <c r="BL53" s="38"/>
      <c r="BM53" s="38"/>
      <c r="BN53" s="38"/>
      <c r="BO53" s="38"/>
      <c r="BP53" s="38"/>
      <c r="BQ53" s="38"/>
      <c r="BR53" s="38"/>
      <c r="BS53" s="38"/>
      <c r="BT53" s="38"/>
      <c r="BU53" s="38"/>
      <c r="BV53" s="38"/>
      <c r="BW53" s="38"/>
      <c r="BX53" s="38"/>
      <c r="BY53" s="38"/>
      <c r="BZ53" s="38"/>
      <c r="CA53" s="38"/>
      <c r="CB53" s="38"/>
      <c r="CC53" s="38"/>
      <c r="CD53" s="38"/>
      <c r="CE53" s="38"/>
      <c r="CF53" s="38"/>
      <c r="CG53" s="38"/>
      <c r="CH53" s="38"/>
      <c r="CI53" s="38"/>
      <c r="CJ53" s="38"/>
      <c r="CK53" s="38"/>
      <c r="CL53" s="38"/>
      <c r="CM53" s="38"/>
      <c r="CN53" s="38"/>
      <c r="CO53" s="38"/>
      <c r="CP53" s="38"/>
      <c r="CQ53" s="38"/>
      <c r="CR53" s="38"/>
      <c r="CS53" s="38"/>
      <c r="CT53" s="38"/>
      <c r="CU53" s="38"/>
      <c r="CV53" s="38"/>
      <c r="CW53" s="38"/>
      <c r="CX53" s="38"/>
      <c r="CY53" s="38"/>
      <c r="CZ53" s="38"/>
      <c r="DA53" s="38"/>
      <c r="DB53" s="38"/>
      <c r="DC53" s="38"/>
      <c r="DD53" s="38"/>
      <c r="DE53" s="38"/>
      <c r="DF53" s="38"/>
      <c r="DG53" s="38"/>
      <c r="DH53" s="38"/>
      <c r="DI53" s="38"/>
      <c r="DJ53" s="38"/>
      <c r="DK53" s="38"/>
      <c r="DL53" s="38"/>
      <c r="DM53" s="38"/>
      <c r="DN53" s="38"/>
      <c r="DO53" s="38"/>
      <c r="DP53" s="38"/>
      <c r="DQ53" s="38"/>
      <c r="DR53" s="38"/>
      <c r="DS53" s="38"/>
      <c r="DT53" s="38"/>
      <c r="DU53" s="38"/>
      <c r="DV53" s="38"/>
      <c r="DW53" s="38"/>
      <c r="DX53" s="38"/>
      <c r="DY53" s="38"/>
      <c r="DZ53" s="38"/>
      <c r="EA53" s="38"/>
      <c r="EB53" s="38"/>
      <c r="EC53" s="38"/>
      <c r="ED53" s="38"/>
      <c r="EE53" s="38"/>
      <c r="EF53" s="38"/>
      <c r="EG53" s="38"/>
      <c r="EH53" s="38"/>
      <c r="EI53" s="38"/>
      <c r="EJ53" s="38"/>
      <c r="EK53" s="38"/>
      <c r="EL53" s="38"/>
      <c r="EM53" s="38"/>
      <c r="EN53" s="38"/>
      <c r="EO53" s="38"/>
      <c r="EP53" s="38"/>
      <c r="EQ53" s="38"/>
      <c r="ER53" s="38"/>
      <c r="ES53" s="38"/>
      <c r="ET53" s="38"/>
      <c r="EU53" s="38"/>
      <c r="EV53" s="38"/>
      <c r="EW53" s="38"/>
      <c r="EX53" s="38"/>
      <c r="EY53" s="38"/>
      <c r="EZ53" s="38"/>
      <c r="FA53" s="38"/>
      <c r="FB53" s="38"/>
      <c r="FC53" s="38"/>
      <c r="FD53" s="38"/>
      <c r="FE53" s="38"/>
      <c r="FF53" s="38"/>
      <c r="FG53" s="38"/>
      <c r="FH53" s="38"/>
      <c r="FI53" s="38"/>
      <c r="FJ53" s="38"/>
      <c r="FK53" s="38"/>
      <c r="FL53" s="38"/>
      <c r="FM53" s="38"/>
    </row>
  </sheetData>
  <mergeCells count="1">
    <mergeCell ref="C1:I1"/>
  </mergeCells>
  <pageMargins left="0.7" right="0.7" top="0.75" bottom="0.75" header="0.3" footer="0.3"/>
  <pageSetup orientation="portrait" horizontalDpi="90" verticalDpi="90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Sheet31"/>
  <dimension ref="A1:I53"/>
  <sheetViews>
    <sheetView workbookViewId="0">
      <pane xSplit="1" ySplit="2" topLeftCell="B3" activePane="bottomRight" state="frozen"/>
      <selection activeCell="H9" sqref="H9"/>
      <selection pane="topRight" activeCell="H9" sqref="H9"/>
      <selection pane="bottomLeft" activeCell="H9" sqref="H9"/>
      <selection pane="bottomRight" activeCell="H9" sqref="H9"/>
    </sheetView>
  </sheetViews>
  <sheetFormatPr defaultRowHeight="14.25" x14ac:dyDescent="0.45"/>
  <cols>
    <col min="1" max="1" width="16.86328125" customWidth="1"/>
    <col min="2" max="2" width="7.73046875" style="32" bestFit="1" customWidth="1"/>
  </cols>
  <sheetData>
    <row r="1" spans="1:9" x14ac:dyDescent="0.45">
      <c r="C1" s="60" t="s">
        <v>179</v>
      </c>
      <c r="D1" s="60"/>
      <c r="E1" s="60"/>
      <c r="F1" s="60"/>
      <c r="G1" s="60"/>
      <c r="H1" s="60"/>
      <c r="I1" s="60"/>
    </row>
    <row r="2" spans="1:9" x14ac:dyDescent="0.45">
      <c r="B2" s="34" t="s">
        <v>180</v>
      </c>
      <c r="C2" s="35" t="s">
        <v>284</v>
      </c>
      <c r="D2" s="35" t="s">
        <v>285</v>
      </c>
      <c r="E2" s="35" t="s">
        <v>286</v>
      </c>
      <c r="F2" s="35" t="s">
        <v>287</v>
      </c>
      <c r="G2" s="35" t="s">
        <v>288</v>
      </c>
      <c r="H2" s="47" t="s">
        <v>289</v>
      </c>
      <c r="I2" s="35" t="s">
        <v>290</v>
      </c>
    </row>
    <row r="3" spans="1:9" x14ac:dyDescent="0.45">
      <c r="A3" t="s">
        <v>233</v>
      </c>
      <c r="B3" s="32">
        <v>3</v>
      </c>
      <c r="C3" s="32">
        <v>3</v>
      </c>
      <c r="D3" s="32">
        <v>3</v>
      </c>
      <c r="E3" s="32">
        <v>3</v>
      </c>
      <c r="F3" s="32">
        <v>3</v>
      </c>
      <c r="G3" s="32">
        <v>3</v>
      </c>
      <c r="H3" s="32">
        <v>3</v>
      </c>
      <c r="I3" s="32">
        <v>3</v>
      </c>
    </row>
    <row r="4" spans="1:9" x14ac:dyDescent="0.45">
      <c r="A4" t="s">
        <v>234</v>
      </c>
      <c r="B4" s="32">
        <v>3</v>
      </c>
      <c r="C4" s="32">
        <v>3</v>
      </c>
      <c r="D4" s="32">
        <v>3</v>
      </c>
      <c r="E4" s="32">
        <v>3</v>
      </c>
      <c r="F4" s="32">
        <v>3</v>
      </c>
      <c r="G4" s="32">
        <v>3</v>
      </c>
      <c r="H4" s="32">
        <v>3</v>
      </c>
      <c r="I4" s="32">
        <v>3</v>
      </c>
    </row>
    <row r="5" spans="1:9" x14ac:dyDescent="0.45">
      <c r="A5" t="s">
        <v>235</v>
      </c>
      <c r="B5" s="32">
        <v>3</v>
      </c>
      <c r="C5" s="32">
        <v>3</v>
      </c>
      <c r="D5" s="32">
        <v>3</v>
      </c>
      <c r="E5" s="32">
        <v>3</v>
      </c>
      <c r="F5" s="32">
        <v>3</v>
      </c>
      <c r="G5" s="32">
        <v>3</v>
      </c>
      <c r="H5" s="32">
        <v>3</v>
      </c>
      <c r="I5" s="32">
        <v>3</v>
      </c>
    </row>
    <row r="6" spans="1:9" x14ac:dyDescent="0.45">
      <c r="A6" t="s">
        <v>236</v>
      </c>
      <c r="B6" s="32">
        <v>5.54</v>
      </c>
      <c r="C6" s="32">
        <v>5.54</v>
      </c>
      <c r="D6" s="32">
        <v>5.54</v>
      </c>
      <c r="E6" s="32">
        <v>5.54</v>
      </c>
      <c r="F6" s="32">
        <v>5.54</v>
      </c>
      <c r="G6" s="32">
        <v>5.54</v>
      </c>
      <c r="H6" s="44">
        <v>5.2</v>
      </c>
      <c r="I6" s="45">
        <v>3.2</v>
      </c>
    </row>
    <row r="7" spans="1:9" x14ac:dyDescent="0.45">
      <c r="A7" t="s">
        <v>237</v>
      </c>
      <c r="B7" s="32">
        <v>3.49</v>
      </c>
      <c r="C7" s="32">
        <v>3.49</v>
      </c>
      <c r="D7" s="32">
        <v>3.49</v>
      </c>
      <c r="E7" s="32">
        <v>3.49</v>
      </c>
      <c r="F7" s="32">
        <v>3.49</v>
      </c>
      <c r="G7" s="32">
        <v>3.49</v>
      </c>
      <c r="H7" s="44">
        <v>2.4</v>
      </c>
      <c r="I7" s="45">
        <v>2.4</v>
      </c>
    </row>
    <row r="8" spans="1:9" x14ac:dyDescent="0.45">
      <c r="A8" t="s">
        <v>238</v>
      </c>
      <c r="B8" s="32">
        <v>0.75</v>
      </c>
      <c r="C8" s="32">
        <v>0.75</v>
      </c>
      <c r="D8" s="32">
        <v>0.75</v>
      </c>
      <c r="E8" s="32">
        <v>0.75</v>
      </c>
      <c r="F8" s="32">
        <v>0.75</v>
      </c>
      <c r="G8" s="32">
        <v>0.75</v>
      </c>
      <c r="H8" s="44">
        <v>0.8</v>
      </c>
      <c r="I8" s="45">
        <v>0.8</v>
      </c>
    </row>
    <row r="9" spans="1:9" x14ac:dyDescent="0.45">
      <c r="A9" t="s">
        <v>239</v>
      </c>
      <c r="B9" s="32">
        <v>5.33</v>
      </c>
      <c r="C9" s="32">
        <v>5.33</v>
      </c>
      <c r="D9" s="32">
        <v>5.33</v>
      </c>
      <c r="E9" s="32">
        <v>5.33</v>
      </c>
      <c r="F9" s="32">
        <v>5.33</v>
      </c>
      <c r="G9" s="32">
        <v>5.33</v>
      </c>
      <c r="H9" s="32">
        <v>5.33</v>
      </c>
      <c r="I9" s="44">
        <v>5.2</v>
      </c>
    </row>
    <row r="10" spans="1:9" x14ac:dyDescent="0.45">
      <c r="A10" t="s">
        <v>240</v>
      </c>
      <c r="B10" s="32">
        <v>3.51</v>
      </c>
      <c r="C10" s="32">
        <v>3.51</v>
      </c>
      <c r="D10" s="32">
        <v>3.51</v>
      </c>
      <c r="E10" s="32">
        <v>3.51</v>
      </c>
      <c r="F10" s="32">
        <v>3.51</v>
      </c>
      <c r="G10" s="32">
        <v>3.51</v>
      </c>
      <c r="H10" s="32">
        <v>3.51</v>
      </c>
      <c r="I10" s="44">
        <v>2.4</v>
      </c>
    </row>
    <row r="11" spans="1:9" x14ac:dyDescent="0.45">
      <c r="A11" t="s">
        <v>241</v>
      </c>
      <c r="B11" s="32">
        <v>1.1399999999999999</v>
      </c>
      <c r="C11" s="32">
        <v>1.1399999999999999</v>
      </c>
      <c r="D11" s="32">
        <v>1.1399999999999999</v>
      </c>
      <c r="E11" s="32">
        <v>1.1399999999999999</v>
      </c>
      <c r="F11" s="32">
        <v>1.1399999999999999</v>
      </c>
      <c r="G11" s="32">
        <v>1.1399999999999999</v>
      </c>
      <c r="H11" s="32">
        <v>1.1399999999999999</v>
      </c>
      <c r="I11" s="44">
        <v>0.8</v>
      </c>
    </row>
    <row r="12" spans="1:9" x14ac:dyDescent="0.45">
      <c r="A12" t="s">
        <v>242</v>
      </c>
      <c r="B12" s="32">
        <v>5.32</v>
      </c>
      <c r="C12" s="32">
        <v>5.32</v>
      </c>
      <c r="D12" s="32">
        <v>5.32</v>
      </c>
      <c r="E12" s="32">
        <v>5.32</v>
      </c>
      <c r="F12" s="32">
        <v>5.32</v>
      </c>
      <c r="G12" s="44">
        <v>4.8099999999999996</v>
      </c>
      <c r="H12" s="45">
        <v>4.8099999999999996</v>
      </c>
      <c r="I12" s="45">
        <v>4.8099999999999996</v>
      </c>
    </row>
    <row r="13" spans="1:9" x14ac:dyDescent="0.45">
      <c r="A13" t="s">
        <v>243</v>
      </c>
      <c r="B13" s="32">
        <v>1.88</v>
      </c>
      <c r="C13" s="32">
        <v>1.88</v>
      </c>
      <c r="D13" s="32">
        <v>1.88</v>
      </c>
      <c r="E13" s="32">
        <v>1.88</v>
      </c>
      <c r="F13" s="32">
        <v>1.88</v>
      </c>
      <c r="G13" s="44">
        <v>2.2400000000000002</v>
      </c>
      <c r="H13" s="45">
        <v>2.2400000000000002</v>
      </c>
      <c r="I13" s="45">
        <v>2.2400000000000002</v>
      </c>
    </row>
    <row r="14" spans="1:9" x14ac:dyDescent="0.45">
      <c r="A14" t="s">
        <v>244</v>
      </c>
      <c r="B14" s="32">
        <v>1.31</v>
      </c>
      <c r="C14" s="32">
        <v>1.31</v>
      </c>
      <c r="D14" s="32">
        <v>1.31</v>
      </c>
      <c r="E14" s="32">
        <v>1.31</v>
      </c>
      <c r="F14" s="32">
        <v>1.31</v>
      </c>
      <c r="G14" s="44">
        <v>1.3</v>
      </c>
      <c r="H14" s="45">
        <v>1.3</v>
      </c>
      <c r="I14" s="45">
        <v>1.3</v>
      </c>
    </row>
    <row r="15" spans="1:9" x14ac:dyDescent="0.45">
      <c r="A15" t="s">
        <v>245</v>
      </c>
      <c r="B15" s="32">
        <v>1</v>
      </c>
      <c r="C15" s="32">
        <v>1</v>
      </c>
      <c r="D15" s="32">
        <v>1</v>
      </c>
      <c r="E15" s="32">
        <v>1</v>
      </c>
      <c r="F15" s="32">
        <v>1</v>
      </c>
      <c r="G15" s="32">
        <v>1</v>
      </c>
      <c r="H15" s="32">
        <v>1</v>
      </c>
      <c r="I15" s="32">
        <v>1</v>
      </c>
    </row>
    <row r="16" spans="1:9" x14ac:dyDescent="0.45">
      <c r="A16" t="s">
        <v>246</v>
      </c>
      <c r="B16" s="32">
        <v>0.55000000000000004</v>
      </c>
      <c r="C16" s="32">
        <v>0.55000000000000004</v>
      </c>
      <c r="D16" s="32">
        <v>0.55000000000000004</v>
      </c>
      <c r="E16" s="32">
        <v>0.55000000000000004</v>
      </c>
      <c r="F16" s="32">
        <v>0.55000000000000004</v>
      </c>
      <c r="G16" s="32">
        <v>0.55000000000000004</v>
      </c>
      <c r="H16" s="32">
        <v>0.55000000000000004</v>
      </c>
      <c r="I16" s="32">
        <v>0.55000000000000004</v>
      </c>
    </row>
    <row r="17" spans="1:9" x14ac:dyDescent="0.45">
      <c r="A17" t="s">
        <v>247</v>
      </c>
      <c r="B17" s="32">
        <v>0.25</v>
      </c>
      <c r="C17" s="32">
        <v>0.25</v>
      </c>
      <c r="D17" s="32">
        <v>0.25</v>
      </c>
      <c r="E17" s="32">
        <v>0.25</v>
      </c>
      <c r="F17" s="32">
        <v>0.25</v>
      </c>
      <c r="G17" s="32">
        <v>0.25</v>
      </c>
      <c r="H17" s="32">
        <v>0.25</v>
      </c>
      <c r="I17" s="32">
        <v>0.25</v>
      </c>
    </row>
    <row r="18" spans="1:9" x14ac:dyDescent="0.45">
      <c r="A18" t="s">
        <v>248</v>
      </c>
      <c r="B18" s="32">
        <v>1</v>
      </c>
      <c r="C18" s="32">
        <v>1</v>
      </c>
      <c r="D18" s="32">
        <v>1</v>
      </c>
      <c r="E18" s="32">
        <v>1</v>
      </c>
      <c r="F18" s="32">
        <v>1</v>
      </c>
      <c r="G18" s="32">
        <v>1</v>
      </c>
      <c r="H18" s="32">
        <v>1</v>
      </c>
      <c r="I18" s="32">
        <v>1</v>
      </c>
    </row>
    <row r="19" spans="1:9" x14ac:dyDescent="0.45">
      <c r="A19" t="s">
        <v>249</v>
      </c>
      <c r="B19" s="32">
        <v>0.55000000000000004</v>
      </c>
      <c r="C19" s="32">
        <v>0.55000000000000004</v>
      </c>
      <c r="D19" s="32">
        <v>0.55000000000000004</v>
      </c>
      <c r="E19" s="32">
        <v>0.55000000000000004</v>
      </c>
      <c r="F19" s="32">
        <v>0.55000000000000004</v>
      </c>
      <c r="G19" s="32">
        <v>0.55000000000000004</v>
      </c>
      <c r="H19" s="32">
        <v>0.55000000000000004</v>
      </c>
      <c r="I19" s="32">
        <v>0.55000000000000004</v>
      </c>
    </row>
    <row r="20" spans="1:9" x14ac:dyDescent="0.45">
      <c r="A20" t="s">
        <v>250</v>
      </c>
      <c r="B20" s="32">
        <v>0.25</v>
      </c>
      <c r="C20" s="32">
        <v>0.25</v>
      </c>
      <c r="D20" s="32">
        <v>0.25</v>
      </c>
      <c r="E20" s="32">
        <v>0.25</v>
      </c>
      <c r="F20" s="32">
        <v>0.25</v>
      </c>
      <c r="G20" s="32">
        <v>0.25</v>
      </c>
      <c r="H20" s="32">
        <v>0.25</v>
      </c>
      <c r="I20" s="32">
        <v>0.25</v>
      </c>
    </row>
    <row r="21" spans="1:9" x14ac:dyDescent="0.45">
      <c r="A21" t="s">
        <v>251</v>
      </c>
      <c r="B21" s="32">
        <v>1</v>
      </c>
      <c r="C21" s="32">
        <v>1</v>
      </c>
      <c r="D21" s="32">
        <v>1</v>
      </c>
      <c r="E21" s="32">
        <v>1</v>
      </c>
      <c r="F21" s="32">
        <v>1</v>
      </c>
      <c r="G21" s="32">
        <v>1</v>
      </c>
      <c r="H21" s="32">
        <v>1</v>
      </c>
      <c r="I21" s="32">
        <v>1</v>
      </c>
    </row>
    <row r="22" spans="1:9" x14ac:dyDescent="0.45">
      <c r="A22" t="s">
        <v>252</v>
      </c>
      <c r="B22" s="32">
        <v>0.55000000000000004</v>
      </c>
      <c r="C22" s="32">
        <v>0.55000000000000004</v>
      </c>
      <c r="D22" s="32">
        <v>0.55000000000000004</v>
      </c>
      <c r="E22" s="32">
        <v>0.55000000000000004</v>
      </c>
      <c r="F22" s="32">
        <v>0.55000000000000004</v>
      </c>
      <c r="G22" s="32">
        <v>0.55000000000000004</v>
      </c>
      <c r="H22" s="32">
        <v>0.55000000000000004</v>
      </c>
      <c r="I22" s="32">
        <v>0.55000000000000004</v>
      </c>
    </row>
    <row r="23" spans="1:9" x14ac:dyDescent="0.45">
      <c r="A23" t="s">
        <v>253</v>
      </c>
      <c r="B23" s="32">
        <v>0.25</v>
      </c>
      <c r="C23" s="32">
        <v>0.25</v>
      </c>
      <c r="D23" s="32">
        <v>0.25</v>
      </c>
      <c r="E23" s="32">
        <v>0.25</v>
      </c>
      <c r="F23" s="32">
        <v>0.25</v>
      </c>
      <c r="G23" s="32">
        <v>0.25</v>
      </c>
      <c r="H23" s="32">
        <v>0.25</v>
      </c>
      <c r="I23" s="32">
        <v>0.25</v>
      </c>
    </row>
    <row r="24" spans="1:9" x14ac:dyDescent="0.45">
      <c r="A24" t="s">
        <v>254</v>
      </c>
      <c r="B24" s="32">
        <v>1</v>
      </c>
      <c r="C24" s="32">
        <v>1</v>
      </c>
      <c r="D24" s="32">
        <v>1</v>
      </c>
      <c r="E24" s="32">
        <v>1</v>
      </c>
      <c r="F24" s="32">
        <v>1</v>
      </c>
      <c r="G24" s="32">
        <v>1</v>
      </c>
      <c r="H24" s="32">
        <v>1</v>
      </c>
      <c r="I24" s="32">
        <v>1</v>
      </c>
    </row>
    <row r="25" spans="1:9" x14ac:dyDescent="0.45">
      <c r="A25" t="s">
        <v>255</v>
      </c>
      <c r="B25" s="32">
        <v>0.55000000000000004</v>
      </c>
      <c r="C25" s="32">
        <v>0.55000000000000004</v>
      </c>
      <c r="D25" s="32">
        <v>0.55000000000000004</v>
      </c>
      <c r="E25" s="32">
        <v>0.55000000000000004</v>
      </c>
      <c r="F25" s="32">
        <v>0.55000000000000004</v>
      </c>
      <c r="G25" s="32">
        <v>0.55000000000000004</v>
      </c>
      <c r="H25" s="32">
        <v>0.55000000000000004</v>
      </c>
      <c r="I25" s="32">
        <v>0.55000000000000004</v>
      </c>
    </row>
    <row r="26" spans="1:9" x14ac:dyDescent="0.45">
      <c r="A26" t="s">
        <v>256</v>
      </c>
      <c r="B26" s="32">
        <v>0.25</v>
      </c>
      <c r="C26" s="32">
        <v>0.25</v>
      </c>
      <c r="D26" s="32">
        <v>0.25</v>
      </c>
      <c r="E26" s="32">
        <v>0.25</v>
      </c>
      <c r="F26" s="32">
        <v>0.25</v>
      </c>
      <c r="G26" s="32">
        <v>0.25</v>
      </c>
      <c r="H26" s="32">
        <v>0.25</v>
      </c>
      <c r="I26" s="32">
        <v>0.25</v>
      </c>
    </row>
    <row r="27" spans="1:9" x14ac:dyDescent="0.45">
      <c r="A27" t="s">
        <v>257</v>
      </c>
      <c r="B27" s="32">
        <v>0.3</v>
      </c>
      <c r="C27" s="32">
        <v>0.3</v>
      </c>
      <c r="D27" s="32">
        <v>0.3</v>
      </c>
      <c r="E27" s="32">
        <v>0.3</v>
      </c>
      <c r="F27" s="32">
        <v>0.3</v>
      </c>
      <c r="G27" s="32">
        <v>0.3</v>
      </c>
      <c r="H27" s="32">
        <v>0.3</v>
      </c>
      <c r="I27" s="32">
        <v>0.3</v>
      </c>
    </row>
    <row r="28" spans="1:9" x14ac:dyDescent="0.45">
      <c r="A28" t="s">
        <v>258</v>
      </c>
      <c r="B28" s="32">
        <v>0.93</v>
      </c>
      <c r="C28" s="32">
        <v>0.93</v>
      </c>
      <c r="D28" s="32">
        <v>0.93</v>
      </c>
      <c r="E28" s="32">
        <v>0.93</v>
      </c>
      <c r="F28" s="32">
        <v>0.93</v>
      </c>
      <c r="G28" s="32">
        <v>0.93</v>
      </c>
      <c r="H28" s="32">
        <v>0.93</v>
      </c>
      <c r="I28" s="32">
        <v>0.93</v>
      </c>
    </row>
    <row r="29" spans="1:9" x14ac:dyDescent="0.45">
      <c r="A29" t="s">
        <v>259</v>
      </c>
      <c r="B29" s="32">
        <v>0.47</v>
      </c>
      <c r="C29" s="32">
        <v>0.47</v>
      </c>
      <c r="D29" s="32">
        <v>0.47</v>
      </c>
      <c r="E29" s="32">
        <v>0.47</v>
      </c>
      <c r="F29" s="32">
        <v>0.47</v>
      </c>
      <c r="G29" s="32">
        <v>0.47</v>
      </c>
      <c r="H29" s="32">
        <v>0.47</v>
      </c>
      <c r="I29" s="32">
        <v>0.47</v>
      </c>
    </row>
    <row r="30" spans="1:9" x14ac:dyDescent="0.45">
      <c r="A30" t="s">
        <v>260</v>
      </c>
      <c r="B30" s="32">
        <v>0.3</v>
      </c>
      <c r="C30" s="32">
        <v>0.3</v>
      </c>
      <c r="D30" s="32">
        <v>0.3</v>
      </c>
      <c r="E30" s="32">
        <v>0.3</v>
      </c>
      <c r="F30" s="32">
        <v>0.3</v>
      </c>
      <c r="G30" s="32">
        <v>0.3</v>
      </c>
      <c r="H30" s="32">
        <v>0.3</v>
      </c>
      <c r="I30" s="32">
        <v>0.3</v>
      </c>
    </row>
    <row r="31" spans="1:9" x14ac:dyDescent="0.45">
      <c r="A31" t="s">
        <v>261</v>
      </c>
      <c r="B31" s="32">
        <v>1</v>
      </c>
      <c r="C31" s="32">
        <v>1</v>
      </c>
      <c r="D31" s="32">
        <v>1</v>
      </c>
      <c r="E31" s="32">
        <v>1</v>
      </c>
      <c r="F31" s="32">
        <v>1</v>
      </c>
      <c r="G31" s="32">
        <v>1</v>
      </c>
      <c r="H31" s="32">
        <v>1</v>
      </c>
      <c r="I31" s="32">
        <v>1</v>
      </c>
    </row>
    <row r="32" spans="1:9" x14ac:dyDescent="0.45">
      <c r="A32" t="s">
        <v>262</v>
      </c>
      <c r="B32" s="32">
        <v>0.4</v>
      </c>
      <c r="C32" s="32">
        <v>0.4</v>
      </c>
      <c r="D32" s="32">
        <v>0.4</v>
      </c>
      <c r="E32" s="32">
        <v>0.4</v>
      </c>
      <c r="F32" s="32">
        <v>0.4</v>
      </c>
      <c r="G32" s="32">
        <v>0.4</v>
      </c>
      <c r="H32" s="32">
        <v>0.4</v>
      </c>
      <c r="I32" s="32">
        <v>0.4</v>
      </c>
    </row>
    <row r="33" spans="1:9" x14ac:dyDescent="0.45">
      <c r="A33" t="s">
        <v>263</v>
      </c>
      <c r="B33" s="32">
        <v>0.3</v>
      </c>
      <c r="C33" s="32">
        <v>0.3</v>
      </c>
      <c r="D33" s="32">
        <v>0.3</v>
      </c>
      <c r="E33" s="32">
        <v>0.3</v>
      </c>
      <c r="F33" s="32">
        <v>0.3</v>
      </c>
      <c r="G33" s="32">
        <v>0.3</v>
      </c>
      <c r="H33" s="32">
        <v>0.3</v>
      </c>
      <c r="I33" s="32">
        <v>0.3</v>
      </c>
    </row>
    <row r="34" spans="1:9" x14ac:dyDescent="0.45">
      <c r="A34" t="s">
        <v>264</v>
      </c>
      <c r="B34" s="32">
        <v>0.85</v>
      </c>
      <c r="C34" s="32">
        <v>0.85</v>
      </c>
      <c r="D34" s="32">
        <v>0.85</v>
      </c>
      <c r="E34" s="32">
        <v>0.85</v>
      </c>
      <c r="F34" s="32">
        <v>0.85</v>
      </c>
      <c r="G34" s="32">
        <v>0.85</v>
      </c>
      <c r="H34" s="32">
        <v>0.85</v>
      </c>
      <c r="I34" s="32">
        <v>0.85</v>
      </c>
    </row>
    <row r="35" spans="1:9" x14ac:dyDescent="0.45">
      <c r="A35" t="s">
        <v>265</v>
      </c>
      <c r="B35" s="32">
        <v>0.55000000000000004</v>
      </c>
      <c r="C35" s="32">
        <v>0.55000000000000004</v>
      </c>
      <c r="D35" s="32">
        <v>0.55000000000000004</v>
      </c>
      <c r="E35" s="32">
        <v>0.55000000000000004</v>
      </c>
      <c r="F35" s="32">
        <v>0.55000000000000004</v>
      </c>
      <c r="G35" s="32">
        <v>0.55000000000000004</v>
      </c>
      <c r="H35" s="32">
        <v>0.55000000000000004</v>
      </c>
      <c r="I35" s="32">
        <v>0.55000000000000004</v>
      </c>
    </row>
    <row r="36" spans="1:9" x14ac:dyDescent="0.45">
      <c r="A36" t="s">
        <v>266</v>
      </c>
      <c r="B36" s="32">
        <v>0.3</v>
      </c>
      <c r="C36" s="32">
        <v>0.3</v>
      </c>
      <c r="D36" s="32">
        <v>0.3</v>
      </c>
      <c r="E36" s="32">
        <v>0.3</v>
      </c>
      <c r="F36" s="32">
        <v>0.3</v>
      </c>
      <c r="G36" s="32">
        <v>0.3</v>
      </c>
      <c r="H36" s="32">
        <v>0.3</v>
      </c>
      <c r="I36" s="32">
        <v>0.3</v>
      </c>
    </row>
    <row r="37" spans="1:9" x14ac:dyDescent="0.45">
      <c r="A37" t="s">
        <v>267</v>
      </c>
      <c r="B37" s="32">
        <v>0.91</v>
      </c>
      <c r="C37" s="32">
        <v>0.91</v>
      </c>
      <c r="D37" s="32">
        <v>0.91</v>
      </c>
      <c r="E37" s="32">
        <v>0.91</v>
      </c>
      <c r="F37" s="32">
        <v>0.91</v>
      </c>
      <c r="G37" s="32">
        <v>0.91</v>
      </c>
      <c r="H37" s="32">
        <v>0.91</v>
      </c>
      <c r="I37" s="32">
        <v>0.91</v>
      </c>
    </row>
    <row r="38" spans="1:9" x14ac:dyDescent="0.45">
      <c r="A38" t="s">
        <v>268</v>
      </c>
      <c r="B38" s="32">
        <v>0.49</v>
      </c>
      <c r="C38" s="32">
        <v>0.49</v>
      </c>
      <c r="D38" s="32">
        <v>0.49</v>
      </c>
      <c r="E38" s="32">
        <v>0.49</v>
      </c>
      <c r="F38" s="32">
        <v>0.49</v>
      </c>
      <c r="G38" s="32">
        <v>0.49</v>
      </c>
      <c r="H38" s="32">
        <v>0.49</v>
      </c>
      <c r="I38" s="32">
        <v>0.49</v>
      </c>
    </row>
    <row r="39" spans="1:9" x14ac:dyDescent="0.45">
      <c r="A39" t="s">
        <v>269</v>
      </c>
      <c r="B39" s="32">
        <v>4.67</v>
      </c>
      <c r="C39" s="32">
        <v>4.67</v>
      </c>
      <c r="D39" s="32">
        <v>4.67</v>
      </c>
      <c r="E39" s="32">
        <v>4.67</v>
      </c>
      <c r="F39" s="44">
        <v>5</v>
      </c>
      <c r="G39" s="45">
        <v>5</v>
      </c>
      <c r="H39" s="45">
        <v>5</v>
      </c>
      <c r="I39" s="45">
        <v>5</v>
      </c>
    </row>
    <row r="40" spans="1:9" x14ac:dyDescent="0.45">
      <c r="A40" t="s">
        <v>270</v>
      </c>
      <c r="B40" s="32">
        <v>3.33</v>
      </c>
      <c r="C40" s="32">
        <v>3.33</v>
      </c>
      <c r="D40" s="32">
        <v>3.33</v>
      </c>
      <c r="E40" s="32">
        <v>3.33</v>
      </c>
      <c r="F40" s="44">
        <v>3.2</v>
      </c>
      <c r="G40" s="45">
        <v>3.2</v>
      </c>
      <c r="H40" s="45">
        <v>3.2</v>
      </c>
      <c r="I40" s="45">
        <v>3.2</v>
      </c>
    </row>
    <row r="41" spans="1:9" x14ac:dyDescent="0.45">
      <c r="A41" t="s">
        <v>271</v>
      </c>
      <c r="B41" s="32">
        <v>2.1</v>
      </c>
      <c r="C41" s="32">
        <v>2.1</v>
      </c>
      <c r="D41" s="32">
        <v>2.1</v>
      </c>
      <c r="E41" s="32">
        <v>2.1</v>
      </c>
      <c r="F41" s="44">
        <v>1.9</v>
      </c>
      <c r="G41" s="45">
        <v>1.9</v>
      </c>
      <c r="H41" s="45">
        <v>1.9</v>
      </c>
      <c r="I41" s="45">
        <v>1.9</v>
      </c>
    </row>
    <row r="42" spans="1:9" x14ac:dyDescent="0.45">
      <c r="A42" t="s">
        <v>272</v>
      </c>
      <c r="B42" s="32">
        <v>4.67</v>
      </c>
      <c r="C42" s="32">
        <v>4.67</v>
      </c>
      <c r="D42" s="44">
        <v>5.8</v>
      </c>
      <c r="E42" s="45">
        <v>4.8</v>
      </c>
      <c r="F42" s="45">
        <v>4.8</v>
      </c>
      <c r="G42" s="45">
        <v>4.8</v>
      </c>
      <c r="H42" s="45">
        <v>4.8</v>
      </c>
      <c r="I42" s="45">
        <v>4.8</v>
      </c>
    </row>
    <row r="43" spans="1:9" x14ac:dyDescent="0.45">
      <c r="A43" t="s">
        <v>273</v>
      </c>
      <c r="B43" s="32">
        <v>3.33</v>
      </c>
      <c r="C43" s="32">
        <v>3.33</v>
      </c>
      <c r="D43" s="44">
        <v>2.8</v>
      </c>
      <c r="E43" s="45">
        <v>4</v>
      </c>
      <c r="F43" s="45">
        <v>4</v>
      </c>
      <c r="G43" s="45">
        <v>4</v>
      </c>
      <c r="H43" s="45">
        <v>4</v>
      </c>
      <c r="I43" s="45">
        <v>4</v>
      </c>
    </row>
    <row r="44" spans="1:9" x14ac:dyDescent="0.45">
      <c r="A44" t="s">
        <v>274</v>
      </c>
      <c r="B44" s="32">
        <v>2.1</v>
      </c>
      <c r="C44" s="32">
        <v>2.1</v>
      </c>
      <c r="D44" s="44">
        <v>0.8</v>
      </c>
      <c r="E44" s="45">
        <v>1.3</v>
      </c>
      <c r="F44" s="45">
        <v>1.3</v>
      </c>
      <c r="G44" s="45">
        <v>1.3</v>
      </c>
      <c r="H44" s="45">
        <v>1.3</v>
      </c>
      <c r="I44" s="45">
        <v>1.3</v>
      </c>
    </row>
    <row r="45" spans="1:9" x14ac:dyDescent="0.45">
      <c r="A45" t="s">
        <v>275</v>
      </c>
      <c r="B45" s="32">
        <v>4.67</v>
      </c>
      <c r="C45" s="32">
        <v>4.67</v>
      </c>
      <c r="D45" s="32">
        <v>4.67</v>
      </c>
      <c r="E45" s="44">
        <v>5.8</v>
      </c>
      <c r="F45" s="45">
        <v>5.6</v>
      </c>
      <c r="G45" s="45">
        <v>5.6</v>
      </c>
      <c r="H45" s="45">
        <v>5.6</v>
      </c>
      <c r="I45" s="45">
        <v>5.6</v>
      </c>
    </row>
    <row r="46" spans="1:9" x14ac:dyDescent="0.45">
      <c r="A46" t="s">
        <v>276</v>
      </c>
      <c r="B46" s="32">
        <v>3.33</v>
      </c>
      <c r="C46" s="32">
        <v>3.33</v>
      </c>
      <c r="D46" s="32">
        <v>3.33</v>
      </c>
      <c r="E46" s="44">
        <v>3.2</v>
      </c>
      <c r="F46" s="45">
        <v>3.6</v>
      </c>
      <c r="G46" s="45">
        <v>3.6</v>
      </c>
      <c r="H46" s="45">
        <v>3.6</v>
      </c>
      <c r="I46" s="45">
        <v>3.6</v>
      </c>
    </row>
    <row r="47" spans="1:9" x14ac:dyDescent="0.45">
      <c r="A47" t="s">
        <v>277</v>
      </c>
      <c r="B47" s="32">
        <v>2.1</v>
      </c>
      <c r="C47" s="32">
        <v>2.1</v>
      </c>
      <c r="D47" s="32">
        <v>2.1</v>
      </c>
      <c r="E47" s="44">
        <v>1.1000000000000001</v>
      </c>
      <c r="F47" s="45">
        <v>0.9</v>
      </c>
      <c r="G47" s="45">
        <v>0.9</v>
      </c>
      <c r="H47" s="45">
        <v>0.9</v>
      </c>
      <c r="I47" s="45">
        <v>0.9</v>
      </c>
    </row>
    <row r="48" spans="1:9" x14ac:dyDescent="0.45">
      <c r="A48" t="s">
        <v>278</v>
      </c>
      <c r="B48" s="32">
        <v>4.67</v>
      </c>
      <c r="C48" s="44">
        <v>6</v>
      </c>
      <c r="D48" s="45">
        <v>6</v>
      </c>
      <c r="E48" s="45">
        <v>6</v>
      </c>
      <c r="F48" s="45">
        <v>6</v>
      </c>
      <c r="G48" s="45">
        <v>6</v>
      </c>
      <c r="H48" s="45">
        <v>6</v>
      </c>
      <c r="I48" s="45">
        <v>6</v>
      </c>
    </row>
    <row r="49" spans="1:9" x14ac:dyDescent="0.45">
      <c r="A49" t="s">
        <v>279</v>
      </c>
      <c r="B49" s="32">
        <v>3.33</v>
      </c>
      <c r="C49" s="44">
        <v>3</v>
      </c>
      <c r="D49" s="45">
        <v>3</v>
      </c>
      <c r="E49" s="45">
        <v>3</v>
      </c>
      <c r="F49" s="45">
        <v>3</v>
      </c>
      <c r="G49" s="45">
        <v>3</v>
      </c>
      <c r="H49" s="45">
        <v>3</v>
      </c>
      <c r="I49" s="45">
        <v>3</v>
      </c>
    </row>
    <row r="50" spans="1:9" x14ac:dyDescent="0.45">
      <c r="A50" t="s">
        <v>280</v>
      </c>
      <c r="B50" s="32">
        <v>2.1</v>
      </c>
      <c r="C50" s="44">
        <v>1.1000000000000001</v>
      </c>
      <c r="D50" s="45">
        <v>1.1000000000000001</v>
      </c>
      <c r="E50" s="45">
        <v>1.1000000000000001</v>
      </c>
      <c r="F50" s="45">
        <v>1.1000000000000001</v>
      </c>
      <c r="G50" s="45">
        <v>1.1000000000000001</v>
      </c>
      <c r="H50" s="45">
        <v>1.1000000000000001</v>
      </c>
      <c r="I50" s="45">
        <v>1.1000000000000001</v>
      </c>
    </row>
    <row r="51" spans="1:9" x14ac:dyDescent="0.45">
      <c r="A51" t="s">
        <v>281</v>
      </c>
      <c r="B51" s="32">
        <v>6.8</v>
      </c>
      <c r="C51" s="32">
        <v>6.8</v>
      </c>
      <c r="D51" s="32">
        <v>6.8</v>
      </c>
      <c r="E51" s="32">
        <v>6.8</v>
      </c>
      <c r="F51" s="32">
        <v>6.8</v>
      </c>
      <c r="G51" s="32">
        <v>6.8</v>
      </c>
      <c r="H51" s="32">
        <v>6.8</v>
      </c>
      <c r="I51" s="32">
        <v>6.8</v>
      </c>
    </row>
    <row r="52" spans="1:9" x14ac:dyDescent="0.45">
      <c r="A52" t="s">
        <v>282</v>
      </c>
      <c r="B52" s="32">
        <v>2</v>
      </c>
      <c r="C52" s="32">
        <v>2</v>
      </c>
      <c r="D52" s="32">
        <v>2</v>
      </c>
      <c r="E52" s="32">
        <v>2</v>
      </c>
      <c r="F52" s="32">
        <v>2</v>
      </c>
      <c r="G52" s="32">
        <v>2</v>
      </c>
      <c r="H52" s="32">
        <v>2</v>
      </c>
      <c r="I52" s="32">
        <v>2</v>
      </c>
    </row>
    <row r="53" spans="1:9" x14ac:dyDescent="0.45">
      <c r="A53" t="s">
        <v>283</v>
      </c>
      <c r="B53" s="32">
        <v>2.23</v>
      </c>
      <c r="C53" s="32">
        <v>2.23</v>
      </c>
      <c r="D53" s="32">
        <v>2.23</v>
      </c>
      <c r="E53" s="32">
        <v>2.23</v>
      </c>
      <c r="F53" s="32">
        <v>2.23</v>
      </c>
      <c r="G53" s="32">
        <v>2.23</v>
      </c>
      <c r="H53" s="32">
        <v>2.23</v>
      </c>
      <c r="I53" s="32">
        <v>2.23</v>
      </c>
    </row>
  </sheetData>
  <mergeCells count="1">
    <mergeCell ref="C1:I1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Sheet32"/>
  <dimension ref="B1:S328"/>
  <sheetViews>
    <sheetView workbookViewId="0">
      <selection activeCell="I2" sqref="I2:S7"/>
    </sheetView>
  </sheetViews>
  <sheetFormatPr defaultRowHeight="14.25" x14ac:dyDescent="0.45"/>
  <cols>
    <col min="2" max="2" width="25.1328125" bestFit="1" customWidth="1"/>
    <col min="3" max="3" width="6.1328125" customWidth="1"/>
    <col min="4" max="4" width="10.86328125" bestFit="1" customWidth="1"/>
    <col min="5" max="5" width="15.1328125" bestFit="1" customWidth="1"/>
    <col min="6" max="6" width="14.73046875" bestFit="1" customWidth="1"/>
    <col min="7" max="7" width="13.86328125" bestFit="1" customWidth="1"/>
  </cols>
  <sheetData>
    <row r="1" spans="2:19" x14ac:dyDescent="0.45">
      <c r="B1" t="s">
        <v>395</v>
      </c>
      <c r="C1" t="s">
        <v>67</v>
      </c>
      <c r="D1" t="s">
        <v>396</v>
      </c>
      <c r="E1" t="s">
        <v>397</v>
      </c>
      <c r="F1" t="s">
        <v>398</v>
      </c>
      <c r="G1" t="s">
        <v>399</v>
      </c>
    </row>
    <row r="2" spans="2:19" ht="15.75" customHeight="1" x14ac:dyDescent="0.45">
      <c r="B2" t="s">
        <v>314</v>
      </c>
      <c r="C2">
        <v>1200</v>
      </c>
      <c r="D2">
        <v>60</v>
      </c>
      <c r="E2" t="s">
        <v>400</v>
      </c>
      <c r="F2" s="26">
        <v>40179</v>
      </c>
      <c r="G2" s="26">
        <v>18628</v>
      </c>
      <c r="I2" s="61" t="s">
        <v>401</v>
      </c>
      <c r="J2" s="61"/>
      <c r="K2" s="61"/>
      <c r="L2" s="61"/>
      <c r="M2" s="61"/>
      <c r="N2" s="61"/>
      <c r="O2" s="61"/>
      <c r="P2" s="61"/>
      <c r="Q2" s="61"/>
      <c r="R2" s="61"/>
      <c r="S2" s="61"/>
    </row>
    <row r="3" spans="2:19" x14ac:dyDescent="0.45">
      <c r="B3" t="s">
        <v>315</v>
      </c>
      <c r="C3">
        <v>4.3</v>
      </c>
      <c r="D3">
        <v>60</v>
      </c>
      <c r="E3" t="s">
        <v>400</v>
      </c>
      <c r="F3" s="26">
        <v>40179</v>
      </c>
      <c r="G3" s="26">
        <v>18628</v>
      </c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</row>
    <row r="4" spans="2:19" x14ac:dyDescent="0.45">
      <c r="B4" t="s">
        <v>316</v>
      </c>
      <c r="C4">
        <v>0.5</v>
      </c>
      <c r="D4">
        <v>60</v>
      </c>
      <c r="E4" t="s">
        <v>400</v>
      </c>
      <c r="F4" s="26">
        <v>40179</v>
      </c>
      <c r="G4" s="26">
        <v>18628</v>
      </c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</row>
    <row r="5" spans="2:19" x14ac:dyDescent="0.45">
      <c r="B5" t="s">
        <v>317</v>
      </c>
      <c r="C5">
        <v>0.3</v>
      </c>
      <c r="D5">
        <v>60</v>
      </c>
      <c r="E5" t="s">
        <v>400</v>
      </c>
      <c r="F5" s="26">
        <v>40179</v>
      </c>
      <c r="G5" s="26">
        <v>18628</v>
      </c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</row>
    <row r="6" spans="2:19" x14ac:dyDescent="0.45">
      <c r="B6" t="s">
        <v>318</v>
      </c>
      <c r="C6">
        <v>0.2</v>
      </c>
      <c r="D6">
        <v>60</v>
      </c>
      <c r="E6" t="s">
        <v>400</v>
      </c>
      <c r="F6" s="26">
        <v>40179</v>
      </c>
      <c r="G6" s="26">
        <v>18628</v>
      </c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</row>
    <row r="7" spans="2:19" x14ac:dyDescent="0.45">
      <c r="B7" t="s">
        <v>319</v>
      </c>
      <c r="C7">
        <v>0.2</v>
      </c>
      <c r="D7">
        <v>60</v>
      </c>
      <c r="E7" t="s">
        <v>400</v>
      </c>
      <c r="F7" s="26">
        <v>40179</v>
      </c>
      <c r="G7" s="26">
        <v>18628</v>
      </c>
      <c r="I7" s="61"/>
      <c r="J7" s="61"/>
      <c r="K7" s="61"/>
      <c r="L7" s="61"/>
      <c r="M7" s="61"/>
      <c r="N7" s="61"/>
      <c r="O7" s="61"/>
      <c r="P7" s="61"/>
      <c r="Q7" s="61"/>
      <c r="R7" s="61"/>
      <c r="S7" s="61"/>
    </row>
    <row r="8" spans="2:19" x14ac:dyDescent="0.45">
      <c r="B8" t="s">
        <v>320</v>
      </c>
      <c r="C8">
        <v>2.4E-2</v>
      </c>
      <c r="D8">
        <v>60</v>
      </c>
      <c r="E8" t="s">
        <v>400</v>
      </c>
      <c r="F8" s="26">
        <v>40179</v>
      </c>
      <c r="G8" s="26">
        <v>18628</v>
      </c>
      <c r="I8" s="58"/>
      <c r="J8" s="58"/>
      <c r="K8" s="58"/>
      <c r="L8" s="58"/>
      <c r="M8" s="58"/>
      <c r="N8" s="58"/>
      <c r="O8" s="58"/>
      <c r="P8" s="58"/>
      <c r="Q8" s="58"/>
      <c r="R8" s="58"/>
      <c r="S8" s="58"/>
    </row>
    <row r="9" spans="2:19" x14ac:dyDescent="0.45">
      <c r="B9" t="s">
        <v>321</v>
      </c>
      <c r="C9">
        <v>2.7E-2</v>
      </c>
      <c r="D9">
        <v>60</v>
      </c>
      <c r="E9" t="s">
        <v>400</v>
      </c>
      <c r="F9" s="26">
        <v>40179</v>
      </c>
      <c r="G9" s="26">
        <v>18628</v>
      </c>
      <c r="I9" s="58"/>
      <c r="J9" s="58"/>
      <c r="K9" s="58"/>
      <c r="L9" s="58"/>
      <c r="M9" s="58"/>
      <c r="N9" s="58"/>
      <c r="O9" s="58"/>
      <c r="P9" s="58"/>
      <c r="Q9" s="58"/>
      <c r="R9" s="58"/>
      <c r="S9" s="58"/>
    </row>
    <row r="10" spans="2:19" x14ac:dyDescent="0.45">
      <c r="B10" t="s">
        <v>322</v>
      </c>
      <c r="C10">
        <v>2.5999999999999999E-2</v>
      </c>
      <c r="D10">
        <v>60</v>
      </c>
      <c r="E10" t="s">
        <v>400</v>
      </c>
      <c r="F10" s="26">
        <v>40179</v>
      </c>
      <c r="G10" s="26">
        <v>18628</v>
      </c>
      <c r="I10" s="58"/>
      <c r="J10" s="58"/>
      <c r="K10" s="58"/>
      <c r="L10" s="58"/>
      <c r="M10" s="58"/>
      <c r="N10" s="58"/>
      <c r="O10" s="58"/>
      <c r="P10" s="58"/>
      <c r="Q10" s="58"/>
      <c r="R10" s="58"/>
      <c r="S10" s="58"/>
    </row>
    <row r="11" spans="2:19" x14ac:dyDescent="0.45">
      <c r="B11" t="s">
        <v>323</v>
      </c>
      <c r="C11">
        <v>1.2999999999999999E-2</v>
      </c>
      <c r="D11">
        <v>60</v>
      </c>
      <c r="E11" t="s">
        <v>400</v>
      </c>
      <c r="F11" s="26">
        <v>40179</v>
      </c>
      <c r="G11" s="26">
        <v>18628</v>
      </c>
      <c r="I11" s="58"/>
      <c r="J11" s="58"/>
      <c r="K11" s="58"/>
      <c r="L11" s="58"/>
      <c r="M11" s="58"/>
      <c r="N11" s="58"/>
      <c r="O11" s="58"/>
      <c r="P11" s="58"/>
      <c r="Q11" s="58"/>
      <c r="R11" s="58"/>
      <c r="S11" s="58"/>
    </row>
    <row r="12" spans="2:19" x14ac:dyDescent="0.45">
      <c r="B12" t="s">
        <v>324</v>
      </c>
      <c r="C12">
        <v>1200</v>
      </c>
      <c r="D12">
        <v>60</v>
      </c>
      <c r="E12" t="s">
        <v>400</v>
      </c>
      <c r="F12" s="26">
        <v>40179</v>
      </c>
      <c r="G12" s="26">
        <v>18628</v>
      </c>
      <c r="I12" s="58"/>
      <c r="J12" s="58"/>
      <c r="K12" s="58"/>
      <c r="L12" s="58"/>
      <c r="M12" s="58"/>
      <c r="N12" s="58"/>
      <c r="O12" s="58"/>
      <c r="P12" s="58"/>
      <c r="Q12" s="58"/>
      <c r="R12" s="58"/>
      <c r="S12" s="58"/>
    </row>
    <row r="13" spans="2:19" x14ac:dyDescent="0.45">
      <c r="B13" t="s">
        <v>325</v>
      </c>
      <c r="C13">
        <v>4.3</v>
      </c>
      <c r="D13">
        <v>60</v>
      </c>
      <c r="E13" t="s">
        <v>400</v>
      </c>
      <c r="F13" s="26">
        <v>40179</v>
      </c>
      <c r="G13" s="26">
        <v>18628</v>
      </c>
    </row>
    <row r="14" spans="2:19" x14ac:dyDescent="0.45">
      <c r="B14" t="s">
        <v>326</v>
      </c>
      <c r="C14">
        <v>0.5</v>
      </c>
      <c r="D14">
        <v>60</v>
      </c>
      <c r="E14" t="s">
        <v>400</v>
      </c>
      <c r="F14" s="26">
        <v>40179</v>
      </c>
      <c r="G14" s="26">
        <v>18628</v>
      </c>
    </row>
    <row r="15" spans="2:19" x14ac:dyDescent="0.45">
      <c r="B15" t="s">
        <v>327</v>
      </c>
      <c r="C15">
        <v>0.3</v>
      </c>
      <c r="D15">
        <v>60</v>
      </c>
      <c r="E15" t="s">
        <v>400</v>
      </c>
      <c r="F15" s="26">
        <v>40179</v>
      </c>
      <c r="G15" s="26">
        <v>18628</v>
      </c>
    </row>
    <row r="16" spans="2:19" x14ac:dyDescent="0.45">
      <c r="B16" t="s">
        <v>328</v>
      </c>
      <c r="C16">
        <v>0.2</v>
      </c>
      <c r="D16">
        <v>60</v>
      </c>
      <c r="E16" t="s">
        <v>400</v>
      </c>
      <c r="F16" s="26">
        <v>40179</v>
      </c>
      <c r="G16" s="26">
        <v>18628</v>
      </c>
    </row>
    <row r="17" spans="2:7" x14ac:dyDescent="0.45">
      <c r="B17" t="s">
        <v>329</v>
      </c>
      <c r="C17">
        <v>0.2</v>
      </c>
      <c r="D17">
        <v>60</v>
      </c>
      <c r="E17" t="s">
        <v>400</v>
      </c>
      <c r="F17" s="26">
        <v>40179</v>
      </c>
      <c r="G17" s="26">
        <v>18628</v>
      </c>
    </row>
    <row r="18" spans="2:7" x14ac:dyDescent="0.45">
      <c r="B18" t="s">
        <v>330</v>
      </c>
      <c r="C18">
        <v>2.4E-2</v>
      </c>
      <c r="D18">
        <v>60</v>
      </c>
      <c r="E18" t="s">
        <v>400</v>
      </c>
      <c r="F18" s="26">
        <v>40179</v>
      </c>
      <c r="G18" s="26">
        <v>18628</v>
      </c>
    </row>
    <row r="19" spans="2:7" x14ac:dyDescent="0.45">
      <c r="B19" t="s">
        <v>331</v>
      </c>
      <c r="C19">
        <v>2.7E-2</v>
      </c>
      <c r="D19">
        <v>60</v>
      </c>
      <c r="E19" t="s">
        <v>400</v>
      </c>
      <c r="F19" s="26">
        <v>40179</v>
      </c>
      <c r="G19" s="26">
        <v>18628</v>
      </c>
    </row>
    <row r="20" spans="2:7" x14ac:dyDescent="0.45">
      <c r="B20" t="s">
        <v>332</v>
      </c>
      <c r="C20">
        <v>2.5999999999999999E-2</v>
      </c>
      <c r="D20">
        <v>60</v>
      </c>
      <c r="E20" t="s">
        <v>400</v>
      </c>
      <c r="F20" s="26">
        <v>40179</v>
      </c>
      <c r="G20" s="26">
        <v>18628</v>
      </c>
    </row>
    <row r="21" spans="2:7" x14ac:dyDescent="0.45">
      <c r="B21" t="s">
        <v>333</v>
      </c>
      <c r="C21">
        <v>1.2999999999999999E-2</v>
      </c>
      <c r="D21">
        <v>60</v>
      </c>
      <c r="E21" t="s">
        <v>400</v>
      </c>
      <c r="F21" s="26">
        <v>40179</v>
      </c>
      <c r="G21" s="26">
        <v>18628</v>
      </c>
    </row>
    <row r="22" spans="2:7" x14ac:dyDescent="0.45">
      <c r="B22" t="s">
        <v>334</v>
      </c>
      <c r="C22">
        <v>0</v>
      </c>
      <c r="D22">
        <v>60</v>
      </c>
      <c r="E22" t="s">
        <v>400</v>
      </c>
      <c r="F22" s="26">
        <v>40179</v>
      </c>
      <c r="G22" s="26">
        <v>18628</v>
      </c>
    </row>
    <row r="23" spans="2:7" x14ac:dyDescent="0.45">
      <c r="B23" t="s">
        <v>335</v>
      </c>
      <c r="C23">
        <v>0</v>
      </c>
      <c r="D23">
        <v>1</v>
      </c>
      <c r="E23" t="s">
        <v>400</v>
      </c>
      <c r="F23" s="26">
        <v>40179</v>
      </c>
      <c r="G23" s="26">
        <v>18628</v>
      </c>
    </row>
    <row r="24" spans="2:7" x14ac:dyDescent="0.45">
      <c r="B24" t="s">
        <v>336</v>
      </c>
      <c r="C24">
        <v>0</v>
      </c>
      <c r="D24">
        <v>60</v>
      </c>
      <c r="E24" t="s">
        <v>400</v>
      </c>
      <c r="F24" s="26">
        <v>40179</v>
      </c>
      <c r="G24" s="26">
        <v>18628</v>
      </c>
    </row>
    <row r="25" spans="2:7" x14ac:dyDescent="0.45">
      <c r="B25" t="s">
        <v>337</v>
      </c>
      <c r="C25">
        <v>0</v>
      </c>
      <c r="D25">
        <v>60</v>
      </c>
      <c r="E25" t="s">
        <v>400</v>
      </c>
      <c r="F25" s="26">
        <v>40179</v>
      </c>
      <c r="G25" s="26">
        <v>18628</v>
      </c>
    </row>
    <row r="26" spans="2:7" x14ac:dyDescent="0.45">
      <c r="B26" t="s">
        <v>338</v>
      </c>
      <c r="C26">
        <v>0</v>
      </c>
      <c r="D26">
        <v>60</v>
      </c>
      <c r="E26" t="s">
        <v>400</v>
      </c>
      <c r="F26" s="26">
        <v>40179</v>
      </c>
      <c r="G26" s="26">
        <v>18628</v>
      </c>
    </row>
    <row r="27" spans="2:7" x14ac:dyDescent="0.45">
      <c r="B27" t="s">
        <v>339</v>
      </c>
      <c r="C27">
        <v>0</v>
      </c>
      <c r="D27">
        <v>60</v>
      </c>
      <c r="E27" t="s">
        <v>400</v>
      </c>
      <c r="F27" s="26">
        <v>40179</v>
      </c>
      <c r="G27" s="26">
        <v>18628</v>
      </c>
    </row>
    <row r="28" spans="2:7" x14ac:dyDescent="0.45">
      <c r="B28" t="s">
        <v>340</v>
      </c>
      <c r="C28">
        <v>0</v>
      </c>
      <c r="D28">
        <v>60</v>
      </c>
      <c r="E28" t="s">
        <v>400</v>
      </c>
      <c r="F28" s="26">
        <v>40179</v>
      </c>
      <c r="G28" s="26">
        <v>18628</v>
      </c>
    </row>
    <row r="29" spans="2:7" x14ac:dyDescent="0.45">
      <c r="B29" t="s">
        <v>341</v>
      </c>
      <c r="C29">
        <v>0</v>
      </c>
      <c r="D29">
        <v>60</v>
      </c>
      <c r="E29" t="s">
        <v>400</v>
      </c>
      <c r="F29" s="26">
        <v>40179</v>
      </c>
      <c r="G29" s="26">
        <v>18628</v>
      </c>
    </row>
    <row r="30" spans="2:7" x14ac:dyDescent="0.45">
      <c r="B30" t="s">
        <v>342</v>
      </c>
      <c r="C30">
        <v>0</v>
      </c>
      <c r="D30">
        <v>60</v>
      </c>
      <c r="E30" t="s">
        <v>400</v>
      </c>
      <c r="F30" s="26">
        <v>40179</v>
      </c>
      <c r="G30" s="26">
        <v>18628</v>
      </c>
    </row>
    <row r="31" spans="2:7" x14ac:dyDescent="0.45">
      <c r="B31" t="s">
        <v>343</v>
      </c>
      <c r="C31">
        <v>0</v>
      </c>
      <c r="D31">
        <v>60</v>
      </c>
      <c r="E31" t="s">
        <v>400</v>
      </c>
      <c r="F31" s="26">
        <v>40179</v>
      </c>
      <c r="G31" s="26">
        <v>18628</v>
      </c>
    </row>
    <row r="32" spans="2:7" x14ac:dyDescent="0.45">
      <c r="B32" t="s">
        <v>344</v>
      </c>
      <c r="C32">
        <v>0</v>
      </c>
      <c r="D32">
        <v>60</v>
      </c>
      <c r="E32" t="s">
        <v>400</v>
      </c>
      <c r="F32" s="26">
        <v>40179</v>
      </c>
      <c r="G32" s="26">
        <v>18628</v>
      </c>
    </row>
    <row r="33" spans="2:7" x14ac:dyDescent="0.45">
      <c r="B33" t="s">
        <v>345</v>
      </c>
      <c r="C33">
        <v>0</v>
      </c>
      <c r="D33">
        <v>60</v>
      </c>
      <c r="E33" t="s">
        <v>400</v>
      </c>
      <c r="F33" s="26">
        <v>40179</v>
      </c>
      <c r="G33" s="26">
        <v>18628</v>
      </c>
    </row>
    <row r="34" spans="2:7" x14ac:dyDescent="0.45">
      <c r="B34" t="s">
        <v>346</v>
      </c>
      <c r="C34">
        <v>0</v>
      </c>
      <c r="D34">
        <v>60</v>
      </c>
      <c r="E34" t="s">
        <v>400</v>
      </c>
      <c r="F34" s="26">
        <v>40179</v>
      </c>
      <c r="G34" s="26">
        <v>18628</v>
      </c>
    </row>
    <row r="35" spans="2:7" x14ac:dyDescent="0.45">
      <c r="B35" t="s">
        <v>347</v>
      </c>
      <c r="C35">
        <v>0</v>
      </c>
      <c r="D35">
        <v>1</v>
      </c>
      <c r="E35" t="s">
        <v>400</v>
      </c>
      <c r="F35" s="26">
        <v>40179</v>
      </c>
      <c r="G35" s="26">
        <v>18628</v>
      </c>
    </row>
    <row r="36" spans="2:7" x14ac:dyDescent="0.45">
      <c r="B36" t="s">
        <v>348</v>
      </c>
      <c r="C36">
        <v>0</v>
      </c>
      <c r="D36">
        <v>60</v>
      </c>
      <c r="E36" t="s">
        <v>400</v>
      </c>
      <c r="F36" s="26">
        <v>40179</v>
      </c>
      <c r="G36" s="26">
        <v>18628</v>
      </c>
    </row>
    <row r="37" spans="2:7" x14ac:dyDescent="0.45">
      <c r="B37" t="s">
        <v>349</v>
      </c>
      <c r="C37">
        <v>0</v>
      </c>
      <c r="D37">
        <v>60</v>
      </c>
      <c r="E37" t="s">
        <v>400</v>
      </c>
      <c r="F37" s="26">
        <v>40179</v>
      </c>
      <c r="G37" s="26">
        <v>18628</v>
      </c>
    </row>
    <row r="38" spans="2:7" x14ac:dyDescent="0.45">
      <c r="B38" t="s">
        <v>350</v>
      </c>
      <c r="C38">
        <v>0</v>
      </c>
      <c r="D38">
        <v>60</v>
      </c>
      <c r="E38" t="s">
        <v>400</v>
      </c>
      <c r="F38" s="26">
        <v>40179</v>
      </c>
      <c r="G38" s="26">
        <v>18628</v>
      </c>
    </row>
    <row r="39" spans="2:7" x14ac:dyDescent="0.45">
      <c r="B39" t="s">
        <v>351</v>
      </c>
      <c r="C39">
        <v>0</v>
      </c>
      <c r="D39">
        <v>60</v>
      </c>
      <c r="E39" t="s">
        <v>400</v>
      </c>
      <c r="F39" s="26">
        <v>40179</v>
      </c>
      <c r="G39" s="26">
        <v>18628</v>
      </c>
    </row>
    <row r="40" spans="2:7" x14ac:dyDescent="0.45">
      <c r="B40" t="s">
        <v>352</v>
      </c>
      <c r="C40">
        <v>0</v>
      </c>
      <c r="D40">
        <v>60</v>
      </c>
      <c r="E40" t="s">
        <v>400</v>
      </c>
      <c r="F40" s="26">
        <v>40179</v>
      </c>
      <c r="G40" s="26">
        <v>18628</v>
      </c>
    </row>
    <row r="41" spans="2:7" x14ac:dyDescent="0.45">
      <c r="B41" t="s">
        <v>353</v>
      </c>
      <c r="C41">
        <v>0</v>
      </c>
      <c r="D41">
        <v>60</v>
      </c>
      <c r="E41" t="s">
        <v>400</v>
      </c>
      <c r="F41" s="26">
        <v>40179</v>
      </c>
      <c r="G41" s="26">
        <v>18628</v>
      </c>
    </row>
    <row r="42" spans="2:7" x14ac:dyDescent="0.45">
      <c r="B42" t="s">
        <v>354</v>
      </c>
      <c r="C42">
        <v>0</v>
      </c>
      <c r="D42">
        <v>60</v>
      </c>
      <c r="E42" t="s">
        <v>400</v>
      </c>
      <c r="F42" s="26">
        <v>43935</v>
      </c>
      <c r="G42" s="26">
        <v>43942</v>
      </c>
    </row>
    <row r="43" spans="2:7" x14ac:dyDescent="0.45">
      <c r="B43" t="s">
        <v>354</v>
      </c>
      <c r="C43">
        <v>0</v>
      </c>
      <c r="D43">
        <v>60</v>
      </c>
      <c r="E43" t="s">
        <v>400</v>
      </c>
      <c r="F43" s="26">
        <v>43942</v>
      </c>
      <c r="G43" s="26">
        <v>43949</v>
      </c>
    </row>
    <row r="44" spans="2:7" x14ac:dyDescent="0.45">
      <c r="B44" t="s">
        <v>354</v>
      </c>
      <c r="C44">
        <v>0</v>
      </c>
      <c r="D44">
        <v>60</v>
      </c>
      <c r="E44" t="s">
        <v>400</v>
      </c>
      <c r="F44" s="26">
        <v>43949</v>
      </c>
      <c r="G44" s="26">
        <v>43956</v>
      </c>
    </row>
    <row r="45" spans="2:7" x14ac:dyDescent="0.45">
      <c r="B45" t="s">
        <v>354</v>
      </c>
      <c r="C45">
        <v>0</v>
      </c>
      <c r="D45">
        <v>60</v>
      </c>
      <c r="E45" t="s">
        <v>400</v>
      </c>
      <c r="F45" s="26">
        <v>43956</v>
      </c>
      <c r="G45" s="26">
        <v>43963</v>
      </c>
    </row>
    <row r="46" spans="2:7" x14ac:dyDescent="0.45">
      <c r="B46" t="s">
        <v>354</v>
      </c>
      <c r="C46">
        <v>0</v>
      </c>
      <c r="D46">
        <v>60</v>
      </c>
      <c r="E46" t="s">
        <v>400</v>
      </c>
      <c r="F46" s="26">
        <v>43963</v>
      </c>
      <c r="G46" s="26">
        <v>43970</v>
      </c>
    </row>
    <row r="47" spans="2:7" x14ac:dyDescent="0.45">
      <c r="B47" t="s">
        <v>354</v>
      </c>
      <c r="C47">
        <v>0</v>
      </c>
      <c r="D47">
        <v>60</v>
      </c>
      <c r="E47" t="s">
        <v>400</v>
      </c>
      <c r="F47" s="26">
        <v>43970</v>
      </c>
      <c r="G47" s="26">
        <v>43977</v>
      </c>
    </row>
    <row r="48" spans="2:7" x14ac:dyDescent="0.45">
      <c r="B48" t="s">
        <v>354</v>
      </c>
      <c r="C48">
        <v>0</v>
      </c>
      <c r="D48">
        <v>60</v>
      </c>
      <c r="E48" t="s">
        <v>400</v>
      </c>
      <c r="F48" s="26">
        <v>43977</v>
      </c>
      <c r="G48" s="26">
        <v>43984</v>
      </c>
    </row>
    <row r="49" spans="2:7" x14ac:dyDescent="0.45">
      <c r="B49" t="s">
        <v>354</v>
      </c>
      <c r="C49">
        <v>0</v>
      </c>
      <c r="D49">
        <v>60</v>
      </c>
      <c r="E49" t="s">
        <v>400</v>
      </c>
      <c r="F49" s="26">
        <v>43984</v>
      </c>
      <c r="G49" s="26">
        <v>43991</v>
      </c>
    </row>
    <row r="50" spans="2:7" x14ac:dyDescent="0.45">
      <c r="B50" t="s">
        <v>354</v>
      </c>
      <c r="C50">
        <v>0</v>
      </c>
      <c r="D50">
        <v>60</v>
      </c>
      <c r="E50" t="s">
        <v>400</v>
      </c>
      <c r="F50" s="26">
        <v>43991</v>
      </c>
      <c r="G50" s="26">
        <v>43998</v>
      </c>
    </row>
    <row r="51" spans="2:7" x14ac:dyDescent="0.45">
      <c r="B51" t="s">
        <v>354</v>
      </c>
      <c r="C51">
        <v>0</v>
      </c>
      <c r="D51">
        <v>60</v>
      </c>
      <c r="E51" t="s">
        <v>400</v>
      </c>
      <c r="F51" s="26">
        <v>43998</v>
      </c>
      <c r="G51" s="26">
        <v>44005</v>
      </c>
    </row>
    <row r="52" spans="2:7" x14ac:dyDescent="0.45">
      <c r="B52" t="s">
        <v>354</v>
      </c>
      <c r="C52">
        <v>0</v>
      </c>
      <c r="D52">
        <v>60</v>
      </c>
      <c r="E52" t="s">
        <v>400</v>
      </c>
      <c r="F52" s="26">
        <v>43795</v>
      </c>
      <c r="G52" s="26">
        <v>43802</v>
      </c>
    </row>
    <row r="53" spans="2:7" x14ac:dyDescent="0.45">
      <c r="B53" t="s">
        <v>354</v>
      </c>
      <c r="C53">
        <v>0</v>
      </c>
      <c r="D53">
        <v>60</v>
      </c>
      <c r="E53" t="s">
        <v>400</v>
      </c>
      <c r="F53" s="26">
        <v>43802</v>
      </c>
      <c r="G53" s="26">
        <v>43809</v>
      </c>
    </row>
    <row r="54" spans="2:7" x14ac:dyDescent="0.45">
      <c r="B54" t="s">
        <v>354</v>
      </c>
      <c r="C54">
        <v>0</v>
      </c>
      <c r="D54">
        <v>60</v>
      </c>
      <c r="E54" t="s">
        <v>400</v>
      </c>
      <c r="F54" s="26">
        <v>43809</v>
      </c>
      <c r="G54" s="26">
        <v>43816</v>
      </c>
    </row>
    <row r="55" spans="2:7" x14ac:dyDescent="0.45">
      <c r="B55" t="s">
        <v>354</v>
      </c>
      <c r="C55">
        <v>0</v>
      </c>
      <c r="D55">
        <v>60</v>
      </c>
      <c r="E55" t="s">
        <v>400</v>
      </c>
      <c r="F55" s="26">
        <v>43816</v>
      </c>
      <c r="G55" s="26">
        <v>43823</v>
      </c>
    </row>
    <row r="56" spans="2:7" x14ac:dyDescent="0.45">
      <c r="B56" t="s">
        <v>354</v>
      </c>
      <c r="C56">
        <v>0</v>
      </c>
      <c r="D56">
        <v>60</v>
      </c>
      <c r="E56" t="s">
        <v>400</v>
      </c>
      <c r="F56" s="26">
        <v>43823</v>
      </c>
      <c r="G56" s="26">
        <v>43830</v>
      </c>
    </row>
    <row r="57" spans="2:7" x14ac:dyDescent="0.45">
      <c r="B57" t="s">
        <v>354</v>
      </c>
      <c r="C57">
        <v>0</v>
      </c>
      <c r="D57">
        <v>60</v>
      </c>
      <c r="E57" t="s">
        <v>400</v>
      </c>
      <c r="F57" s="26">
        <v>43830</v>
      </c>
      <c r="G57" s="26">
        <v>43837</v>
      </c>
    </row>
    <row r="58" spans="2:7" x14ac:dyDescent="0.45">
      <c r="B58" t="s">
        <v>354</v>
      </c>
      <c r="C58">
        <v>0</v>
      </c>
      <c r="D58">
        <v>60</v>
      </c>
      <c r="E58" t="s">
        <v>400</v>
      </c>
      <c r="F58" s="26">
        <v>43837</v>
      </c>
      <c r="G58" s="26">
        <v>43844</v>
      </c>
    </row>
    <row r="59" spans="2:7" x14ac:dyDescent="0.45">
      <c r="B59" t="s">
        <v>354</v>
      </c>
      <c r="C59">
        <v>0</v>
      </c>
      <c r="D59">
        <v>60</v>
      </c>
      <c r="E59" t="s">
        <v>400</v>
      </c>
      <c r="F59" s="26">
        <v>43844</v>
      </c>
      <c r="G59" s="26">
        <v>43851</v>
      </c>
    </row>
    <row r="60" spans="2:7" x14ac:dyDescent="0.45">
      <c r="B60" t="s">
        <v>354</v>
      </c>
      <c r="C60">
        <v>0</v>
      </c>
      <c r="D60">
        <v>60</v>
      </c>
      <c r="E60" t="s">
        <v>400</v>
      </c>
      <c r="F60" s="26">
        <v>43851</v>
      </c>
      <c r="G60" s="26">
        <v>43858</v>
      </c>
    </row>
    <row r="61" spans="2:7" x14ac:dyDescent="0.45">
      <c r="B61" t="s">
        <v>354</v>
      </c>
      <c r="C61">
        <v>0</v>
      </c>
      <c r="D61">
        <v>60</v>
      </c>
      <c r="E61" t="s">
        <v>400</v>
      </c>
      <c r="F61" s="26">
        <v>43858</v>
      </c>
      <c r="G61" s="26">
        <v>43865</v>
      </c>
    </row>
    <row r="62" spans="2:7" x14ac:dyDescent="0.45">
      <c r="B62" t="s">
        <v>354</v>
      </c>
      <c r="C62">
        <v>0</v>
      </c>
      <c r="D62">
        <v>60</v>
      </c>
      <c r="E62" t="s">
        <v>400</v>
      </c>
      <c r="F62" s="26">
        <v>43865</v>
      </c>
      <c r="G62" s="26">
        <v>43872</v>
      </c>
    </row>
    <row r="63" spans="2:7" x14ac:dyDescent="0.45">
      <c r="B63" t="s">
        <v>354</v>
      </c>
      <c r="C63">
        <v>0</v>
      </c>
      <c r="D63">
        <v>60</v>
      </c>
      <c r="E63" t="s">
        <v>400</v>
      </c>
      <c r="F63" s="26">
        <v>43872</v>
      </c>
      <c r="G63" s="26">
        <v>43879</v>
      </c>
    </row>
    <row r="64" spans="2:7" x14ac:dyDescent="0.45">
      <c r="B64" t="s">
        <v>354</v>
      </c>
      <c r="C64">
        <v>0</v>
      </c>
      <c r="D64">
        <v>60</v>
      </c>
      <c r="E64" t="s">
        <v>400</v>
      </c>
      <c r="F64" s="26">
        <v>43879</v>
      </c>
      <c r="G64" s="26">
        <v>43886</v>
      </c>
    </row>
    <row r="65" spans="2:7" x14ac:dyDescent="0.45">
      <c r="B65" t="s">
        <v>354</v>
      </c>
      <c r="C65">
        <v>0</v>
      </c>
      <c r="D65">
        <v>60</v>
      </c>
      <c r="E65" t="s">
        <v>400</v>
      </c>
      <c r="F65" s="26">
        <v>43886</v>
      </c>
      <c r="G65" s="26">
        <v>43893</v>
      </c>
    </row>
    <row r="66" spans="2:7" x14ac:dyDescent="0.45">
      <c r="B66" t="s">
        <v>354</v>
      </c>
      <c r="C66">
        <v>0</v>
      </c>
      <c r="D66">
        <v>60</v>
      </c>
      <c r="E66" t="s">
        <v>400</v>
      </c>
      <c r="F66" s="26">
        <v>43893</v>
      </c>
      <c r="G66" s="26">
        <v>43900</v>
      </c>
    </row>
    <row r="67" spans="2:7" x14ac:dyDescent="0.45">
      <c r="B67" t="s">
        <v>354</v>
      </c>
      <c r="C67">
        <v>0</v>
      </c>
      <c r="D67">
        <v>60</v>
      </c>
      <c r="E67" t="s">
        <v>400</v>
      </c>
      <c r="F67" s="26">
        <v>43900</v>
      </c>
      <c r="G67" s="26">
        <v>43907</v>
      </c>
    </row>
    <row r="68" spans="2:7" x14ac:dyDescent="0.45">
      <c r="B68" t="s">
        <v>354</v>
      </c>
      <c r="C68">
        <v>0</v>
      </c>
      <c r="D68">
        <v>60</v>
      </c>
      <c r="E68" t="s">
        <v>400</v>
      </c>
      <c r="F68" s="26">
        <v>43907</v>
      </c>
      <c r="G68" s="26">
        <v>43914</v>
      </c>
    </row>
    <row r="69" spans="2:7" x14ac:dyDescent="0.45">
      <c r="B69" t="s">
        <v>354</v>
      </c>
      <c r="C69">
        <v>0</v>
      </c>
      <c r="D69">
        <v>60</v>
      </c>
      <c r="E69" t="s">
        <v>400</v>
      </c>
      <c r="F69" s="26">
        <v>43914</v>
      </c>
      <c r="G69" s="26">
        <v>43921</v>
      </c>
    </row>
    <row r="70" spans="2:7" x14ac:dyDescent="0.45">
      <c r="B70" t="s">
        <v>354</v>
      </c>
      <c r="C70">
        <v>0</v>
      </c>
      <c r="D70">
        <v>60</v>
      </c>
      <c r="E70" t="s">
        <v>400</v>
      </c>
      <c r="F70" s="26">
        <v>43921</v>
      </c>
      <c r="G70" s="26">
        <v>43928</v>
      </c>
    </row>
    <row r="71" spans="2:7" x14ac:dyDescent="0.45">
      <c r="B71" t="s">
        <v>354</v>
      </c>
      <c r="C71">
        <v>0</v>
      </c>
      <c r="D71">
        <v>60</v>
      </c>
      <c r="E71" t="s">
        <v>400</v>
      </c>
      <c r="F71" s="26">
        <v>43928</v>
      </c>
      <c r="G71" s="26">
        <v>43935</v>
      </c>
    </row>
    <row r="72" spans="2:7" x14ac:dyDescent="0.45">
      <c r="B72" t="s">
        <v>354</v>
      </c>
      <c r="C72">
        <v>-20</v>
      </c>
      <c r="D72">
        <v>60</v>
      </c>
      <c r="E72" t="s">
        <v>400</v>
      </c>
      <c r="F72" s="26">
        <v>40179</v>
      </c>
      <c r="G72" s="26">
        <v>43466</v>
      </c>
    </row>
    <row r="73" spans="2:7" x14ac:dyDescent="0.45">
      <c r="B73" t="s">
        <v>354</v>
      </c>
      <c r="C73">
        <v>0</v>
      </c>
      <c r="D73">
        <v>60</v>
      </c>
      <c r="E73" t="s">
        <v>400</v>
      </c>
      <c r="F73" s="26">
        <v>43466</v>
      </c>
      <c r="G73" s="26">
        <v>43473</v>
      </c>
    </row>
    <row r="74" spans="2:7" x14ac:dyDescent="0.45">
      <c r="B74" t="s">
        <v>354</v>
      </c>
      <c r="C74">
        <v>0</v>
      </c>
      <c r="D74">
        <v>60</v>
      </c>
      <c r="E74" t="s">
        <v>400</v>
      </c>
      <c r="F74" s="26">
        <v>43473</v>
      </c>
      <c r="G74" s="26">
        <v>43480</v>
      </c>
    </row>
    <row r="75" spans="2:7" x14ac:dyDescent="0.45">
      <c r="B75" t="s">
        <v>354</v>
      </c>
      <c r="C75">
        <v>0</v>
      </c>
      <c r="D75">
        <v>60</v>
      </c>
      <c r="E75" t="s">
        <v>400</v>
      </c>
      <c r="F75" s="26">
        <v>43480</v>
      </c>
      <c r="G75" s="26">
        <v>43487</v>
      </c>
    </row>
    <row r="76" spans="2:7" x14ac:dyDescent="0.45">
      <c r="B76" t="s">
        <v>354</v>
      </c>
      <c r="C76">
        <v>0</v>
      </c>
      <c r="D76">
        <v>60</v>
      </c>
      <c r="E76" t="s">
        <v>400</v>
      </c>
      <c r="F76" s="26">
        <v>43487</v>
      </c>
      <c r="G76" s="26">
        <v>43494</v>
      </c>
    </row>
    <row r="77" spans="2:7" x14ac:dyDescent="0.45">
      <c r="B77" t="s">
        <v>354</v>
      </c>
      <c r="C77">
        <v>0</v>
      </c>
      <c r="D77">
        <v>60</v>
      </c>
      <c r="E77" t="s">
        <v>400</v>
      </c>
      <c r="F77" s="26">
        <v>43494</v>
      </c>
      <c r="G77" s="26">
        <v>43501</v>
      </c>
    </row>
    <row r="78" spans="2:7" x14ac:dyDescent="0.45">
      <c r="B78" t="s">
        <v>354</v>
      </c>
      <c r="C78">
        <v>0</v>
      </c>
      <c r="D78">
        <v>60</v>
      </c>
      <c r="E78" t="s">
        <v>400</v>
      </c>
      <c r="F78" s="26">
        <v>43501</v>
      </c>
      <c r="G78" s="26">
        <v>43508</v>
      </c>
    </row>
    <row r="79" spans="2:7" x14ac:dyDescent="0.45">
      <c r="B79" t="s">
        <v>354</v>
      </c>
      <c r="C79">
        <v>0</v>
      </c>
      <c r="D79">
        <v>60</v>
      </c>
      <c r="E79" t="s">
        <v>400</v>
      </c>
      <c r="F79" s="26">
        <v>43508</v>
      </c>
      <c r="G79" s="26">
        <v>43515</v>
      </c>
    </row>
    <row r="80" spans="2:7" x14ac:dyDescent="0.45">
      <c r="B80" t="s">
        <v>354</v>
      </c>
      <c r="C80">
        <v>0</v>
      </c>
      <c r="D80">
        <v>60</v>
      </c>
      <c r="E80" t="s">
        <v>400</v>
      </c>
      <c r="F80" s="26">
        <v>43515</v>
      </c>
      <c r="G80" s="26">
        <v>43522</v>
      </c>
    </row>
    <row r="81" spans="2:7" x14ac:dyDescent="0.45">
      <c r="B81" t="s">
        <v>354</v>
      </c>
      <c r="C81">
        <v>0</v>
      </c>
      <c r="D81">
        <v>60</v>
      </c>
      <c r="E81" t="s">
        <v>400</v>
      </c>
      <c r="F81" s="26">
        <v>43522</v>
      </c>
      <c r="G81" s="26">
        <v>43529</v>
      </c>
    </row>
    <row r="82" spans="2:7" x14ac:dyDescent="0.45">
      <c r="B82" t="s">
        <v>354</v>
      </c>
      <c r="C82">
        <v>0</v>
      </c>
      <c r="D82">
        <v>60</v>
      </c>
      <c r="E82" t="s">
        <v>400</v>
      </c>
      <c r="F82" s="26">
        <v>43529</v>
      </c>
      <c r="G82" s="26">
        <v>43536</v>
      </c>
    </row>
    <row r="83" spans="2:7" x14ac:dyDescent="0.45">
      <c r="B83" t="s">
        <v>354</v>
      </c>
      <c r="C83">
        <v>0</v>
      </c>
      <c r="D83">
        <v>60</v>
      </c>
      <c r="E83" t="s">
        <v>400</v>
      </c>
      <c r="F83" s="26">
        <v>43585</v>
      </c>
      <c r="G83" s="26">
        <v>43592</v>
      </c>
    </row>
    <row r="84" spans="2:7" x14ac:dyDescent="0.45">
      <c r="B84" t="s">
        <v>354</v>
      </c>
      <c r="C84">
        <v>0</v>
      </c>
      <c r="D84">
        <v>60</v>
      </c>
      <c r="E84" t="s">
        <v>400</v>
      </c>
      <c r="F84" s="26">
        <v>43536</v>
      </c>
      <c r="G84" s="26">
        <v>43543</v>
      </c>
    </row>
    <row r="85" spans="2:7" x14ac:dyDescent="0.45">
      <c r="B85" t="s">
        <v>354</v>
      </c>
      <c r="C85">
        <v>0</v>
      </c>
      <c r="D85">
        <v>60</v>
      </c>
      <c r="E85" t="s">
        <v>400</v>
      </c>
      <c r="F85" s="26">
        <v>43543</v>
      </c>
      <c r="G85" s="26">
        <v>43550</v>
      </c>
    </row>
    <row r="86" spans="2:7" x14ac:dyDescent="0.45">
      <c r="B86" t="s">
        <v>354</v>
      </c>
      <c r="C86">
        <v>0</v>
      </c>
      <c r="D86">
        <v>60</v>
      </c>
      <c r="E86" t="s">
        <v>400</v>
      </c>
      <c r="F86" s="26">
        <v>43550</v>
      </c>
      <c r="G86" s="26">
        <v>43557</v>
      </c>
    </row>
    <row r="87" spans="2:7" x14ac:dyDescent="0.45">
      <c r="B87" t="s">
        <v>354</v>
      </c>
      <c r="C87">
        <v>0</v>
      </c>
      <c r="D87">
        <v>60</v>
      </c>
      <c r="E87" t="s">
        <v>400</v>
      </c>
      <c r="F87" s="26">
        <v>43557</v>
      </c>
      <c r="G87" s="26">
        <v>43564</v>
      </c>
    </row>
    <row r="88" spans="2:7" x14ac:dyDescent="0.45">
      <c r="B88" t="s">
        <v>354</v>
      </c>
      <c r="C88">
        <v>0</v>
      </c>
      <c r="D88">
        <v>60</v>
      </c>
      <c r="E88" t="s">
        <v>400</v>
      </c>
      <c r="F88" s="26">
        <v>43564</v>
      </c>
      <c r="G88" s="26">
        <v>43571</v>
      </c>
    </row>
    <row r="89" spans="2:7" x14ac:dyDescent="0.45">
      <c r="B89" t="s">
        <v>354</v>
      </c>
      <c r="C89">
        <v>0</v>
      </c>
      <c r="D89">
        <v>60</v>
      </c>
      <c r="E89" t="s">
        <v>400</v>
      </c>
      <c r="F89" s="26">
        <v>43571</v>
      </c>
      <c r="G89" s="26">
        <v>43578</v>
      </c>
    </row>
    <row r="90" spans="2:7" x14ac:dyDescent="0.45">
      <c r="B90" t="s">
        <v>354</v>
      </c>
      <c r="C90">
        <v>0</v>
      </c>
      <c r="D90">
        <v>60</v>
      </c>
      <c r="E90" t="s">
        <v>400</v>
      </c>
      <c r="F90" s="26">
        <v>43578</v>
      </c>
      <c r="G90" s="26">
        <v>43585</v>
      </c>
    </row>
    <row r="91" spans="2:7" x14ac:dyDescent="0.45">
      <c r="B91" t="s">
        <v>354</v>
      </c>
      <c r="C91">
        <v>0</v>
      </c>
      <c r="D91">
        <v>60</v>
      </c>
      <c r="E91" t="s">
        <v>400</v>
      </c>
      <c r="F91" s="26">
        <v>44103</v>
      </c>
      <c r="G91" s="26">
        <v>44110</v>
      </c>
    </row>
    <row r="92" spans="2:7" x14ac:dyDescent="0.45">
      <c r="B92" t="s">
        <v>354</v>
      </c>
      <c r="C92">
        <v>0</v>
      </c>
      <c r="D92">
        <v>60</v>
      </c>
      <c r="E92" t="s">
        <v>400</v>
      </c>
      <c r="F92" s="26">
        <v>44110</v>
      </c>
      <c r="G92" s="26">
        <v>44117</v>
      </c>
    </row>
    <row r="93" spans="2:7" x14ac:dyDescent="0.45">
      <c r="B93" t="s">
        <v>354</v>
      </c>
      <c r="C93">
        <v>0</v>
      </c>
      <c r="D93">
        <v>60</v>
      </c>
      <c r="E93" t="s">
        <v>400</v>
      </c>
      <c r="F93" s="26">
        <v>44117</v>
      </c>
      <c r="G93" s="26">
        <v>44124</v>
      </c>
    </row>
    <row r="94" spans="2:7" x14ac:dyDescent="0.45">
      <c r="B94" t="s">
        <v>354</v>
      </c>
      <c r="C94">
        <v>0</v>
      </c>
      <c r="D94">
        <v>60</v>
      </c>
      <c r="E94" t="s">
        <v>400</v>
      </c>
      <c r="F94" s="26">
        <v>44124</v>
      </c>
      <c r="G94" s="26">
        <v>44131</v>
      </c>
    </row>
    <row r="95" spans="2:7" x14ac:dyDescent="0.45">
      <c r="B95" t="s">
        <v>354</v>
      </c>
      <c r="C95">
        <v>0</v>
      </c>
      <c r="D95">
        <v>60</v>
      </c>
      <c r="E95" t="s">
        <v>400</v>
      </c>
      <c r="F95" s="26">
        <v>44131</v>
      </c>
      <c r="G95" s="26">
        <v>44138</v>
      </c>
    </row>
    <row r="96" spans="2:7" x14ac:dyDescent="0.45">
      <c r="B96" t="s">
        <v>354</v>
      </c>
      <c r="C96">
        <v>0</v>
      </c>
      <c r="D96">
        <v>60</v>
      </c>
      <c r="E96" t="s">
        <v>400</v>
      </c>
      <c r="F96" s="26">
        <v>44138</v>
      </c>
      <c r="G96" s="26">
        <v>44145</v>
      </c>
    </row>
    <row r="97" spans="2:7" x14ac:dyDescent="0.45">
      <c r="B97" t="s">
        <v>354</v>
      </c>
      <c r="C97">
        <v>0</v>
      </c>
      <c r="D97">
        <v>60</v>
      </c>
      <c r="E97" t="s">
        <v>400</v>
      </c>
      <c r="F97" s="26">
        <v>44145</v>
      </c>
      <c r="G97" s="26">
        <v>44152</v>
      </c>
    </row>
    <row r="98" spans="2:7" x14ac:dyDescent="0.45">
      <c r="B98" t="s">
        <v>354</v>
      </c>
      <c r="C98">
        <v>0</v>
      </c>
      <c r="D98">
        <v>60</v>
      </c>
      <c r="E98" t="s">
        <v>400</v>
      </c>
      <c r="F98" s="26">
        <v>44152</v>
      </c>
      <c r="G98" s="26">
        <v>44159</v>
      </c>
    </row>
    <row r="99" spans="2:7" x14ac:dyDescent="0.45">
      <c r="B99" t="s">
        <v>354</v>
      </c>
      <c r="C99">
        <v>0</v>
      </c>
      <c r="D99">
        <v>60</v>
      </c>
      <c r="E99" t="s">
        <v>400</v>
      </c>
      <c r="F99" s="26">
        <v>44005</v>
      </c>
      <c r="G99" s="26">
        <v>44012</v>
      </c>
    </row>
    <row r="100" spans="2:7" x14ac:dyDescent="0.45">
      <c r="B100" t="s">
        <v>354</v>
      </c>
      <c r="C100">
        <v>0</v>
      </c>
      <c r="D100">
        <v>60</v>
      </c>
      <c r="E100" t="s">
        <v>400</v>
      </c>
      <c r="F100" s="26">
        <v>44012</v>
      </c>
      <c r="G100" s="26">
        <v>44019</v>
      </c>
    </row>
    <row r="101" spans="2:7" x14ac:dyDescent="0.45">
      <c r="B101" t="s">
        <v>354</v>
      </c>
      <c r="C101">
        <v>0</v>
      </c>
      <c r="D101">
        <v>60</v>
      </c>
      <c r="E101" t="s">
        <v>400</v>
      </c>
      <c r="F101" s="26">
        <v>44019</v>
      </c>
      <c r="G101" s="26">
        <v>44026</v>
      </c>
    </row>
    <row r="102" spans="2:7" x14ac:dyDescent="0.45">
      <c r="B102" t="s">
        <v>354</v>
      </c>
      <c r="C102">
        <v>0</v>
      </c>
      <c r="D102">
        <v>60</v>
      </c>
      <c r="E102" t="s">
        <v>400</v>
      </c>
      <c r="F102" s="26">
        <v>44026</v>
      </c>
      <c r="G102" s="26">
        <v>44033</v>
      </c>
    </row>
    <row r="103" spans="2:7" x14ac:dyDescent="0.45">
      <c r="B103" t="s">
        <v>354</v>
      </c>
      <c r="C103">
        <v>0</v>
      </c>
      <c r="D103">
        <v>60</v>
      </c>
      <c r="E103" t="s">
        <v>400</v>
      </c>
      <c r="F103" s="26">
        <v>44033</v>
      </c>
      <c r="G103" s="26">
        <v>44040</v>
      </c>
    </row>
    <row r="104" spans="2:7" x14ac:dyDescent="0.45">
      <c r="B104" t="s">
        <v>354</v>
      </c>
      <c r="C104">
        <v>0</v>
      </c>
      <c r="D104">
        <v>60</v>
      </c>
      <c r="E104" t="s">
        <v>400</v>
      </c>
      <c r="F104" s="26">
        <v>44040</v>
      </c>
      <c r="G104" s="26">
        <v>44047</v>
      </c>
    </row>
    <row r="105" spans="2:7" x14ac:dyDescent="0.45">
      <c r="B105" t="s">
        <v>354</v>
      </c>
      <c r="C105">
        <v>0</v>
      </c>
      <c r="D105">
        <v>60</v>
      </c>
      <c r="E105" t="s">
        <v>400</v>
      </c>
      <c r="F105" s="26">
        <v>44047</v>
      </c>
      <c r="G105" s="26">
        <v>44054</v>
      </c>
    </row>
    <row r="106" spans="2:7" x14ac:dyDescent="0.45">
      <c r="B106" t="s">
        <v>354</v>
      </c>
      <c r="C106">
        <v>0</v>
      </c>
      <c r="D106">
        <v>60</v>
      </c>
      <c r="E106" t="s">
        <v>400</v>
      </c>
      <c r="F106" s="26">
        <v>44054</v>
      </c>
      <c r="G106" s="26">
        <v>44061</v>
      </c>
    </row>
    <row r="107" spans="2:7" x14ac:dyDescent="0.45">
      <c r="B107" t="s">
        <v>354</v>
      </c>
      <c r="C107">
        <v>0</v>
      </c>
      <c r="D107">
        <v>60</v>
      </c>
      <c r="E107" t="s">
        <v>400</v>
      </c>
      <c r="F107" s="26">
        <v>44061</v>
      </c>
      <c r="G107" s="26">
        <v>44068</v>
      </c>
    </row>
    <row r="108" spans="2:7" x14ac:dyDescent="0.45">
      <c r="B108" t="s">
        <v>354</v>
      </c>
      <c r="C108">
        <v>0</v>
      </c>
      <c r="D108">
        <v>60</v>
      </c>
      <c r="E108" t="s">
        <v>400</v>
      </c>
      <c r="F108" s="26">
        <v>44068</v>
      </c>
      <c r="G108" s="26">
        <v>44075</v>
      </c>
    </row>
    <row r="109" spans="2:7" x14ac:dyDescent="0.45">
      <c r="B109" t="s">
        <v>354</v>
      </c>
      <c r="C109">
        <v>0</v>
      </c>
      <c r="D109">
        <v>60</v>
      </c>
      <c r="E109" t="s">
        <v>400</v>
      </c>
      <c r="F109" s="26">
        <v>44075</v>
      </c>
      <c r="G109" s="26">
        <v>44082</v>
      </c>
    </row>
    <row r="110" spans="2:7" x14ac:dyDescent="0.45">
      <c r="B110" t="s">
        <v>354</v>
      </c>
      <c r="C110">
        <v>0</v>
      </c>
      <c r="D110">
        <v>60</v>
      </c>
      <c r="E110" t="s">
        <v>400</v>
      </c>
      <c r="F110" s="26">
        <v>44082</v>
      </c>
      <c r="G110" s="26">
        <v>44089</v>
      </c>
    </row>
    <row r="111" spans="2:7" x14ac:dyDescent="0.45">
      <c r="B111" t="s">
        <v>354</v>
      </c>
      <c r="C111">
        <v>0</v>
      </c>
      <c r="D111">
        <v>60</v>
      </c>
      <c r="E111" t="s">
        <v>400</v>
      </c>
      <c r="F111" s="26">
        <v>44089</v>
      </c>
      <c r="G111" s="26">
        <v>44096</v>
      </c>
    </row>
    <row r="112" spans="2:7" x14ac:dyDescent="0.45">
      <c r="B112" t="s">
        <v>354</v>
      </c>
      <c r="C112">
        <v>0</v>
      </c>
      <c r="D112">
        <v>60</v>
      </c>
      <c r="E112" t="s">
        <v>400</v>
      </c>
      <c r="F112" s="26">
        <v>44096</v>
      </c>
      <c r="G112" s="26">
        <v>44103</v>
      </c>
    </row>
    <row r="113" spans="2:7" x14ac:dyDescent="0.45">
      <c r="B113" t="s">
        <v>354</v>
      </c>
      <c r="C113">
        <v>0</v>
      </c>
      <c r="D113">
        <v>60</v>
      </c>
      <c r="E113" t="s">
        <v>400</v>
      </c>
      <c r="F113" s="26">
        <v>43634</v>
      </c>
      <c r="G113" s="26">
        <v>43641</v>
      </c>
    </row>
    <row r="114" spans="2:7" x14ac:dyDescent="0.45">
      <c r="B114" t="s">
        <v>354</v>
      </c>
      <c r="C114">
        <v>0</v>
      </c>
      <c r="D114">
        <v>60</v>
      </c>
      <c r="E114" t="s">
        <v>400</v>
      </c>
      <c r="F114" s="26">
        <v>43641</v>
      </c>
      <c r="G114" s="26">
        <v>43648</v>
      </c>
    </row>
    <row r="115" spans="2:7" x14ac:dyDescent="0.45">
      <c r="B115" t="s">
        <v>354</v>
      </c>
      <c r="C115">
        <v>0</v>
      </c>
      <c r="D115">
        <v>60</v>
      </c>
      <c r="E115" t="s">
        <v>400</v>
      </c>
      <c r="F115" s="26">
        <v>43648</v>
      </c>
      <c r="G115" s="26">
        <v>43655</v>
      </c>
    </row>
    <row r="116" spans="2:7" x14ac:dyDescent="0.45">
      <c r="B116" t="s">
        <v>354</v>
      </c>
      <c r="C116">
        <v>0</v>
      </c>
      <c r="D116">
        <v>60</v>
      </c>
      <c r="E116" t="s">
        <v>400</v>
      </c>
      <c r="F116" s="26">
        <v>43655</v>
      </c>
      <c r="G116" s="26">
        <v>43662</v>
      </c>
    </row>
    <row r="117" spans="2:7" x14ac:dyDescent="0.45">
      <c r="B117" t="s">
        <v>354</v>
      </c>
      <c r="C117">
        <v>0</v>
      </c>
      <c r="D117">
        <v>60</v>
      </c>
      <c r="E117" t="s">
        <v>400</v>
      </c>
      <c r="F117" s="26">
        <v>43662</v>
      </c>
      <c r="G117" s="26">
        <v>43669</v>
      </c>
    </row>
    <row r="118" spans="2:7" x14ac:dyDescent="0.45">
      <c r="B118" t="s">
        <v>354</v>
      </c>
      <c r="C118">
        <v>0</v>
      </c>
      <c r="D118">
        <v>60</v>
      </c>
      <c r="E118" t="s">
        <v>400</v>
      </c>
      <c r="F118" s="26">
        <v>43669</v>
      </c>
      <c r="G118" s="26">
        <v>43676</v>
      </c>
    </row>
    <row r="119" spans="2:7" x14ac:dyDescent="0.45">
      <c r="B119" t="s">
        <v>354</v>
      </c>
      <c r="C119">
        <v>0</v>
      </c>
      <c r="D119">
        <v>60</v>
      </c>
      <c r="E119" t="s">
        <v>400</v>
      </c>
      <c r="F119" s="26">
        <v>43676</v>
      </c>
      <c r="G119" s="26">
        <v>43683</v>
      </c>
    </row>
    <row r="120" spans="2:7" x14ac:dyDescent="0.45">
      <c r="B120" t="s">
        <v>354</v>
      </c>
      <c r="C120">
        <v>0</v>
      </c>
      <c r="D120">
        <v>60</v>
      </c>
      <c r="E120" t="s">
        <v>400</v>
      </c>
      <c r="F120" s="26">
        <v>43683</v>
      </c>
      <c r="G120" s="26">
        <v>43690</v>
      </c>
    </row>
    <row r="121" spans="2:7" x14ac:dyDescent="0.45">
      <c r="B121" t="s">
        <v>354</v>
      </c>
      <c r="C121">
        <v>0</v>
      </c>
      <c r="D121">
        <v>60</v>
      </c>
      <c r="E121" t="s">
        <v>400</v>
      </c>
      <c r="F121" s="26">
        <v>43690</v>
      </c>
      <c r="G121" s="26">
        <v>43697</v>
      </c>
    </row>
    <row r="122" spans="2:7" x14ac:dyDescent="0.45">
      <c r="B122" t="s">
        <v>354</v>
      </c>
      <c r="C122">
        <v>0</v>
      </c>
      <c r="D122">
        <v>60</v>
      </c>
      <c r="E122" t="s">
        <v>400</v>
      </c>
      <c r="F122" s="26">
        <v>43697</v>
      </c>
      <c r="G122" s="26">
        <v>43704</v>
      </c>
    </row>
    <row r="123" spans="2:7" x14ac:dyDescent="0.45">
      <c r="B123" t="s">
        <v>354</v>
      </c>
      <c r="C123">
        <v>0</v>
      </c>
      <c r="D123">
        <v>60</v>
      </c>
      <c r="E123" t="s">
        <v>400</v>
      </c>
      <c r="F123" s="26">
        <v>43704</v>
      </c>
      <c r="G123" s="26">
        <v>43711</v>
      </c>
    </row>
    <row r="124" spans="2:7" x14ac:dyDescent="0.45">
      <c r="B124" t="s">
        <v>354</v>
      </c>
      <c r="C124">
        <v>0</v>
      </c>
      <c r="D124">
        <v>60</v>
      </c>
      <c r="E124" t="s">
        <v>400</v>
      </c>
      <c r="F124" s="26">
        <v>43711</v>
      </c>
      <c r="G124" s="26">
        <v>43718</v>
      </c>
    </row>
    <row r="125" spans="2:7" x14ac:dyDescent="0.45">
      <c r="B125" t="s">
        <v>354</v>
      </c>
      <c r="C125">
        <v>0</v>
      </c>
      <c r="D125">
        <v>60</v>
      </c>
      <c r="E125" t="s">
        <v>400</v>
      </c>
      <c r="F125" s="26">
        <v>43718</v>
      </c>
      <c r="G125" s="26">
        <v>43725</v>
      </c>
    </row>
    <row r="126" spans="2:7" x14ac:dyDescent="0.45">
      <c r="B126" t="s">
        <v>354</v>
      </c>
      <c r="C126">
        <v>0</v>
      </c>
      <c r="D126">
        <v>60</v>
      </c>
      <c r="E126" t="s">
        <v>400</v>
      </c>
      <c r="F126" s="26">
        <v>43725</v>
      </c>
      <c r="G126" s="26">
        <v>43732</v>
      </c>
    </row>
    <row r="127" spans="2:7" x14ac:dyDescent="0.45">
      <c r="B127" t="s">
        <v>354</v>
      </c>
      <c r="C127">
        <v>0</v>
      </c>
      <c r="D127">
        <v>60</v>
      </c>
      <c r="E127" t="s">
        <v>400</v>
      </c>
      <c r="F127" s="26">
        <v>43732</v>
      </c>
      <c r="G127" s="26">
        <v>43739</v>
      </c>
    </row>
    <row r="128" spans="2:7" x14ac:dyDescent="0.45">
      <c r="B128" t="s">
        <v>354</v>
      </c>
      <c r="C128">
        <v>0</v>
      </c>
      <c r="D128">
        <v>60</v>
      </c>
      <c r="E128" t="s">
        <v>400</v>
      </c>
      <c r="F128" s="26">
        <v>43739</v>
      </c>
      <c r="G128" s="26">
        <v>43746</v>
      </c>
    </row>
    <row r="129" spans="2:7" x14ac:dyDescent="0.45">
      <c r="B129" t="s">
        <v>354</v>
      </c>
      <c r="C129">
        <v>0</v>
      </c>
      <c r="D129">
        <v>60</v>
      </c>
      <c r="E129" t="s">
        <v>400</v>
      </c>
      <c r="F129" s="26">
        <v>43746</v>
      </c>
      <c r="G129" s="26">
        <v>43753</v>
      </c>
    </row>
    <row r="130" spans="2:7" x14ac:dyDescent="0.45">
      <c r="B130" t="s">
        <v>354</v>
      </c>
      <c r="C130">
        <v>0</v>
      </c>
      <c r="D130">
        <v>60</v>
      </c>
      <c r="E130" t="s">
        <v>400</v>
      </c>
      <c r="F130" s="26">
        <v>43753</v>
      </c>
      <c r="G130" s="26">
        <v>43760</v>
      </c>
    </row>
    <row r="131" spans="2:7" x14ac:dyDescent="0.45">
      <c r="B131" t="s">
        <v>354</v>
      </c>
      <c r="C131">
        <v>0</v>
      </c>
      <c r="D131">
        <v>60</v>
      </c>
      <c r="E131" t="s">
        <v>400</v>
      </c>
      <c r="F131" s="26">
        <v>43760</v>
      </c>
      <c r="G131" s="26">
        <v>43767</v>
      </c>
    </row>
    <row r="132" spans="2:7" x14ac:dyDescent="0.45">
      <c r="B132" t="s">
        <v>354</v>
      </c>
      <c r="C132">
        <v>0</v>
      </c>
      <c r="D132">
        <v>60</v>
      </c>
      <c r="E132" t="s">
        <v>400</v>
      </c>
      <c r="F132" s="26">
        <v>43767</v>
      </c>
      <c r="G132" s="26">
        <v>43774</v>
      </c>
    </row>
    <row r="133" spans="2:7" x14ac:dyDescent="0.45">
      <c r="B133" t="s">
        <v>354</v>
      </c>
      <c r="C133">
        <v>0</v>
      </c>
      <c r="D133">
        <v>60</v>
      </c>
      <c r="E133" t="s">
        <v>400</v>
      </c>
      <c r="F133" s="26">
        <v>43774</v>
      </c>
      <c r="G133" s="26">
        <v>43781</v>
      </c>
    </row>
    <row r="134" spans="2:7" x14ac:dyDescent="0.45">
      <c r="B134" t="s">
        <v>354</v>
      </c>
      <c r="C134">
        <v>0</v>
      </c>
      <c r="D134">
        <v>60</v>
      </c>
      <c r="E134" t="s">
        <v>400</v>
      </c>
      <c r="F134" s="26">
        <v>43781</v>
      </c>
      <c r="G134" s="26">
        <v>43788</v>
      </c>
    </row>
    <row r="135" spans="2:7" x14ac:dyDescent="0.45">
      <c r="B135" t="s">
        <v>354</v>
      </c>
      <c r="C135">
        <v>0</v>
      </c>
      <c r="D135">
        <v>60</v>
      </c>
      <c r="E135" t="s">
        <v>400</v>
      </c>
      <c r="F135" s="26">
        <v>43788</v>
      </c>
      <c r="G135" s="26">
        <v>43795</v>
      </c>
    </row>
    <row r="136" spans="2:7" x14ac:dyDescent="0.45">
      <c r="B136" t="s">
        <v>354</v>
      </c>
      <c r="C136">
        <v>0</v>
      </c>
      <c r="D136">
        <v>60</v>
      </c>
      <c r="E136" t="s">
        <v>400</v>
      </c>
      <c r="F136" s="26">
        <v>44236</v>
      </c>
      <c r="G136" s="26">
        <v>44243</v>
      </c>
    </row>
    <row r="137" spans="2:7" x14ac:dyDescent="0.45">
      <c r="B137" t="s">
        <v>354</v>
      </c>
      <c r="C137">
        <v>0</v>
      </c>
      <c r="D137">
        <v>60</v>
      </c>
      <c r="E137" t="s">
        <v>400</v>
      </c>
      <c r="F137" s="26">
        <v>44243</v>
      </c>
      <c r="G137" s="26">
        <v>44250</v>
      </c>
    </row>
    <row r="138" spans="2:7" x14ac:dyDescent="0.45">
      <c r="B138" t="s">
        <v>354</v>
      </c>
      <c r="C138">
        <v>0</v>
      </c>
      <c r="D138">
        <v>60</v>
      </c>
      <c r="E138" t="s">
        <v>400</v>
      </c>
      <c r="F138" s="26">
        <v>44250</v>
      </c>
      <c r="G138" s="26">
        <v>44257</v>
      </c>
    </row>
    <row r="139" spans="2:7" x14ac:dyDescent="0.45">
      <c r="B139" t="s">
        <v>354</v>
      </c>
      <c r="C139">
        <v>0</v>
      </c>
      <c r="D139">
        <v>60</v>
      </c>
      <c r="E139" t="s">
        <v>400</v>
      </c>
      <c r="F139" s="26">
        <v>44257</v>
      </c>
      <c r="G139" s="26">
        <v>44264</v>
      </c>
    </row>
    <row r="140" spans="2:7" x14ac:dyDescent="0.45">
      <c r="B140" t="s">
        <v>354</v>
      </c>
      <c r="C140">
        <v>0</v>
      </c>
      <c r="D140">
        <v>60</v>
      </c>
      <c r="E140" t="s">
        <v>400</v>
      </c>
      <c r="F140" s="26">
        <v>44264</v>
      </c>
      <c r="G140" s="26">
        <v>44271</v>
      </c>
    </row>
    <row r="141" spans="2:7" x14ac:dyDescent="0.45">
      <c r="B141" t="s">
        <v>354</v>
      </c>
      <c r="C141">
        <v>0</v>
      </c>
      <c r="D141">
        <v>60</v>
      </c>
      <c r="E141" t="s">
        <v>400</v>
      </c>
      <c r="F141" s="26">
        <v>44271</v>
      </c>
      <c r="G141" s="26">
        <v>44278</v>
      </c>
    </row>
    <row r="142" spans="2:7" x14ac:dyDescent="0.45">
      <c r="B142" t="s">
        <v>354</v>
      </c>
      <c r="C142">
        <v>0</v>
      </c>
      <c r="D142">
        <v>60</v>
      </c>
      <c r="E142" t="s">
        <v>400</v>
      </c>
      <c r="F142" s="26">
        <v>44278</v>
      </c>
      <c r="G142" s="26">
        <v>44285</v>
      </c>
    </row>
    <row r="143" spans="2:7" x14ac:dyDescent="0.45">
      <c r="B143" t="s">
        <v>354</v>
      </c>
      <c r="C143">
        <v>0</v>
      </c>
      <c r="D143">
        <v>60</v>
      </c>
      <c r="E143" t="s">
        <v>400</v>
      </c>
      <c r="F143" s="26">
        <v>44285</v>
      </c>
      <c r="G143" s="26">
        <v>44292</v>
      </c>
    </row>
    <row r="144" spans="2:7" x14ac:dyDescent="0.45">
      <c r="B144" t="s">
        <v>354</v>
      </c>
      <c r="C144">
        <v>0</v>
      </c>
      <c r="D144">
        <v>60</v>
      </c>
      <c r="E144" t="s">
        <v>400</v>
      </c>
      <c r="F144" s="26">
        <v>44292</v>
      </c>
      <c r="G144" s="26">
        <v>44299</v>
      </c>
    </row>
    <row r="145" spans="2:7" x14ac:dyDescent="0.45">
      <c r="B145" t="s">
        <v>354</v>
      </c>
      <c r="C145">
        <v>0</v>
      </c>
      <c r="D145">
        <v>60</v>
      </c>
      <c r="E145" t="s">
        <v>400</v>
      </c>
      <c r="F145" s="26">
        <v>44306</v>
      </c>
      <c r="G145" s="26">
        <v>44313</v>
      </c>
    </row>
    <row r="146" spans="2:7" x14ac:dyDescent="0.45">
      <c r="B146" t="s">
        <v>354</v>
      </c>
      <c r="C146">
        <v>0</v>
      </c>
      <c r="D146">
        <v>60</v>
      </c>
      <c r="E146" t="s">
        <v>400</v>
      </c>
      <c r="F146" s="26">
        <v>44313</v>
      </c>
      <c r="G146" s="26">
        <v>44320</v>
      </c>
    </row>
    <row r="147" spans="2:7" x14ac:dyDescent="0.45">
      <c r="B147" t="s">
        <v>354</v>
      </c>
      <c r="C147">
        <v>-20</v>
      </c>
      <c r="D147">
        <v>60</v>
      </c>
      <c r="E147" t="s">
        <v>400</v>
      </c>
      <c r="F147" s="26">
        <v>44320</v>
      </c>
      <c r="G147" s="26">
        <v>18628</v>
      </c>
    </row>
    <row r="148" spans="2:7" x14ac:dyDescent="0.45">
      <c r="B148" t="s">
        <v>354</v>
      </c>
      <c r="C148">
        <v>0</v>
      </c>
      <c r="D148">
        <v>60</v>
      </c>
      <c r="E148" t="s">
        <v>400</v>
      </c>
      <c r="F148" s="26">
        <v>44299</v>
      </c>
      <c r="G148" s="26">
        <v>44306</v>
      </c>
    </row>
    <row r="149" spans="2:7" x14ac:dyDescent="0.45">
      <c r="B149" t="s">
        <v>354</v>
      </c>
      <c r="C149">
        <v>0</v>
      </c>
      <c r="D149">
        <v>60</v>
      </c>
      <c r="E149" t="s">
        <v>400</v>
      </c>
      <c r="F149" s="26">
        <v>43613</v>
      </c>
      <c r="G149" s="26">
        <v>43620</v>
      </c>
    </row>
    <row r="150" spans="2:7" x14ac:dyDescent="0.45">
      <c r="B150" t="s">
        <v>354</v>
      </c>
      <c r="C150">
        <v>0</v>
      </c>
      <c r="D150">
        <v>60</v>
      </c>
      <c r="E150" t="s">
        <v>400</v>
      </c>
      <c r="F150" s="26">
        <v>43606</v>
      </c>
      <c r="G150" s="26">
        <v>43613</v>
      </c>
    </row>
    <row r="151" spans="2:7" x14ac:dyDescent="0.45">
      <c r="B151" t="s">
        <v>354</v>
      </c>
      <c r="C151">
        <v>0</v>
      </c>
      <c r="D151">
        <v>60</v>
      </c>
      <c r="E151" t="s">
        <v>400</v>
      </c>
      <c r="F151" s="26">
        <v>43599</v>
      </c>
      <c r="G151" s="26">
        <v>43606</v>
      </c>
    </row>
    <row r="152" spans="2:7" x14ac:dyDescent="0.45">
      <c r="B152" t="s">
        <v>354</v>
      </c>
      <c r="C152">
        <v>0</v>
      </c>
      <c r="D152">
        <v>60</v>
      </c>
      <c r="E152" t="s">
        <v>400</v>
      </c>
      <c r="F152" s="26">
        <v>43592</v>
      </c>
      <c r="G152" s="26">
        <v>43599</v>
      </c>
    </row>
    <row r="153" spans="2:7" x14ac:dyDescent="0.45">
      <c r="B153" t="s">
        <v>354</v>
      </c>
      <c r="C153">
        <v>0</v>
      </c>
      <c r="D153">
        <v>60</v>
      </c>
      <c r="E153" t="s">
        <v>400</v>
      </c>
      <c r="F153" s="26">
        <v>43627</v>
      </c>
      <c r="G153" s="26">
        <v>43634</v>
      </c>
    </row>
    <row r="154" spans="2:7" x14ac:dyDescent="0.45">
      <c r="B154" t="s">
        <v>354</v>
      </c>
      <c r="C154">
        <v>0</v>
      </c>
      <c r="D154">
        <v>60</v>
      </c>
      <c r="E154" t="s">
        <v>400</v>
      </c>
      <c r="F154" s="26">
        <v>43620</v>
      </c>
      <c r="G154" s="26">
        <v>43627</v>
      </c>
    </row>
    <row r="155" spans="2:7" x14ac:dyDescent="0.45">
      <c r="B155" t="s">
        <v>354</v>
      </c>
      <c r="C155">
        <v>0</v>
      </c>
      <c r="D155">
        <v>60</v>
      </c>
      <c r="E155" t="s">
        <v>400</v>
      </c>
      <c r="F155" s="26">
        <v>44159</v>
      </c>
      <c r="G155" s="26">
        <v>44166</v>
      </c>
    </row>
    <row r="156" spans="2:7" x14ac:dyDescent="0.45">
      <c r="B156" t="s">
        <v>354</v>
      </c>
      <c r="C156">
        <v>0</v>
      </c>
      <c r="D156">
        <v>60</v>
      </c>
      <c r="E156" t="s">
        <v>400</v>
      </c>
      <c r="F156" s="26">
        <v>44166</v>
      </c>
      <c r="G156" s="26">
        <v>44173</v>
      </c>
    </row>
    <row r="157" spans="2:7" x14ac:dyDescent="0.45">
      <c r="B157" t="s">
        <v>354</v>
      </c>
      <c r="C157">
        <v>0</v>
      </c>
      <c r="D157">
        <v>60</v>
      </c>
      <c r="E157" t="s">
        <v>400</v>
      </c>
      <c r="F157" s="26">
        <v>44173</v>
      </c>
      <c r="G157" s="26">
        <v>44180</v>
      </c>
    </row>
    <row r="158" spans="2:7" x14ac:dyDescent="0.45">
      <c r="B158" t="s">
        <v>354</v>
      </c>
      <c r="C158">
        <v>0</v>
      </c>
      <c r="D158">
        <v>60</v>
      </c>
      <c r="E158" t="s">
        <v>400</v>
      </c>
      <c r="F158" s="26">
        <v>44180</v>
      </c>
      <c r="G158" s="26">
        <v>44187</v>
      </c>
    </row>
    <row r="159" spans="2:7" x14ac:dyDescent="0.45">
      <c r="B159" t="s">
        <v>354</v>
      </c>
      <c r="C159">
        <v>0</v>
      </c>
      <c r="D159">
        <v>60</v>
      </c>
      <c r="E159" t="s">
        <v>400</v>
      </c>
      <c r="F159" s="26">
        <v>44187</v>
      </c>
      <c r="G159" s="26">
        <v>44194</v>
      </c>
    </row>
    <row r="160" spans="2:7" x14ac:dyDescent="0.45">
      <c r="B160" t="s">
        <v>354</v>
      </c>
      <c r="C160">
        <v>0</v>
      </c>
      <c r="D160">
        <v>60</v>
      </c>
      <c r="E160" t="s">
        <v>400</v>
      </c>
      <c r="F160" s="26">
        <v>44194</v>
      </c>
      <c r="G160" s="26">
        <v>44201</v>
      </c>
    </row>
    <row r="161" spans="2:7" x14ac:dyDescent="0.45">
      <c r="B161" t="s">
        <v>354</v>
      </c>
      <c r="C161">
        <v>0</v>
      </c>
      <c r="D161">
        <v>60</v>
      </c>
      <c r="E161" t="s">
        <v>400</v>
      </c>
      <c r="F161" s="26">
        <v>44201</v>
      </c>
      <c r="G161" s="26">
        <v>44208</v>
      </c>
    </row>
    <row r="162" spans="2:7" x14ac:dyDescent="0.45">
      <c r="B162" t="s">
        <v>354</v>
      </c>
      <c r="C162">
        <v>0</v>
      </c>
      <c r="D162">
        <v>60</v>
      </c>
      <c r="E162" t="s">
        <v>400</v>
      </c>
      <c r="F162" s="26">
        <v>44208</v>
      </c>
      <c r="G162" s="26">
        <v>44215</v>
      </c>
    </row>
    <row r="163" spans="2:7" x14ac:dyDescent="0.45">
      <c r="B163" t="s">
        <v>354</v>
      </c>
      <c r="C163">
        <v>0</v>
      </c>
      <c r="D163">
        <v>60</v>
      </c>
      <c r="E163" t="s">
        <v>400</v>
      </c>
      <c r="F163" s="26">
        <v>44215</v>
      </c>
      <c r="G163" s="26">
        <v>44222</v>
      </c>
    </row>
    <row r="164" spans="2:7" x14ac:dyDescent="0.45">
      <c r="B164" t="s">
        <v>354</v>
      </c>
      <c r="C164">
        <v>0</v>
      </c>
      <c r="D164">
        <v>60</v>
      </c>
      <c r="E164" t="s">
        <v>400</v>
      </c>
      <c r="F164" s="26">
        <v>44222</v>
      </c>
      <c r="G164" s="26">
        <v>44229</v>
      </c>
    </row>
    <row r="165" spans="2:7" x14ac:dyDescent="0.45">
      <c r="B165" t="s">
        <v>354</v>
      </c>
      <c r="C165">
        <v>0</v>
      </c>
      <c r="D165">
        <v>60</v>
      </c>
      <c r="E165" t="s">
        <v>400</v>
      </c>
      <c r="F165" s="26">
        <v>44229</v>
      </c>
      <c r="G165" s="26">
        <v>44236</v>
      </c>
    </row>
    <row r="166" spans="2:7" x14ac:dyDescent="0.45">
      <c r="B166" t="s">
        <v>355</v>
      </c>
      <c r="C166">
        <v>0</v>
      </c>
      <c r="D166">
        <v>60</v>
      </c>
      <c r="E166" t="s">
        <v>400</v>
      </c>
      <c r="F166" s="26">
        <v>43935</v>
      </c>
      <c r="G166" s="26">
        <v>43942</v>
      </c>
    </row>
    <row r="167" spans="2:7" x14ac:dyDescent="0.45">
      <c r="B167" t="s">
        <v>355</v>
      </c>
      <c r="C167">
        <v>0</v>
      </c>
      <c r="D167">
        <v>60</v>
      </c>
      <c r="E167" t="s">
        <v>400</v>
      </c>
      <c r="F167" s="26">
        <v>43942</v>
      </c>
      <c r="G167" s="26">
        <v>43949</v>
      </c>
    </row>
    <row r="168" spans="2:7" x14ac:dyDescent="0.45">
      <c r="B168" t="s">
        <v>355</v>
      </c>
      <c r="C168">
        <v>0</v>
      </c>
      <c r="D168">
        <v>60</v>
      </c>
      <c r="E168" t="s">
        <v>400</v>
      </c>
      <c r="F168" s="26">
        <v>43949</v>
      </c>
      <c r="G168" s="26">
        <v>43956</v>
      </c>
    </row>
    <row r="169" spans="2:7" x14ac:dyDescent="0.45">
      <c r="B169" t="s">
        <v>355</v>
      </c>
      <c r="C169">
        <v>0</v>
      </c>
      <c r="D169">
        <v>60</v>
      </c>
      <c r="E169" t="s">
        <v>400</v>
      </c>
      <c r="F169" s="26">
        <v>43956</v>
      </c>
      <c r="G169" s="26">
        <v>43963</v>
      </c>
    </row>
    <row r="170" spans="2:7" x14ac:dyDescent="0.45">
      <c r="B170" t="s">
        <v>355</v>
      </c>
      <c r="C170">
        <v>0</v>
      </c>
      <c r="D170">
        <v>60</v>
      </c>
      <c r="E170" t="s">
        <v>400</v>
      </c>
      <c r="F170" s="26">
        <v>43963</v>
      </c>
      <c r="G170" s="26">
        <v>43970</v>
      </c>
    </row>
    <row r="171" spans="2:7" x14ac:dyDescent="0.45">
      <c r="B171" t="s">
        <v>355</v>
      </c>
      <c r="C171">
        <v>0</v>
      </c>
      <c r="D171">
        <v>60</v>
      </c>
      <c r="E171" t="s">
        <v>400</v>
      </c>
      <c r="F171" s="26">
        <v>43970</v>
      </c>
      <c r="G171" s="26">
        <v>43977</v>
      </c>
    </row>
    <row r="172" spans="2:7" x14ac:dyDescent="0.45">
      <c r="B172" t="s">
        <v>355</v>
      </c>
      <c r="C172">
        <v>0</v>
      </c>
      <c r="D172">
        <v>60</v>
      </c>
      <c r="E172" t="s">
        <v>400</v>
      </c>
      <c r="F172" s="26">
        <v>43977</v>
      </c>
      <c r="G172" s="26">
        <v>43984</v>
      </c>
    </row>
    <row r="173" spans="2:7" x14ac:dyDescent="0.45">
      <c r="B173" t="s">
        <v>355</v>
      </c>
      <c r="C173">
        <v>0</v>
      </c>
      <c r="D173">
        <v>60</v>
      </c>
      <c r="E173" t="s">
        <v>400</v>
      </c>
      <c r="F173" s="26">
        <v>43984</v>
      </c>
      <c r="G173" s="26">
        <v>43991</v>
      </c>
    </row>
    <row r="174" spans="2:7" x14ac:dyDescent="0.45">
      <c r="B174" t="s">
        <v>355</v>
      </c>
      <c r="C174">
        <v>0</v>
      </c>
      <c r="D174">
        <v>60</v>
      </c>
      <c r="E174" t="s">
        <v>400</v>
      </c>
      <c r="F174" s="26">
        <v>43991</v>
      </c>
      <c r="G174" s="26">
        <v>43998</v>
      </c>
    </row>
    <row r="175" spans="2:7" x14ac:dyDescent="0.45">
      <c r="B175" t="s">
        <v>355</v>
      </c>
      <c r="C175">
        <v>0</v>
      </c>
      <c r="D175">
        <v>60</v>
      </c>
      <c r="E175" t="s">
        <v>400</v>
      </c>
      <c r="F175" s="26">
        <v>43998</v>
      </c>
      <c r="G175" s="26">
        <v>44005</v>
      </c>
    </row>
    <row r="176" spans="2:7" x14ac:dyDescent="0.45">
      <c r="B176" t="s">
        <v>355</v>
      </c>
      <c r="C176">
        <v>0</v>
      </c>
      <c r="D176">
        <v>60</v>
      </c>
      <c r="E176" t="s">
        <v>400</v>
      </c>
      <c r="F176" s="26">
        <v>43795</v>
      </c>
      <c r="G176" s="26">
        <v>43802</v>
      </c>
    </row>
    <row r="177" spans="2:7" x14ac:dyDescent="0.45">
      <c r="B177" t="s">
        <v>355</v>
      </c>
      <c r="C177">
        <v>0</v>
      </c>
      <c r="D177">
        <v>60</v>
      </c>
      <c r="E177" t="s">
        <v>400</v>
      </c>
      <c r="F177" s="26">
        <v>43802</v>
      </c>
      <c r="G177" s="26">
        <v>43809</v>
      </c>
    </row>
    <row r="178" spans="2:7" x14ac:dyDescent="0.45">
      <c r="B178" t="s">
        <v>355</v>
      </c>
      <c r="C178">
        <v>0</v>
      </c>
      <c r="D178">
        <v>60</v>
      </c>
      <c r="E178" t="s">
        <v>400</v>
      </c>
      <c r="F178" s="26">
        <v>43809</v>
      </c>
      <c r="G178" s="26">
        <v>43816</v>
      </c>
    </row>
    <row r="179" spans="2:7" x14ac:dyDescent="0.45">
      <c r="B179" t="s">
        <v>355</v>
      </c>
      <c r="C179">
        <v>0</v>
      </c>
      <c r="D179">
        <v>60</v>
      </c>
      <c r="E179" t="s">
        <v>400</v>
      </c>
      <c r="F179" s="26">
        <v>43816</v>
      </c>
      <c r="G179" s="26">
        <v>43823</v>
      </c>
    </row>
    <row r="180" spans="2:7" x14ac:dyDescent="0.45">
      <c r="B180" t="s">
        <v>355</v>
      </c>
      <c r="C180">
        <v>0</v>
      </c>
      <c r="D180">
        <v>60</v>
      </c>
      <c r="E180" t="s">
        <v>400</v>
      </c>
      <c r="F180" s="26">
        <v>43823</v>
      </c>
      <c r="G180" s="26">
        <v>43830</v>
      </c>
    </row>
    <row r="181" spans="2:7" x14ac:dyDescent="0.45">
      <c r="B181" t="s">
        <v>355</v>
      </c>
      <c r="C181">
        <v>0</v>
      </c>
      <c r="D181">
        <v>60</v>
      </c>
      <c r="E181" t="s">
        <v>400</v>
      </c>
      <c r="F181" s="26">
        <v>43830</v>
      </c>
      <c r="G181" s="26">
        <v>43837</v>
      </c>
    </row>
    <row r="182" spans="2:7" x14ac:dyDescent="0.45">
      <c r="B182" t="s">
        <v>355</v>
      </c>
      <c r="C182">
        <v>0</v>
      </c>
      <c r="D182">
        <v>60</v>
      </c>
      <c r="E182" t="s">
        <v>400</v>
      </c>
      <c r="F182" s="26">
        <v>43837</v>
      </c>
      <c r="G182" s="26">
        <v>43844</v>
      </c>
    </row>
    <row r="183" spans="2:7" x14ac:dyDescent="0.45">
      <c r="B183" t="s">
        <v>355</v>
      </c>
      <c r="C183">
        <v>0</v>
      </c>
      <c r="D183">
        <v>60</v>
      </c>
      <c r="E183" t="s">
        <v>400</v>
      </c>
      <c r="F183" s="26">
        <v>43844</v>
      </c>
      <c r="G183" s="26">
        <v>43851</v>
      </c>
    </row>
    <row r="184" spans="2:7" x14ac:dyDescent="0.45">
      <c r="B184" t="s">
        <v>355</v>
      </c>
      <c r="C184">
        <v>0</v>
      </c>
      <c r="D184">
        <v>60</v>
      </c>
      <c r="E184" t="s">
        <v>400</v>
      </c>
      <c r="F184" s="26">
        <v>43851</v>
      </c>
      <c r="G184" s="26">
        <v>43858</v>
      </c>
    </row>
    <row r="185" spans="2:7" x14ac:dyDescent="0.45">
      <c r="B185" t="s">
        <v>355</v>
      </c>
      <c r="C185">
        <v>0</v>
      </c>
      <c r="D185">
        <v>60</v>
      </c>
      <c r="E185" t="s">
        <v>400</v>
      </c>
      <c r="F185" s="26">
        <v>43858</v>
      </c>
      <c r="G185" s="26">
        <v>43865</v>
      </c>
    </row>
    <row r="186" spans="2:7" x14ac:dyDescent="0.45">
      <c r="B186" t="s">
        <v>355</v>
      </c>
      <c r="C186">
        <v>0</v>
      </c>
      <c r="D186">
        <v>60</v>
      </c>
      <c r="E186" t="s">
        <v>400</v>
      </c>
      <c r="F186" s="26">
        <v>43865</v>
      </c>
      <c r="G186" s="26">
        <v>43872</v>
      </c>
    </row>
    <row r="187" spans="2:7" x14ac:dyDescent="0.45">
      <c r="B187" t="s">
        <v>355</v>
      </c>
      <c r="C187">
        <v>0</v>
      </c>
      <c r="D187">
        <v>60</v>
      </c>
      <c r="E187" t="s">
        <v>400</v>
      </c>
      <c r="F187" s="26">
        <v>43872</v>
      </c>
      <c r="G187" s="26">
        <v>43879</v>
      </c>
    </row>
    <row r="188" spans="2:7" x14ac:dyDescent="0.45">
      <c r="B188" t="s">
        <v>355</v>
      </c>
      <c r="C188">
        <v>0</v>
      </c>
      <c r="D188">
        <v>60</v>
      </c>
      <c r="E188" t="s">
        <v>400</v>
      </c>
      <c r="F188" s="26">
        <v>43879</v>
      </c>
      <c r="G188" s="26">
        <v>43886</v>
      </c>
    </row>
    <row r="189" spans="2:7" x14ac:dyDescent="0.45">
      <c r="B189" t="s">
        <v>355</v>
      </c>
      <c r="C189">
        <v>0</v>
      </c>
      <c r="D189">
        <v>60</v>
      </c>
      <c r="E189" t="s">
        <v>400</v>
      </c>
      <c r="F189" s="26">
        <v>43886</v>
      </c>
      <c r="G189" s="26">
        <v>43893</v>
      </c>
    </row>
    <row r="190" spans="2:7" x14ac:dyDescent="0.45">
      <c r="B190" t="s">
        <v>355</v>
      </c>
      <c r="C190">
        <v>0</v>
      </c>
      <c r="D190">
        <v>60</v>
      </c>
      <c r="E190" t="s">
        <v>400</v>
      </c>
      <c r="F190" s="26">
        <v>43893</v>
      </c>
      <c r="G190" s="26">
        <v>43900</v>
      </c>
    </row>
    <row r="191" spans="2:7" x14ac:dyDescent="0.45">
      <c r="B191" t="s">
        <v>355</v>
      </c>
      <c r="C191">
        <v>0</v>
      </c>
      <c r="D191">
        <v>60</v>
      </c>
      <c r="E191" t="s">
        <v>400</v>
      </c>
      <c r="F191" s="26">
        <v>43900</v>
      </c>
      <c r="G191" s="26">
        <v>43907</v>
      </c>
    </row>
    <row r="192" spans="2:7" x14ac:dyDescent="0.45">
      <c r="B192" t="s">
        <v>355</v>
      </c>
      <c r="C192">
        <v>0</v>
      </c>
      <c r="D192">
        <v>60</v>
      </c>
      <c r="E192" t="s">
        <v>400</v>
      </c>
      <c r="F192" s="26">
        <v>43907</v>
      </c>
      <c r="G192" s="26">
        <v>43914</v>
      </c>
    </row>
    <row r="193" spans="2:7" x14ac:dyDescent="0.45">
      <c r="B193" t="s">
        <v>355</v>
      </c>
      <c r="C193">
        <v>0</v>
      </c>
      <c r="D193">
        <v>60</v>
      </c>
      <c r="E193" t="s">
        <v>400</v>
      </c>
      <c r="F193" s="26">
        <v>43914</v>
      </c>
      <c r="G193" s="26">
        <v>43921</v>
      </c>
    </row>
    <row r="194" spans="2:7" x14ac:dyDescent="0.45">
      <c r="B194" t="s">
        <v>355</v>
      </c>
      <c r="C194">
        <v>0</v>
      </c>
      <c r="D194">
        <v>60</v>
      </c>
      <c r="E194" t="s">
        <v>400</v>
      </c>
      <c r="F194" s="26">
        <v>43921</v>
      </c>
      <c r="G194" s="26">
        <v>43928</v>
      </c>
    </row>
    <row r="195" spans="2:7" x14ac:dyDescent="0.45">
      <c r="B195" t="s">
        <v>355</v>
      </c>
      <c r="C195">
        <v>0</v>
      </c>
      <c r="D195">
        <v>60</v>
      </c>
      <c r="E195" t="s">
        <v>400</v>
      </c>
      <c r="F195" s="26">
        <v>43928</v>
      </c>
      <c r="G195" s="26">
        <v>43935</v>
      </c>
    </row>
    <row r="196" spans="2:7" x14ac:dyDescent="0.45">
      <c r="B196" t="s">
        <v>355</v>
      </c>
      <c r="C196">
        <v>-20</v>
      </c>
      <c r="D196">
        <v>60</v>
      </c>
      <c r="E196" t="s">
        <v>400</v>
      </c>
      <c r="F196" s="26">
        <v>40179</v>
      </c>
      <c r="G196" s="26">
        <v>43466</v>
      </c>
    </row>
    <row r="197" spans="2:7" x14ac:dyDescent="0.45">
      <c r="B197" t="s">
        <v>355</v>
      </c>
      <c r="C197">
        <v>0</v>
      </c>
      <c r="D197">
        <v>60</v>
      </c>
      <c r="E197" t="s">
        <v>400</v>
      </c>
      <c r="F197" s="26">
        <v>43466</v>
      </c>
      <c r="G197" s="26">
        <v>43473</v>
      </c>
    </row>
    <row r="198" spans="2:7" x14ac:dyDescent="0.45">
      <c r="B198" t="s">
        <v>355</v>
      </c>
      <c r="C198">
        <v>0</v>
      </c>
      <c r="D198">
        <v>60</v>
      </c>
      <c r="E198" t="s">
        <v>400</v>
      </c>
      <c r="F198" s="26">
        <v>43473</v>
      </c>
      <c r="G198" s="26">
        <v>43480</v>
      </c>
    </row>
    <row r="199" spans="2:7" x14ac:dyDescent="0.45">
      <c r="B199" t="s">
        <v>355</v>
      </c>
      <c r="C199">
        <v>0</v>
      </c>
      <c r="D199">
        <v>60</v>
      </c>
      <c r="E199" t="s">
        <v>400</v>
      </c>
      <c r="F199" s="26">
        <v>43480</v>
      </c>
      <c r="G199" s="26">
        <v>43487</v>
      </c>
    </row>
    <row r="200" spans="2:7" x14ac:dyDescent="0.45">
      <c r="B200" t="s">
        <v>355</v>
      </c>
      <c r="C200">
        <v>0</v>
      </c>
      <c r="D200">
        <v>60</v>
      </c>
      <c r="E200" t="s">
        <v>400</v>
      </c>
      <c r="F200" s="26">
        <v>43487</v>
      </c>
      <c r="G200" s="26">
        <v>43494</v>
      </c>
    </row>
    <row r="201" spans="2:7" x14ac:dyDescent="0.45">
      <c r="B201" t="s">
        <v>355</v>
      </c>
      <c r="C201">
        <v>0</v>
      </c>
      <c r="D201">
        <v>60</v>
      </c>
      <c r="E201" t="s">
        <v>400</v>
      </c>
      <c r="F201" s="26">
        <v>43494</v>
      </c>
      <c r="G201" s="26">
        <v>43501</v>
      </c>
    </row>
    <row r="202" spans="2:7" x14ac:dyDescent="0.45">
      <c r="B202" t="s">
        <v>355</v>
      </c>
      <c r="C202">
        <v>0</v>
      </c>
      <c r="D202">
        <v>60</v>
      </c>
      <c r="E202" t="s">
        <v>400</v>
      </c>
      <c r="F202" s="26">
        <v>43501</v>
      </c>
      <c r="G202" s="26">
        <v>43508</v>
      </c>
    </row>
    <row r="203" spans="2:7" x14ac:dyDescent="0.45">
      <c r="B203" t="s">
        <v>355</v>
      </c>
      <c r="C203">
        <v>0</v>
      </c>
      <c r="D203">
        <v>60</v>
      </c>
      <c r="E203" t="s">
        <v>400</v>
      </c>
      <c r="F203" s="26">
        <v>43508</v>
      </c>
      <c r="G203" s="26">
        <v>43515</v>
      </c>
    </row>
    <row r="204" spans="2:7" x14ac:dyDescent="0.45">
      <c r="B204" t="s">
        <v>355</v>
      </c>
      <c r="C204">
        <v>0</v>
      </c>
      <c r="D204">
        <v>60</v>
      </c>
      <c r="E204" t="s">
        <v>400</v>
      </c>
      <c r="F204" s="26">
        <v>43515</v>
      </c>
      <c r="G204" s="26">
        <v>43522</v>
      </c>
    </row>
    <row r="205" spans="2:7" x14ac:dyDescent="0.45">
      <c r="B205" t="s">
        <v>355</v>
      </c>
      <c r="C205">
        <v>0</v>
      </c>
      <c r="D205">
        <v>60</v>
      </c>
      <c r="E205" t="s">
        <v>400</v>
      </c>
      <c r="F205" s="26">
        <v>43522</v>
      </c>
      <c r="G205" s="26">
        <v>43529</v>
      </c>
    </row>
    <row r="206" spans="2:7" x14ac:dyDescent="0.45">
      <c r="B206" t="s">
        <v>355</v>
      </c>
      <c r="C206">
        <v>0</v>
      </c>
      <c r="D206">
        <v>60</v>
      </c>
      <c r="E206" t="s">
        <v>400</v>
      </c>
      <c r="F206" s="26">
        <v>43529</v>
      </c>
      <c r="G206" s="26">
        <v>43536</v>
      </c>
    </row>
    <row r="207" spans="2:7" x14ac:dyDescent="0.45">
      <c r="B207" t="s">
        <v>355</v>
      </c>
      <c r="C207">
        <v>0</v>
      </c>
      <c r="D207">
        <v>60</v>
      </c>
      <c r="E207" t="s">
        <v>400</v>
      </c>
      <c r="F207" s="26">
        <v>43585</v>
      </c>
      <c r="G207" s="26">
        <v>43592</v>
      </c>
    </row>
    <row r="208" spans="2:7" x14ac:dyDescent="0.45">
      <c r="B208" t="s">
        <v>355</v>
      </c>
      <c r="C208">
        <v>0</v>
      </c>
      <c r="D208">
        <v>60</v>
      </c>
      <c r="E208" t="s">
        <v>400</v>
      </c>
      <c r="F208" s="26">
        <v>43536</v>
      </c>
      <c r="G208" s="26">
        <v>43543</v>
      </c>
    </row>
    <row r="209" spans="2:7" x14ac:dyDescent="0.45">
      <c r="B209" t="s">
        <v>355</v>
      </c>
      <c r="C209">
        <v>0</v>
      </c>
      <c r="D209">
        <v>60</v>
      </c>
      <c r="E209" t="s">
        <v>400</v>
      </c>
      <c r="F209" s="26">
        <v>43543</v>
      </c>
      <c r="G209" s="26">
        <v>43550</v>
      </c>
    </row>
    <row r="210" spans="2:7" x14ac:dyDescent="0.45">
      <c r="B210" t="s">
        <v>355</v>
      </c>
      <c r="C210">
        <v>0</v>
      </c>
      <c r="D210">
        <v>60</v>
      </c>
      <c r="E210" t="s">
        <v>400</v>
      </c>
      <c r="F210" s="26">
        <v>43550</v>
      </c>
      <c r="G210" s="26">
        <v>43557</v>
      </c>
    </row>
    <row r="211" spans="2:7" x14ac:dyDescent="0.45">
      <c r="B211" t="s">
        <v>355</v>
      </c>
      <c r="C211">
        <v>0</v>
      </c>
      <c r="D211">
        <v>60</v>
      </c>
      <c r="E211" t="s">
        <v>400</v>
      </c>
      <c r="F211" s="26">
        <v>43557</v>
      </c>
      <c r="G211" s="26">
        <v>43564</v>
      </c>
    </row>
    <row r="212" spans="2:7" x14ac:dyDescent="0.45">
      <c r="B212" t="s">
        <v>355</v>
      </c>
      <c r="C212">
        <v>0</v>
      </c>
      <c r="D212">
        <v>60</v>
      </c>
      <c r="E212" t="s">
        <v>400</v>
      </c>
      <c r="F212" s="26">
        <v>43564</v>
      </c>
      <c r="G212" s="26">
        <v>43571</v>
      </c>
    </row>
    <row r="213" spans="2:7" x14ac:dyDescent="0.45">
      <c r="B213" t="s">
        <v>355</v>
      </c>
      <c r="C213">
        <v>0</v>
      </c>
      <c r="D213">
        <v>60</v>
      </c>
      <c r="E213" t="s">
        <v>400</v>
      </c>
      <c r="F213" s="26">
        <v>43571</v>
      </c>
      <c r="G213" s="26">
        <v>43578</v>
      </c>
    </row>
    <row r="214" spans="2:7" x14ac:dyDescent="0.45">
      <c r="B214" t="s">
        <v>355</v>
      </c>
      <c r="C214">
        <v>0</v>
      </c>
      <c r="D214">
        <v>60</v>
      </c>
      <c r="E214" t="s">
        <v>400</v>
      </c>
      <c r="F214" s="26">
        <v>43578</v>
      </c>
      <c r="G214" s="26">
        <v>43585</v>
      </c>
    </row>
    <row r="215" spans="2:7" x14ac:dyDescent="0.45">
      <c r="B215" t="s">
        <v>355</v>
      </c>
      <c r="C215">
        <v>0</v>
      </c>
      <c r="D215">
        <v>60</v>
      </c>
      <c r="E215" t="s">
        <v>400</v>
      </c>
      <c r="F215" s="26">
        <v>44103</v>
      </c>
      <c r="G215" s="26">
        <v>44110</v>
      </c>
    </row>
    <row r="216" spans="2:7" x14ac:dyDescent="0.45">
      <c r="B216" t="s">
        <v>355</v>
      </c>
      <c r="C216">
        <v>0</v>
      </c>
      <c r="D216">
        <v>60</v>
      </c>
      <c r="E216" t="s">
        <v>400</v>
      </c>
      <c r="F216" s="26">
        <v>44110</v>
      </c>
      <c r="G216" s="26">
        <v>44117</v>
      </c>
    </row>
    <row r="217" spans="2:7" x14ac:dyDescent="0.45">
      <c r="B217" t="s">
        <v>355</v>
      </c>
      <c r="C217">
        <v>0</v>
      </c>
      <c r="D217">
        <v>60</v>
      </c>
      <c r="E217" t="s">
        <v>400</v>
      </c>
      <c r="F217" s="26">
        <v>44117</v>
      </c>
      <c r="G217" s="26">
        <v>44124</v>
      </c>
    </row>
    <row r="218" spans="2:7" x14ac:dyDescent="0.45">
      <c r="B218" t="s">
        <v>355</v>
      </c>
      <c r="C218">
        <v>0</v>
      </c>
      <c r="D218">
        <v>60</v>
      </c>
      <c r="E218" t="s">
        <v>400</v>
      </c>
      <c r="F218" s="26">
        <v>44124</v>
      </c>
      <c r="G218" s="26">
        <v>44131</v>
      </c>
    </row>
    <row r="219" spans="2:7" x14ac:dyDescent="0.45">
      <c r="B219" t="s">
        <v>355</v>
      </c>
      <c r="C219">
        <v>0</v>
      </c>
      <c r="D219">
        <v>60</v>
      </c>
      <c r="E219" t="s">
        <v>400</v>
      </c>
      <c r="F219" s="26">
        <v>44131</v>
      </c>
      <c r="G219" s="26">
        <v>44138</v>
      </c>
    </row>
    <row r="220" spans="2:7" x14ac:dyDescent="0.45">
      <c r="B220" t="s">
        <v>355</v>
      </c>
      <c r="C220">
        <v>0</v>
      </c>
      <c r="D220">
        <v>60</v>
      </c>
      <c r="E220" t="s">
        <v>400</v>
      </c>
      <c r="F220" s="26">
        <v>44138</v>
      </c>
      <c r="G220" s="26">
        <v>44145</v>
      </c>
    </row>
    <row r="221" spans="2:7" x14ac:dyDescent="0.45">
      <c r="B221" t="s">
        <v>355</v>
      </c>
      <c r="C221">
        <v>0</v>
      </c>
      <c r="D221">
        <v>60</v>
      </c>
      <c r="E221" t="s">
        <v>400</v>
      </c>
      <c r="F221" s="26">
        <v>44145</v>
      </c>
      <c r="G221" s="26">
        <v>44152</v>
      </c>
    </row>
    <row r="222" spans="2:7" x14ac:dyDescent="0.45">
      <c r="B222" t="s">
        <v>355</v>
      </c>
      <c r="C222">
        <v>0</v>
      </c>
      <c r="D222">
        <v>60</v>
      </c>
      <c r="E222" t="s">
        <v>400</v>
      </c>
      <c r="F222" s="26">
        <v>44152</v>
      </c>
      <c r="G222" s="26">
        <v>44159</v>
      </c>
    </row>
    <row r="223" spans="2:7" x14ac:dyDescent="0.45">
      <c r="B223" t="s">
        <v>355</v>
      </c>
      <c r="C223">
        <v>0</v>
      </c>
      <c r="D223">
        <v>60</v>
      </c>
      <c r="E223" t="s">
        <v>400</v>
      </c>
      <c r="F223" s="26">
        <v>44005</v>
      </c>
      <c r="G223" s="26">
        <v>44012</v>
      </c>
    </row>
    <row r="224" spans="2:7" x14ac:dyDescent="0.45">
      <c r="B224" t="s">
        <v>355</v>
      </c>
      <c r="C224">
        <v>0</v>
      </c>
      <c r="D224">
        <v>60</v>
      </c>
      <c r="E224" t="s">
        <v>400</v>
      </c>
      <c r="F224" s="26">
        <v>44012</v>
      </c>
      <c r="G224" s="26">
        <v>44019</v>
      </c>
    </row>
    <row r="225" spans="2:7" x14ac:dyDescent="0.45">
      <c r="B225" t="s">
        <v>355</v>
      </c>
      <c r="C225">
        <v>0</v>
      </c>
      <c r="D225">
        <v>60</v>
      </c>
      <c r="E225" t="s">
        <v>400</v>
      </c>
      <c r="F225" s="26">
        <v>44019</v>
      </c>
      <c r="G225" s="26">
        <v>44026</v>
      </c>
    </row>
    <row r="226" spans="2:7" x14ac:dyDescent="0.45">
      <c r="B226" t="s">
        <v>355</v>
      </c>
      <c r="C226">
        <v>0</v>
      </c>
      <c r="D226">
        <v>60</v>
      </c>
      <c r="E226" t="s">
        <v>400</v>
      </c>
      <c r="F226" s="26">
        <v>44026</v>
      </c>
      <c r="G226" s="26">
        <v>44033</v>
      </c>
    </row>
    <row r="227" spans="2:7" x14ac:dyDescent="0.45">
      <c r="B227" t="s">
        <v>355</v>
      </c>
      <c r="C227">
        <v>0</v>
      </c>
      <c r="D227">
        <v>60</v>
      </c>
      <c r="E227" t="s">
        <v>400</v>
      </c>
      <c r="F227" s="26">
        <v>44033</v>
      </c>
      <c r="G227" s="26">
        <v>44040</v>
      </c>
    </row>
    <row r="228" spans="2:7" x14ac:dyDescent="0.45">
      <c r="B228" t="s">
        <v>355</v>
      </c>
      <c r="C228">
        <v>0</v>
      </c>
      <c r="D228">
        <v>60</v>
      </c>
      <c r="E228" t="s">
        <v>400</v>
      </c>
      <c r="F228" s="26">
        <v>44040</v>
      </c>
      <c r="G228" s="26">
        <v>44047</v>
      </c>
    </row>
    <row r="229" spans="2:7" x14ac:dyDescent="0.45">
      <c r="B229" t="s">
        <v>355</v>
      </c>
      <c r="C229">
        <v>0</v>
      </c>
      <c r="D229">
        <v>60</v>
      </c>
      <c r="E229" t="s">
        <v>400</v>
      </c>
      <c r="F229" s="26">
        <v>44047</v>
      </c>
      <c r="G229" s="26">
        <v>44054</v>
      </c>
    </row>
    <row r="230" spans="2:7" x14ac:dyDescent="0.45">
      <c r="B230" t="s">
        <v>355</v>
      </c>
      <c r="C230">
        <v>0</v>
      </c>
      <c r="D230">
        <v>60</v>
      </c>
      <c r="E230" t="s">
        <v>400</v>
      </c>
      <c r="F230" s="26">
        <v>44054</v>
      </c>
      <c r="G230" s="26">
        <v>44061</v>
      </c>
    </row>
    <row r="231" spans="2:7" x14ac:dyDescent="0.45">
      <c r="B231" t="s">
        <v>355</v>
      </c>
      <c r="C231">
        <v>0</v>
      </c>
      <c r="D231">
        <v>60</v>
      </c>
      <c r="E231" t="s">
        <v>400</v>
      </c>
      <c r="F231" s="26">
        <v>44061</v>
      </c>
      <c r="G231" s="26">
        <v>44068</v>
      </c>
    </row>
    <row r="232" spans="2:7" x14ac:dyDescent="0.45">
      <c r="B232" t="s">
        <v>355</v>
      </c>
      <c r="C232">
        <v>0</v>
      </c>
      <c r="D232">
        <v>60</v>
      </c>
      <c r="E232" t="s">
        <v>400</v>
      </c>
      <c r="F232" s="26">
        <v>44068</v>
      </c>
      <c r="G232" s="26">
        <v>44075</v>
      </c>
    </row>
    <row r="233" spans="2:7" x14ac:dyDescent="0.45">
      <c r="B233" t="s">
        <v>355</v>
      </c>
      <c r="C233">
        <v>0</v>
      </c>
      <c r="D233">
        <v>60</v>
      </c>
      <c r="E233" t="s">
        <v>400</v>
      </c>
      <c r="F233" s="26">
        <v>44075</v>
      </c>
      <c r="G233" s="26">
        <v>44082</v>
      </c>
    </row>
    <row r="234" spans="2:7" x14ac:dyDescent="0.45">
      <c r="B234" t="s">
        <v>355</v>
      </c>
      <c r="C234">
        <v>0</v>
      </c>
      <c r="D234">
        <v>60</v>
      </c>
      <c r="E234" t="s">
        <v>400</v>
      </c>
      <c r="F234" s="26">
        <v>44082</v>
      </c>
      <c r="G234" s="26">
        <v>44089</v>
      </c>
    </row>
    <row r="235" spans="2:7" x14ac:dyDescent="0.45">
      <c r="B235" t="s">
        <v>355</v>
      </c>
      <c r="C235">
        <v>0</v>
      </c>
      <c r="D235">
        <v>60</v>
      </c>
      <c r="E235" t="s">
        <v>400</v>
      </c>
      <c r="F235" s="26">
        <v>44089</v>
      </c>
      <c r="G235" s="26">
        <v>44096</v>
      </c>
    </row>
    <row r="236" spans="2:7" x14ac:dyDescent="0.45">
      <c r="B236" t="s">
        <v>355</v>
      </c>
      <c r="C236">
        <v>0</v>
      </c>
      <c r="D236">
        <v>60</v>
      </c>
      <c r="E236" t="s">
        <v>400</v>
      </c>
      <c r="F236" s="26">
        <v>44096</v>
      </c>
      <c r="G236" s="26">
        <v>44103</v>
      </c>
    </row>
    <row r="237" spans="2:7" x14ac:dyDescent="0.45">
      <c r="B237" t="s">
        <v>355</v>
      </c>
      <c r="C237">
        <v>0</v>
      </c>
      <c r="D237">
        <v>60</v>
      </c>
      <c r="E237" t="s">
        <v>400</v>
      </c>
      <c r="F237" s="26">
        <v>43634</v>
      </c>
      <c r="G237" s="26">
        <v>43641</v>
      </c>
    </row>
    <row r="238" spans="2:7" x14ac:dyDescent="0.45">
      <c r="B238" t="s">
        <v>355</v>
      </c>
      <c r="C238">
        <v>0</v>
      </c>
      <c r="D238">
        <v>60</v>
      </c>
      <c r="E238" t="s">
        <v>400</v>
      </c>
      <c r="F238" s="26">
        <v>43641</v>
      </c>
      <c r="G238" s="26">
        <v>43648</v>
      </c>
    </row>
    <row r="239" spans="2:7" x14ac:dyDescent="0.45">
      <c r="B239" t="s">
        <v>355</v>
      </c>
      <c r="C239">
        <v>0</v>
      </c>
      <c r="D239">
        <v>60</v>
      </c>
      <c r="E239" t="s">
        <v>400</v>
      </c>
      <c r="F239" s="26">
        <v>43648</v>
      </c>
      <c r="G239" s="26">
        <v>43655</v>
      </c>
    </row>
    <row r="240" spans="2:7" x14ac:dyDescent="0.45">
      <c r="B240" t="s">
        <v>355</v>
      </c>
      <c r="C240">
        <v>0</v>
      </c>
      <c r="D240">
        <v>60</v>
      </c>
      <c r="E240" t="s">
        <v>400</v>
      </c>
      <c r="F240" s="26">
        <v>43655</v>
      </c>
      <c r="G240" s="26">
        <v>43662</v>
      </c>
    </row>
    <row r="241" spans="2:7" x14ac:dyDescent="0.45">
      <c r="B241" t="s">
        <v>355</v>
      </c>
      <c r="C241">
        <v>0</v>
      </c>
      <c r="D241">
        <v>60</v>
      </c>
      <c r="E241" t="s">
        <v>400</v>
      </c>
      <c r="F241" s="26">
        <v>43662</v>
      </c>
      <c r="G241" s="26">
        <v>43669</v>
      </c>
    </row>
    <row r="242" spans="2:7" x14ac:dyDescent="0.45">
      <c r="B242" t="s">
        <v>355</v>
      </c>
      <c r="C242">
        <v>0</v>
      </c>
      <c r="D242">
        <v>60</v>
      </c>
      <c r="E242" t="s">
        <v>400</v>
      </c>
      <c r="F242" s="26">
        <v>43669</v>
      </c>
      <c r="G242" s="26">
        <v>43676</v>
      </c>
    </row>
    <row r="243" spans="2:7" x14ac:dyDescent="0.45">
      <c r="B243" t="s">
        <v>355</v>
      </c>
      <c r="C243">
        <v>0</v>
      </c>
      <c r="D243">
        <v>60</v>
      </c>
      <c r="E243" t="s">
        <v>400</v>
      </c>
      <c r="F243" s="26">
        <v>43676</v>
      </c>
      <c r="G243" s="26">
        <v>43683</v>
      </c>
    </row>
    <row r="244" spans="2:7" x14ac:dyDescent="0.45">
      <c r="B244" t="s">
        <v>355</v>
      </c>
      <c r="C244">
        <v>0</v>
      </c>
      <c r="D244">
        <v>60</v>
      </c>
      <c r="E244" t="s">
        <v>400</v>
      </c>
      <c r="F244" s="26">
        <v>43683</v>
      </c>
      <c r="G244" s="26">
        <v>43690</v>
      </c>
    </row>
    <row r="245" spans="2:7" x14ac:dyDescent="0.45">
      <c r="B245" t="s">
        <v>355</v>
      </c>
      <c r="C245">
        <v>0</v>
      </c>
      <c r="D245">
        <v>60</v>
      </c>
      <c r="E245" t="s">
        <v>400</v>
      </c>
      <c r="F245" s="26">
        <v>43690</v>
      </c>
      <c r="G245" s="26">
        <v>43697</v>
      </c>
    </row>
    <row r="246" spans="2:7" x14ac:dyDescent="0.45">
      <c r="B246" t="s">
        <v>355</v>
      </c>
      <c r="C246">
        <v>0</v>
      </c>
      <c r="D246">
        <v>60</v>
      </c>
      <c r="E246" t="s">
        <v>400</v>
      </c>
      <c r="F246" s="26">
        <v>43697</v>
      </c>
      <c r="G246" s="26">
        <v>43704</v>
      </c>
    </row>
    <row r="247" spans="2:7" x14ac:dyDescent="0.45">
      <c r="B247" t="s">
        <v>355</v>
      </c>
      <c r="C247">
        <v>0</v>
      </c>
      <c r="D247">
        <v>60</v>
      </c>
      <c r="E247" t="s">
        <v>400</v>
      </c>
      <c r="F247" s="26">
        <v>43704</v>
      </c>
      <c r="G247" s="26">
        <v>43711</v>
      </c>
    </row>
    <row r="248" spans="2:7" x14ac:dyDescent="0.45">
      <c r="B248" t="s">
        <v>355</v>
      </c>
      <c r="C248">
        <v>0</v>
      </c>
      <c r="D248">
        <v>60</v>
      </c>
      <c r="E248" t="s">
        <v>400</v>
      </c>
      <c r="F248" s="26">
        <v>43711</v>
      </c>
      <c r="G248" s="26">
        <v>43718</v>
      </c>
    </row>
    <row r="249" spans="2:7" x14ac:dyDescent="0.45">
      <c r="B249" t="s">
        <v>355</v>
      </c>
      <c r="C249">
        <v>0</v>
      </c>
      <c r="D249">
        <v>60</v>
      </c>
      <c r="E249" t="s">
        <v>400</v>
      </c>
      <c r="F249" s="26">
        <v>43718</v>
      </c>
      <c r="G249" s="26">
        <v>43725</v>
      </c>
    </row>
    <row r="250" spans="2:7" x14ac:dyDescent="0.45">
      <c r="B250" t="s">
        <v>355</v>
      </c>
      <c r="C250">
        <v>0</v>
      </c>
      <c r="D250">
        <v>60</v>
      </c>
      <c r="E250" t="s">
        <v>400</v>
      </c>
      <c r="F250" s="26">
        <v>43725</v>
      </c>
      <c r="G250" s="26">
        <v>43732</v>
      </c>
    </row>
    <row r="251" spans="2:7" x14ac:dyDescent="0.45">
      <c r="B251" t="s">
        <v>355</v>
      </c>
      <c r="C251">
        <v>0</v>
      </c>
      <c r="D251">
        <v>60</v>
      </c>
      <c r="E251" t="s">
        <v>400</v>
      </c>
      <c r="F251" s="26">
        <v>43732</v>
      </c>
      <c r="G251" s="26">
        <v>43739</v>
      </c>
    </row>
    <row r="252" spans="2:7" x14ac:dyDescent="0.45">
      <c r="B252" t="s">
        <v>355</v>
      </c>
      <c r="C252">
        <v>0</v>
      </c>
      <c r="D252">
        <v>60</v>
      </c>
      <c r="E252" t="s">
        <v>400</v>
      </c>
      <c r="F252" s="26">
        <v>43739</v>
      </c>
      <c r="G252" s="26">
        <v>43746</v>
      </c>
    </row>
    <row r="253" spans="2:7" x14ac:dyDescent="0.45">
      <c r="B253" t="s">
        <v>355</v>
      </c>
      <c r="C253">
        <v>0</v>
      </c>
      <c r="D253">
        <v>60</v>
      </c>
      <c r="E253" t="s">
        <v>400</v>
      </c>
      <c r="F253" s="26">
        <v>43746</v>
      </c>
      <c r="G253" s="26">
        <v>43753</v>
      </c>
    </row>
    <row r="254" spans="2:7" x14ac:dyDescent="0.45">
      <c r="B254" t="s">
        <v>355</v>
      </c>
      <c r="C254">
        <v>0</v>
      </c>
      <c r="D254">
        <v>60</v>
      </c>
      <c r="E254" t="s">
        <v>400</v>
      </c>
      <c r="F254" s="26">
        <v>43753</v>
      </c>
      <c r="G254" s="26">
        <v>43760</v>
      </c>
    </row>
    <row r="255" spans="2:7" x14ac:dyDescent="0.45">
      <c r="B255" t="s">
        <v>355</v>
      </c>
      <c r="C255">
        <v>0</v>
      </c>
      <c r="D255">
        <v>60</v>
      </c>
      <c r="E255" t="s">
        <v>400</v>
      </c>
      <c r="F255" s="26">
        <v>43760</v>
      </c>
      <c r="G255" s="26">
        <v>43767</v>
      </c>
    </row>
    <row r="256" spans="2:7" x14ac:dyDescent="0.45">
      <c r="B256" t="s">
        <v>355</v>
      </c>
      <c r="C256">
        <v>0</v>
      </c>
      <c r="D256">
        <v>60</v>
      </c>
      <c r="E256" t="s">
        <v>400</v>
      </c>
      <c r="F256" s="26">
        <v>43767</v>
      </c>
      <c r="G256" s="26">
        <v>43774</v>
      </c>
    </row>
    <row r="257" spans="2:7" x14ac:dyDescent="0.45">
      <c r="B257" t="s">
        <v>355</v>
      </c>
      <c r="C257">
        <v>0</v>
      </c>
      <c r="D257">
        <v>60</v>
      </c>
      <c r="E257" t="s">
        <v>400</v>
      </c>
      <c r="F257" s="26">
        <v>43774</v>
      </c>
      <c r="G257" s="26">
        <v>43781</v>
      </c>
    </row>
    <row r="258" spans="2:7" x14ac:dyDescent="0.45">
      <c r="B258" t="s">
        <v>355</v>
      </c>
      <c r="C258">
        <v>0</v>
      </c>
      <c r="D258">
        <v>60</v>
      </c>
      <c r="E258" t="s">
        <v>400</v>
      </c>
      <c r="F258" s="26">
        <v>43781</v>
      </c>
      <c r="G258" s="26">
        <v>43788</v>
      </c>
    </row>
    <row r="259" spans="2:7" x14ac:dyDescent="0.45">
      <c r="B259" t="s">
        <v>355</v>
      </c>
      <c r="C259">
        <v>0</v>
      </c>
      <c r="D259">
        <v>60</v>
      </c>
      <c r="E259" t="s">
        <v>400</v>
      </c>
      <c r="F259" s="26">
        <v>43788</v>
      </c>
      <c r="G259" s="26">
        <v>43795</v>
      </c>
    </row>
    <row r="260" spans="2:7" x14ac:dyDescent="0.45">
      <c r="B260" t="s">
        <v>355</v>
      </c>
      <c r="C260">
        <v>0</v>
      </c>
      <c r="D260">
        <v>60</v>
      </c>
      <c r="E260" t="s">
        <v>400</v>
      </c>
      <c r="F260" s="26">
        <v>44236</v>
      </c>
      <c r="G260" s="26">
        <v>44243</v>
      </c>
    </row>
    <row r="261" spans="2:7" x14ac:dyDescent="0.45">
      <c r="B261" t="s">
        <v>355</v>
      </c>
      <c r="C261">
        <v>0</v>
      </c>
      <c r="D261">
        <v>60</v>
      </c>
      <c r="E261" t="s">
        <v>400</v>
      </c>
      <c r="F261" s="26">
        <v>44243</v>
      </c>
      <c r="G261" s="26">
        <v>44250</v>
      </c>
    </row>
    <row r="262" spans="2:7" x14ac:dyDescent="0.45">
      <c r="B262" t="s">
        <v>355</v>
      </c>
      <c r="C262">
        <v>0</v>
      </c>
      <c r="D262">
        <v>60</v>
      </c>
      <c r="E262" t="s">
        <v>400</v>
      </c>
      <c r="F262" s="26">
        <v>44250</v>
      </c>
      <c r="G262" s="26">
        <v>44257</v>
      </c>
    </row>
    <row r="263" spans="2:7" x14ac:dyDescent="0.45">
      <c r="B263" t="s">
        <v>355</v>
      </c>
      <c r="C263">
        <v>0</v>
      </c>
      <c r="D263">
        <v>60</v>
      </c>
      <c r="E263" t="s">
        <v>400</v>
      </c>
      <c r="F263" s="26">
        <v>44257</v>
      </c>
      <c r="G263" s="26">
        <v>44264</v>
      </c>
    </row>
    <row r="264" spans="2:7" x14ac:dyDescent="0.45">
      <c r="B264" t="s">
        <v>355</v>
      </c>
      <c r="C264">
        <v>0</v>
      </c>
      <c r="D264">
        <v>60</v>
      </c>
      <c r="E264" t="s">
        <v>400</v>
      </c>
      <c r="F264" s="26">
        <v>44264</v>
      </c>
      <c r="G264" s="26">
        <v>44271</v>
      </c>
    </row>
    <row r="265" spans="2:7" x14ac:dyDescent="0.45">
      <c r="B265" t="s">
        <v>355</v>
      </c>
      <c r="C265">
        <v>0</v>
      </c>
      <c r="D265">
        <v>60</v>
      </c>
      <c r="E265" t="s">
        <v>400</v>
      </c>
      <c r="F265" s="26">
        <v>44271</v>
      </c>
      <c r="G265" s="26">
        <v>44278</v>
      </c>
    </row>
    <row r="266" spans="2:7" x14ac:dyDescent="0.45">
      <c r="B266" t="s">
        <v>355</v>
      </c>
      <c r="C266">
        <v>0</v>
      </c>
      <c r="D266">
        <v>60</v>
      </c>
      <c r="E266" t="s">
        <v>400</v>
      </c>
      <c r="F266" s="26">
        <v>44278</v>
      </c>
      <c r="G266" s="26">
        <v>44285</v>
      </c>
    </row>
    <row r="267" spans="2:7" x14ac:dyDescent="0.45">
      <c r="B267" t="s">
        <v>355</v>
      </c>
      <c r="C267">
        <v>0</v>
      </c>
      <c r="D267">
        <v>60</v>
      </c>
      <c r="E267" t="s">
        <v>400</v>
      </c>
      <c r="F267" s="26">
        <v>44285</v>
      </c>
      <c r="G267" s="26">
        <v>44292</v>
      </c>
    </row>
    <row r="268" spans="2:7" x14ac:dyDescent="0.45">
      <c r="B268" t="s">
        <v>355</v>
      </c>
      <c r="C268">
        <v>0</v>
      </c>
      <c r="D268">
        <v>60</v>
      </c>
      <c r="E268" t="s">
        <v>400</v>
      </c>
      <c r="F268" s="26">
        <v>44292</v>
      </c>
      <c r="G268" s="26">
        <v>44299</v>
      </c>
    </row>
    <row r="269" spans="2:7" x14ac:dyDescent="0.45">
      <c r="B269" t="s">
        <v>355</v>
      </c>
      <c r="C269">
        <v>0</v>
      </c>
      <c r="D269">
        <v>60</v>
      </c>
      <c r="E269" t="s">
        <v>400</v>
      </c>
      <c r="F269" s="26">
        <v>44306</v>
      </c>
      <c r="G269" s="26">
        <v>44313</v>
      </c>
    </row>
    <row r="270" spans="2:7" x14ac:dyDescent="0.45">
      <c r="B270" t="s">
        <v>355</v>
      </c>
      <c r="C270">
        <v>0</v>
      </c>
      <c r="D270">
        <v>60</v>
      </c>
      <c r="E270" t="s">
        <v>400</v>
      </c>
      <c r="F270" s="26">
        <v>44313</v>
      </c>
      <c r="G270" s="26">
        <v>44320</v>
      </c>
    </row>
    <row r="271" spans="2:7" x14ac:dyDescent="0.45">
      <c r="B271" t="s">
        <v>355</v>
      </c>
      <c r="C271">
        <v>-20</v>
      </c>
      <c r="D271">
        <v>60</v>
      </c>
      <c r="E271" t="s">
        <v>400</v>
      </c>
      <c r="F271" s="26">
        <v>44320</v>
      </c>
      <c r="G271" s="26">
        <v>18628</v>
      </c>
    </row>
    <row r="272" spans="2:7" x14ac:dyDescent="0.45">
      <c r="B272" t="s">
        <v>355</v>
      </c>
      <c r="C272">
        <v>0</v>
      </c>
      <c r="D272">
        <v>60</v>
      </c>
      <c r="E272" t="s">
        <v>400</v>
      </c>
      <c r="F272" s="26">
        <v>44299</v>
      </c>
      <c r="G272" s="26">
        <v>44306</v>
      </c>
    </row>
    <row r="273" spans="2:7" x14ac:dyDescent="0.45">
      <c r="B273" t="s">
        <v>355</v>
      </c>
      <c r="C273">
        <v>0</v>
      </c>
      <c r="D273">
        <v>60</v>
      </c>
      <c r="E273" t="s">
        <v>400</v>
      </c>
      <c r="F273" s="26">
        <v>43613</v>
      </c>
      <c r="G273" s="26">
        <v>43620</v>
      </c>
    </row>
    <row r="274" spans="2:7" x14ac:dyDescent="0.45">
      <c r="B274" t="s">
        <v>355</v>
      </c>
      <c r="C274">
        <v>0</v>
      </c>
      <c r="D274">
        <v>60</v>
      </c>
      <c r="E274" t="s">
        <v>400</v>
      </c>
      <c r="F274" s="26">
        <v>43606</v>
      </c>
      <c r="G274" s="26">
        <v>43613</v>
      </c>
    </row>
    <row r="275" spans="2:7" x14ac:dyDescent="0.45">
      <c r="B275" t="s">
        <v>355</v>
      </c>
      <c r="C275">
        <v>0</v>
      </c>
      <c r="D275">
        <v>60</v>
      </c>
      <c r="E275" t="s">
        <v>400</v>
      </c>
      <c r="F275" s="26">
        <v>43599</v>
      </c>
      <c r="G275" s="26">
        <v>43606</v>
      </c>
    </row>
    <row r="276" spans="2:7" x14ac:dyDescent="0.45">
      <c r="B276" t="s">
        <v>355</v>
      </c>
      <c r="C276">
        <v>0</v>
      </c>
      <c r="D276">
        <v>60</v>
      </c>
      <c r="E276" t="s">
        <v>400</v>
      </c>
      <c r="F276" s="26">
        <v>43592</v>
      </c>
      <c r="G276" s="26">
        <v>43599</v>
      </c>
    </row>
    <row r="277" spans="2:7" x14ac:dyDescent="0.45">
      <c r="B277" t="s">
        <v>355</v>
      </c>
      <c r="C277">
        <v>0</v>
      </c>
      <c r="D277">
        <v>60</v>
      </c>
      <c r="E277" t="s">
        <v>400</v>
      </c>
      <c r="F277" s="26">
        <v>43627</v>
      </c>
      <c r="G277" s="26">
        <v>43634</v>
      </c>
    </row>
    <row r="278" spans="2:7" x14ac:dyDescent="0.45">
      <c r="B278" t="s">
        <v>355</v>
      </c>
      <c r="C278">
        <v>0</v>
      </c>
      <c r="D278">
        <v>60</v>
      </c>
      <c r="E278" t="s">
        <v>400</v>
      </c>
      <c r="F278" s="26">
        <v>43620</v>
      </c>
      <c r="G278" s="26">
        <v>43627</v>
      </c>
    </row>
    <row r="279" spans="2:7" x14ac:dyDescent="0.45">
      <c r="B279" t="s">
        <v>355</v>
      </c>
      <c r="C279">
        <v>0</v>
      </c>
      <c r="D279">
        <v>60</v>
      </c>
      <c r="E279" t="s">
        <v>400</v>
      </c>
      <c r="F279" s="26">
        <v>44159</v>
      </c>
      <c r="G279" s="26">
        <v>44166</v>
      </c>
    </row>
    <row r="280" spans="2:7" x14ac:dyDescent="0.45">
      <c r="B280" t="s">
        <v>355</v>
      </c>
      <c r="C280">
        <v>0</v>
      </c>
      <c r="D280">
        <v>60</v>
      </c>
      <c r="E280" t="s">
        <v>400</v>
      </c>
      <c r="F280" s="26">
        <v>44166</v>
      </c>
      <c r="G280" s="26">
        <v>44173</v>
      </c>
    </row>
    <row r="281" spans="2:7" x14ac:dyDescent="0.45">
      <c r="B281" t="s">
        <v>355</v>
      </c>
      <c r="C281">
        <v>0</v>
      </c>
      <c r="D281">
        <v>60</v>
      </c>
      <c r="E281" t="s">
        <v>400</v>
      </c>
      <c r="F281" s="26">
        <v>44173</v>
      </c>
      <c r="G281" s="26">
        <v>44180</v>
      </c>
    </row>
    <row r="282" spans="2:7" x14ac:dyDescent="0.45">
      <c r="B282" t="s">
        <v>355</v>
      </c>
      <c r="C282">
        <v>0</v>
      </c>
      <c r="D282">
        <v>60</v>
      </c>
      <c r="E282" t="s">
        <v>400</v>
      </c>
      <c r="F282" s="26">
        <v>44180</v>
      </c>
      <c r="G282" s="26">
        <v>44187</v>
      </c>
    </row>
    <row r="283" spans="2:7" x14ac:dyDescent="0.45">
      <c r="B283" t="s">
        <v>355</v>
      </c>
      <c r="C283">
        <v>0</v>
      </c>
      <c r="D283">
        <v>60</v>
      </c>
      <c r="E283" t="s">
        <v>400</v>
      </c>
      <c r="F283" s="26">
        <v>44187</v>
      </c>
      <c r="G283" s="26">
        <v>44194</v>
      </c>
    </row>
    <row r="284" spans="2:7" x14ac:dyDescent="0.45">
      <c r="B284" t="s">
        <v>355</v>
      </c>
      <c r="C284">
        <v>0</v>
      </c>
      <c r="D284">
        <v>60</v>
      </c>
      <c r="E284" t="s">
        <v>400</v>
      </c>
      <c r="F284" s="26">
        <v>44194</v>
      </c>
      <c r="G284" s="26">
        <v>44201</v>
      </c>
    </row>
    <row r="285" spans="2:7" x14ac:dyDescent="0.45">
      <c r="B285" t="s">
        <v>355</v>
      </c>
      <c r="C285">
        <v>0</v>
      </c>
      <c r="D285">
        <v>60</v>
      </c>
      <c r="E285" t="s">
        <v>400</v>
      </c>
      <c r="F285" s="26">
        <v>44201</v>
      </c>
      <c r="G285" s="26">
        <v>44208</v>
      </c>
    </row>
    <row r="286" spans="2:7" x14ac:dyDescent="0.45">
      <c r="B286" t="s">
        <v>355</v>
      </c>
      <c r="C286">
        <v>0</v>
      </c>
      <c r="D286">
        <v>60</v>
      </c>
      <c r="E286" t="s">
        <v>400</v>
      </c>
      <c r="F286" s="26">
        <v>44208</v>
      </c>
      <c r="G286" s="26">
        <v>44215</v>
      </c>
    </row>
    <row r="287" spans="2:7" x14ac:dyDescent="0.45">
      <c r="B287" t="s">
        <v>355</v>
      </c>
      <c r="C287">
        <v>0</v>
      </c>
      <c r="D287">
        <v>60</v>
      </c>
      <c r="E287" t="s">
        <v>400</v>
      </c>
      <c r="F287" s="26">
        <v>44215</v>
      </c>
      <c r="G287" s="26">
        <v>44222</v>
      </c>
    </row>
    <row r="288" spans="2:7" x14ac:dyDescent="0.45">
      <c r="B288" t="s">
        <v>355</v>
      </c>
      <c r="C288">
        <v>0</v>
      </c>
      <c r="D288">
        <v>60</v>
      </c>
      <c r="E288" t="s">
        <v>400</v>
      </c>
      <c r="F288" s="26">
        <v>44222</v>
      </c>
      <c r="G288" s="26">
        <v>44229</v>
      </c>
    </row>
    <row r="289" spans="2:7" x14ac:dyDescent="0.45">
      <c r="B289" t="s">
        <v>355</v>
      </c>
      <c r="C289">
        <v>0</v>
      </c>
      <c r="D289">
        <v>60</v>
      </c>
      <c r="E289" t="s">
        <v>400</v>
      </c>
      <c r="F289" s="26">
        <v>44229</v>
      </c>
      <c r="G289" s="26">
        <v>44236</v>
      </c>
    </row>
    <row r="290" spans="2:7" x14ac:dyDescent="0.45">
      <c r="B290" t="s">
        <v>356</v>
      </c>
      <c r="C290">
        <v>0</v>
      </c>
      <c r="D290">
        <v>60</v>
      </c>
      <c r="E290" t="s">
        <v>400</v>
      </c>
      <c r="F290" s="26">
        <v>40179</v>
      </c>
      <c r="G290" s="26">
        <v>18628</v>
      </c>
    </row>
    <row r="291" spans="2:7" x14ac:dyDescent="0.45">
      <c r="B291" t="s">
        <v>357</v>
      </c>
      <c r="C291">
        <v>0</v>
      </c>
      <c r="D291">
        <v>60</v>
      </c>
      <c r="E291" t="s">
        <v>400</v>
      </c>
      <c r="F291" s="26">
        <v>40179</v>
      </c>
      <c r="G291" s="26">
        <v>18628</v>
      </c>
    </row>
    <row r="292" spans="2:7" x14ac:dyDescent="0.45">
      <c r="B292" t="s">
        <v>358</v>
      </c>
      <c r="C292">
        <v>0</v>
      </c>
      <c r="D292">
        <v>60</v>
      </c>
      <c r="E292" t="s">
        <v>400</v>
      </c>
      <c r="F292" s="26">
        <v>40179</v>
      </c>
      <c r="G292" s="26">
        <v>18628</v>
      </c>
    </row>
    <row r="293" spans="2:7" x14ac:dyDescent="0.45">
      <c r="B293" t="s">
        <v>359</v>
      </c>
      <c r="C293">
        <v>0</v>
      </c>
      <c r="D293">
        <v>1</v>
      </c>
      <c r="E293" t="s">
        <v>400</v>
      </c>
      <c r="F293" s="26">
        <v>40179</v>
      </c>
      <c r="G293" s="26">
        <v>18628</v>
      </c>
    </row>
    <row r="294" spans="2:7" x14ac:dyDescent="0.45">
      <c r="B294" t="s">
        <v>360</v>
      </c>
      <c r="C294">
        <v>0</v>
      </c>
      <c r="D294">
        <v>1</v>
      </c>
      <c r="E294" t="s">
        <v>400</v>
      </c>
      <c r="F294" s="26">
        <v>40179</v>
      </c>
      <c r="G294" s="26">
        <v>18628</v>
      </c>
    </row>
    <row r="295" spans="2:7" x14ac:dyDescent="0.45">
      <c r="B295" t="s">
        <v>361</v>
      </c>
      <c r="C295">
        <v>0</v>
      </c>
      <c r="D295">
        <v>1</v>
      </c>
      <c r="E295" t="s">
        <v>400</v>
      </c>
      <c r="F295" s="26">
        <v>40179</v>
      </c>
      <c r="G295" s="26">
        <v>18628</v>
      </c>
    </row>
    <row r="296" spans="2:7" x14ac:dyDescent="0.45">
      <c r="B296" t="s">
        <v>362</v>
      </c>
      <c r="C296">
        <v>0</v>
      </c>
      <c r="D296">
        <v>1</v>
      </c>
      <c r="E296" t="s">
        <v>400</v>
      </c>
      <c r="F296" s="26">
        <v>40179</v>
      </c>
      <c r="G296" s="26">
        <v>18628</v>
      </c>
    </row>
    <row r="297" spans="2:7" x14ac:dyDescent="0.45">
      <c r="B297" t="s">
        <v>363</v>
      </c>
      <c r="C297">
        <v>0</v>
      </c>
      <c r="D297">
        <v>1</v>
      </c>
      <c r="E297" t="s">
        <v>400</v>
      </c>
      <c r="F297" s="26">
        <v>40179</v>
      </c>
      <c r="G297" s="26">
        <v>18628</v>
      </c>
    </row>
    <row r="298" spans="2:7" x14ac:dyDescent="0.45">
      <c r="B298" t="s">
        <v>364</v>
      </c>
      <c r="C298">
        <v>0</v>
      </c>
      <c r="D298">
        <v>1</v>
      </c>
      <c r="E298" t="s">
        <v>400</v>
      </c>
      <c r="F298" s="26">
        <v>40179</v>
      </c>
      <c r="G298" s="26">
        <v>18628</v>
      </c>
    </row>
    <row r="299" spans="2:7" x14ac:dyDescent="0.45">
      <c r="B299" t="s">
        <v>365</v>
      </c>
      <c r="C299">
        <v>0</v>
      </c>
      <c r="D299">
        <v>1</v>
      </c>
      <c r="E299" t="s">
        <v>400</v>
      </c>
      <c r="F299" s="26">
        <v>40179</v>
      </c>
      <c r="G299" s="26">
        <v>18628</v>
      </c>
    </row>
    <row r="300" spans="2:7" x14ac:dyDescent="0.45">
      <c r="B300" t="s">
        <v>366</v>
      </c>
      <c r="C300">
        <v>0</v>
      </c>
      <c r="D300">
        <v>60</v>
      </c>
      <c r="E300" t="s">
        <v>400</v>
      </c>
      <c r="F300" s="26">
        <v>40179</v>
      </c>
      <c r="G300" s="26">
        <v>18628</v>
      </c>
    </row>
    <row r="301" spans="2:7" x14ac:dyDescent="0.45">
      <c r="B301" t="s">
        <v>367</v>
      </c>
      <c r="C301">
        <v>0</v>
      </c>
      <c r="D301">
        <v>60</v>
      </c>
      <c r="E301" t="s">
        <v>400</v>
      </c>
      <c r="F301" s="26">
        <v>40179</v>
      </c>
      <c r="G301" s="26">
        <v>18628</v>
      </c>
    </row>
    <row r="302" spans="2:7" x14ac:dyDescent="0.45">
      <c r="B302" t="s">
        <v>368</v>
      </c>
      <c r="C302">
        <v>0</v>
      </c>
      <c r="D302">
        <v>60</v>
      </c>
      <c r="E302" t="s">
        <v>400</v>
      </c>
      <c r="F302" s="26">
        <v>40179</v>
      </c>
      <c r="G302" s="26">
        <v>18628</v>
      </c>
    </row>
    <row r="303" spans="2:7" x14ac:dyDescent="0.45">
      <c r="B303" t="s">
        <v>369</v>
      </c>
      <c r="C303">
        <v>0</v>
      </c>
      <c r="D303">
        <v>60</v>
      </c>
      <c r="E303" t="s">
        <v>400</v>
      </c>
      <c r="F303" s="26">
        <v>40179</v>
      </c>
      <c r="G303" s="26">
        <v>18628</v>
      </c>
    </row>
    <row r="304" spans="2:7" x14ac:dyDescent="0.45">
      <c r="B304" t="s">
        <v>370</v>
      </c>
      <c r="C304">
        <v>0</v>
      </c>
      <c r="D304">
        <v>60</v>
      </c>
      <c r="E304" t="s">
        <v>400</v>
      </c>
      <c r="F304" s="26">
        <v>40179</v>
      </c>
      <c r="G304" s="26">
        <v>18628</v>
      </c>
    </row>
    <row r="305" spans="2:7" x14ac:dyDescent="0.45">
      <c r="B305" t="s">
        <v>371</v>
      </c>
      <c r="C305">
        <v>0</v>
      </c>
      <c r="D305">
        <v>60</v>
      </c>
      <c r="E305" t="s">
        <v>400</v>
      </c>
      <c r="F305" s="26">
        <v>40179</v>
      </c>
      <c r="G305" s="26">
        <v>18628</v>
      </c>
    </row>
    <row r="306" spans="2:7" x14ac:dyDescent="0.45">
      <c r="B306" t="s">
        <v>372</v>
      </c>
      <c r="C306">
        <v>0</v>
      </c>
      <c r="D306">
        <v>60</v>
      </c>
      <c r="E306" t="s">
        <v>400</v>
      </c>
      <c r="F306" s="26">
        <v>40179</v>
      </c>
      <c r="G306" s="26">
        <v>18628</v>
      </c>
    </row>
    <row r="307" spans="2:7" x14ac:dyDescent="0.45">
      <c r="B307" t="s">
        <v>373</v>
      </c>
      <c r="C307">
        <v>0</v>
      </c>
      <c r="D307">
        <v>60</v>
      </c>
      <c r="E307" t="s">
        <v>400</v>
      </c>
      <c r="F307" s="26">
        <v>40179</v>
      </c>
      <c r="G307" s="26">
        <v>18628</v>
      </c>
    </row>
    <row r="308" spans="2:7" x14ac:dyDescent="0.45">
      <c r="B308" t="s">
        <v>374</v>
      </c>
      <c r="C308">
        <v>0</v>
      </c>
      <c r="D308">
        <v>60</v>
      </c>
      <c r="E308" t="s">
        <v>400</v>
      </c>
      <c r="F308" s="26">
        <v>40179</v>
      </c>
      <c r="G308" s="26">
        <v>18628</v>
      </c>
    </row>
    <row r="309" spans="2:7" x14ac:dyDescent="0.45">
      <c r="B309" t="s">
        <v>375</v>
      </c>
      <c r="C309">
        <v>0</v>
      </c>
      <c r="D309">
        <v>60</v>
      </c>
      <c r="E309" t="s">
        <v>400</v>
      </c>
      <c r="F309" s="26">
        <v>40179</v>
      </c>
      <c r="G309" s="26">
        <v>18628</v>
      </c>
    </row>
    <row r="310" spans="2:7" x14ac:dyDescent="0.45">
      <c r="B310" t="s">
        <v>376</v>
      </c>
      <c r="C310">
        <v>0</v>
      </c>
      <c r="D310">
        <v>60</v>
      </c>
      <c r="E310" t="s">
        <v>400</v>
      </c>
      <c r="F310" s="26">
        <v>40179</v>
      </c>
      <c r="G310" s="26">
        <v>18628</v>
      </c>
    </row>
    <row r="311" spans="2:7" x14ac:dyDescent="0.45">
      <c r="B311" t="s">
        <v>377</v>
      </c>
      <c r="C311">
        <v>0</v>
      </c>
      <c r="D311">
        <v>60</v>
      </c>
      <c r="E311" t="s">
        <v>400</v>
      </c>
      <c r="F311" s="26">
        <v>40179</v>
      </c>
      <c r="G311" s="26">
        <v>18628</v>
      </c>
    </row>
    <row r="312" spans="2:7" x14ac:dyDescent="0.45">
      <c r="B312" t="s">
        <v>378</v>
      </c>
      <c r="C312">
        <v>0</v>
      </c>
      <c r="D312">
        <v>60</v>
      </c>
      <c r="E312" t="s">
        <v>400</v>
      </c>
      <c r="F312" s="26">
        <v>40179</v>
      </c>
      <c r="G312" s="26">
        <v>18628</v>
      </c>
    </row>
    <row r="313" spans="2:7" x14ac:dyDescent="0.45">
      <c r="B313" t="s">
        <v>379</v>
      </c>
      <c r="C313">
        <v>0</v>
      </c>
      <c r="D313">
        <v>60</v>
      </c>
      <c r="E313" t="s">
        <v>400</v>
      </c>
      <c r="F313" s="26">
        <v>40179</v>
      </c>
      <c r="G313" s="26">
        <v>18628</v>
      </c>
    </row>
    <row r="314" spans="2:7" x14ac:dyDescent="0.45">
      <c r="B314" t="s">
        <v>380</v>
      </c>
      <c r="C314">
        <v>0</v>
      </c>
      <c r="D314">
        <v>60</v>
      </c>
      <c r="E314" t="s">
        <v>400</v>
      </c>
      <c r="F314" s="26">
        <v>40179</v>
      </c>
      <c r="G314" s="26">
        <v>18628</v>
      </c>
    </row>
    <row r="315" spans="2:7" x14ac:dyDescent="0.45">
      <c r="B315" t="s">
        <v>381</v>
      </c>
      <c r="C315">
        <v>0</v>
      </c>
      <c r="D315">
        <v>60</v>
      </c>
      <c r="E315" t="s">
        <v>400</v>
      </c>
      <c r="F315" s="26">
        <v>40179</v>
      </c>
      <c r="G315" s="26">
        <v>18628</v>
      </c>
    </row>
    <row r="316" spans="2:7" x14ac:dyDescent="0.45">
      <c r="B316" t="s">
        <v>382</v>
      </c>
      <c r="C316">
        <v>0</v>
      </c>
      <c r="D316">
        <v>60</v>
      </c>
      <c r="E316" t="s">
        <v>400</v>
      </c>
      <c r="F316" s="26">
        <v>40179</v>
      </c>
      <c r="G316" s="26">
        <v>18628</v>
      </c>
    </row>
    <row r="317" spans="2:7" x14ac:dyDescent="0.45">
      <c r="B317" t="s">
        <v>383</v>
      </c>
      <c r="C317">
        <v>0</v>
      </c>
      <c r="D317">
        <v>60</v>
      </c>
      <c r="E317" t="s">
        <v>400</v>
      </c>
      <c r="F317" s="26">
        <v>40179</v>
      </c>
      <c r="G317" s="26">
        <v>18628</v>
      </c>
    </row>
    <row r="318" spans="2:7" x14ac:dyDescent="0.45">
      <c r="B318" t="s">
        <v>384</v>
      </c>
      <c r="C318">
        <v>3000</v>
      </c>
      <c r="D318">
        <v>60</v>
      </c>
      <c r="E318" t="s">
        <v>400</v>
      </c>
      <c r="F318" s="26">
        <v>40179</v>
      </c>
      <c r="G318" s="26">
        <v>18628</v>
      </c>
    </row>
    <row r="319" spans="2:7" x14ac:dyDescent="0.45">
      <c r="B319" t="s">
        <v>385</v>
      </c>
      <c r="C319">
        <v>0</v>
      </c>
      <c r="D319">
        <v>60</v>
      </c>
      <c r="E319" t="s">
        <v>400</v>
      </c>
      <c r="F319" s="26">
        <v>40179</v>
      </c>
      <c r="G319" s="26">
        <v>18628</v>
      </c>
    </row>
    <row r="320" spans="2:7" x14ac:dyDescent="0.45">
      <c r="B320" t="s">
        <v>386</v>
      </c>
      <c r="C320">
        <v>0</v>
      </c>
      <c r="D320">
        <v>60</v>
      </c>
      <c r="E320" t="s">
        <v>400</v>
      </c>
      <c r="F320" s="26">
        <v>40179</v>
      </c>
      <c r="G320" s="26">
        <v>18628</v>
      </c>
    </row>
    <row r="321" spans="2:7" x14ac:dyDescent="0.45">
      <c r="B321" t="s">
        <v>387</v>
      </c>
      <c r="C321">
        <v>0</v>
      </c>
      <c r="D321">
        <v>60</v>
      </c>
      <c r="E321" t="s">
        <v>400</v>
      </c>
      <c r="F321" s="26">
        <v>40179</v>
      </c>
      <c r="G321" s="26">
        <v>18628</v>
      </c>
    </row>
    <row r="322" spans="2:7" x14ac:dyDescent="0.45">
      <c r="B322" t="s">
        <v>388</v>
      </c>
      <c r="C322">
        <v>0</v>
      </c>
      <c r="D322">
        <v>60</v>
      </c>
      <c r="E322" t="s">
        <v>400</v>
      </c>
      <c r="F322" s="26">
        <v>40179</v>
      </c>
      <c r="G322" s="26">
        <v>18628</v>
      </c>
    </row>
    <row r="323" spans="2:7" x14ac:dyDescent="0.45">
      <c r="B323" t="s">
        <v>389</v>
      </c>
      <c r="C323">
        <v>0</v>
      </c>
      <c r="D323">
        <v>60</v>
      </c>
      <c r="E323" t="s">
        <v>400</v>
      </c>
      <c r="F323" s="26">
        <v>40179</v>
      </c>
      <c r="G323" s="26">
        <v>18628</v>
      </c>
    </row>
    <row r="324" spans="2:7" x14ac:dyDescent="0.45">
      <c r="B324" t="s">
        <v>390</v>
      </c>
      <c r="C324">
        <v>0</v>
      </c>
      <c r="D324">
        <v>60</v>
      </c>
      <c r="E324" t="s">
        <v>400</v>
      </c>
      <c r="F324" s="26">
        <v>40179</v>
      </c>
      <c r="G324" s="26">
        <v>18628</v>
      </c>
    </row>
    <row r="325" spans="2:7" x14ac:dyDescent="0.45">
      <c r="B325" t="s">
        <v>391</v>
      </c>
      <c r="C325">
        <v>0</v>
      </c>
      <c r="D325">
        <v>60</v>
      </c>
      <c r="E325" t="s">
        <v>400</v>
      </c>
      <c r="F325" s="26">
        <v>40179</v>
      </c>
      <c r="G325" s="26">
        <v>18628</v>
      </c>
    </row>
    <row r="326" spans="2:7" x14ac:dyDescent="0.45">
      <c r="B326" t="s">
        <v>392</v>
      </c>
      <c r="C326">
        <v>0</v>
      </c>
      <c r="D326">
        <v>60</v>
      </c>
      <c r="E326" t="s">
        <v>400</v>
      </c>
      <c r="F326" s="26">
        <v>40179</v>
      </c>
      <c r="G326" s="26">
        <v>18628</v>
      </c>
    </row>
    <row r="327" spans="2:7" x14ac:dyDescent="0.45">
      <c r="B327" t="s">
        <v>393</v>
      </c>
      <c r="C327">
        <v>0</v>
      </c>
      <c r="D327">
        <v>60</v>
      </c>
      <c r="E327" t="s">
        <v>400</v>
      </c>
      <c r="F327" s="26">
        <v>40179</v>
      </c>
      <c r="G327" s="26">
        <v>18628</v>
      </c>
    </row>
    <row r="328" spans="2:7" x14ac:dyDescent="0.45">
      <c r="B328" t="s">
        <v>394</v>
      </c>
      <c r="C328">
        <v>0</v>
      </c>
      <c r="D328">
        <v>60</v>
      </c>
      <c r="E328" t="s">
        <v>400</v>
      </c>
      <c r="F328" s="26">
        <v>40179</v>
      </c>
      <c r="G328" s="26">
        <v>18628</v>
      </c>
    </row>
  </sheetData>
  <mergeCells count="1">
    <mergeCell ref="I2:S7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Sheet33"/>
  <dimension ref="B1:S327"/>
  <sheetViews>
    <sheetView workbookViewId="0">
      <selection activeCell="I2" sqref="I2:S7"/>
    </sheetView>
  </sheetViews>
  <sheetFormatPr defaultRowHeight="14.25" x14ac:dyDescent="0.45"/>
  <cols>
    <col min="2" max="2" width="25.1328125" bestFit="1" customWidth="1"/>
    <col min="3" max="3" width="6.1328125" customWidth="1"/>
    <col min="4" max="4" width="10.86328125" bestFit="1" customWidth="1"/>
    <col min="5" max="5" width="15.1328125" bestFit="1" customWidth="1"/>
    <col min="6" max="6" width="14.73046875" bestFit="1" customWidth="1"/>
    <col min="7" max="7" width="13.86328125" bestFit="1" customWidth="1"/>
  </cols>
  <sheetData>
    <row r="1" spans="2:19" x14ac:dyDescent="0.45">
      <c r="B1" t="s">
        <v>395</v>
      </c>
      <c r="C1" t="s">
        <v>67</v>
      </c>
      <c r="D1" t="s">
        <v>396</v>
      </c>
      <c r="E1" t="s">
        <v>397</v>
      </c>
      <c r="F1" t="s">
        <v>398</v>
      </c>
      <c r="G1" t="s">
        <v>399</v>
      </c>
    </row>
    <row r="2" spans="2:19" x14ac:dyDescent="0.45">
      <c r="B2" t="s">
        <v>314</v>
      </c>
      <c r="C2">
        <v>1850</v>
      </c>
      <c r="D2">
        <v>60</v>
      </c>
      <c r="E2" t="s">
        <v>400</v>
      </c>
      <c r="F2" s="26">
        <v>40179</v>
      </c>
      <c r="G2" s="26">
        <v>18628</v>
      </c>
      <c r="I2" s="61" t="s">
        <v>401</v>
      </c>
      <c r="J2" s="61"/>
      <c r="K2" s="61"/>
      <c r="L2" s="61"/>
      <c r="M2" s="61"/>
      <c r="N2" s="61"/>
      <c r="O2" s="61"/>
      <c r="P2" s="61"/>
      <c r="Q2" s="61"/>
      <c r="R2" s="61"/>
      <c r="S2" s="61"/>
    </row>
    <row r="3" spans="2:19" x14ac:dyDescent="0.45">
      <c r="B3" t="s">
        <v>324</v>
      </c>
      <c r="C3">
        <v>1200</v>
      </c>
      <c r="D3">
        <v>60</v>
      </c>
      <c r="E3" t="s">
        <v>400</v>
      </c>
      <c r="F3" s="26">
        <v>40179</v>
      </c>
      <c r="G3" s="26">
        <v>18628</v>
      </c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</row>
    <row r="4" spans="2:19" x14ac:dyDescent="0.45">
      <c r="B4" t="s">
        <v>325</v>
      </c>
      <c r="C4">
        <v>4.3</v>
      </c>
      <c r="D4">
        <v>60</v>
      </c>
      <c r="E4" t="s">
        <v>400</v>
      </c>
      <c r="F4" s="26">
        <v>40179</v>
      </c>
      <c r="G4" s="26">
        <v>18628</v>
      </c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</row>
    <row r="5" spans="2:19" x14ac:dyDescent="0.45">
      <c r="B5" t="s">
        <v>326</v>
      </c>
      <c r="C5">
        <v>0.5</v>
      </c>
      <c r="D5">
        <v>60</v>
      </c>
      <c r="E5" t="s">
        <v>400</v>
      </c>
      <c r="F5" s="26">
        <v>40179</v>
      </c>
      <c r="G5" s="26">
        <v>18628</v>
      </c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</row>
    <row r="6" spans="2:19" x14ac:dyDescent="0.45">
      <c r="B6" t="s">
        <v>327</v>
      </c>
      <c r="C6">
        <v>0.3</v>
      </c>
      <c r="D6">
        <v>60</v>
      </c>
      <c r="E6" t="s">
        <v>400</v>
      </c>
      <c r="F6" s="26">
        <v>40179</v>
      </c>
      <c r="G6" s="26">
        <v>18628</v>
      </c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</row>
    <row r="7" spans="2:19" x14ac:dyDescent="0.45">
      <c r="B7" t="s">
        <v>328</v>
      </c>
      <c r="C7">
        <v>0.2</v>
      </c>
      <c r="D7">
        <v>60</v>
      </c>
      <c r="E7" t="s">
        <v>400</v>
      </c>
      <c r="F7" s="26">
        <v>40179</v>
      </c>
      <c r="G7" s="26">
        <v>18628</v>
      </c>
      <c r="I7" s="61"/>
      <c r="J7" s="61"/>
      <c r="K7" s="61"/>
      <c r="L7" s="61"/>
      <c r="M7" s="61"/>
      <c r="N7" s="61"/>
      <c r="O7" s="61"/>
      <c r="P7" s="61"/>
      <c r="Q7" s="61"/>
      <c r="R7" s="61"/>
      <c r="S7" s="61"/>
    </row>
    <row r="8" spans="2:19" x14ac:dyDescent="0.45">
      <c r="B8" t="s">
        <v>329</v>
      </c>
      <c r="C8">
        <v>0.2</v>
      </c>
      <c r="D8">
        <v>60</v>
      </c>
      <c r="E8" t="s">
        <v>400</v>
      </c>
      <c r="F8" s="26">
        <v>40179</v>
      </c>
      <c r="G8" s="26">
        <v>18628</v>
      </c>
    </row>
    <row r="9" spans="2:19" x14ac:dyDescent="0.45">
      <c r="B9" t="s">
        <v>330</v>
      </c>
      <c r="C9">
        <v>2.4E-2</v>
      </c>
      <c r="D9">
        <v>60</v>
      </c>
      <c r="E9" t="s">
        <v>400</v>
      </c>
      <c r="F9" s="26">
        <v>40179</v>
      </c>
      <c r="G9" s="26">
        <v>18628</v>
      </c>
    </row>
    <row r="10" spans="2:19" x14ac:dyDescent="0.45">
      <c r="B10" t="s">
        <v>331</v>
      </c>
      <c r="C10">
        <v>2.7E-2</v>
      </c>
      <c r="D10">
        <v>60</v>
      </c>
      <c r="E10" t="s">
        <v>400</v>
      </c>
      <c r="F10" s="26">
        <v>40179</v>
      </c>
      <c r="G10" s="26">
        <v>18628</v>
      </c>
    </row>
    <row r="11" spans="2:19" x14ac:dyDescent="0.45">
      <c r="B11" t="s">
        <v>332</v>
      </c>
      <c r="C11">
        <v>2.5999999999999999E-2</v>
      </c>
      <c r="D11">
        <v>60</v>
      </c>
      <c r="E11" t="s">
        <v>400</v>
      </c>
      <c r="F11" s="26">
        <v>40179</v>
      </c>
      <c r="G11" s="26">
        <v>18628</v>
      </c>
    </row>
    <row r="12" spans="2:19" x14ac:dyDescent="0.45">
      <c r="B12" t="s">
        <v>333</v>
      </c>
      <c r="C12">
        <v>1.2999999999999999E-2</v>
      </c>
      <c r="D12">
        <v>60</v>
      </c>
      <c r="E12" t="s">
        <v>400</v>
      </c>
      <c r="F12" s="26">
        <v>40179</v>
      </c>
      <c r="G12" s="26">
        <v>18628</v>
      </c>
    </row>
    <row r="13" spans="2:19" x14ac:dyDescent="0.45">
      <c r="B13" t="s">
        <v>334</v>
      </c>
      <c r="C13">
        <v>0</v>
      </c>
      <c r="D13">
        <v>60</v>
      </c>
      <c r="E13" t="s">
        <v>400</v>
      </c>
      <c r="F13" s="26">
        <v>40179</v>
      </c>
      <c r="G13" s="26">
        <v>18628</v>
      </c>
    </row>
    <row r="14" spans="2:19" x14ac:dyDescent="0.45">
      <c r="B14" t="s">
        <v>335</v>
      </c>
      <c r="C14">
        <v>0</v>
      </c>
      <c r="D14">
        <v>1</v>
      </c>
      <c r="E14" t="s">
        <v>400</v>
      </c>
      <c r="F14" s="26">
        <v>40179</v>
      </c>
      <c r="G14" s="26">
        <v>18628</v>
      </c>
    </row>
    <row r="15" spans="2:19" x14ac:dyDescent="0.45">
      <c r="B15" t="s">
        <v>336</v>
      </c>
      <c r="C15">
        <v>0</v>
      </c>
      <c r="D15">
        <v>60</v>
      </c>
      <c r="E15" t="s">
        <v>400</v>
      </c>
      <c r="F15" s="26">
        <v>40179</v>
      </c>
      <c r="G15" s="26">
        <v>18628</v>
      </c>
    </row>
    <row r="16" spans="2:19" x14ac:dyDescent="0.45">
      <c r="B16" t="s">
        <v>337</v>
      </c>
      <c r="C16">
        <v>0</v>
      </c>
      <c r="D16">
        <v>60</v>
      </c>
      <c r="E16" t="s">
        <v>400</v>
      </c>
      <c r="F16" s="26">
        <v>40179</v>
      </c>
      <c r="G16" s="26">
        <v>18628</v>
      </c>
    </row>
    <row r="17" spans="2:7" x14ac:dyDescent="0.45">
      <c r="B17" t="s">
        <v>338</v>
      </c>
      <c r="C17">
        <v>0</v>
      </c>
      <c r="D17">
        <v>60</v>
      </c>
      <c r="E17" t="s">
        <v>400</v>
      </c>
      <c r="F17" s="26">
        <v>40179</v>
      </c>
      <c r="G17" s="26">
        <v>18628</v>
      </c>
    </row>
    <row r="18" spans="2:7" x14ac:dyDescent="0.45">
      <c r="B18" t="s">
        <v>339</v>
      </c>
      <c r="C18">
        <v>0</v>
      </c>
      <c r="D18">
        <v>60</v>
      </c>
      <c r="E18" t="s">
        <v>400</v>
      </c>
      <c r="F18" s="26">
        <v>40179</v>
      </c>
      <c r="G18" s="26">
        <v>18628</v>
      </c>
    </row>
    <row r="19" spans="2:7" x14ac:dyDescent="0.45">
      <c r="B19" t="s">
        <v>340</v>
      </c>
      <c r="C19">
        <v>0</v>
      </c>
      <c r="D19">
        <v>60</v>
      </c>
      <c r="E19" t="s">
        <v>400</v>
      </c>
      <c r="F19" s="26">
        <v>40179</v>
      </c>
      <c r="G19" s="26">
        <v>18628</v>
      </c>
    </row>
    <row r="20" spans="2:7" x14ac:dyDescent="0.45">
      <c r="B20" t="s">
        <v>341</v>
      </c>
      <c r="C20">
        <v>0</v>
      </c>
      <c r="D20">
        <v>60</v>
      </c>
      <c r="E20" t="s">
        <v>400</v>
      </c>
      <c r="F20" s="26">
        <v>40179</v>
      </c>
      <c r="G20" s="26">
        <v>18628</v>
      </c>
    </row>
    <row r="21" spans="2:7" x14ac:dyDescent="0.45">
      <c r="B21" t="s">
        <v>342</v>
      </c>
      <c r="C21">
        <v>0</v>
      </c>
      <c r="D21">
        <v>60</v>
      </c>
      <c r="E21" t="s">
        <v>400</v>
      </c>
      <c r="F21" s="26">
        <v>40179</v>
      </c>
      <c r="G21" s="26">
        <v>18628</v>
      </c>
    </row>
    <row r="22" spans="2:7" x14ac:dyDescent="0.45">
      <c r="B22" t="s">
        <v>343</v>
      </c>
      <c r="C22">
        <v>0</v>
      </c>
      <c r="D22">
        <v>60</v>
      </c>
      <c r="E22" t="s">
        <v>400</v>
      </c>
      <c r="F22" s="26">
        <v>40179</v>
      </c>
      <c r="G22" s="26">
        <v>18628</v>
      </c>
    </row>
    <row r="23" spans="2:7" x14ac:dyDescent="0.45">
      <c r="B23" t="s">
        <v>344</v>
      </c>
      <c r="C23">
        <v>0</v>
      </c>
      <c r="D23">
        <v>60</v>
      </c>
      <c r="E23" t="s">
        <v>400</v>
      </c>
      <c r="F23" s="26">
        <v>40179</v>
      </c>
      <c r="G23" s="26">
        <v>18628</v>
      </c>
    </row>
    <row r="24" spans="2:7" x14ac:dyDescent="0.45">
      <c r="B24" t="s">
        <v>345</v>
      </c>
      <c r="C24">
        <v>0</v>
      </c>
      <c r="D24">
        <v>60</v>
      </c>
      <c r="E24" t="s">
        <v>400</v>
      </c>
      <c r="F24" s="26">
        <v>40179</v>
      </c>
      <c r="G24" s="26">
        <v>18628</v>
      </c>
    </row>
    <row r="25" spans="2:7" x14ac:dyDescent="0.45">
      <c r="B25" t="s">
        <v>346</v>
      </c>
      <c r="C25">
        <v>0</v>
      </c>
      <c r="D25">
        <v>60</v>
      </c>
      <c r="E25" t="s">
        <v>400</v>
      </c>
      <c r="F25" s="26">
        <v>40179</v>
      </c>
      <c r="G25" s="26">
        <v>18628</v>
      </c>
    </row>
    <row r="26" spans="2:7" x14ac:dyDescent="0.45">
      <c r="B26" t="s">
        <v>347</v>
      </c>
      <c r="C26">
        <v>0</v>
      </c>
      <c r="D26">
        <v>1</v>
      </c>
      <c r="E26" t="s">
        <v>400</v>
      </c>
      <c r="F26" s="26">
        <v>40179</v>
      </c>
      <c r="G26" s="26">
        <v>18628</v>
      </c>
    </row>
    <row r="27" spans="2:7" x14ac:dyDescent="0.45">
      <c r="B27" t="s">
        <v>348</v>
      </c>
      <c r="C27">
        <v>0</v>
      </c>
      <c r="D27">
        <v>60</v>
      </c>
      <c r="E27" t="s">
        <v>400</v>
      </c>
      <c r="F27" s="26">
        <v>40179</v>
      </c>
      <c r="G27" s="26">
        <v>18628</v>
      </c>
    </row>
    <row r="28" spans="2:7" x14ac:dyDescent="0.45">
      <c r="B28" t="s">
        <v>349</v>
      </c>
      <c r="C28">
        <v>0</v>
      </c>
      <c r="D28">
        <v>60</v>
      </c>
      <c r="E28" t="s">
        <v>400</v>
      </c>
      <c r="F28" s="26">
        <v>40179</v>
      </c>
      <c r="G28" s="26">
        <v>18628</v>
      </c>
    </row>
    <row r="29" spans="2:7" x14ac:dyDescent="0.45">
      <c r="B29" t="s">
        <v>350</v>
      </c>
      <c r="C29">
        <v>0</v>
      </c>
      <c r="D29">
        <v>60</v>
      </c>
      <c r="E29" t="s">
        <v>400</v>
      </c>
      <c r="F29" s="26">
        <v>40179</v>
      </c>
      <c r="G29" s="26">
        <v>18628</v>
      </c>
    </row>
    <row r="30" spans="2:7" x14ac:dyDescent="0.45">
      <c r="B30" t="s">
        <v>351</v>
      </c>
      <c r="C30">
        <v>0</v>
      </c>
      <c r="D30">
        <v>60</v>
      </c>
      <c r="E30" t="s">
        <v>400</v>
      </c>
      <c r="F30" s="26">
        <v>40179</v>
      </c>
      <c r="G30" s="26">
        <v>18628</v>
      </c>
    </row>
    <row r="31" spans="2:7" x14ac:dyDescent="0.45">
      <c r="B31" t="s">
        <v>352</v>
      </c>
      <c r="C31">
        <v>0</v>
      </c>
      <c r="D31">
        <v>60</v>
      </c>
      <c r="E31" t="s">
        <v>400</v>
      </c>
      <c r="F31" s="26">
        <v>40179</v>
      </c>
      <c r="G31" s="26">
        <v>18628</v>
      </c>
    </row>
    <row r="32" spans="2:7" x14ac:dyDescent="0.45">
      <c r="B32" t="s">
        <v>353</v>
      </c>
      <c r="C32">
        <v>0</v>
      </c>
      <c r="D32">
        <v>60</v>
      </c>
      <c r="E32" t="s">
        <v>400</v>
      </c>
      <c r="F32" s="26">
        <v>40179</v>
      </c>
      <c r="G32" s="26">
        <v>18628</v>
      </c>
    </row>
    <row r="33" spans="2:7" x14ac:dyDescent="0.45">
      <c r="B33" t="s">
        <v>354</v>
      </c>
      <c r="C33">
        <v>0</v>
      </c>
      <c r="D33">
        <v>60</v>
      </c>
      <c r="E33" t="s">
        <v>400</v>
      </c>
      <c r="F33" s="26">
        <v>44229</v>
      </c>
      <c r="G33" s="26">
        <v>44236</v>
      </c>
    </row>
    <row r="34" spans="2:7" x14ac:dyDescent="0.45">
      <c r="B34" t="s">
        <v>354</v>
      </c>
      <c r="C34">
        <v>0</v>
      </c>
      <c r="D34">
        <v>60</v>
      </c>
      <c r="E34" t="s">
        <v>400</v>
      </c>
      <c r="F34" s="26">
        <v>44222</v>
      </c>
      <c r="G34" s="26">
        <v>44229</v>
      </c>
    </row>
    <row r="35" spans="2:7" x14ac:dyDescent="0.45">
      <c r="B35" t="s">
        <v>354</v>
      </c>
      <c r="C35">
        <v>0</v>
      </c>
      <c r="D35">
        <v>60</v>
      </c>
      <c r="E35" t="s">
        <v>400</v>
      </c>
      <c r="F35" s="26">
        <v>44215</v>
      </c>
      <c r="G35" s="26">
        <v>44222</v>
      </c>
    </row>
    <row r="36" spans="2:7" x14ac:dyDescent="0.45">
      <c r="B36" t="s">
        <v>354</v>
      </c>
      <c r="C36">
        <v>0</v>
      </c>
      <c r="D36">
        <v>60</v>
      </c>
      <c r="E36" t="s">
        <v>400</v>
      </c>
      <c r="F36" s="26">
        <v>44208</v>
      </c>
      <c r="G36" s="26">
        <v>44215</v>
      </c>
    </row>
    <row r="37" spans="2:7" x14ac:dyDescent="0.45">
      <c r="B37" t="s">
        <v>354</v>
      </c>
      <c r="C37">
        <v>0</v>
      </c>
      <c r="D37">
        <v>60</v>
      </c>
      <c r="E37" t="s">
        <v>400</v>
      </c>
      <c r="F37" s="26">
        <v>44201</v>
      </c>
      <c r="G37" s="26">
        <v>44208</v>
      </c>
    </row>
    <row r="38" spans="2:7" x14ac:dyDescent="0.45">
      <c r="B38" t="s">
        <v>354</v>
      </c>
      <c r="C38">
        <v>0</v>
      </c>
      <c r="D38">
        <v>60</v>
      </c>
      <c r="E38" t="s">
        <v>400</v>
      </c>
      <c r="F38" s="26">
        <v>44194</v>
      </c>
      <c r="G38" s="26">
        <v>44201</v>
      </c>
    </row>
    <row r="39" spans="2:7" x14ac:dyDescent="0.45">
      <c r="B39" t="s">
        <v>354</v>
      </c>
      <c r="C39">
        <v>0</v>
      </c>
      <c r="D39">
        <v>60</v>
      </c>
      <c r="E39" t="s">
        <v>400</v>
      </c>
      <c r="F39" s="26">
        <v>44187</v>
      </c>
      <c r="G39" s="26">
        <v>44194</v>
      </c>
    </row>
    <row r="40" spans="2:7" x14ac:dyDescent="0.45">
      <c r="B40" t="s">
        <v>354</v>
      </c>
      <c r="C40">
        <v>0</v>
      </c>
      <c r="D40">
        <v>60</v>
      </c>
      <c r="E40" t="s">
        <v>400</v>
      </c>
      <c r="F40" s="26">
        <v>44180</v>
      </c>
      <c r="G40" s="26">
        <v>44187</v>
      </c>
    </row>
    <row r="41" spans="2:7" x14ac:dyDescent="0.45">
      <c r="B41" t="s">
        <v>354</v>
      </c>
      <c r="C41">
        <v>0</v>
      </c>
      <c r="D41">
        <v>60</v>
      </c>
      <c r="E41" t="s">
        <v>400</v>
      </c>
      <c r="F41" s="26">
        <v>44173</v>
      </c>
      <c r="G41" s="26">
        <v>44180</v>
      </c>
    </row>
    <row r="42" spans="2:7" x14ac:dyDescent="0.45">
      <c r="B42" t="s">
        <v>354</v>
      </c>
      <c r="C42">
        <v>0</v>
      </c>
      <c r="D42">
        <v>60</v>
      </c>
      <c r="E42" t="s">
        <v>400</v>
      </c>
      <c r="F42" s="26">
        <v>44166</v>
      </c>
      <c r="G42" s="26">
        <v>44173</v>
      </c>
    </row>
    <row r="43" spans="2:7" x14ac:dyDescent="0.45">
      <c r="B43" t="s">
        <v>354</v>
      </c>
      <c r="C43">
        <v>0</v>
      </c>
      <c r="D43">
        <v>60</v>
      </c>
      <c r="E43" t="s">
        <v>400</v>
      </c>
      <c r="F43" s="26">
        <v>44159</v>
      </c>
      <c r="G43" s="26">
        <v>44166</v>
      </c>
    </row>
    <row r="44" spans="2:7" x14ac:dyDescent="0.45">
      <c r="B44" t="s">
        <v>354</v>
      </c>
      <c r="C44">
        <v>0</v>
      </c>
      <c r="D44">
        <v>60</v>
      </c>
      <c r="E44" t="s">
        <v>400</v>
      </c>
      <c r="F44" s="26">
        <v>43620</v>
      </c>
      <c r="G44" s="26">
        <v>43627</v>
      </c>
    </row>
    <row r="45" spans="2:7" x14ac:dyDescent="0.45">
      <c r="B45" t="s">
        <v>354</v>
      </c>
      <c r="C45">
        <v>0</v>
      </c>
      <c r="D45">
        <v>60</v>
      </c>
      <c r="E45" t="s">
        <v>400</v>
      </c>
      <c r="F45" s="26">
        <v>43627</v>
      </c>
      <c r="G45" s="26">
        <v>43634</v>
      </c>
    </row>
    <row r="46" spans="2:7" x14ac:dyDescent="0.45">
      <c r="B46" t="s">
        <v>354</v>
      </c>
      <c r="C46">
        <v>0</v>
      </c>
      <c r="D46">
        <v>60</v>
      </c>
      <c r="E46" t="s">
        <v>400</v>
      </c>
      <c r="F46" s="26">
        <v>43592</v>
      </c>
      <c r="G46" s="26">
        <v>43599</v>
      </c>
    </row>
    <row r="47" spans="2:7" x14ac:dyDescent="0.45">
      <c r="B47" t="s">
        <v>354</v>
      </c>
      <c r="C47">
        <v>0</v>
      </c>
      <c r="D47">
        <v>60</v>
      </c>
      <c r="E47" t="s">
        <v>400</v>
      </c>
      <c r="F47" s="26">
        <v>43599</v>
      </c>
      <c r="G47" s="26">
        <v>43606</v>
      </c>
    </row>
    <row r="48" spans="2:7" x14ac:dyDescent="0.45">
      <c r="B48" t="s">
        <v>354</v>
      </c>
      <c r="C48">
        <v>0</v>
      </c>
      <c r="D48">
        <v>60</v>
      </c>
      <c r="E48" t="s">
        <v>400</v>
      </c>
      <c r="F48" s="26">
        <v>43606</v>
      </c>
      <c r="G48" s="26">
        <v>43613</v>
      </c>
    </row>
    <row r="49" spans="2:7" x14ac:dyDescent="0.45">
      <c r="B49" t="s">
        <v>354</v>
      </c>
      <c r="C49">
        <v>0</v>
      </c>
      <c r="D49">
        <v>60</v>
      </c>
      <c r="E49" t="s">
        <v>400</v>
      </c>
      <c r="F49" s="26">
        <v>43613</v>
      </c>
      <c r="G49" s="26">
        <v>43620</v>
      </c>
    </row>
    <row r="50" spans="2:7" x14ac:dyDescent="0.45">
      <c r="B50" t="s">
        <v>354</v>
      </c>
      <c r="C50">
        <v>0</v>
      </c>
      <c r="D50">
        <v>60</v>
      </c>
      <c r="E50" t="s">
        <v>400</v>
      </c>
      <c r="F50" s="26">
        <v>44299</v>
      </c>
      <c r="G50" s="26">
        <v>44306</v>
      </c>
    </row>
    <row r="51" spans="2:7" x14ac:dyDescent="0.45">
      <c r="B51" t="s">
        <v>354</v>
      </c>
      <c r="C51">
        <v>0</v>
      </c>
      <c r="D51">
        <v>60</v>
      </c>
      <c r="E51" t="s">
        <v>400</v>
      </c>
      <c r="F51" s="26">
        <v>44306</v>
      </c>
      <c r="G51" s="26">
        <v>44313</v>
      </c>
    </row>
    <row r="52" spans="2:7" x14ac:dyDescent="0.45">
      <c r="B52" t="s">
        <v>354</v>
      </c>
      <c r="C52">
        <v>0</v>
      </c>
      <c r="D52">
        <v>60</v>
      </c>
      <c r="E52" t="s">
        <v>400</v>
      </c>
      <c r="F52" s="26">
        <v>44313</v>
      </c>
      <c r="G52" s="26">
        <v>44320</v>
      </c>
    </row>
    <row r="53" spans="2:7" x14ac:dyDescent="0.45">
      <c r="B53" t="s">
        <v>354</v>
      </c>
      <c r="C53">
        <v>-20</v>
      </c>
      <c r="D53">
        <v>60</v>
      </c>
      <c r="E53" t="s">
        <v>400</v>
      </c>
      <c r="F53" s="26">
        <v>44320</v>
      </c>
      <c r="G53" s="26">
        <v>18628</v>
      </c>
    </row>
    <row r="54" spans="2:7" x14ac:dyDescent="0.45">
      <c r="B54" t="s">
        <v>354</v>
      </c>
      <c r="C54">
        <v>0</v>
      </c>
      <c r="D54">
        <v>60</v>
      </c>
      <c r="E54" t="s">
        <v>400</v>
      </c>
      <c r="F54" s="26">
        <v>44292</v>
      </c>
      <c r="G54" s="26">
        <v>44299</v>
      </c>
    </row>
    <row r="55" spans="2:7" x14ac:dyDescent="0.45">
      <c r="B55" t="s">
        <v>354</v>
      </c>
      <c r="C55">
        <v>0</v>
      </c>
      <c r="D55">
        <v>60</v>
      </c>
      <c r="E55" t="s">
        <v>400</v>
      </c>
      <c r="F55" s="26">
        <v>44285</v>
      </c>
      <c r="G55" s="26">
        <v>44292</v>
      </c>
    </row>
    <row r="56" spans="2:7" x14ac:dyDescent="0.45">
      <c r="B56" t="s">
        <v>354</v>
      </c>
      <c r="C56">
        <v>0</v>
      </c>
      <c r="D56">
        <v>60</v>
      </c>
      <c r="E56" t="s">
        <v>400</v>
      </c>
      <c r="F56" s="26">
        <v>44278</v>
      </c>
      <c r="G56" s="26">
        <v>44285</v>
      </c>
    </row>
    <row r="57" spans="2:7" x14ac:dyDescent="0.45">
      <c r="B57" t="s">
        <v>354</v>
      </c>
      <c r="C57">
        <v>0</v>
      </c>
      <c r="D57">
        <v>60</v>
      </c>
      <c r="E57" t="s">
        <v>400</v>
      </c>
      <c r="F57" s="26">
        <v>44271</v>
      </c>
      <c r="G57" s="26">
        <v>44278</v>
      </c>
    </row>
    <row r="58" spans="2:7" x14ac:dyDescent="0.45">
      <c r="B58" t="s">
        <v>354</v>
      </c>
      <c r="C58">
        <v>0</v>
      </c>
      <c r="D58">
        <v>60</v>
      </c>
      <c r="E58" t="s">
        <v>400</v>
      </c>
      <c r="F58" s="26">
        <v>44264</v>
      </c>
      <c r="G58" s="26">
        <v>44271</v>
      </c>
    </row>
    <row r="59" spans="2:7" x14ac:dyDescent="0.45">
      <c r="B59" t="s">
        <v>354</v>
      </c>
      <c r="C59">
        <v>0</v>
      </c>
      <c r="D59">
        <v>60</v>
      </c>
      <c r="E59" t="s">
        <v>400</v>
      </c>
      <c r="F59" s="26">
        <v>44257</v>
      </c>
      <c r="G59" s="26">
        <v>44264</v>
      </c>
    </row>
    <row r="60" spans="2:7" x14ac:dyDescent="0.45">
      <c r="B60" t="s">
        <v>354</v>
      </c>
      <c r="C60">
        <v>0</v>
      </c>
      <c r="D60">
        <v>60</v>
      </c>
      <c r="E60" t="s">
        <v>400</v>
      </c>
      <c r="F60" s="26">
        <v>44250</v>
      </c>
      <c r="G60" s="26">
        <v>44257</v>
      </c>
    </row>
    <row r="61" spans="2:7" x14ac:dyDescent="0.45">
      <c r="B61" t="s">
        <v>354</v>
      </c>
      <c r="C61">
        <v>0</v>
      </c>
      <c r="D61">
        <v>60</v>
      </c>
      <c r="E61" t="s">
        <v>400</v>
      </c>
      <c r="F61" s="26">
        <v>44243</v>
      </c>
      <c r="G61" s="26">
        <v>44250</v>
      </c>
    </row>
    <row r="62" spans="2:7" x14ac:dyDescent="0.45">
      <c r="B62" t="s">
        <v>354</v>
      </c>
      <c r="C62">
        <v>0</v>
      </c>
      <c r="D62">
        <v>60</v>
      </c>
      <c r="E62" t="s">
        <v>400</v>
      </c>
      <c r="F62" s="26">
        <v>44236</v>
      </c>
      <c r="G62" s="26">
        <v>44243</v>
      </c>
    </row>
    <row r="63" spans="2:7" x14ac:dyDescent="0.45">
      <c r="B63" t="s">
        <v>354</v>
      </c>
      <c r="C63">
        <v>0</v>
      </c>
      <c r="D63">
        <v>60</v>
      </c>
      <c r="E63" t="s">
        <v>400</v>
      </c>
      <c r="F63" s="26">
        <v>43788</v>
      </c>
      <c r="G63" s="26">
        <v>43795</v>
      </c>
    </row>
    <row r="64" spans="2:7" x14ac:dyDescent="0.45">
      <c r="B64" t="s">
        <v>354</v>
      </c>
      <c r="C64">
        <v>0</v>
      </c>
      <c r="D64">
        <v>60</v>
      </c>
      <c r="E64" t="s">
        <v>400</v>
      </c>
      <c r="F64" s="26">
        <v>43781</v>
      </c>
      <c r="G64" s="26">
        <v>43788</v>
      </c>
    </row>
    <row r="65" spans="2:7" x14ac:dyDescent="0.45">
      <c r="B65" t="s">
        <v>354</v>
      </c>
      <c r="C65">
        <v>0</v>
      </c>
      <c r="D65">
        <v>60</v>
      </c>
      <c r="E65" t="s">
        <v>400</v>
      </c>
      <c r="F65" s="26">
        <v>43774</v>
      </c>
      <c r="G65" s="26">
        <v>43781</v>
      </c>
    </row>
    <row r="66" spans="2:7" x14ac:dyDescent="0.45">
      <c r="B66" t="s">
        <v>354</v>
      </c>
      <c r="C66">
        <v>0</v>
      </c>
      <c r="D66">
        <v>60</v>
      </c>
      <c r="E66" t="s">
        <v>400</v>
      </c>
      <c r="F66" s="26">
        <v>43767</v>
      </c>
      <c r="G66" s="26">
        <v>43774</v>
      </c>
    </row>
    <row r="67" spans="2:7" x14ac:dyDescent="0.45">
      <c r="B67" t="s">
        <v>354</v>
      </c>
      <c r="C67">
        <v>0</v>
      </c>
      <c r="D67">
        <v>60</v>
      </c>
      <c r="E67" t="s">
        <v>400</v>
      </c>
      <c r="F67" s="26">
        <v>43760</v>
      </c>
      <c r="G67" s="26">
        <v>43767</v>
      </c>
    </row>
    <row r="68" spans="2:7" x14ac:dyDescent="0.45">
      <c r="B68" t="s">
        <v>354</v>
      </c>
      <c r="C68">
        <v>0</v>
      </c>
      <c r="D68">
        <v>60</v>
      </c>
      <c r="E68" t="s">
        <v>400</v>
      </c>
      <c r="F68" s="26">
        <v>43753</v>
      </c>
      <c r="G68" s="26">
        <v>43760</v>
      </c>
    </row>
    <row r="69" spans="2:7" x14ac:dyDescent="0.45">
      <c r="B69" t="s">
        <v>354</v>
      </c>
      <c r="C69">
        <v>0</v>
      </c>
      <c r="D69">
        <v>60</v>
      </c>
      <c r="E69" t="s">
        <v>400</v>
      </c>
      <c r="F69" s="26">
        <v>43746</v>
      </c>
      <c r="G69" s="26">
        <v>43753</v>
      </c>
    </row>
    <row r="70" spans="2:7" x14ac:dyDescent="0.45">
      <c r="B70" t="s">
        <v>354</v>
      </c>
      <c r="C70">
        <v>0</v>
      </c>
      <c r="D70">
        <v>60</v>
      </c>
      <c r="E70" t="s">
        <v>400</v>
      </c>
      <c r="F70" s="26">
        <v>43739</v>
      </c>
      <c r="G70" s="26">
        <v>43746</v>
      </c>
    </row>
    <row r="71" spans="2:7" x14ac:dyDescent="0.45">
      <c r="B71" t="s">
        <v>354</v>
      </c>
      <c r="C71">
        <v>0</v>
      </c>
      <c r="D71">
        <v>60</v>
      </c>
      <c r="E71" t="s">
        <v>400</v>
      </c>
      <c r="F71" s="26">
        <v>43732</v>
      </c>
      <c r="G71" s="26">
        <v>43739</v>
      </c>
    </row>
    <row r="72" spans="2:7" x14ac:dyDescent="0.45">
      <c r="B72" t="s">
        <v>354</v>
      </c>
      <c r="C72">
        <v>0</v>
      </c>
      <c r="D72">
        <v>60</v>
      </c>
      <c r="E72" t="s">
        <v>400</v>
      </c>
      <c r="F72" s="26">
        <v>43725</v>
      </c>
      <c r="G72" s="26">
        <v>43732</v>
      </c>
    </row>
    <row r="73" spans="2:7" x14ac:dyDescent="0.45">
      <c r="B73" t="s">
        <v>354</v>
      </c>
      <c r="C73">
        <v>0</v>
      </c>
      <c r="D73">
        <v>60</v>
      </c>
      <c r="E73" t="s">
        <v>400</v>
      </c>
      <c r="F73" s="26">
        <v>43718</v>
      </c>
      <c r="G73" s="26">
        <v>43725</v>
      </c>
    </row>
    <row r="74" spans="2:7" x14ac:dyDescent="0.45">
      <c r="B74" t="s">
        <v>354</v>
      </c>
      <c r="C74">
        <v>0</v>
      </c>
      <c r="D74">
        <v>60</v>
      </c>
      <c r="E74" t="s">
        <v>400</v>
      </c>
      <c r="F74" s="26">
        <v>43711</v>
      </c>
      <c r="G74" s="26">
        <v>43718</v>
      </c>
    </row>
    <row r="75" spans="2:7" x14ac:dyDescent="0.45">
      <c r="B75" t="s">
        <v>354</v>
      </c>
      <c r="C75">
        <v>0</v>
      </c>
      <c r="D75">
        <v>60</v>
      </c>
      <c r="E75" t="s">
        <v>400</v>
      </c>
      <c r="F75" s="26">
        <v>43704</v>
      </c>
      <c r="G75" s="26">
        <v>43711</v>
      </c>
    </row>
    <row r="76" spans="2:7" x14ac:dyDescent="0.45">
      <c r="B76" t="s">
        <v>354</v>
      </c>
      <c r="C76">
        <v>0</v>
      </c>
      <c r="D76">
        <v>60</v>
      </c>
      <c r="E76" t="s">
        <v>400</v>
      </c>
      <c r="F76" s="26">
        <v>43697</v>
      </c>
      <c r="G76" s="26">
        <v>43704</v>
      </c>
    </row>
    <row r="77" spans="2:7" x14ac:dyDescent="0.45">
      <c r="B77" t="s">
        <v>354</v>
      </c>
      <c r="C77">
        <v>0</v>
      </c>
      <c r="D77">
        <v>60</v>
      </c>
      <c r="E77" t="s">
        <v>400</v>
      </c>
      <c r="F77" s="26">
        <v>43690</v>
      </c>
      <c r="G77" s="26">
        <v>43697</v>
      </c>
    </row>
    <row r="78" spans="2:7" x14ac:dyDescent="0.45">
      <c r="B78" t="s">
        <v>354</v>
      </c>
      <c r="C78">
        <v>0</v>
      </c>
      <c r="D78">
        <v>60</v>
      </c>
      <c r="E78" t="s">
        <v>400</v>
      </c>
      <c r="F78" s="26">
        <v>43683</v>
      </c>
      <c r="G78" s="26">
        <v>43690</v>
      </c>
    </row>
    <row r="79" spans="2:7" x14ac:dyDescent="0.45">
      <c r="B79" t="s">
        <v>354</v>
      </c>
      <c r="C79">
        <v>0</v>
      </c>
      <c r="D79">
        <v>60</v>
      </c>
      <c r="E79" t="s">
        <v>400</v>
      </c>
      <c r="F79" s="26">
        <v>43676</v>
      </c>
      <c r="G79" s="26">
        <v>43683</v>
      </c>
    </row>
    <row r="80" spans="2:7" x14ac:dyDescent="0.45">
      <c r="B80" t="s">
        <v>354</v>
      </c>
      <c r="C80">
        <v>0</v>
      </c>
      <c r="D80">
        <v>60</v>
      </c>
      <c r="E80" t="s">
        <v>400</v>
      </c>
      <c r="F80" s="26">
        <v>43669</v>
      </c>
      <c r="G80" s="26">
        <v>43676</v>
      </c>
    </row>
    <row r="81" spans="2:7" x14ac:dyDescent="0.45">
      <c r="B81" t="s">
        <v>354</v>
      </c>
      <c r="C81">
        <v>0</v>
      </c>
      <c r="D81">
        <v>60</v>
      </c>
      <c r="E81" t="s">
        <v>400</v>
      </c>
      <c r="F81" s="26">
        <v>43662</v>
      </c>
      <c r="G81" s="26">
        <v>43669</v>
      </c>
    </row>
    <row r="82" spans="2:7" x14ac:dyDescent="0.45">
      <c r="B82" t="s">
        <v>354</v>
      </c>
      <c r="C82">
        <v>0</v>
      </c>
      <c r="D82">
        <v>60</v>
      </c>
      <c r="E82" t="s">
        <v>400</v>
      </c>
      <c r="F82" s="26">
        <v>43655</v>
      </c>
      <c r="G82" s="26">
        <v>43662</v>
      </c>
    </row>
    <row r="83" spans="2:7" x14ac:dyDescent="0.45">
      <c r="B83" t="s">
        <v>354</v>
      </c>
      <c r="C83">
        <v>0</v>
      </c>
      <c r="D83">
        <v>60</v>
      </c>
      <c r="E83" t="s">
        <v>400</v>
      </c>
      <c r="F83" s="26">
        <v>43648</v>
      </c>
      <c r="G83" s="26">
        <v>43655</v>
      </c>
    </row>
    <row r="84" spans="2:7" x14ac:dyDescent="0.45">
      <c r="B84" t="s">
        <v>354</v>
      </c>
      <c r="C84">
        <v>0</v>
      </c>
      <c r="D84">
        <v>60</v>
      </c>
      <c r="E84" t="s">
        <v>400</v>
      </c>
      <c r="F84" s="26">
        <v>43641</v>
      </c>
      <c r="G84" s="26">
        <v>43648</v>
      </c>
    </row>
    <row r="85" spans="2:7" x14ac:dyDescent="0.45">
      <c r="B85" t="s">
        <v>354</v>
      </c>
      <c r="C85">
        <v>0</v>
      </c>
      <c r="D85">
        <v>60</v>
      </c>
      <c r="E85" t="s">
        <v>400</v>
      </c>
      <c r="F85" s="26">
        <v>43634</v>
      </c>
      <c r="G85" s="26">
        <v>43641</v>
      </c>
    </row>
    <row r="86" spans="2:7" x14ac:dyDescent="0.45">
      <c r="B86" t="s">
        <v>354</v>
      </c>
      <c r="C86">
        <v>0</v>
      </c>
      <c r="D86">
        <v>60</v>
      </c>
      <c r="E86" t="s">
        <v>400</v>
      </c>
      <c r="F86" s="26">
        <v>44096</v>
      </c>
      <c r="G86" s="26">
        <v>44103</v>
      </c>
    </row>
    <row r="87" spans="2:7" x14ac:dyDescent="0.45">
      <c r="B87" t="s">
        <v>354</v>
      </c>
      <c r="C87">
        <v>0</v>
      </c>
      <c r="D87">
        <v>60</v>
      </c>
      <c r="E87" t="s">
        <v>400</v>
      </c>
      <c r="F87" s="26">
        <v>44089</v>
      </c>
      <c r="G87" s="26">
        <v>44096</v>
      </c>
    </row>
    <row r="88" spans="2:7" x14ac:dyDescent="0.45">
      <c r="B88" t="s">
        <v>354</v>
      </c>
      <c r="C88">
        <v>0</v>
      </c>
      <c r="D88">
        <v>60</v>
      </c>
      <c r="E88" t="s">
        <v>400</v>
      </c>
      <c r="F88" s="26">
        <v>44082</v>
      </c>
      <c r="G88" s="26">
        <v>44089</v>
      </c>
    </row>
    <row r="89" spans="2:7" x14ac:dyDescent="0.45">
      <c r="B89" t="s">
        <v>354</v>
      </c>
      <c r="C89">
        <v>0</v>
      </c>
      <c r="D89">
        <v>60</v>
      </c>
      <c r="E89" t="s">
        <v>400</v>
      </c>
      <c r="F89" s="26">
        <v>44075</v>
      </c>
      <c r="G89" s="26">
        <v>44082</v>
      </c>
    </row>
    <row r="90" spans="2:7" x14ac:dyDescent="0.45">
      <c r="B90" t="s">
        <v>354</v>
      </c>
      <c r="C90">
        <v>0</v>
      </c>
      <c r="D90">
        <v>60</v>
      </c>
      <c r="E90" t="s">
        <v>400</v>
      </c>
      <c r="F90" s="26">
        <v>44068</v>
      </c>
      <c r="G90" s="26">
        <v>44075</v>
      </c>
    </row>
    <row r="91" spans="2:7" x14ac:dyDescent="0.45">
      <c r="B91" t="s">
        <v>354</v>
      </c>
      <c r="C91">
        <v>0</v>
      </c>
      <c r="D91">
        <v>60</v>
      </c>
      <c r="E91" t="s">
        <v>400</v>
      </c>
      <c r="F91" s="26">
        <v>44061</v>
      </c>
      <c r="G91" s="26">
        <v>44068</v>
      </c>
    </row>
    <row r="92" spans="2:7" x14ac:dyDescent="0.45">
      <c r="B92" t="s">
        <v>354</v>
      </c>
      <c r="C92">
        <v>0</v>
      </c>
      <c r="D92">
        <v>60</v>
      </c>
      <c r="E92" t="s">
        <v>400</v>
      </c>
      <c r="F92" s="26">
        <v>44054</v>
      </c>
      <c r="G92" s="26">
        <v>44061</v>
      </c>
    </row>
    <row r="93" spans="2:7" x14ac:dyDescent="0.45">
      <c r="B93" t="s">
        <v>354</v>
      </c>
      <c r="C93">
        <v>0</v>
      </c>
      <c r="D93">
        <v>60</v>
      </c>
      <c r="E93" t="s">
        <v>400</v>
      </c>
      <c r="F93" s="26">
        <v>44047</v>
      </c>
      <c r="G93" s="26">
        <v>44054</v>
      </c>
    </row>
    <row r="94" spans="2:7" x14ac:dyDescent="0.45">
      <c r="B94" t="s">
        <v>354</v>
      </c>
      <c r="C94">
        <v>0</v>
      </c>
      <c r="D94">
        <v>60</v>
      </c>
      <c r="E94" t="s">
        <v>400</v>
      </c>
      <c r="F94" s="26">
        <v>44040</v>
      </c>
      <c r="G94" s="26">
        <v>44047</v>
      </c>
    </row>
    <row r="95" spans="2:7" x14ac:dyDescent="0.45">
      <c r="B95" t="s">
        <v>354</v>
      </c>
      <c r="C95">
        <v>0</v>
      </c>
      <c r="D95">
        <v>60</v>
      </c>
      <c r="E95" t="s">
        <v>400</v>
      </c>
      <c r="F95" s="26">
        <v>44033</v>
      </c>
      <c r="G95" s="26">
        <v>44040</v>
      </c>
    </row>
    <row r="96" spans="2:7" x14ac:dyDescent="0.45">
      <c r="B96" t="s">
        <v>354</v>
      </c>
      <c r="C96">
        <v>0</v>
      </c>
      <c r="D96">
        <v>60</v>
      </c>
      <c r="E96" t="s">
        <v>400</v>
      </c>
      <c r="F96" s="26">
        <v>44026</v>
      </c>
      <c r="G96" s="26">
        <v>44033</v>
      </c>
    </row>
    <row r="97" spans="2:7" x14ac:dyDescent="0.45">
      <c r="B97" t="s">
        <v>354</v>
      </c>
      <c r="C97">
        <v>0</v>
      </c>
      <c r="D97">
        <v>60</v>
      </c>
      <c r="E97" t="s">
        <v>400</v>
      </c>
      <c r="F97" s="26">
        <v>44019</v>
      </c>
      <c r="G97" s="26">
        <v>44026</v>
      </c>
    </row>
    <row r="98" spans="2:7" x14ac:dyDescent="0.45">
      <c r="B98" t="s">
        <v>354</v>
      </c>
      <c r="C98">
        <v>0</v>
      </c>
      <c r="D98">
        <v>60</v>
      </c>
      <c r="E98" t="s">
        <v>400</v>
      </c>
      <c r="F98" s="26">
        <v>44012</v>
      </c>
      <c r="G98" s="26">
        <v>44019</v>
      </c>
    </row>
    <row r="99" spans="2:7" x14ac:dyDescent="0.45">
      <c r="B99" t="s">
        <v>354</v>
      </c>
      <c r="C99">
        <v>0</v>
      </c>
      <c r="D99">
        <v>60</v>
      </c>
      <c r="E99" t="s">
        <v>400</v>
      </c>
      <c r="F99" s="26">
        <v>44005</v>
      </c>
      <c r="G99" s="26">
        <v>44012</v>
      </c>
    </row>
    <row r="100" spans="2:7" x14ac:dyDescent="0.45">
      <c r="B100" t="s">
        <v>354</v>
      </c>
      <c r="C100">
        <v>0</v>
      </c>
      <c r="D100">
        <v>60</v>
      </c>
      <c r="E100" t="s">
        <v>400</v>
      </c>
      <c r="F100" s="26">
        <v>44152</v>
      </c>
      <c r="G100" s="26">
        <v>44159</v>
      </c>
    </row>
    <row r="101" spans="2:7" x14ac:dyDescent="0.45">
      <c r="B101" t="s">
        <v>354</v>
      </c>
      <c r="C101">
        <v>0</v>
      </c>
      <c r="D101">
        <v>60</v>
      </c>
      <c r="E101" t="s">
        <v>400</v>
      </c>
      <c r="F101" s="26">
        <v>44145</v>
      </c>
      <c r="G101" s="26">
        <v>44152</v>
      </c>
    </row>
    <row r="102" spans="2:7" x14ac:dyDescent="0.45">
      <c r="B102" t="s">
        <v>354</v>
      </c>
      <c r="C102">
        <v>0</v>
      </c>
      <c r="D102">
        <v>60</v>
      </c>
      <c r="E102" t="s">
        <v>400</v>
      </c>
      <c r="F102" s="26">
        <v>44138</v>
      </c>
      <c r="G102" s="26">
        <v>44145</v>
      </c>
    </row>
    <row r="103" spans="2:7" x14ac:dyDescent="0.45">
      <c r="B103" t="s">
        <v>354</v>
      </c>
      <c r="C103">
        <v>0</v>
      </c>
      <c r="D103">
        <v>60</v>
      </c>
      <c r="E103" t="s">
        <v>400</v>
      </c>
      <c r="F103" s="26">
        <v>44131</v>
      </c>
      <c r="G103" s="26">
        <v>44138</v>
      </c>
    </row>
    <row r="104" spans="2:7" x14ac:dyDescent="0.45">
      <c r="B104" t="s">
        <v>354</v>
      </c>
      <c r="C104">
        <v>0</v>
      </c>
      <c r="D104">
        <v>60</v>
      </c>
      <c r="E104" t="s">
        <v>400</v>
      </c>
      <c r="F104" s="26">
        <v>44124</v>
      </c>
      <c r="G104" s="26">
        <v>44131</v>
      </c>
    </row>
    <row r="105" spans="2:7" x14ac:dyDescent="0.45">
      <c r="B105" t="s">
        <v>354</v>
      </c>
      <c r="C105">
        <v>0</v>
      </c>
      <c r="D105">
        <v>60</v>
      </c>
      <c r="E105" t="s">
        <v>400</v>
      </c>
      <c r="F105" s="26">
        <v>44117</v>
      </c>
      <c r="G105" s="26">
        <v>44124</v>
      </c>
    </row>
    <row r="106" spans="2:7" x14ac:dyDescent="0.45">
      <c r="B106" t="s">
        <v>354</v>
      </c>
      <c r="C106">
        <v>0</v>
      </c>
      <c r="D106">
        <v>60</v>
      </c>
      <c r="E106" t="s">
        <v>400</v>
      </c>
      <c r="F106" s="26">
        <v>44110</v>
      </c>
      <c r="G106" s="26">
        <v>44117</v>
      </c>
    </row>
    <row r="107" spans="2:7" x14ac:dyDescent="0.45">
      <c r="B107" t="s">
        <v>354</v>
      </c>
      <c r="C107">
        <v>0</v>
      </c>
      <c r="D107">
        <v>60</v>
      </c>
      <c r="E107" t="s">
        <v>400</v>
      </c>
      <c r="F107" s="26">
        <v>44103</v>
      </c>
      <c r="G107" s="26">
        <v>44110</v>
      </c>
    </row>
    <row r="108" spans="2:7" x14ac:dyDescent="0.45">
      <c r="B108" t="s">
        <v>354</v>
      </c>
      <c r="C108">
        <v>0</v>
      </c>
      <c r="D108">
        <v>60</v>
      </c>
      <c r="E108" t="s">
        <v>400</v>
      </c>
      <c r="F108" s="26">
        <v>43578</v>
      </c>
      <c r="G108" s="26">
        <v>43585</v>
      </c>
    </row>
    <row r="109" spans="2:7" x14ac:dyDescent="0.45">
      <c r="B109" t="s">
        <v>354</v>
      </c>
      <c r="C109">
        <v>0</v>
      </c>
      <c r="D109">
        <v>60</v>
      </c>
      <c r="E109" t="s">
        <v>400</v>
      </c>
      <c r="F109" s="26">
        <v>43571</v>
      </c>
      <c r="G109" s="26">
        <v>43578</v>
      </c>
    </row>
    <row r="110" spans="2:7" x14ac:dyDescent="0.45">
      <c r="B110" t="s">
        <v>354</v>
      </c>
      <c r="C110">
        <v>0</v>
      </c>
      <c r="D110">
        <v>60</v>
      </c>
      <c r="E110" t="s">
        <v>400</v>
      </c>
      <c r="F110" s="26">
        <v>43564</v>
      </c>
      <c r="G110" s="26">
        <v>43571</v>
      </c>
    </row>
    <row r="111" spans="2:7" x14ac:dyDescent="0.45">
      <c r="B111" t="s">
        <v>354</v>
      </c>
      <c r="C111">
        <v>0</v>
      </c>
      <c r="D111">
        <v>60</v>
      </c>
      <c r="E111" t="s">
        <v>400</v>
      </c>
      <c r="F111" s="26">
        <v>43557</v>
      </c>
      <c r="G111" s="26">
        <v>43564</v>
      </c>
    </row>
    <row r="112" spans="2:7" x14ac:dyDescent="0.45">
      <c r="B112" t="s">
        <v>354</v>
      </c>
      <c r="C112">
        <v>0</v>
      </c>
      <c r="D112">
        <v>60</v>
      </c>
      <c r="E112" t="s">
        <v>400</v>
      </c>
      <c r="F112" s="26">
        <v>43550</v>
      </c>
      <c r="G112" s="26">
        <v>43557</v>
      </c>
    </row>
    <row r="113" spans="2:7" x14ac:dyDescent="0.45">
      <c r="B113" t="s">
        <v>354</v>
      </c>
      <c r="C113">
        <v>0</v>
      </c>
      <c r="D113">
        <v>60</v>
      </c>
      <c r="E113" t="s">
        <v>400</v>
      </c>
      <c r="F113" s="26">
        <v>43543</v>
      </c>
      <c r="G113" s="26">
        <v>43550</v>
      </c>
    </row>
    <row r="114" spans="2:7" x14ac:dyDescent="0.45">
      <c r="B114" t="s">
        <v>354</v>
      </c>
      <c r="C114">
        <v>0</v>
      </c>
      <c r="D114">
        <v>60</v>
      </c>
      <c r="E114" t="s">
        <v>400</v>
      </c>
      <c r="F114" s="26">
        <v>43536</v>
      </c>
      <c r="G114" s="26">
        <v>43543</v>
      </c>
    </row>
    <row r="115" spans="2:7" x14ac:dyDescent="0.45">
      <c r="B115" t="s">
        <v>354</v>
      </c>
      <c r="C115">
        <v>0</v>
      </c>
      <c r="D115">
        <v>60</v>
      </c>
      <c r="E115" t="s">
        <v>400</v>
      </c>
      <c r="F115" s="26">
        <v>43585</v>
      </c>
      <c r="G115" s="26">
        <v>43592</v>
      </c>
    </row>
    <row r="116" spans="2:7" x14ac:dyDescent="0.45">
      <c r="B116" t="s">
        <v>354</v>
      </c>
      <c r="C116">
        <v>0</v>
      </c>
      <c r="D116">
        <v>60</v>
      </c>
      <c r="E116" t="s">
        <v>400</v>
      </c>
      <c r="F116" s="26">
        <v>43529</v>
      </c>
      <c r="G116" s="26">
        <v>43536</v>
      </c>
    </row>
    <row r="117" spans="2:7" x14ac:dyDescent="0.45">
      <c r="B117" t="s">
        <v>354</v>
      </c>
      <c r="C117">
        <v>0</v>
      </c>
      <c r="D117">
        <v>60</v>
      </c>
      <c r="E117" t="s">
        <v>400</v>
      </c>
      <c r="F117" s="26">
        <v>43522</v>
      </c>
      <c r="G117" s="26">
        <v>43529</v>
      </c>
    </row>
    <row r="118" spans="2:7" x14ac:dyDescent="0.45">
      <c r="B118" t="s">
        <v>354</v>
      </c>
      <c r="C118">
        <v>0</v>
      </c>
      <c r="D118">
        <v>60</v>
      </c>
      <c r="E118" t="s">
        <v>400</v>
      </c>
      <c r="F118" s="26">
        <v>43515</v>
      </c>
      <c r="G118" s="26">
        <v>43522</v>
      </c>
    </row>
    <row r="119" spans="2:7" x14ac:dyDescent="0.45">
      <c r="B119" t="s">
        <v>354</v>
      </c>
      <c r="C119">
        <v>0</v>
      </c>
      <c r="D119">
        <v>60</v>
      </c>
      <c r="E119" t="s">
        <v>400</v>
      </c>
      <c r="F119" s="26">
        <v>43508</v>
      </c>
      <c r="G119" s="26">
        <v>43515</v>
      </c>
    </row>
    <row r="120" spans="2:7" x14ac:dyDescent="0.45">
      <c r="B120" t="s">
        <v>354</v>
      </c>
      <c r="C120">
        <v>0</v>
      </c>
      <c r="D120">
        <v>60</v>
      </c>
      <c r="E120" t="s">
        <v>400</v>
      </c>
      <c r="F120" s="26">
        <v>43501</v>
      </c>
      <c r="G120" s="26">
        <v>43508</v>
      </c>
    </row>
    <row r="121" spans="2:7" x14ac:dyDescent="0.45">
      <c r="B121" t="s">
        <v>354</v>
      </c>
      <c r="C121">
        <v>0</v>
      </c>
      <c r="D121">
        <v>60</v>
      </c>
      <c r="E121" t="s">
        <v>400</v>
      </c>
      <c r="F121" s="26">
        <v>43494</v>
      </c>
      <c r="G121" s="26">
        <v>43501</v>
      </c>
    </row>
    <row r="122" spans="2:7" x14ac:dyDescent="0.45">
      <c r="B122" t="s">
        <v>354</v>
      </c>
      <c r="C122">
        <v>0</v>
      </c>
      <c r="D122">
        <v>60</v>
      </c>
      <c r="E122" t="s">
        <v>400</v>
      </c>
      <c r="F122" s="26">
        <v>43487</v>
      </c>
      <c r="G122" s="26">
        <v>43494</v>
      </c>
    </row>
    <row r="123" spans="2:7" x14ac:dyDescent="0.45">
      <c r="B123" t="s">
        <v>354</v>
      </c>
      <c r="C123">
        <v>0</v>
      </c>
      <c r="D123">
        <v>60</v>
      </c>
      <c r="E123" t="s">
        <v>400</v>
      </c>
      <c r="F123" s="26">
        <v>43480</v>
      </c>
      <c r="G123" s="26">
        <v>43487</v>
      </c>
    </row>
    <row r="124" spans="2:7" x14ac:dyDescent="0.45">
      <c r="B124" t="s">
        <v>354</v>
      </c>
      <c r="C124">
        <v>0</v>
      </c>
      <c r="D124">
        <v>60</v>
      </c>
      <c r="E124" t="s">
        <v>400</v>
      </c>
      <c r="F124" s="26">
        <v>43473</v>
      </c>
      <c r="G124" s="26">
        <v>43480</v>
      </c>
    </row>
    <row r="125" spans="2:7" x14ac:dyDescent="0.45">
      <c r="B125" t="s">
        <v>354</v>
      </c>
      <c r="C125">
        <v>0</v>
      </c>
      <c r="D125">
        <v>60</v>
      </c>
      <c r="E125" t="s">
        <v>400</v>
      </c>
      <c r="F125" s="26">
        <v>43466</v>
      </c>
      <c r="G125" s="26">
        <v>43473</v>
      </c>
    </row>
    <row r="126" spans="2:7" x14ac:dyDescent="0.45">
      <c r="B126" t="s">
        <v>354</v>
      </c>
      <c r="C126">
        <v>-20</v>
      </c>
      <c r="D126">
        <v>60</v>
      </c>
      <c r="E126" t="s">
        <v>400</v>
      </c>
      <c r="F126" s="26">
        <v>40179</v>
      </c>
      <c r="G126" s="26">
        <v>43466</v>
      </c>
    </row>
    <row r="127" spans="2:7" x14ac:dyDescent="0.45">
      <c r="B127" t="s">
        <v>354</v>
      </c>
      <c r="C127">
        <v>0</v>
      </c>
      <c r="D127">
        <v>60</v>
      </c>
      <c r="E127" t="s">
        <v>400</v>
      </c>
      <c r="F127" s="26">
        <v>43928</v>
      </c>
      <c r="G127" s="26">
        <v>43935</v>
      </c>
    </row>
    <row r="128" spans="2:7" x14ac:dyDescent="0.45">
      <c r="B128" t="s">
        <v>354</v>
      </c>
      <c r="C128">
        <v>0</v>
      </c>
      <c r="D128">
        <v>60</v>
      </c>
      <c r="E128" t="s">
        <v>400</v>
      </c>
      <c r="F128" s="26">
        <v>43921</v>
      </c>
      <c r="G128" s="26">
        <v>43928</v>
      </c>
    </row>
    <row r="129" spans="2:7" x14ac:dyDescent="0.45">
      <c r="B129" t="s">
        <v>354</v>
      </c>
      <c r="C129">
        <v>0</v>
      </c>
      <c r="D129">
        <v>60</v>
      </c>
      <c r="E129" t="s">
        <v>400</v>
      </c>
      <c r="F129" s="26">
        <v>43914</v>
      </c>
      <c r="G129" s="26">
        <v>43921</v>
      </c>
    </row>
    <row r="130" spans="2:7" x14ac:dyDescent="0.45">
      <c r="B130" t="s">
        <v>354</v>
      </c>
      <c r="C130">
        <v>0</v>
      </c>
      <c r="D130">
        <v>60</v>
      </c>
      <c r="E130" t="s">
        <v>400</v>
      </c>
      <c r="F130" s="26">
        <v>43907</v>
      </c>
      <c r="G130" s="26">
        <v>43914</v>
      </c>
    </row>
    <row r="131" spans="2:7" x14ac:dyDescent="0.45">
      <c r="B131" t="s">
        <v>354</v>
      </c>
      <c r="C131">
        <v>0</v>
      </c>
      <c r="D131">
        <v>60</v>
      </c>
      <c r="E131" t="s">
        <v>400</v>
      </c>
      <c r="F131" s="26">
        <v>43900</v>
      </c>
      <c r="G131" s="26">
        <v>43907</v>
      </c>
    </row>
    <row r="132" spans="2:7" x14ac:dyDescent="0.45">
      <c r="B132" t="s">
        <v>354</v>
      </c>
      <c r="C132">
        <v>0</v>
      </c>
      <c r="D132">
        <v>60</v>
      </c>
      <c r="E132" t="s">
        <v>400</v>
      </c>
      <c r="F132" s="26">
        <v>43893</v>
      </c>
      <c r="G132" s="26">
        <v>43900</v>
      </c>
    </row>
    <row r="133" spans="2:7" x14ac:dyDescent="0.45">
      <c r="B133" t="s">
        <v>354</v>
      </c>
      <c r="C133">
        <v>0</v>
      </c>
      <c r="D133">
        <v>60</v>
      </c>
      <c r="E133" t="s">
        <v>400</v>
      </c>
      <c r="F133" s="26">
        <v>43886</v>
      </c>
      <c r="G133" s="26">
        <v>43893</v>
      </c>
    </row>
    <row r="134" spans="2:7" x14ac:dyDescent="0.45">
      <c r="B134" t="s">
        <v>354</v>
      </c>
      <c r="C134">
        <v>0</v>
      </c>
      <c r="D134">
        <v>60</v>
      </c>
      <c r="E134" t="s">
        <v>400</v>
      </c>
      <c r="F134" s="26">
        <v>43879</v>
      </c>
      <c r="G134" s="26">
        <v>43886</v>
      </c>
    </row>
    <row r="135" spans="2:7" x14ac:dyDescent="0.45">
      <c r="B135" t="s">
        <v>354</v>
      </c>
      <c r="C135">
        <v>0</v>
      </c>
      <c r="D135">
        <v>60</v>
      </c>
      <c r="E135" t="s">
        <v>400</v>
      </c>
      <c r="F135" s="26">
        <v>43872</v>
      </c>
      <c r="G135" s="26">
        <v>43879</v>
      </c>
    </row>
    <row r="136" spans="2:7" x14ac:dyDescent="0.45">
      <c r="B136" t="s">
        <v>354</v>
      </c>
      <c r="C136">
        <v>0</v>
      </c>
      <c r="D136">
        <v>60</v>
      </c>
      <c r="E136" t="s">
        <v>400</v>
      </c>
      <c r="F136" s="26">
        <v>43865</v>
      </c>
      <c r="G136" s="26">
        <v>43872</v>
      </c>
    </row>
    <row r="137" spans="2:7" x14ac:dyDescent="0.45">
      <c r="B137" t="s">
        <v>354</v>
      </c>
      <c r="C137">
        <v>0</v>
      </c>
      <c r="D137">
        <v>60</v>
      </c>
      <c r="E137" t="s">
        <v>400</v>
      </c>
      <c r="F137" s="26">
        <v>43858</v>
      </c>
      <c r="G137" s="26">
        <v>43865</v>
      </c>
    </row>
    <row r="138" spans="2:7" x14ac:dyDescent="0.45">
      <c r="B138" t="s">
        <v>354</v>
      </c>
      <c r="C138">
        <v>0</v>
      </c>
      <c r="D138">
        <v>60</v>
      </c>
      <c r="E138" t="s">
        <v>400</v>
      </c>
      <c r="F138" s="26">
        <v>43851</v>
      </c>
      <c r="G138" s="26">
        <v>43858</v>
      </c>
    </row>
    <row r="139" spans="2:7" x14ac:dyDescent="0.45">
      <c r="B139" t="s">
        <v>354</v>
      </c>
      <c r="C139">
        <v>0</v>
      </c>
      <c r="D139">
        <v>60</v>
      </c>
      <c r="E139" t="s">
        <v>400</v>
      </c>
      <c r="F139" s="26">
        <v>43844</v>
      </c>
      <c r="G139" s="26">
        <v>43851</v>
      </c>
    </row>
    <row r="140" spans="2:7" x14ac:dyDescent="0.45">
      <c r="B140" t="s">
        <v>354</v>
      </c>
      <c r="C140">
        <v>0</v>
      </c>
      <c r="D140">
        <v>60</v>
      </c>
      <c r="E140" t="s">
        <v>400</v>
      </c>
      <c r="F140" s="26">
        <v>43837</v>
      </c>
      <c r="G140" s="26">
        <v>43844</v>
      </c>
    </row>
    <row r="141" spans="2:7" x14ac:dyDescent="0.45">
      <c r="B141" t="s">
        <v>354</v>
      </c>
      <c r="C141">
        <v>0</v>
      </c>
      <c r="D141">
        <v>60</v>
      </c>
      <c r="E141" t="s">
        <v>400</v>
      </c>
      <c r="F141" s="26">
        <v>43830</v>
      </c>
      <c r="G141" s="26">
        <v>43837</v>
      </c>
    </row>
    <row r="142" spans="2:7" x14ac:dyDescent="0.45">
      <c r="B142" t="s">
        <v>354</v>
      </c>
      <c r="C142">
        <v>0</v>
      </c>
      <c r="D142">
        <v>60</v>
      </c>
      <c r="E142" t="s">
        <v>400</v>
      </c>
      <c r="F142" s="26">
        <v>43823</v>
      </c>
      <c r="G142" s="26">
        <v>43830</v>
      </c>
    </row>
    <row r="143" spans="2:7" x14ac:dyDescent="0.45">
      <c r="B143" t="s">
        <v>354</v>
      </c>
      <c r="C143">
        <v>0</v>
      </c>
      <c r="D143">
        <v>60</v>
      </c>
      <c r="E143" t="s">
        <v>400</v>
      </c>
      <c r="F143" s="26">
        <v>43816</v>
      </c>
      <c r="G143" s="26">
        <v>43823</v>
      </c>
    </row>
    <row r="144" spans="2:7" x14ac:dyDescent="0.45">
      <c r="B144" t="s">
        <v>354</v>
      </c>
      <c r="C144">
        <v>0</v>
      </c>
      <c r="D144">
        <v>60</v>
      </c>
      <c r="E144" t="s">
        <v>400</v>
      </c>
      <c r="F144" s="26">
        <v>43809</v>
      </c>
      <c r="G144" s="26">
        <v>43816</v>
      </c>
    </row>
    <row r="145" spans="2:7" x14ac:dyDescent="0.45">
      <c r="B145" t="s">
        <v>354</v>
      </c>
      <c r="C145">
        <v>0</v>
      </c>
      <c r="D145">
        <v>60</v>
      </c>
      <c r="E145" t="s">
        <v>400</v>
      </c>
      <c r="F145" s="26">
        <v>43802</v>
      </c>
      <c r="G145" s="26">
        <v>43809</v>
      </c>
    </row>
    <row r="146" spans="2:7" x14ac:dyDescent="0.45">
      <c r="B146" t="s">
        <v>354</v>
      </c>
      <c r="C146">
        <v>0</v>
      </c>
      <c r="D146">
        <v>60</v>
      </c>
      <c r="E146" t="s">
        <v>400</v>
      </c>
      <c r="F146" s="26">
        <v>43795</v>
      </c>
      <c r="G146" s="26">
        <v>43802</v>
      </c>
    </row>
    <row r="147" spans="2:7" x14ac:dyDescent="0.45">
      <c r="B147" t="s">
        <v>354</v>
      </c>
      <c r="C147">
        <v>0</v>
      </c>
      <c r="D147">
        <v>60</v>
      </c>
      <c r="E147" t="s">
        <v>400</v>
      </c>
      <c r="F147" s="26">
        <v>43998</v>
      </c>
      <c r="G147" s="26">
        <v>44005</v>
      </c>
    </row>
    <row r="148" spans="2:7" x14ac:dyDescent="0.45">
      <c r="B148" t="s">
        <v>354</v>
      </c>
      <c r="C148">
        <v>0</v>
      </c>
      <c r="D148">
        <v>60</v>
      </c>
      <c r="E148" t="s">
        <v>400</v>
      </c>
      <c r="F148" s="26">
        <v>43991</v>
      </c>
      <c r="G148" s="26">
        <v>43998</v>
      </c>
    </row>
    <row r="149" spans="2:7" x14ac:dyDescent="0.45">
      <c r="B149" t="s">
        <v>354</v>
      </c>
      <c r="C149">
        <v>0</v>
      </c>
      <c r="D149">
        <v>60</v>
      </c>
      <c r="E149" t="s">
        <v>400</v>
      </c>
      <c r="F149" s="26">
        <v>43984</v>
      </c>
      <c r="G149" s="26">
        <v>43991</v>
      </c>
    </row>
    <row r="150" spans="2:7" x14ac:dyDescent="0.45">
      <c r="B150" t="s">
        <v>354</v>
      </c>
      <c r="C150">
        <v>0</v>
      </c>
      <c r="D150">
        <v>60</v>
      </c>
      <c r="E150" t="s">
        <v>400</v>
      </c>
      <c r="F150" s="26">
        <v>43977</v>
      </c>
      <c r="G150" s="26">
        <v>43984</v>
      </c>
    </row>
    <row r="151" spans="2:7" x14ac:dyDescent="0.45">
      <c r="B151" t="s">
        <v>354</v>
      </c>
      <c r="C151">
        <v>0</v>
      </c>
      <c r="D151">
        <v>60</v>
      </c>
      <c r="E151" t="s">
        <v>400</v>
      </c>
      <c r="F151" s="26">
        <v>43970</v>
      </c>
      <c r="G151" s="26">
        <v>43977</v>
      </c>
    </row>
    <row r="152" spans="2:7" x14ac:dyDescent="0.45">
      <c r="B152" t="s">
        <v>354</v>
      </c>
      <c r="C152">
        <v>0</v>
      </c>
      <c r="D152">
        <v>60</v>
      </c>
      <c r="E152" t="s">
        <v>400</v>
      </c>
      <c r="F152" s="26">
        <v>43963</v>
      </c>
      <c r="G152" s="26">
        <v>43970</v>
      </c>
    </row>
    <row r="153" spans="2:7" x14ac:dyDescent="0.45">
      <c r="B153" t="s">
        <v>354</v>
      </c>
      <c r="C153">
        <v>0</v>
      </c>
      <c r="D153">
        <v>60</v>
      </c>
      <c r="E153" t="s">
        <v>400</v>
      </c>
      <c r="F153" s="26">
        <v>43956</v>
      </c>
      <c r="G153" s="26">
        <v>43963</v>
      </c>
    </row>
    <row r="154" spans="2:7" x14ac:dyDescent="0.45">
      <c r="B154" t="s">
        <v>354</v>
      </c>
      <c r="C154">
        <v>0</v>
      </c>
      <c r="D154">
        <v>60</v>
      </c>
      <c r="E154" t="s">
        <v>400</v>
      </c>
      <c r="F154" s="26">
        <v>43949</v>
      </c>
      <c r="G154" s="26">
        <v>43956</v>
      </c>
    </row>
    <row r="155" spans="2:7" x14ac:dyDescent="0.45">
      <c r="B155" t="s">
        <v>354</v>
      </c>
      <c r="C155">
        <v>0</v>
      </c>
      <c r="D155">
        <v>60</v>
      </c>
      <c r="E155" t="s">
        <v>400</v>
      </c>
      <c r="F155" s="26">
        <v>43942</v>
      </c>
      <c r="G155" s="26">
        <v>43949</v>
      </c>
    </row>
    <row r="156" spans="2:7" x14ac:dyDescent="0.45">
      <c r="B156" t="s">
        <v>354</v>
      </c>
      <c r="C156">
        <v>0</v>
      </c>
      <c r="D156">
        <v>60</v>
      </c>
      <c r="E156" t="s">
        <v>400</v>
      </c>
      <c r="F156" s="26">
        <v>43935</v>
      </c>
      <c r="G156" s="26">
        <v>43942</v>
      </c>
    </row>
    <row r="157" spans="2:7" x14ac:dyDescent="0.45">
      <c r="B157" t="s">
        <v>355</v>
      </c>
      <c r="C157">
        <v>0</v>
      </c>
      <c r="D157">
        <v>60</v>
      </c>
      <c r="E157" t="s">
        <v>400</v>
      </c>
      <c r="F157" s="26">
        <v>44229</v>
      </c>
      <c r="G157" s="26">
        <v>44236</v>
      </c>
    </row>
    <row r="158" spans="2:7" x14ac:dyDescent="0.45">
      <c r="B158" t="s">
        <v>355</v>
      </c>
      <c r="C158">
        <v>0</v>
      </c>
      <c r="D158">
        <v>60</v>
      </c>
      <c r="E158" t="s">
        <v>400</v>
      </c>
      <c r="F158" s="26">
        <v>44222</v>
      </c>
      <c r="G158" s="26">
        <v>44229</v>
      </c>
    </row>
    <row r="159" spans="2:7" x14ac:dyDescent="0.45">
      <c r="B159" t="s">
        <v>355</v>
      </c>
      <c r="C159">
        <v>0</v>
      </c>
      <c r="D159">
        <v>60</v>
      </c>
      <c r="E159" t="s">
        <v>400</v>
      </c>
      <c r="F159" s="26">
        <v>44215</v>
      </c>
      <c r="G159" s="26">
        <v>44222</v>
      </c>
    </row>
    <row r="160" spans="2:7" x14ac:dyDescent="0.45">
      <c r="B160" t="s">
        <v>355</v>
      </c>
      <c r="C160">
        <v>0</v>
      </c>
      <c r="D160">
        <v>60</v>
      </c>
      <c r="E160" t="s">
        <v>400</v>
      </c>
      <c r="F160" s="26">
        <v>44208</v>
      </c>
      <c r="G160" s="26">
        <v>44215</v>
      </c>
    </row>
    <row r="161" spans="2:7" x14ac:dyDescent="0.45">
      <c r="B161" t="s">
        <v>355</v>
      </c>
      <c r="C161">
        <v>0</v>
      </c>
      <c r="D161">
        <v>60</v>
      </c>
      <c r="E161" t="s">
        <v>400</v>
      </c>
      <c r="F161" s="26">
        <v>44201</v>
      </c>
      <c r="G161" s="26">
        <v>44208</v>
      </c>
    </row>
    <row r="162" spans="2:7" x14ac:dyDescent="0.45">
      <c r="B162" t="s">
        <v>355</v>
      </c>
      <c r="C162">
        <v>0</v>
      </c>
      <c r="D162">
        <v>60</v>
      </c>
      <c r="E162" t="s">
        <v>400</v>
      </c>
      <c r="F162" s="26">
        <v>44194</v>
      </c>
      <c r="G162" s="26">
        <v>44201</v>
      </c>
    </row>
    <row r="163" spans="2:7" x14ac:dyDescent="0.45">
      <c r="B163" t="s">
        <v>355</v>
      </c>
      <c r="C163">
        <v>0</v>
      </c>
      <c r="D163">
        <v>60</v>
      </c>
      <c r="E163" t="s">
        <v>400</v>
      </c>
      <c r="F163" s="26">
        <v>44187</v>
      </c>
      <c r="G163" s="26">
        <v>44194</v>
      </c>
    </row>
    <row r="164" spans="2:7" x14ac:dyDescent="0.45">
      <c r="B164" t="s">
        <v>355</v>
      </c>
      <c r="C164">
        <v>0</v>
      </c>
      <c r="D164">
        <v>60</v>
      </c>
      <c r="E164" t="s">
        <v>400</v>
      </c>
      <c r="F164" s="26">
        <v>44180</v>
      </c>
      <c r="G164" s="26">
        <v>44187</v>
      </c>
    </row>
    <row r="165" spans="2:7" x14ac:dyDescent="0.45">
      <c r="B165" t="s">
        <v>355</v>
      </c>
      <c r="C165">
        <v>0</v>
      </c>
      <c r="D165">
        <v>60</v>
      </c>
      <c r="E165" t="s">
        <v>400</v>
      </c>
      <c r="F165" s="26">
        <v>44173</v>
      </c>
      <c r="G165" s="26">
        <v>44180</v>
      </c>
    </row>
    <row r="166" spans="2:7" x14ac:dyDescent="0.45">
      <c r="B166" t="s">
        <v>355</v>
      </c>
      <c r="C166">
        <v>0</v>
      </c>
      <c r="D166">
        <v>60</v>
      </c>
      <c r="E166" t="s">
        <v>400</v>
      </c>
      <c r="F166" s="26">
        <v>44166</v>
      </c>
      <c r="G166" s="26">
        <v>44173</v>
      </c>
    </row>
    <row r="167" spans="2:7" x14ac:dyDescent="0.45">
      <c r="B167" t="s">
        <v>355</v>
      </c>
      <c r="C167">
        <v>0</v>
      </c>
      <c r="D167">
        <v>60</v>
      </c>
      <c r="E167" t="s">
        <v>400</v>
      </c>
      <c r="F167" s="26">
        <v>44159</v>
      </c>
      <c r="G167" s="26">
        <v>44166</v>
      </c>
    </row>
    <row r="168" spans="2:7" x14ac:dyDescent="0.45">
      <c r="B168" t="s">
        <v>355</v>
      </c>
      <c r="C168">
        <v>0</v>
      </c>
      <c r="D168">
        <v>60</v>
      </c>
      <c r="E168" t="s">
        <v>400</v>
      </c>
      <c r="F168" s="26">
        <v>43620</v>
      </c>
      <c r="G168" s="26">
        <v>43627</v>
      </c>
    </row>
    <row r="169" spans="2:7" x14ac:dyDescent="0.45">
      <c r="B169" t="s">
        <v>355</v>
      </c>
      <c r="C169">
        <v>0</v>
      </c>
      <c r="D169">
        <v>60</v>
      </c>
      <c r="E169" t="s">
        <v>400</v>
      </c>
      <c r="F169" s="26">
        <v>43627</v>
      </c>
      <c r="G169" s="26">
        <v>43634</v>
      </c>
    </row>
    <row r="170" spans="2:7" x14ac:dyDescent="0.45">
      <c r="B170" t="s">
        <v>355</v>
      </c>
      <c r="C170">
        <v>0</v>
      </c>
      <c r="D170">
        <v>60</v>
      </c>
      <c r="E170" t="s">
        <v>400</v>
      </c>
      <c r="F170" s="26">
        <v>43592</v>
      </c>
      <c r="G170" s="26">
        <v>43599</v>
      </c>
    </row>
    <row r="171" spans="2:7" x14ac:dyDescent="0.45">
      <c r="B171" t="s">
        <v>355</v>
      </c>
      <c r="C171">
        <v>0</v>
      </c>
      <c r="D171">
        <v>60</v>
      </c>
      <c r="E171" t="s">
        <v>400</v>
      </c>
      <c r="F171" s="26">
        <v>43599</v>
      </c>
      <c r="G171" s="26">
        <v>43606</v>
      </c>
    </row>
    <row r="172" spans="2:7" x14ac:dyDescent="0.45">
      <c r="B172" t="s">
        <v>355</v>
      </c>
      <c r="C172">
        <v>0</v>
      </c>
      <c r="D172">
        <v>60</v>
      </c>
      <c r="E172" t="s">
        <v>400</v>
      </c>
      <c r="F172" s="26">
        <v>43606</v>
      </c>
      <c r="G172" s="26">
        <v>43613</v>
      </c>
    </row>
    <row r="173" spans="2:7" x14ac:dyDescent="0.45">
      <c r="B173" t="s">
        <v>355</v>
      </c>
      <c r="C173">
        <v>0</v>
      </c>
      <c r="D173">
        <v>60</v>
      </c>
      <c r="E173" t="s">
        <v>400</v>
      </c>
      <c r="F173" s="26">
        <v>43613</v>
      </c>
      <c r="G173" s="26">
        <v>43620</v>
      </c>
    </row>
    <row r="174" spans="2:7" x14ac:dyDescent="0.45">
      <c r="B174" t="s">
        <v>355</v>
      </c>
      <c r="C174">
        <v>0</v>
      </c>
      <c r="D174">
        <v>60</v>
      </c>
      <c r="E174" t="s">
        <v>400</v>
      </c>
      <c r="F174" s="26">
        <v>44299</v>
      </c>
      <c r="G174" s="26">
        <v>44306</v>
      </c>
    </row>
    <row r="175" spans="2:7" x14ac:dyDescent="0.45">
      <c r="B175" t="s">
        <v>355</v>
      </c>
      <c r="C175">
        <v>0</v>
      </c>
      <c r="D175">
        <v>60</v>
      </c>
      <c r="E175" t="s">
        <v>400</v>
      </c>
      <c r="F175" s="26">
        <v>44306</v>
      </c>
      <c r="G175" s="26">
        <v>44313</v>
      </c>
    </row>
    <row r="176" spans="2:7" x14ac:dyDescent="0.45">
      <c r="B176" t="s">
        <v>355</v>
      </c>
      <c r="C176">
        <v>0</v>
      </c>
      <c r="D176">
        <v>60</v>
      </c>
      <c r="E176" t="s">
        <v>400</v>
      </c>
      <c r="F176" s="26">
        <v>44313</v>
      </c>
      <c r="G176" s="26">
        <v>44320</v>
      </c>
    </row>
    <row r="177" spans="2:7" x14ac:dyDescent="0.45">
      <c r="B177" t="s">
        <v>355</v>
      </c>
      <c r="C177">
        <v>-20</v>
      </c>
      <c r="D177">
        <v>60</v>
      </c>
      <c r="E177" t="s">
        <v>400</v>
      </c>
      <c r="F177" s="26">
        <v>44320</v>
      </c>
      <c r="G177" s="26">
        <v>18628</v>
      </c>
    </row>
    <row r="178" spans="2:7" x14ac:dyDescent="0.45">
      <c r="B178" t="s">
        <v>355</v>
      </c>
      <c r="C178">
        <v>0</v>
      </c>
      <c r="D178">
        <v>60</v>
      </c>
      <c r="E178" t="s">
        <v>400</v>
      </c>
      <c r="F178" s="26">
        <v>44292</v>
      </c>
      <c r="G178" s="26">
        <v>44299</v>
      </c>
    </row>
    <row r="179" spans="2:7" x14ac:dyDescent="0.45">
      <c r="B179" t="s">
        <v>355</v>
      </c>
      <c r="C179">
        <v>0</v>
      </c>
      <c r="D179">
        <v>60</v>
      </c>
      <c r="E179" t="s">
        <v>400</v>
      </c>
      <c r="F179" s="26">
        <v>44285</v>
      </c>
      <c r="G179" s="26">
        <v>44292</v>
      </c>
    </row>
    <row r="180" spans="2:7" x14ac:dyDescent="0.45">
      <c r="B180" t="s">
        <v>355</v>
      </c>
      <c r="C180">
        <v>0</v>
      </c>
      <c r="D180">
        <v>60</v>
      </c>
      <c r="E180" t="s">
        <v>400</v>
      </c>
      <c r="F180" s="26">
        <v>44278</v>
      </c>
      <c r="G180" s="26">
        <v>44285</v>
      </c>
    </row>
    <row r="181" spans="2:7" x14ac:dyDescent="0.45">
      <c r="B181" t="s">
        <v>355</v>
      </c>
      <c r="C181">
        <v>0</v>
      </c>
      <c r="D181">
        <v>60</v>
      </c>
      <c r="E181" t="s">
        <v>400</v>
      </c>
      <c r="F181" s="26">
        <v>44271</v>
      </c>
      <c r="G181" s="26">
        <v>44278</v>
      </c>
    </row>
    <row r="182" spans="2:7" x14ac:dyDescent="0.45">
      <c r="B182" t="s">
        <v>355</v>
      </c>
      <c r="C182">
        <v>0</v>
      </c>
      <c r="D182">
        <v>60</v>
      </c>
      <c r="E182" t="s">
        <v>400</v>
      </c>
      <c r="F182" s="26">
        <v>44264</v>
      </c>
      <c r="G182" s="26">
        <v>44271</v>
      </c>
    </row>
    <row r="183" spans="2:7" x14ac:dyDescent="0.45">
      <c r="B183" t="s">
        <v>355</v>
      </c>
      <c r="C183">
        <v>0</v>
      </c>
      <c r="D183">
        <v>60</v>
      </c>
      <c r="E183" t="s">
        <v>400</v>
      </c>
      <c r="F183" s="26">
        <v>44257</v>
      </c>
      <c r="G183" s="26">
        <v>44264</v>
      </c>
    </row>
    <row r="184" spans="2:7" x14ac:dyDescent="0.45">
      <c r="B184" t="s">
        <v>355</v>
      </c>
      <c r="C184">
        <v>0</v>
      </c>
      <c r="D184">
        <v>60</v>
      </c>
      <c r="E184" t="s">
        <v>400</v>
      </c>
      <c r="F184" s="26">
        <v>44250</v>
      </c>
      <c r="G184" s="26">
        <v>44257</v>
      </c>
    </row>
    <row r="185" spans="2:7" x14ac:dyDescent="0.45">
      <c r="B185" t="s">
        <v>355</v>
      </c>
      <c r="C185">
        <v>0</v>
      </c>
      <c r="D185">
        <v>60</v>
      </c>
      <c r="E185" t="s">
        <v>400</v>
      </c>
      <c r="F185" s="26">
        <v>44243</v>
      </c>
      <c r="G185" s="26">
        <v>44250</v>
      </c>
    </row>
    <row r="186" spans="2:7" x14ac:dyDescent="0.45">
      <c r="B186" t="s">
        <v>355</v>
      </c>
      <c r="C186">
        <v>0</v>
      </c>
      <c r="D186">
        <v>60</v>
      </c>
      <c r="E186" t="s">
        <v>400</v>
      </c>
      <c r="F186" s="26">
        <v>44236</v>
      </c>
      <c r="G186" s="26">
        <v>44243</v>
      </c>
    </row>
    <row r="187" spans="2:7" x14ac:dyDescent="0.45">
      <c r="B187" t="s">
        <v>355</v>
      </c>
      <c r="C187">
        <v>0</v>
      </c>
      <c r="D187">
        <v>60</v>
      </c>
      <c r="E187" t="s">
        <v>400</v>
      </c>
      <c r="F187" s="26">
        <v>43788</v>
      </c>
      <c r="G187" s="26">
        <v>43795</v>
      </c>
    </row>
    <row r="188" spans="2:7" x14ac:dyDescent="0.45">
      <c r="B188" t="s">
        <v>355</v>
      </c>
      <c r="C188">
        <v>0</v>
      </c>
      <c r="D188">
        <v>60</v>
      </c>
      <c r="E188" t="s">
        <v>400</v>
      </c>
      <c r="F188" s="26">
        <v>43781</v>
      </c>
      <c r="G188" s="26">
        <v>43788</v>
      </c>
    </row>
    <row r="189" spans="2:7" x14ac:dyDescent="0.45">
      <c r="B189" t="s">
        <v>355</v>
      </c>
      <c r="C189">
        <v>0</v>
      </c>
      <c r="D189">
        <v>60</v>
      </c>
      <c r="E189" t="s">
        <v>400</v>
      </c>
      <c r="F189" s="26">
        <v>43774</v>
      </c>
      <c r="G189" s="26">
        <v>43781</v>
      </c>
    </row>
    <row r="190" spans="2:7" x14ac:dyDescent="0.45">
      <c r="B190" t="s">
        <v>355</v>
      </c>
      <c r="C190">
        <v>0</v>
      </c>
      <c r="D190">
        <v>60</v>
      </c>
      <c r="E190" t="s">
        <v>400</v>
      </c>
      <c r="F190" s="26">
        <v>43767</v>
      </c>
      <c r="G190" s="26">
        <v>43774</v>
      </c>
    </row>
    <row r="191" spans="2:7" x14ac:dyDescent="0.45">
      <c r="B191" t="s">
        <v>355</v>
      </c>
      <c r="C191">
        <v>0</v>
      </c>
      <c r="D191">
        <v>60</v>
      </c>
      <c r="E191" t="s">
        <v>400</v>
      </c>
      <c r="F191" s="26">
        <v>43760</v>
      </c>
      <c r="G191" s="26">
        <v>43767</v>
      </c>
    </row>
    <row r="192" spans="2:7" x14ac:dyDescent="0.45">
      <c r="B192" t="s">
        <v>355</v>
      </c>
      <c r="C192">
        <v>0</v>
      </c>
      <c r="D192">
        <v>60</v>
      </c>
      <c r="E192" t="s">
        <v>400</v>
      </c>
      <c r="F192" s="26">
        <v>43753</v>
      </c>
      <c r="G192" s="26">
        <v>43760</v>
      </c>
    </row>
    <row r="193" spans="2:7" x14ac:dyDescent="0.45">
      <c r="B193" t="s">
        <v>355</v>
      </c>
      <c r="C193">
        <v>0</v>
      </c>
      <c r="D193">
        <v>60</v>
      </c>
      <c r="E193" t="s">
        <v>400</v>
      </c>
      <c r="F193" s="26">
        <v>43746</v>
      </c>
      <c r="G193" s="26">
        <v>43753</v>
      </c>
    </row>
    <row r="194" spans="2:7" x14ac:dyDescent="0.45">
      <c r="B194" t="s">
        <v>355</v>
      </c>
      <c r="C194">
        <v>0</v>
      </c>
      <c r="D194">
        <v>60</v>
      </c>
      <c r="E194" t="s">
        <v>400</v>
      </c>
      <c r="F194" s="26">
        <v>43739</v>
      </c>
      <c r="G194" s="26">
        <v>43746</v>
      </c>
    </row>
    <row r="195" spans="2:7" x14ac:dyDescent="0.45">
      <c r="B195" t="s">
        <v>355</v>
      </c>
      <c r="C195">
        <v>0</v>
      </c>
      <c r="D195">
        <v>60</v>
      </c>
      <c r="E195" t="s">
        <v>400</v>
      </c>
      <c r="F195" s="26">
        <v>43732</v>
      </c>
      <c r="G195" s="26">
        <v>43739</v>
      </c>
    </row>
    <row r="196" spans="2:7" x14ac:dyDescent="0.45">
      <c r="B196" t="s">
        <v>355</v>
      </c>
      <c r="C196">
        <v>0</v>
      </c>
      <c r="D196">
        <v>60</v>
      </c>
      <c r="E196" t="s">
        <v>400</v>
      </c>
      <c r="F196" s="26">
        <v>43725</v>
      </c>
      <c r="G196" s="26">
        <v>43732</v>
      </c>
    </row>
    <row r="197" spans="2:7" x14ac:dyDescent="0.45">
      <c r="B197" t="s">
        <v>355</v>
      </c>
      <c r="C197">
        <v>0</v>
      </c>
      <c r="D197">
        <v>60</v>
      </c>
      <c r="E197" t="s">
        <v>400</v>
      </c>
      <c r="F197" s="26">
        <v>43718</v>
      </c>
      <c r="G197" s="26">
        <v>43725</v>
      </c>
    </row>
    <row r="198" spans="2:7" x14ac:dyDescent="0.45">
      <c r="B198" t="s">
        <v>355</v>
      </c>
      <c r="C198">
        <v>0</v>
      </c>
      <c r="D198">
        <v>60</v>
      </c>
      <c r="E198" t="s">
        <v>400</v>
      </c>
      <c r="F198" s="26">
        <v>43711</v>
      </c>
      <c r="G198" s="26">
        <v>43718</v>
      </c>
    </row>
    <row r="199" spans="2:7" x14ac:dyDescent="0.45">
      <c r="B199" t="s">
        <v>355</v>
      </c>
      <c r="C199">
        <v>0</v>
      </c>
      <c r="D199">
        <v>60</v>
      </c>
      <c r="E199" t="s">
        <v>400</v>
      </c>
      <c r="F199" s="26">
        <v>43704</v>
      </c>
      <c r="G199" s="26">
        <v>43711</v>
      </c>
    </row>
    <row r="200" spans="2:7" x14ac:dyDescent="0.45">
      <c r="B200" t="s">
        <v>355</v>
      </c>
      <c r="C200">
        <v>0</v>
      </c>
      <c r="D200">
        <v>60</v>
      </c>
      <c r="E200" t="s">
        <v>400</v>
      </c>
      <c r="F200" s="26">
        <v>43697</v>
      </c>
      <c r="G200" s="26">
        <v>43704</v>
      </c>
    </row>
    <row r="201" spans="2:7" x14ac:dyDescent="0.45">
      <c r="B201" t="s">
        <v>355</v>
      </c>
      <c r="C201">
        <v>0</v>
      </c>
      <c r="D201">
        <v>60</v>
      </c>
      <c r="E201" t="s">
        <v>400</v>
      </c>
      <c r="F201" s="26">
        <v>43690</v>
      </c>
      <c r="G201" s="26">
        <v>43697</v>
      </c>
    </row>
    <row r="202" spans="2:7" x14ac:dyDescent="0.45">
      <c r="B202" t="s">
        <v>355</v>
      </c>
      <c r="C202">
        <v>0</v>
      </c>
      <c r="D202">
        <v>60</v>
      </c>
      <c r="E202" t="s">
        <v>400</v>
      </c>
      <c r="F202" s="26">
        <v>43683</v>
      </c>
      <c r="G202" s="26">
        <v>43690</v>
      </c>
    </row>
    <row r="203" spans="2:7" x14ac:dyDescent="0.45">
      <c r="B203" t="s">
        <v>355</v>
      </c>
      <c r="C203">
        <v>0</v>
      </c>
      <c r="D203">
        <v>60</v>
      </c>
      <c r="E203" t="s">
        <v>400</v>
      </c>
      <c r="F203" s="26">
        <v>43676</v>
      </c>
      <c r="G203" s="26">
        <v>43683</v>
      </c>
    </row>
    <row r="204" spans="2:7" x14ac:dyDescent="0.45">
      <c r="B204" t="s">
        <v>355</v>
      </c>
      <c r="C204">
        <v>0</v>
      </c>
      <c r="D204">
        <v>60</v>
      </c>
      <c r="E204" t="s">
        <v>400</v>
      </c>
      <c r="F204" s="26">
        <v>43669</v>
      </c>
      <c r="G204" s="26">
        <v>43676</v>
      </c>
    </row>
    <row r="205" spans="2:7" x14ac:dyDescent="0.45">
      <c r="B205" t="s">
        <v>355</v>
      </c>
      <c r="C205">
        <v>0</v>
      </c>
      <c r="D205">
        <v>60</v>
      </c>
      <c r="E205" t="s">
        <v>400</v>
      </c>
      <c r="F205" s="26">
        <v>43662</v>
      </c>
      <c r="G205" s="26">
        <v>43669</v>
      </c>
    </row>
    <row r="206" spans="2:7" x14ac:dyDescent="0.45">
      <c r="B206" t="s">
        <v>355</v>
      </c>
      <c r="C206">
        <v>0</v>
      </c>
      <c r="D206">
        <v>60</v>
      </c>
      <c r="E206" t="s">
        <v>400</v>
      </c>
      <c r="F206" s="26">
        <v>43655</v>
      </c>
      <c r="G206" s="26">
        <v>43662</v>
      </c>
    </row>
    <row r="207" spans="2:7" x14ac:dyDescent="0.45">
      <c r="B207" t="s">
        <v>355</v>
      </c>
      <c r="C207">
        <v>0</v>
      </c>
      <c r="D207">
        <v>60</v>
      </c>
      <c r="E207" t="s">
        <v>400</v>
      </c>
      <c r="F207" s="26">
        <v>43648</v>
      </c>
      <c r="G207" s="26">
        <v>43655</v>
      </c>
    </row>
    <row r="208" spans="2:7" x14ac:dyDescent="0.45">
      <c r="B208" t="s">
        <v>355</v>
      </c>
      <c r="C208">
        <v>0</v>
      </c>
      <c r="D208">
        <v>60</v>
      </c>
      <c r="E208" t="s">
        <v>400</v>
      </c>
      <c r="F208" s="26">
        <v>43641</v>
      </c>
      <c r="G208" s="26">
        <v>43648</v>
      </c>
    </row>
    <row r="209" spans="2:7" x14ac:dyDescent="0.45">
      <c r="B209" t="s">
        <v>355</v>
      </c>
      <c r="C209">
        <v>0</v>
      </c>
      <c r="D209">
        <v>60</v>
      </c>
      <c r="E209" t="s">
        <v>400</v>
      </c>
      <c r="F209" s="26">
        <v>43634</v>
      </c>
      <c r="G209" s="26">
        <v>43641</v>
      </c>
    </row>
    <row r="210" spans="2:7" x14ac:dyDescent="0.45">
      <c r="B210" t="s">
        <v>355</v>
      </c>
      <c r="C210">
        <v>0</v>
      </c>
      <c r="D210">
        <v>60</v>
      </c>
      <c r="E210" t="s">
        <v>400</v>
      </c>
      <c r="F210" s="26">
        <v>44096</v>
      </c>
      <c r="G210" s="26">
        <v>44103</v>
      </c>
    </row>
    <row r="211" spans="2:7" x14ac:dyDescent="0.45">
      <c r="B211" t="s">
        <v>355</v>
      </c>
      <c r="C211">
        <v>0</v>
      </c>
      <c r="D211">
        <v>60</v>
      </c>
      <c r="E211" t="s">
        <v>400</v>
      </c>
      <c r="F211" s="26">
        <v>44089</v>
      </c>
      <c r="G211" s="26">
        <v>44096</v>
      </c>
    </row>
    <row r="212" spans="2:7" x14ac:dyDescent="0.45">
      <c r="B212" t="s">
        <v>355</v>
      </c>
      <c r="C212">
        <v>0</v>
      </c>
      <c r="D212">
        <v>60</v>
      </c>
      <c r="E212" t="s">
        <v>400</v>
      </c>
      <c r="F212" s="26">
        <v>44082</v>
      </c>
      <c r="G212" s="26">
        <v>44089</v>
      </c>
    </row>
    <row r="213" spans="2:7" x14ac:dyDescent="0.45">
      <c r="B213" t="s">
        <v>355</v>
      </c>
      <c r="C213">
        <v>0</v>
      </c>
      <c r="D213">
        <v>60</v>
      </c>
      <c r="E213" t="s">
        <v>400</v>
      </c>
      <c r="F213" s="26">
        <v>44075</v>
      </c>
      <c r="G213" s="26">
        <v>44082</v>
      </c>
    </row>
    <row r="214" spans="2:7" x14ac:dyDescent="0.45">
      <c r="B214" t="s">
        <v>355</v>
      </c>
      <c r="C214">
        <v>0</v>
      </c>
      <c r="D214">
        <v>60</v>
      </c>
      <c r="E214" t="s">
        <v>400</v>
      </c>
      <c r="F214" s="26">
        <v>44068</v>
      </c>
      <c r="G214" s="26">
        <v>44075</v>
      </c>
    </row>
    <row r="215" spans="2:7" x14ac:dyDescent="0.45">
      <c r="B215" t="s">
        <v>355</v>
      </c>
      <c r="C215">
        <v>0</v>
      </c>
      <c r="D215">
        <v>60</v>
      </c>
      <c r="E215" t="s">
        <v>400</v>
      </c>
      <c r="F215" s="26">
        <v>44061</v>
      </c>
      <c r="G215" s="26">
        <v>44068</v>
      </c>
    </row>
    <row r="216" spans="2:7" x14ac:dyDescent="0.45">
      <c r="B216" t="s">
        <v>355</v>
      </c>
      <c r="C216">
        <v>0</v>
      </c>
      <c r="D216">
        <v>60</v>
      </c>
      <c r="E216" t="s">
        <v>400</v>
      </c>
      <c r="F216" s="26">
        <v>44054</v>
      </c>
      <c r="G216" s="26">
        <v>44061</v>
      </c>
    </row>
    <row r="217" spans="2:7" x14ac:dyDescent="0.45">
      <c r="B217" t="s">
        <v>355</v>
      </c>
      <c r="C217">
        <v>0</v>
      </c>
      <c r="D217">
        <v>60</v>
      </c>
      <c r="E217" t="s">
        <v>400</v>
      </c>
      <c r="F217" s="26">
        <v>44047</v>
      </c>
      <c r="G217" s="26">
        <v>44054</v>
      </c>
    </row>
    <row r="218" spans="2:7" x14ac:dyDescent="0.45">
      <c r="B218" t="s">
        <v>355</v>
      </c>
      <c r="C218">
        <v>0</v>
      </c>
      <c r="D218">
        <v>60</v>
      </c>
      <c r="E218" t="s">
        <v>400</v>
      </c>
      <c r="F218" s="26">
        <v>44040</v>
      </c>
      <c r="G218" s="26">
        <v>44047</v>
      </c>
    </row>
    <row r="219" spans="2:7" x14ac:dyDescent="0.45">
      <c r="B219" t="s">
        <v>355</v>
      </c>
      <c r="C219">
        <v>0</v>
      </c>
      <c r="D219">
        <v>60</v>
      </c>
      <c r="E219" t="s">
        <v>400</v>
      </c>
      <c r="F219" s="26">
        <v>44033</v>
      </c>
      <c r="G219" s="26">
        <v>44040</v>
      </c>
    </row>
    <row r="220" spans="2:7" x14ac:dyDescent="0.45">
      <c r="B220" t="s">
        <v>355</v>
      </c>
      <c r="C220">
        <v>0</v>
      </c>
      <c r="D220">
        <v>60</v>
      </c>
      <c r="E220" t="s">
        <v>400</v>
      </c>
      <c r="F220" s="26">
        <v>44026</v>
      </c>
      <c r="G220" s="26">
        <v>44033</v>
      </c>
    </row>
    <row r="221" spans="2:7" x14ac:dyDescent="0.45">
      <c r="B221" t="s">
        <v>355</v>
      </c>
      <c r="C221">
        <v>0</v>
      </c>
      <c r="D221">
        <v>60</v>
      </c>
      <c r="E221" t="s">
        <v>400</v>
      </c>
      <c r="F221" s="26">
        <v>44019</v>
      </c>
      <c r="G221" s="26">
        <v>44026</v>
      </c>
    </row>
    <row r="222" spans="2:7" x14ac:dyDescent="0.45">
      <c r="B222" t="s">
        <v>355</v>
      </c>
      <c r="C222">
        <v>0</v>
      </c>
      <c r="D222">
        <v>60</v>
      </c>
      <c r="E222" t="s">
        <v>400</v>
      </c>
      <c r="F222" s="26">
        <v>44012</v>
      </c>
      <c r="G222" s="26">
        <v>44019</v>
      </c>
    </row>
    <row r="223" spans="2:7" x14ac:dyDescent="0.45">
      <c r="B223" t="s">
        <v>355</v>
      </c>
      <c r="C223">
        <v>0</v>
      </c>
      <c r="D223">
        <v>60</v>
      </c>
      <c r="E223" t="s">
        <v>400</v>
      </c>
      <c r="F223" s="26">
        <v>44005</v>
      </c>
      <c r="G223" s="26">
        <v>44012</v>
      </c>
    </row>
    <row r="224" spans="2:7" x14ac:dyDescent="0.45">
      <c r="B224" t="s">
        <v>355</v>
      </c>
      <c r="C224">
        <v>0</v>
      </c>
      <c r="D224">
        <v>60</v>
      </c>
      <c r="E224" t="s">
        <v>400</v>
      </c>
      <c r="F224" s="26">
        <v>44152</v>
      </c>
      <c r="G224" s="26">
        <v>44159</v>
      </c>
    </row>
    <row r="225" spans="2:7" x14ac:dyDescent="0.45">
      <c r="B225" t="s">
        <v>355</v>
      </c>
      <c r="C225">
        <v>0</v>
      </c>
      <c r="D225">
        <v>60</v>
      </c>
      <c r="E225" t="s">
        <v>400</v>
      </c>
      <c r="F225" s="26">
        <v>44145</v>
      </c>
      <c r="G225" s="26">
        <v>44152</v>
      </c>
    </row>
    <row r="226" spans="2:7" x14ac:dyDescent="0.45">
      <c r="B226" t="s">
        <v>355</v>
      </c>
      <c r="C226">
        <v>0</v>
      </c>
      <c r="D226">
        <v>60</v>
      </c>
      <c r="E226" t="s">
        <v>400</v>
      </c>
      <c r="F226" s="26">
        <v>44138</v>
      </c>
      <c r="G226" s="26">
        <v>44145</v>
      </c>
    </row>
    <row r="227" spans="2:7" x14ac:dyDescent="0.45">
      <c r="B227" t="s">
        <v>355</v>
      </c>
      <c r="C227">
        <v>0</v>
      </c>
      <c r="D227">
        <v>60</v>
      </c>
      <c r="E227" t="s">
        <v>400</v>
      </c>
      <c r="F227" s="26">
        <v>44131</v>
      </c>
      <c r="G227" s="26">
        <v>44138</v>
      </c>
    </row>
    <row r="228" spans="2:7" x14ac:dyDescent="0.45">
      <c r="B228" t="s">
        <v>355</v>
      </c>
      <c r="C228">
        <v>0</v>
      </c>
      <c r="D228">
        <v>60</v>
      </c>
      <c r="E228" t="s">
        <v>400</v>
      </c>
      <c r="F228" s="26">
        <v>44124</v>
      </c>
      <c r="G228" s="26">
        <v>44131</v>
      </c>
    </row>
    <row r="229" spans="2:7" x14ac:dyDescent="0.45">
      <c r="B229" t="s">
        <v>355</v>
      </c>
      <c r="C229">
        <v>0</v>
      </c>
      <c r="D229">
        <v>60</v>
      </c>
      <c r="E229" t="s">
        <v>400</v>
      </c>
      <c r="F229" s="26">
        <v>44117</v>
      </c>
      <c r="G229" s="26">
        <v>44124</v>
      </c>
    </row>
    <row r="230" spans="2:7" x14ac:dyDescent="0.45">
      <c r="B230" t="s">
        <v>355</v>
      </c>
      <c r="C230">
        <v>0</v>
      </c>
      <c r="D230">
        <v>60</v>
      </c>
      <c r="E230" t="s">
        <v>400</v>
      </c>
      <c r="F230" s="26">
        <v>44110</v>
      </c>
      <c r="G230" s="26">
        <v>44117</v>
      </c>
    </row>
    <row r="231" spans="2:7" x14ac:dyDescent="0.45">
      <c r="B231" t="s">
        <v>355</v>
      </c>
      <c r="C231">
        <v>0</v>
      </c>
      <c r="D231">
        <v>60</v>
      </c>
      <c r="E231" t="s">
        <v>400</v>
      </c>
      <c r="F231" s="26">
        <v>44103</v>
      </c>
      <c r="G231" s="26">
        <v>44110</v>
      </c>
    </row>
    <row r="232" spans="2:7" x14ac:dyDescent="0.45">
      <c r="B232" t="s">
        <v>355</v>
      </c>
      <c r="C232">
        <v>0</v>
      </c>
      <c r="D232">
        <v>60</v>
      </c>
      <c r="E232" t="s">
        <v>400</v>
      </c>
      <c r="F232" s="26">
        <v>43578</v>
      </c>
      <c r="G232" s="26">
        <v>43585</v>
      </c>
    </row>
    <row r="233" spans="2:7" x14ac:dyDescent="0.45">
      <c r="B233" t="s">
        <v>355</v>
      </c>
      <c r="C233">
        <v>0</v>
      </c>
      <c r="D233">
        <v>60</v>
      </c>
      <c r="E233" t="s">
        <v>400</v>
      </c>
      <c r="F233" s="26">
        <v>43571</v>
      </c>
      <c r="G233" s="26">
        <v>43578</v>
      </c>
    </row>
    <row r="234" spans="2:7" x14ac:dyDescent="0.45">
      <c r="B234" t="s">
        <v>355</v>
      </c>
      <c r="C234">
        <v>0</v>
      </c>
      <c r="D234">
        <v>60</v>
      </c>
      <c r="E234" t="s">
        <v>400</v>
      </c>
      <c r="F234" s="26">
        <v>43564</v>
      </c>
      <c r="G234" s="26">
        <v>43571</v>
      </c>
    </row>
    <row r="235" spans="2:7" x14ac:dyDescent="0.45">
      <c r="B235" t="s">
        <v>355</v>
      </c>
      <c r="C235">
        <v>0</v>
      </c>
      <c r="D235">
        <v>60</v>
      </c>
      <c r="E235" t="s">
        <v>400</v>
      </c>
      <c r="F235" s="26">
        <v>43557</v>
      </c>
      <c r="G235" s="26">
        <v>43564</v>
      </c>
    </row>
    <row r="236" spans="2:7" x14ac:dyDescent="0.45">
      <c r="B236" t="s">
        <v>355</v>
      </c>
      <c r="C236">
        <v>0</v>
      </c>
      <c r="D236">
        <v>60</v>
      </c>
      <c r="E236" t="s">
        <v>400</v>
      </c>
      <c r="F236" s="26">
        <v>43550</v>
      </c>
      <c r="G236" s="26">
        <v>43557</v>
      </c>
    </row>
    <row r="237" spans="2:7" x14ac:dyDescent="0.45">
      <c r="B237" t="s">
        <v>355</v>
      </c>
      <c r="C237">
        <v>0</v>
      </c>
      <c r="D237">
        <v>60</v>
      </c>
      <c r="E237" t="s">
        <v>400</v>
      </c>
      <c r="F237" s="26">
        <v>43543</v>
      </c>
      <c r="G237" s="26">
        <v>43550</v>
      </c>
    </row>
    <row r="238" spans="2:7" x14ac:dyDescent="0.45">
      <c r="B238" t="s">
        <v>355</v>
      </c>
      <c r="C238">
        <v>0</v>
      </c>
      <c r="D238">
        <v>60</v>
      </c>
      <c r="E238" t="s">
        <v>400</v>
      </c>
      <c r="F238" s="26">
        <v>43536</v>
      </c>
      <c r="G238" s="26">
        <v>43543</v>
      </c>
    </row>
    <row r="239" spans="2:7" x14ac:dyDescent="0.45">
      <c r="B239" t="s">
        <v>355</v>
      </c>
      <c r="C239">
        <v>0</v>
      </c>
      <c r="D239">
        <v>60</v>
      </c>
      <c r="E239" t="s">
        <v>400</v>
      </c>
      <c r="F239" s="26">
        <v>43585</v>
      </c>
      <c r="G239" s="26">
        <v>43592</v>
      </c>
    </row>
    <row r="240" spans="2:7" x14ac:dyDescent="0.45">
      <c r="B240" t="s">
        <v>355</v>
      </c>
      <c r="C240">
        <v>0</v>
      </c>
      <c r="D240">
        <v>60</v>
      </c>
      <c r="E240" t="s">
        <v>400</v>
      </c>
      <c r="F240" s="26">
        <v>43529</v>
      </c>
      <c r="G240" s="26">
        <v>43536</v>
      </c>
    </row>
    <row r="241" spans="2:7" x14ac:dyDescent="0.45">
      <c r="B241" t="s">
        <v>355</v>
      </c>
      <c r="C241">
        <v>0</v>
      </c>
      <c r="D241">
        <v>60</v>
      </c>
      <c r="E241" t="s">
        <v>400</v>
      </c>
      <c r="F241" s="26">
        <v>43522</v>
      </c>
      <c r="G241" s="26">
        <v>43529</v>
      </c>
    </row>
    <row r="242" spans="2:7" x14ac:dyDescent="0.45">
      <c r="B242" t="s">
        <v>355</v>
      </c>
      <c r="C242">
        <v>0</v>
      </c>
      <c r="D242">
        <v>60</v>
      </c>
      <c r="E242" t="s">
        <v>400</v>
      </c>
      <c r="F242" s="26">
        <v>43515</v>
      </c>
      <c r="G242" s="26">
        <v>43522</v>
      </c>
    </row>
    <row r="243" spans="2:7" x14ac:dyDescent="0.45">
      <c r="B243" t="s">
        <v>355</v>
      </c>
      <c r="C243">
        <v>0</v>
      </c>
      <c r="D243">
        <v>60</v>
      </c>
      <c r="E243" t="s">
        <v>400</v>
      </c>
      <c r="F243" s="26">
        <v>43508</v>
      </c>
      <c r="G243" s="26">
        <v>43515</v>
      </c>
    </row>
    <row r="244" spans="2:7" x14ac:dyDescent="0.45">
      <c r="B244" t="s">
        <v>355</v>
      </c>
      <c r="C244">
        <v>0</v>
      </c>
      <c r="D244">
        <v>60</v>
      </c>
      <c r="E244" t="s">
        <v>400</v>
      </c>
      <c r="F244" s="26">
        <v>43501</v>
      </c>
      <c r="G244" s="26">
        <v>43508</v>
      </c>
    </row>
    <row r="245" spans="2:7" x14ac:dyDescent="0.45">
      <c r="B245" t="s">
        <v>355</v>
      </c>
      <c r="C245">
        <v>0</v>
      </c>
      <c r="D245">
        <v>60</v>
      </c>
      <c r="E245" t="s">
        <v>400</v>
      </c>
      <c r="F245" s="26">
        <v>43494</v>
      </c>
      <c r="G245" s="26">
        <v>43501</v>
      </c>
    </row>
    <row r="246" spans="2:7" x14ac:dyDescent="0.45">
      <c r="B246" t="s">
        <v>355</v>
      </c>
      <c r="C246">
        <v>0</v>
      </c>
      <c r="D246">
        <v>60</v>
      </c>
      <c r="E246" t="s">
        <v>400</v>
      </c>
      <c r="F246" s="26">
        <v>43487</v>
      </c>
      <c r="G246" s="26">
        <v>43494</v>
      </c>
    </row>
    <row r="247" spans="2:7" x14ac:dyDescent="0.45">
      <c r="B247" t="s">
        <v>355</v>
      </c>
      <c r="C247">
        <v>0</v>
      </c>
      <c r="D247">
        <v>60</v>
      </c>
      <c r="E247" t="s">
        <v>400</v>
      </c>
      <c r="F247" s="26">
        <v>43480</v>
      </c>
      <c r="G247" s="26">
        <v>43487</v>
      </c>
    </row>
    <row r="248" spans="2:7" x14ac:dyDescent="0.45">
      <c r="B248" t="s">
        <v>355</v>
      </c>
      <c r="C248">
        <v>0</v>
      </c>
      <c r="D248">
        <v>60</v>
      </c>
      <c r="E248" t="s">
        <v>400</v>
      </c>
      <c r="F248" s="26">
        <v>43473</v>
      </c>
      <c r="G248" s="26">
        <v>43480</v>
      </c>
    </row>
    <row r="249" spans="2:7" x14ac:dyDescent="0.45">
      <c r="B249" t="s">
        <v>355</v>
      </c>
      <c r="C249">
        <v>0</v>
      </c>
      <c r="D249">
        <v>60</v>
      </c>
      <c r="E249" t="s">
        <v>400</v>
      </c>
      <c r="F249" s="26">
        <v>43466</v>
      </c>
      <c r="G249" s="26">
        <v>43473</v>
      </c>
    </row>
    <row r="250" spans="2:7" x14ac:dyDescent="0.45">
      <c r="B250" t="s">
        <v>355</v>
      </c>
      <c r="C250">
        <v>-20</v>
      </c>
      <c r="D250">
        <v>60</v>
      </c>
      <c r="E250" t="s">
        <v>400</v>
      </c>
      <c r="F250" s="26">
        <v>40179</v>
      </c>
      <c r="G250" s="26">
        <v>43466</v>
      </c>
    </row>
    <row r="251" spans="2:7" x14ac:dyDescent="0.45">
      <c r="B251" t="s">
        <v>355</v>
      </c>
      <c r="C251">
        <v>0</v>
      </c>
      <c r="D251">
        <v>60</v>
      </c>
      <c r="E251" t="s">
        <v>400</v>
      </c>
      <c r="F251" s="26">
        <v>43928</v>
      </c>
      <c r="G251" s="26">
        <v>43935</v>
      </c>
    </row>
    <row r="252" spans="2:7" x14ac:dyDescent="0.45">
      <c r="B252" t="s">
        <v>355</v>
      </c>
      <c r="C252">
        <v>0</v>
      </c>
      <c r="D252">
        <v>60</v>
      </c>
      <c r="E252" t="s">
        <v>400</v>
      </c>
      <c r="F252" s="26">
        <v>43921</v>
      </c>
      <c r="G252" s="26">
        <v>43928</v>
      </c>
    </row>
    <row r="253" spans="2:7" x14ac:dyDescent="0.45">
      <c r="B253" t="s">
        <v>355</v>
      </c>
      <c r="C253">
        <v>0</v>
      </c>
      <c r="D253">
        <v>60</v>
      </c>
      <c r="E253" t="s">
        <v>400</v>
      </c>
      <c r="F253" s="26">
        <v>43914</v>
      </c>
      <c r="G253" s="26">
        <v>43921</v>
      </c>
    </row>
    <row r="254" spans="2:7" x14ac:dyDescent="0.45">
      <c r="B254" t="s">
        <v>355</v>
      </c>
      <c r="C254">
        <v>0</v>
      </c>
      <c r="D254">
        <v>60</v>
      </c>
      <c r="E254" t="s">
        <v>400</v>
      </c>
      <c r="F254" s="26">
        <v>43907</v>
      </c>
      <c r="G254" s="26">
        <v>43914</v>
      </c>
    </row>
    <row r="255" spans="2:7" x14ac:dyDescent="0.45">
      <c r="B255" t="s">
        <v>355</v>
      </c>
      <c r="C255">
        <v>0</v>
      </c>
      <c r="D255">
        <v>60</v>
      </c>
      <c r="E255" t="s">
        <v>400</v>
      </c>
      <c r="F255" s="26">
        <v>43900</v>
      </c>
      <c r="G255" s="26">
        <v>43907</v>
      </c>
    </row>
    <row r="256" spans="2:7" x14ac:dyDescent="0.45">
      <c r="B256" t="s">
        <v>355</v>
      </c>
      <c r="C256">
        <v>0</v>
      </c>
      <c r="D256">
        <v>60</v>
      </c>
      <c r="E256" t="s">
        <v>400</v>
      </c>
      <c r="F256" s="26">
        <v>43893</v>
      </c>
      <c r="G256" s="26">
        <v>43900</v>
      </c>
    </row>
    <row r="257" spans="2:7" x14ac:dyDescent="0.45">
      <c r="B257" t="s">
        <v>355</v>
      </c>
      <c r="C257">
        <v>0</v>
      </c>
      <c r="D257">
        <v>60</v>
      </c>
      <c r="E257" t="s">
        <v>400</v>
      </c>
      <c r="F257" s="26">
        <v>43886</v>
      </c>
      <c r="G257" s="26">
        <v>43893</v>
      </c>
    </row>
    <row r="258" spans="2:7" x14ac:dyDescent="0.45">
      <c r="B258" t="s">
        <v>355</v>
      </c>
      <c r="C258">
        <v>0</v>
      </c>
      <c r="D258">
        <v>60</v>
      </c>
      <c r="E258" t="s">
        <v>400</v>
      </c>
      <c r="F258" s="26">
        <v>43879</v>
      </c>
      <c r="G258" s="26">
        <v>43886</v>
      </c>
    </row>
    <row r="259" spans="2:7" x14ac:dyDescent="0.45">
      <c r="B259" t="s">
        <v>355</v>
      </c>
      <c r="C259">
        <v>0</v>
      </c>
      <c r="D259">
        <v>60</v>
      </c>
      <c r="E259" t="s">
        <v>400</v>
      </c>
      <c r="F259" s="26">
        <v>43872</v>
      </c>
      <c r="G259" s="26">
        <v>43879</v>
      </c>
    </row>
    <row r="260" spans="2:7" x14ac:dyDescent="0.45">
      <c r="B260" t="s">
        <v>355</v>
      </c>
      <c r="C260">
        <v>0</v>
      </c>
      <c r="D260">
        <v>60</v>
      </c>
      <c r="E260" t="s">
        <v>400</v>
      </c>
      <c r="F260" s="26">
        <v>43865</v>
      </c>
      <c r="G260" s="26">
        <v>43872</v>
      </c>
    </row>
    <row r="261" spans="2:7" x14ac:dyDescent="0.45">
      <c r="B261" t="s">
        <v>355</v>
      </c>
      <c r="C261">
        <v>0</v>
      </c>
      <c r="D261">
        <v>60</v>
      </c>
      <c r="E261" t="s">
        <v>400</v>
      </c>
      <c r="F261" s="26">
        <v>43858</v>
      </c>
      <c r="G261" s="26">
        <v>43865</v>
      </c>
    </row>
    <row r="262" spans="2:7" x14ac:dyDescent="0.45">
      <c r="B262" t="s">
        <v>355</v>
      </c>
      <c r="C262">
        <v>0</v>
      </c>
      <c r="D262">
        <v>60</v>
      </c>
      <c r="E262" t="s">
        <v>400</v>
      </c>
      <c r="F262" s="26">
        <v>43851</v>
      </c>
      <c r="G262" s="26">
        <v>43858</v>
      </c>
    </row>
    <row r="263" spans="2:7" x14ac:dyDescent="0.45">
      <c r="B263" t="s">
        <v>355</v>
      </c>
      <c r="C263">
        <v>0</v>
      </c>
      <c r="D263">
        <v>60</v>
      </c>
      <c r="E263" t="s">
        <v>400</v>
      </c>
      <c r="F263" s="26">
        <v>43844</v>
      </c>
      <c r="G263" s="26">
        <v>43851</v>
      </c>
    </row>
    <row r="264" spans="2:7" x14ac:dyDescent="0.45">
      <c r="B264" t="s">
        <v>355</v>
      </c>
      <c r="C264">
        <v>0</v>
      </c>
      <c r="D264">
        <v>60</v>
      </c>
      <c r="E264" t="s">
        <v>400</v>
      </c>
      <c r="F264" s="26">
        <v>43837</v>
      </c>
      <c r="G264" s="26">
        <v>43844</v>
      </c>
    </row>
    <row r="265" spans="2:7" x14ac:dyDescent="0.45">
      <c r="B265" t="s">
        <v>355</v>
      </c>
      <c r="C265">
        <v>0</v>
      </c>
      <c r="D265">
        <v>60</v>
      </c>
      <c r="E265" t="s">
        <v>400</v>
      </c>
      <c r="F265" s="26">
        <v>43830</v>
      </c>
      <c r="G265" s="26">
        <v>43837</v>
      </c>
    </row>
    <row r="266" spans="2:7" x14ac:dyDescent="0.45">
      <c r="B266" t="s">
        <v>355</v>
      </c>
      <c r="C266">
        <v>0</v>
      </c>
      <c r="D266">
        <v>60</v>
      </c>
      <c r="E266" t="s">
        <v>400</v>
      </c>
      <c r="F266" s="26">
        <v>43823</v>
      </c>
      <c r="G266" s="26">
        <v>43830</v>
      </c>
    </row>
    <row r="267" spans="2:7" x14ac:dyDescent="0.45">
      <c r="B267" t="s">
        <v>355</v>
      </c>
      <c r="C267">
        <v>0</v>
      </c>
      <c r="D267">
        <v>60</v>
      </c>
      <c r="E267" t="s">
        <v>400</v>
      </c>
      <c r="F267" s="26">
        <v>43816</v>
      </c>
      <c r="G267" s="26">
        <v>43823</v>
      </c>
    </row>
    <row r="268" spans="2:7" x14ac:dyDescent="0.45">
      <c r="B268" t="s">
        <v>355</v>
      </c>
      <c r="C268">
        <v>0</v>
      </c>
      <c r="D268">
        <v>60</v>
      </c>
      <c r="E268" t="s">
        <v>400</v>
      </c>
      <c r="F268" s="26">
        <v>43809</v>
      </c>
      <c r="G268" s="26">
        <v>43816</v>
      </c>
    </row>
    <row r="269" spans="2:7" x14ac:dyDescent="0.45">
      <c r="B269" t="s">
        <v>355</v>
      </c>
      <c r="C269">
        <v>0</v>
      </c>
      <c r="D269">
        <v>60</v>
      </c>
      <c r="E269" t="s">
        <v>400</v>
      </c>
      <c r="F269" s="26">
        <v>43802</v>
      </c>
      <c r="G269" s="26">
        <v>43809</v>
      </c>
    </row>
    <row r="270" spans="2:7" x14ac:dyDescent="0.45">
      <c r="B270" t="s">
        <v>355</v>
      </c>
      <c r="C270">
        <v>0</v>
      </c>
      <c r="D270">
        <v>60</v>
      </c>
      <c r="E270" t="s">
        <v>400</v>
      </c>
      <c r="F270" s="26">
        <v>43795</v>
      </c>
      <c r="G270" s="26">
        <v>43802</v>
      </c>
    </row>
    <row r="271" spans="2:7" x14ac:dyDescent="0.45">
      <c r="B271" t="s">
        <v>355</v>
      </c>
      <c r="C271">
        <v>0</v>
      </c>
      <c r="D271">
        <v>60</v>
      </c>
      <c r="E271" t="s">
        <v>400</v>
      </c>
      <c r="F271" s="26">
        <v>43998</v>
      </c>
      <c r="G271" s="26">
        <v>44005</v>
      </c>
    </row>
    <row r="272" spans="2:7" x14ac:dyDescent="0.45">
      <c r="B272" t="s">
        <v>355</v>
      </c>
      <c r="C272">
        <v>0</v>
      </c>
      <c r="D272">
        <v>60</v>
      </c>
      <c r="E272" t="s">
        <v>400</v>
      </c>
      <c r="F272" s="26">
        <v>43991</v>
      </c>
      <c r="G272" s="26">
        <v>43998</v>
      </c>
    </row>
    <row r="273" spans="2:7" x14ac:dyDescent="0.45">
      <c r="B273" t="s">
        <v>355</v>
      </c>
      <c r="C273">
        <v>0</v>
      </c>
      <c r="D273">
        <v>60</v>
      </c>
      <c r="E273" t="s">
        <v>400</v>
      </c>
      <c r="F273" s="26">
        <v>43984</v>
      </c>
      <c r="G273" s="26">
        <v>43991</v>
      </c>
    </row>
    <row r="274" spans="2:7" x14ac:dyDescent="0.45">
      <c r="B274" t="s">
        <v>355</v>
      </c>
      <c r="C274">
        <v>0</v>
      </c>
      <c r="D274">
        <v>60</v>
      </c>
      <c r="E274" t="s">
        <v>400</v>
      </c>
      <c r="F274" s="26">
        <v>43977</v>
      </c>
      <c r="G274" s="26">
        <v>43984</v>
      </c>
    </row>
    <row r="275" spans="2:7" x14ac:dyDescent="0.45">
      <c r="B275" t="s">
        <v>355</v>
      </c>
      <c r="C275">
        <v>0</v>
      </c>
      <c r="D275">
        <v>60</v>
      </c>
      <c r="E275" t="s">
        <v>400</v>
      </c>
      <c r="F275" s="26">
        <v>43970</v>
      </c>
      <c r="G275" s="26">
        <v>43977</v>
      </c>
    </row>
    <row r="276" spans="2:7" x14ac:dyDescent="0.45">
      <c r="B276" t="s">
        <v>355</v>
      </c>
      <c r="C276">
        <v>0</v>
      </c>
      <c r="D276">
        <v>60</v>
      </c>
      <c r="E276" t="s">
        <v>400</v>
      </c>
      <c r="F276" s="26">
        <v>43963</v>
      </c>
      <c r="G276" s="26">
        <v>43970</v>
      </c>
    </row>
    <row r="277" spans="2:7" x14ac:dyDescent="0.45">
      <c r="B277" t="s">
        <v>355</v>
      </c>
      <c r="C277">
        <v>0</v>
      </c>
      <c r="D277">
        <v>60</v>
      </c>
      <c r="E277" t="s">
        <v>400</v>
      </c>
      <c r="F277" s="26">
        <v>43956</v>
      </c>
      <c r="G277" s="26">
        <v>43963</v>
      </c>
    </row>
    <row r="278" spans="2:7" x14ac:dyDescent="0.45">
      <c r="B278" t="s">
        <v>355</v>
      </c>
      <c r="C278">
        <v>0</v>
      </c>
      <c r="D278">
        <v>60</v>
      </c>
      <c r="E278" t="s">
        <v>400</v>
      </c>
      <c r="F278" s="26">
        <v>43949</v>
      </c>
      <c r="G278" s="26">
        <v>43956</v>
      </c>
    </row>
    <row r="279" spans="2:7" x14ac:dyDescent="0.45">
      <c r="B279" t="s">
        <v>355</v>
      </c>
      <c r="C279">
        <v>0</v>
      </c>
      <c r="D279">
        <v>60</v>
      </c>
      <c r="E279" t="s">
        <v>400</v>
      </c>
      <c r="F279" s="26">
        <v>43942</v>
      </c>
      <c r="G279" s="26">
        <v>43949</v>
      </c>
    </row>
    <row r="280" spans="2:7" x14ac:dyDescent="0.45">
      <c r="B280" t="s">
        <v>355</v>
      </c>
      <c r="C280">
        <v>0</v>
      </c>
      <c r="D280">
        <v>60</v>
      </c>
      <c r="E280" t="s">
        <v>400</v>
      </c>
      <c r="F280" s="26">
        <v>43935</v>
      </c>
      <c r="G280" s="26">
        <v>43942</v>
      </c>
    </row>
    <row r="281" spans="2:7" x14ac:dyDescent="0.45">
      <c r="B281" t="s">
        <v>356</v>
      </c>
      <c r="C281">
        <v>0</v>
      </c>
      <c r="D281">
        <v>60</v>
      </c>
      <c r="E281" t="s">
        <v>400</v>
      </c>
      <c r="F281" s="26">
        <v>40179</v>
      </c>
      <c r="G281" s="26">
        <v>18628</v>
      </c>
    </row>
    <row r="282" spans="2:7" x14ac:dyDescent="0.45">
      <c r="B282" t="s">
        <v>357</v>
      </c>
      <c r="C282">
        <v>0</v>
      </c>
      <c r="D282">
        <v>60</v>
      </c>
      <c r="E282" t="s">
        <v>400</v>
      </c>
      <c r="F282" s="26">
        <v>40179</v>
      </c>
      <c r="G282" s="26">
        <v>18628</v>
      </c>
    </row>
    <row r="283" spans="2:7" x14ac:dyDescent="0.45">
      <c r="B283" t="s">
        <v>358</v>
      </c>
      <c r="C283">
        <v>0</v>
      </c>
      <c r="D283">
        <v>60</v>
      </c>
      <c r="E283" t="s">
        <v>400</v>
      </c>
      <c r="F283" s="26">
        <v>40179</v>
      </c>
      <c r="G283" s="26">
        <v>18628</v>
      </c>
    </row>
    <row r="284" spans="2:7" x14ac:dyDescent="0.45">
      <c r="B284" t="s">
        <v>359</v>
      </c>
      <c r="C284">
        <v>0</v>
      </c>
      <c r="D284">
        <v>1</v>
      </c>
      <c r="E284" t="s">
        <v>400</v>
      </c>
      <c r="F284" s="26">
        <v>40179</v>
      </c>
      <c r="G284" s="26">
        <v>18628</v>
      </c>
    </row>
    <row r="285" spans="2:7" x14ac:dyDescent="0.45">
      <c r="B285" t="s">
        <v>360</v>
      </c>
      <c r="C285">
        <v>0</v>
      </c>
      <c r="D285">
        <v>1</v>
      </c>
      <c r="E285" t="s">
        <v>400</v>
      </c>
      <c r="F285" s="26">
        <v>40179</v>
      </c>
      <c r="G285" s="26">
        <v>18628</v>
      </c>
    </row>
    <row r="286" spans="2:7" x14ac:dyDescent="0.45">
      <c r="B286" t="s">
        <v>361</v>
      </c>
      <c r="C286">
        <v>0</v>
      </c>
      <c r="D286">
        <v>1</v>
      </c>
      <c r="E286" t="s">
        <v>400</v>
      </c>
      <c r="F286" s="26">
        <v>40179</v>
      </c>
      <c r="G286" s="26">
        <v>18628</v>
      </c>
    </row>
    <row r="287" spans="2:7" x14ac:dyDescent="0.45">
      <c r="B287" t="s">
        <v>362</v>
      </c>
      <c r="C287">
        <v>0</v>
      </c>
      <c r="D287">
        <v>1</v>
      </c>
      <c r="E287" t="s">
        <v>400</v>
      </c>
      <c r="F287" s="26">
        <v>40179</v>
      </c>
      <c r="G287" s="26">
        <v>18628</v>
      </c>
    </row>
    <row r="288" spans="2:7" x14ac:dyDescent="0.45">
      <c r="B288" t="s">
        <v>363</v>
      </c>
      <c r="C288">
        <v>0</v>
      </c>
      <c r="D288">
        <v>1</v>
      </c>
      <c r="E288" t="s">
        <v>400</v>
      </c>
      <c r="F288" s="26">
        <v>40179</v>
      </c>
      <c r="G288" s="26">
        <v>18628</v>
      </c>
    </row>
    <row r="289" spans="2:7" x14ac:dyDescent="0.45">
      <c r="B289" t="s">
        <v>364</v>
      </c>
      <c r="C289">
        <v>0</v>
      </c>
      <c r="D289">
        <v>1</v>
      </c>
      <c r="E289" t="s">
        <v>400</v>
      </c>
      <c r="F289" s="26">
        <v>40179</v>
      </c>
      <c r="G289" s="26">
        <v>18628</v>
      </c>
    </row>
    <row r="290" spans="2:7" x14ac:dyDescent="0.45">
      <c r="B290" t="s">
        <v>365</v>
      </c>
      <c r="C290">
        <v>0</v>
      </c>
      <c r="D290">
        <v>1</v>
      </c>
      <c r="E290" t="s">
        <v>400</v>
      </c>
      <c r="F290" s="26">
        <v>40179</v>
      </c>
      <c r="G290" s="26">
        <v>18628</v>
      </c>
    </row>
    <row r="291" spans="2:7" x14ac:dyDescent="0.45">
      <c r="B291" t="s">
        <v>366</v>
      </c>
      <c r="C291">
        <v>0</v>
      </c>
      <c r="D291">
        <v>60</v>
      </c>
      <c r="E291" t="s">
        <v>400</v>
      </c>
      <c r="F291" s="26">
        <v>40179</v>
      </c>
      <c r="G291" s="26">
        <v>18628</v>
      </c>
    </row>
    <row r="292" spans="2:7" x14ac:dyDescent="0.45">
      <c r="B292" t="s">
        <v>367</v>
      </c>
      <c r="C292">
        <v>0</v>
      </c>
      <c r="D292">
        <v>60</v>
      </c>
      <c r="E292" t="s">
        <v>400</v>
      </c>
      <c r="F292" s="26">
        <v>40179</v>
      </c>
      <c r="G292" s="26">
        <v>18628</v>
      </c>
    </row>
    <row r="293" spans="2:7" x14ac:dyDescent="0.45">
      <c r="B293" t="s">
        <v>368</v>
      </c>
      <c r="C293">
        <v>0</v>
      </c>
      <c r="D293">
        <v>60</v>
      </c>
      <c r="E293" t="s">
        <v>400</v>
      </c>
      <c r="F293" s="26">
        <v>40179</v>
      </c>
      <c r="G293" s="26">
        <v>18628</v>
      </c>
    </row>
    <row r="294" spans="2:7" x14ac:dyDescent="0.45">
      <c r="B294" t="s">
        <v>369</v>
      </c>
      <c r="C294">
        <v>0</v>
      </c>
      <c r="D294">
        <v>60</v>
      </c>
      <c r="E294" t="s">
        <v>400</v>
      </c>
      <c r="F294" s="26">
        <v>40179</v>
      </c>
      <c r="G294" s="26">
        <v>18628</v>
      </c>
    </row>
    <row r="295" spans="2:7" x14ac:dyDescent="0.45">
      <c r="B295" t="s">
        <v>370</v>
      </c>
      <c r="C295">
        <v>0</v>
      </c>
      <c r="D295">
        <v>60</v>
      </c>
      <c r="E295" t="s">
        <v>400</v>
      </c>
      <c r="F295" s="26">
        <v>40179</v>
      </c>
      <c r="G295" s="26">
        <v>18628</v>
      </c>
    </row>
    <row r="296" spans="2:7" x14ac:dyDescent="0.45">
      <c r="B296" t="s">
        <v>371</v>
      </c>
      <c r="C296">
        <v>0</v>
      </c>
      <c r="D296">
        <v>60</v>
      </c>
      <c r="E296" t="s">
        <v>400</v>
      </c>
      <c r="F296" s="26">
        <v>40179</v>
      </c>
      <c r="G296" s="26">
        <v>18628</v>
      </c>
    </row>
    <row r="297" spans="2:7" x14ac:dyDescent="0.45">
      <c r="B297" t="s">
        <v>372</v>
      </c>
      <c r="C297">
        <v>0</v>
      </c>
      <c r="D297">
        <v>60</v>
      </c>
      <c r="E297" t="s">
        <v>400</v>
      </c>
      <c r="F297" s="26">
        <v>40179</v>
      </c>
      <c r="G297" s="26">
        <v>18628</v>
      </c>
    </row>
    <row r="298" spans="2:7" x14ac:dyDescent="0.45">
      <c r="B298" t="s">
        <v>373</v>
      </c>
      <c r="C298">
        <v>0</v>
      </c>
      <c r="D298">
        <v>60</v>
      </c>
      <c r="E298" t="s">
        <v>400</v>
      </c>
      <c r="F298" s="26">
        <v>40179</v>
      </c>
      <c r="G298" s="26">
        <v>18628</v>
      </c>
    </row>
    <row r="299" spans="2:7" x14ac:dyDescent="0.45">
      <c r="B299" t="s">
        <v>374</v>
      </c>
      <c r="C299">
        <v>0</v>
      </c>
      <c r="D299">
        <v>60</v>
      </c>
      <c r="E299" t="s">
        <v>400</v>
      </c>
      <c r="F299" s="26">
        <v>40179</v>
      </c>
      <c r="G299" s="26">
        <v>18628</v>
      </c>
    </row>
    <row r="300" spans="2:7" x14ac:dyDescent="0.45">
      <c r="B300" t="s">
        <v>375</v>
      </c>
      <c r="C300">
        <v>0</v>
      </c>
      <c r="D300">
        <v>60</v>
      </c>
      <c r="E300" t="s">
        <v>400</v>
      </c>
      <c r="F300" s="26">
        <v>40179</v>
      </c>
      <c r="G300" s="26">
        <v>18628</v>
      </c>
    </row>
    <row r="301" spans="2:7" x14ac:dyDescent="0.45">
      <c r="B301" t="s">
        <v>376</v>
      </c>
      <c r="C301">
        <v>0</v>
      </c>
      <c r="D301">
        <v>60</v>
      </c>
      <c r="E301" t="s">
        <v>400</v>
      </c>
      <c r="F301" s="26">
        <v>40179</v>
      </c>
      <c r="G301" s="26">
        <v>18628</v>
      </c>
    </row>
    <row r="302" spans="2:7" x14ac:dyDescent="0.45">
      <c r="B302" t="s">
        <v>377</v>
      </c>
      <c r="C302">
        <v>0</v>
      </c>
      <c r="D302">
        <v>60</v>
      </c>
      <c r="E302" t="s">
        <v>400</v>
      </c>
      <c r="F302" s="26">
        <v>40179</v>
      </c>
      <c r="G302" s="26">
        <v>18628</v>
      </c>
    </row>
    <row r="303" spans="2:7" x14ac:dyDescent="0.45">
      <c r="B303" t="s">
        <v>378</v>
      </c>
      <c r="C303">
        <v>0</v>
      </c>
      <c r="D303">
        <v>60</v>
      </c>
      <c r="E303" t="s">
        <v>400</v>
      </c>
      <c r="F303" s="26">
        <v>40179</v>
      </c>
      <c r="G303" s="26">
        <v>18628</v>
      </c>
    </row>
    <row r="304" spans="2:7" x14ac:dyDescent="0.45">
      <c r="B304" t="s">
        <v>379</v>
      </c>
      <c r="C304">
        <v>0</v>
      </c>
      <c r="D304">
        <v>60</v>
      </c>
      <c r="E304" t="s">
        <v>400</v>
      </c>
      <c r="F304" s="26">
        <v>40179</v>
      </c>
      <c r="G304" s="26">
        <v>18628</v>
      </c>
    </row>
    <row r="305" spans="2:7" x14ac:dyDescent="0.45">
      <c r="B305" t="s">
        <v>380</v>
      </c>
      <c r="C305">
        <v>0</v>
      </c>
      <c r="D305">
        <v>60</v>
      </c>
      <c r="E305" t="s">
        <v>400</v>
      </c>
      <c r="F305" s="26">
        <v>40179</v>
      </c>
      <c r="G305" s="26">
        <v>18628</v>
      </c>
    </row>
    <row r="306" spans="2:7" x14ac:dyDescent="0.45">
      <c r="B306" t="s">
        <v>381</v>
      </c>
      <c r="C306">
        <v>0</v>
      </c>
      <c r="D306">
        <v>60</v>
      </c>
      <c r="E306" t="s">
        <v>400</v>
      </c>
      <c r="F306" s="26">
        <v>40179</v>
      </c>
      <c r="G306" s="26">
        <v>18628</v>
      </c>
    </row>
    <row r="307" spans="2:7" x14ac:dyDescent="0.45">
      <c r="B307" t="s">
        <v>382</v>
      </c>
      <c r="C307">
        <v>0</v>
      </c>
      <c r="D307">
        <v>60</v>
      </c>
      <c r="E307" t="s">
        <v>400</v>
      </c>
      <c r="F307" s="26">
        <v>40179</v>
      </c>
      <c r="G307" s="26">
        <v>18628</v>
      </c>
    </row>
    <row r="308" spans="2:7" x14ac:dyDescent="0.45">
      <c r="B308" t="s">
        <v>383</v>
      </c>
      <c r="C308">
        <v>0</v>
      </c>
      <c r="D308">
        <v>60</v>
      </c>
      <c r="E308" t="s">
        <v>400</v>
      </c>
      <c r="F308" s="26">
        <v>40179</v>
      </c>
      <c r="G308" s="26">
        <v>18628</v>
      </c>
    </row>
    <row r="309" spans="2:7" x14ac:dyDescent="0.45">
      <c r="B309" t="s">
        <v>384</v>
      </c>
      <c r="C309">
        <v>3000</v>
      </c>
      <c r="D309">
        <v>60</v>
      </c>
      <c r="E309" t="s">
        <v>400</v>
      </c>
      <c r="F309" s="26">
        <v>40179</v>
      </c>
      <c r="G309" s="26">
        <v>18628</v>
      </c>
    </row>
    <row r="310" spans="2:7" x14ac:dyDescent="0.45">
      <c r="B310" t="s">
        <v>385</v>
      </c>
      <c r="C310">
        <v>0</v>
      </c>
      <c r="D310">
        <v>60</v>
      </c>
      <c r="E310" t="s">
        <v>400</v>
      </c>
      <c r="F310" s="26">
        <v>40179</v>
      </c>
      <c r="G310" s="26">
        <v>18628</v>
      </c>
    </row>
    <row r="311" spans="2:7" x14ac:dyDescent="0.45">
      <c r="B311" t="s">
        <v>386</v>
      </c>
      <c r="C311">
        <v>0</v>
      </c>
      <c r="D311">
        <v>60</v>
      </c>
      <c r="E311" t="s">
        <v>400</v>
      </c>
      <c r="F311" s="26">
        <v>40179</v>
      </c>
      <c r="G311" s="26">
        <v>18628</v>
      </c>
    </row>
    <row r="312" spans="2:7" x14ac:dyDescent="0.45">
      <c r="B312" t="s">
        <v>387</v>
      </c>
      <c r="C312">
        <v>0</v>
      </c>
      <c r="D312">
        <v>60</v>
      </c>
      <c r="E312" t="s">
        <v>400</v>
      </c>
      <c r="F312" s="26">
        <v>40179</v>
      </c>
      <c r="G312" s="26">
        <v>18628</v>
      </c>
    </row>
    <row r="313" spans="2:7" x14ac:dyDescent="0.45">
      <c r="B313" t="s">
        <v>388</v>
      </c>
      <c r="C313">
        <v>0</v>
      </c>
      <c r="D313">
        <v>60</v>
      </c>
      <c r="E313" t="s">
        <v>400</v>
      </c>
      <c r="F313" s="26">
        <v>40179</v>
      </c>
      <c r="G313" s="26">
        <v>18628</v>
      </c>
    </row>
    <row r="314" spans="2:7" x14ac:dyDescent="0.45">
      <c r="B314" t="s">
        <v>389</v>
      </c>
      <c r="C314">
        <v>0</v>
      </c>
      <c r="D314">
        <v>60</v>
      </c>
      <c r="E314" t="s">
        <v>400</v>
      </c>
      <c r="F314" s="26">
        <v>40179</v>
      </c>
      <c r="G314" s="26">
        <v>18628</v>
      </c>
    </row>
    <row r="315" spans="2:7" x14ac:dyDescent="0.45">
      <c r="B315" t="s">
        <v>390</v>
      </c>
      <c r="C315">
        <v>0</v>
      </c>
      <c r="D315">
        <v>60</v>
      </c>
      <c r="E315" t="s">
        <v>400</v>
      </c>
      <c r="F315" s="26">
        <v>40179</v>
      </c>
      <c r="G315" s="26">
        <v>18628</v>
      </c>
    </row>
    <row r="316" spans="2:7" x14ac:dyDescent="0.45">
      <c r="B316" t="s">
        <v>391</v>
      </c>
      <c r="C316">
        <v>0</v>
      </c>
      <c r="D316">
        <v>60</v>
      </c>
      <c r="E316" t="s">
        <v>400</v>
      </c>
      <c r="F316" s="26">
        <v>40179</v>
      </c>
      <c r="G316" s="26">
        <v>18628</v>
      </c>
    </row>
    <row r="317" spans="2:7" x14ac:dyDescent="0.45">
      <c r="B317" t="s">
        <v>392</v>
      </c>
      <c r="C317">
        <v>0</v>
      </c>
      <c r="D317">
        <v>60</v>
      </c>
      <c r="E317" t="s">
        <v>400</v>
      </c>
      <c r="F317" s="26">
        <v>40179</v>
      </c>
      <c r="G317" s="26">
        <v>18628</v>
      </c>
    </row>
    <row r="318" spans="2:7" x14ac:dyDescent="0.45">
      <c r="B318" t="s">
        <v>393</v>
      </c>
      <c r="C318">
        <v>0</v>
      </c>
      <c r="D318">
        <v>60</v>
      </c>
      <c r="E318" t="s">
        <v>400</v>
      </c>
      <c r="F318" s="26">
        <v>40179</v>
      </c>
      <c r="G318" s="26">
        <v>18628</v>
      </c>
    </row>
    <row r="319" spans="2:7" x14ac:dyDescent="0.45">
      <c r="B319" t="s">
        <v>394</v>
      </c>
      <c r="C319">
        <v>0</v>
      </c>
      <c r="D319">
        <v>60</v>
      </c>
      <c r="E319" t="s">
        <v>400</v>
      </c>
      <c r="F319" s="26">
        <v>40179</v>
      </c>
      <c r="G319" s="26">
        <v>18628</v>
      </c>
    </row>
    <row r="320" spans="2:7" x14ac:dyDescent="0.45">
      <c r="B320">
        <v>0</v>
      </c>
    </row>
    <row r="321" spans="2:2" x14ac:dyDescent="0.45">
      <c r="B321">
        <v>0</v>
      </c>
    </row>
    <row r="322" spans="2:2" x14ac:dyDescent="0.45">
      <c r="B322">
        <v>0</v>
      </c>
    </row>
    <row r="323" spans="2:2" x14ac:dyDescent="0.45">
      <c r="B323">
        <v>0</v>
      </c>
    </row>
    <row r="324" spans="2:2" x14ac:dyDescent="0.45">
      <c r="B324">
        <v>0</v>
      </c>
    </row>
    <row r="325" spans="2:2" x14ac:dyDescent="0.45">
      <c r="B325">
        <v>0</v>
      </c>
    </row>
    <row r="326" spans="2:2" x14ac:dyDescent="0.45">
      <c r="B326">
        <v>0</v>
      </c>
    </row>
    <row r="327" spans="2:2" x14ac:dyDescent="0.45">
      <c r="B327">
        <v>0</v>
      </c>
    </row>
  </sheetData>
  <mergeCells count="1">
    <mergeCell ref="I2:S7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Sheet34"/>
  <dimension ref="B1:S327"/>
  <sheetViews>
    <sheetView workbookViewId="0">
      <selection activeCell="I2" sqref="I2:S7"/>
    </sheetView>
  </sheetViews>
  <sheetFormatPr defaultRowHeight="14.25" x14ac:dyDescent="0.45"/>
  <cols>
    <col min="2" max="2" width="25.1328125" bestFit="1" customWidth="1"/>
    <col min="3" max="3" width="6.1328125" customWidth="1"/>
    <col min="4" max="4" width="10.86328125" bestFit="1" customWidth="1"/>
    <col min="5" max="5" width="15.1328125" bestFit="1" customWidth="1"/>
    <col min="6" max="6" width="14.73046875" bestFit="1" customWidth="1"/>
    <col min="7" max="7" width="13.86328125" bestFit="1" customWidth="1"/>
  </cols>
  <sheetData>
    <row r="1" spans="2:19" x14ac:dyDescent="0.45">
      <c r="B1" t="s">
        <v>395</v>
      </c>
      <c r="C1" t="s">
        <v>67</v>
      </c>
      <c r="D1" t="s">
        <v>396</v>
      </c>
      <c r="E1" t="s">
        <v>397</v>
      </c>
      <c r="F1" t="s">
        <v>398</v>
      </c>
      <c r="G1" t="s">
        <v>399</v>
      </c>
    </row>
    <row r="2" spans="2:19" x14ac:dyDescent="0.45">
      <c r="B2" t="s">
        <v>314</v>
      </c>
      <c r="C2">
        <v>1850</v>
      </c>
      <c r="D2">
        <v>60</v>
      </c>
      <c r="E2" t="s">
        <v>400</v>
      </c>
      <c r="F2" s="26">
        <v>40179</v>
      </c>
      <c r="G2" s="26">
        <v>18628</v>
      </c>
      <c r="I2" s="61" t="s">
        <v>401</v>
      </c>
      <c r="J2" s="61"/>
      <c r="K2" s="61"/>
      <c r="L2" s="61"/>
      <c r="M2" s="61"/>
      <c r="N2" s="61"/>
      <c r="O2" s="61"/>
      <c r="P2" s="61"/>
      <c r="Q2" s="61"/>
      <c r="R2" s="61"/>
      <c r="S2" s="61"/>
    </row>
    <row r="3" spans="2:19" x14ac:dyDescent="0.45">
      <c r="B3" t="s">
        <v>324</v>
      </c>
      <c r="C3">
        <v>1200</v>
      </c>
      <c r="D3">
        <v>60</v>
      </c>
      <c r="E3" t="s">
        <v>400</v>
      </c>
      <c r="F3" s="26">
        <v>40179</v>
      </c>
      <c r="G3" s="26">
        <v>18628</v>
      </c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</row>
    <row r="4" spans="2:19" x14ac:dyDescent="0.45">
      <c r="B4" t="s">
        <v>325</v>
      </c>
      <c r="C4">
        <v>4.3</v>
      </c>
      <c r="D4">
        <v>60</v>
      </c>
      <c r="E4" t="s">
        <v>400</v>
      </c>
      <c r="F4" s="26">
        <v>40179</v>
      </c>
      <c r="G4" s="26">
        <v>18628</v>
      </c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</row>
    <row r="5" spans="2:19" x14ac:dyDescent="0.45">
      <c r="B5" t="s">
        <v>326</v>
      </c>
      <c r="C5">
        <v>0.5</v>
      </c>
      <c r="D5">
        <v>60</v>
      </c>
      <c r="E5" t="s">
        <v>400</v>
      </c>
      <c r="F5" s="26">
        <v>40179</v>
      </c>
      <c r="G5" s="26">
        <v>18628</v>
      </c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</row>
    <row r="6" spans="2:19" x14ac:dyDescent="0.45">
      <c r="B6" t="s">
        <v>327</v>
      </c>
      <c r="C6">
        <v>0.3</v>
      </c>
      <c r="D6">
        <v>60</v>
      </c>
      <c r="E6" t="s">
        <v>400</v>
      </c>
      <c r="F6" s="26">
        <v>40179</v>
      </c>
      <c r="G6" s="26">
        <v>18628</v>
      </c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</row>
    <row r="7" spans="2:19" x14ac:dyDescent="0.45">
      <c r="B7" t="s">
        <v>328</v>
      </c>
      <c r="C7">
        <v>0.2</v>
      </c>
      <c r="D7">
        <v>60</v>
      </c>
      <c r="E7" t="s">
        <v>400</v>
      </c>
      <c r="F7" s="26">
        <v>40179</v>
      </c>
      <c r="G7" s="26">
        <v>18628</v>
      </c>
      <c r="I7" s="61"/>
      <c r="J7" s="61"/>
      <c r="K7" s="61"/>
      <c r="L7" s="61"/>
      <c r="M7" s="61"/>
      <c r="N7" s="61"/>
      <c r="O7" s="61"/>
      <c r="P7" s="61"/>
      <c r="Q7" s="61"/>
      <c r="R7" s="61"/>
      <c r="S7" s="61"/>
    </row>
    <row r="8" spans="2:19" x14ac:dyDescent="0.45">
      <c r="B8" t="s">
        <v>329</v>
      </c>
      <c r="C8">
        <v>0.2</v>
      </c>
      <c r="D8">
        <v>60</v>
      </c>
      <c r="E8" t="s">
        <v>400</v>
      </c>
      <c r="F8" s="26">
        <v>40179</v>
      </c>
      <c r="G8" s="26">
        <v>18628</v>
      </c>
    </row>
    <row r="9" spans="2:19" x14ac:dyDescent="0.45">
      <c r="B9" t="s">
        <v>330</v>
      </c>
      <c r="C9">
        <v>2.4E-2</v>
      </c>
      <c r="D9">
        <v>60</v>
      </c>
      <c r="E9" t="s">
        <v>400</v>
      </c>
      <c r="F9" s="26">
        <v>40179</v>
      </c>
      <c r="G9" s="26">
        <v>18628</v>
      </c>
    </row>
    <row r="10" spans="2:19" x14ac:dyDescent="0.45">
      <c r="B10" t="s">
        <v>331</v>
      </c>
      <c r="C10">
        <v>2.7E-2</v>
      </c>
      <c r="D10">
        <v>60</v>
      </c>
      <c r="E10" t="s">
        <v>400</v>
      </c>
      <c r="F10" s="26">
        <v>40179</v>
      </c>
      <c r="G10" s="26">
        <v>18628</v>
      </c>
    </row>
    <row r="11" spans="2:19" x14ac:dyDescent="0.45">
      <c r="B11" t="s">
        <v>332</v>
      </c>
      <c r="C11">
        <v>2.5999999999999999E-2</v>
      </c>
      <c r="D11">
        <v>60</v>
      </c>
      <c r="E11" t="s">
        <v>400</v>
      </c>
      <c r="F11" s="26">
        <v>40179</v>
      </c>
      <c r="G11" s="26">
        <v>18628</v>
      </c>
    </row>
    <row r="12" spans="2:19" x14ac:dyDescent="0.45">
      <c r="B12" t="s">
        <v>333</v>
      </c>
      <c r="C12">
        <v>1.2999999999999999E-2</v>
      </c>
      <c r="D12">
        <v>60</v>
      </c>
      <c r="E12" t="s">
        <v>400</v>
      </c>
      <c r="F12" s="26">
        <v>40179</v>
      </c>
      <c r="G12" s="26">
        <v>18628</v>
      </c>
    </row>
    <row r="13" spans="2:19" x14ac:dyDescent="0.45">
      <c r="B13" t="s">
        <v>334</v>
      </c>
      <c r="C13">
        <v>0</v>
      </c>
      <c r="D13">
        <v>60</v>
      </c>
      <c r="E13" t="s">
        <v>400</v>
      </c>
      <c r="F13" s="26">
        <v>40179</v>
      </c>
      <c r="G13" s="26">
        <v>18628</v>
      </c>
    </row>
    <row r="14" spans="2:19" x14ac:dyDescent="0.45">
      <c r="B14" t="s">
        <v>335</v>
      </c>
      <c r="C14">
        <v>0</v>
      </c>
      <c r="D14">
        <v>1</v>
      </c>
      <c r="E14" t="s">
        <v>400</v>
      </c>
      <c r="F14" s="26">
        <v>40179</v>
      </c>
      <c r="G14" s="26">
        <v>18628</v>
      </c>
    </row>
    <row r="15" spans="2:19" x14ac:dyDescent="0.45">
      <c r="B15" t="s">
        <v>336</v>
      </c>
      <c r="C15">
        <v>0</v>
      </c>
      <c r="D15">
        <v>60</v>
      </c>
      <c r="E15" t="s">
        <v>400</v>
      </c>
      <c r="F15" s="26">
        <v>40179</v>
      </c>
      <c r="G15" s="26">
        <v>18628</v>
      </c>
    </row>
    <row r="16" spans="2:19" x14ac:dyDescent="0.45">
      <c r="B16" t="s">
        <v>337</v>
      </c>
      <c r="C16">
        <v>0</v>
      </c>
      <c r="D16">
        <v>60</v>
      </c>
      <c r="E16" t="s">
        <v>400</v>
      </c>
      <c r="F16" s="26">
        <v>40179</v>
      </c>
      <c r="G16" s="26">
        <v>18628</v>
      </c>
    </row>
    <row r="17" spans="2:7" x14ac:dyDescent="0.45">
      <c r="B17" t="s">
        <v>338</v>
      </c>
      <c r="C17">
        <v>0</v>
      </c>
      <c r="D17">
        <v>60</v>
      </c>
      <c r="E17" t="s">
        <v>400</v>
      </c>
      <c r="F17" s="26">
        <v>40179</v>
      </c>
      <c r="G17" s="26">
        <v>18628</v>
      </c>
    </row>
    <row r="18" spans="2:7" x14ac:dyDescent="0.45">
      <c r="B18" t="s">
        <v>339</v>
      </c>
      <c r="C18">
        <v>0</v>
      </c>
      <c r="D18">
        <v>60</v>
      </c>
      <c r="E18" t="s">
        <v>400</v>
      </c>
      <c r="F18" s="26">
        <v>40179</v>
      </c>
      <c r="G18" s="26">
        <v>18628</v>
      </c>
    </row>
    <row r="19" spans="2:7" x14ac:dyDescent="0.45">
      <c r="B19" t="s">
        <v>340</v>
      </c>
      <c r="C19">
        <v>0</v>
      </c>
      <c r="D19">
        <v>60</v>
      </c>
      <c r="E19" t="s">
        <v>400</v>
      </c>
      <c r="F19" s="26">
        <v>40179</v>
      </c>
      <c r="G19" s="26">
        <v>18628</v>
      </c>
    </row>
    <row r="20" spans="2:7" x14ac:dyDescent="0.45">
      <c r="B20" t="s">
        <v>341</v>
      </c>
      <c r="C20">
        <v>0</v>
      </c>
      <c r="D20">
        <v>60</v>
      </c>
      <c r="E20" t="s">
        <v>400</v>
      </c>
      <c r="F20" s="26">
        <v>40179</v>
      </c>
      <c r="G20" s="26">
        <v>18628</v>
      </c>
    </row>
    <row r="21" spans="2:7" x14ac:dyDescent="0.45">
      <c r="B21" t="s">
        <v>342</v>
      </c>
      <c r="C21">
        <v>0</v>
      </c>
      <c r="D21">
        <v>60</v>
      </c>
      <c r="E21" t="s">
        <v>400</v>
      </c>
      <c r="F21" s="26">
        <v>40179</v>
      </c>
      <c r="G21" s="26">
        <v>18628</v>
      </c>
    </row>
    <row r="22" spans="2:7" x14ac:dyDescent="0.45">
      <c r="B22" t="s">
        <v>343</v>
      </c>
      <c r="C22">
        <v>0</v>
      </c>
      <c r="D22">
        <v>60</v>
      </c>
      <c r="E22" t="s">
        <v>400</v>
      </c>
      <c r="F22" s="26">
        <v>40179</v>
      </c>
      <c r="G22" s="26">
        <v>18628</v>
      </c>
    </row>
    <row r="23" spans="2:7" x14ac:dyDescent="0.45">
      <c r="B23" t="s">
        <v>344</v>
      </c>
      <c r="C23">
        <v>0</v>
      </c>
      <c r="D23">
        <v>60</v>
      </c>
      <c r="E23" t="s">
        <v>400</v>
      </c>
      <c r="F23" s="26">
        <v>40179</v>
      </c>
      <c r="G23" s="26">
        <v>18628</v>
      </c>
    </row>
    <row r="24" spans="2:7" x14ac:dyDescent="0.45">
      <c r="B24" t="s">
        <v>345</v>
      </c>
      <c r="C24">
        <v>0</v>
      </c>
      <c r="D24">
        <v>60</v>
      </c>
      <c r="E24" t="s">
        <v>400</v>
      </c>
      <c r="F24" s="26">
        <v>40179</v>
      </c>
      <c r="G24" s="26">
        <v>18628</v>
      </c>
    </row>
    <row r="25" spans="2:7" x14ac:dyDescent="0.45">
      <c r="B25" t="s">
        <v>346</v>
      </c>
      <c r="C25">
        <v>0</v>
      </c>
      <c r="D25">
        <v>60</v>
      </c>
      <c r="E25" t="s">
        <v>400</v>
      </c>
      <c r="F25" s="26">
        <v>40179</v>
      </c>
      <c r="G25" s="26">
        <v>18628</v>
      </c>
    </row>
    <row r="26" spans="2:7" x14ac:dyDescent="0.45">
      <c r="B26" t="s">
        <v>347</v>
      </c>
      <c r="C26">
        <v>0</v>
      </c>
      <c r="D26">
        <v>1</v>
      </c>
      <c r="E26" t="s">
        <v>400</v>
      </c>
      <c r="F26" s="26">
        <v>40179</v>
      </c>
      <c r="G26" s="26">
        <v>18628</v>
      </c>
    </row>
    <row r="27" spans="2:7" x14ac:dyDescent="0.45">
      <c r="B27" t="s">
        <v>348</v>
      </c>
      <c r="C27">
        <v>0</v>
      </c>
      <c r="D27">
        <v>60</v>
      </c>
      <c r="E27" t="s">
        <v>400</v>
      </c>
      <c r="F27" s="26">
        <v>40179</v>
      </c>
      <c r="G27" s="26">
        <v>18628</v>
      </c>
    </row>
    <row r="28" spans="2:7" x14ac:dyDescent="0.45">
      <c r="B28" t="s">
        <v>349</v>
      </c>
      <c r="C28">
        <v>0</v>
      </c>
      <c r="D28">
        <v>60</v>
      </c>
      <c r="E28" t="s">
        <v>400</v>
      </c>
      <c r="F28" s="26">
        <v>40179</v>
      </c>
      <c r="G28" s="26">
        <v>18628</v>
      </c>
    </row>
    <row r="29" spans="2:7" x14ac:dyDescent="0.45">
      <c r="B29" t="s">
        <v>350</v>
      </c>
      <c r="C29">
        <v>0</v>
      </c>
      <c r="D29">
        <v>60</v>
      </c>
      <c r="E29" t="s">
        <v>400</v>
      </c>
      <c r="F29" s="26">
        <v>40179</v>
      </c>
      <c r="G29" s="26">
        <v>18628</v>
      </c>
    </row>
    <row r="30" spans="2:7" x14ac:dyDescent="0.45">
      <c r="B30" t="s">
        <v>351</v>
      </c>
      <c r="C30">
        <v>0</v>
      </c>
      <c r="D30">
        <v>60</v>
      </c>
      <c r="E30" t="s">
        <v>400</v>
      </c>
      <c r="F30" s="26">
        <v>40179</v>
      </c>
      <c r="G30" s="26">
        <v>18628</v>
      </c>
    </row>
    <row r="31" spans="2:7" x14ac:dyDescent="0.45">
      <c r="B31" t="s">
        <v>352</v>
      </c>
      <c r="C31">
        <v>0</v>
      </c>
      <c r="D31">
        <v>60</v>
      </c>
      <c r="E31" t="s">
        <v>400</v>
      </c>
      <c r="F31" s="26">
        <v>40179</v>
      </c>
      <c r="G31" s="26">
        <v>18628</v>
      </c>
    </row>
    <row r="32" spans="2:7" x14ac:dyDescent="0.45">
      <c r="B32" t="s">
        <v>353</v>
      </c>
      <c r="C32">
        <v>0</v>
      </c>
      <c r="D32">
        <v>60</v>
      </c>
      <c r="E32" t="s">
        <v>400</v>
      </c>
      <c r="F32" s="26">
        <v>40179</v>
      </c>
      <c r="G32" s="26">
        <v>18628</v>
      </c>
    </row>
    <row r="33" spans="2:7" x14ac:dyDescent="0.45">
      <c r="B33" t="s">
        <v>354</v>
      </c>
      <c r="C33">
        <v>0</v>
      </c>
      <c r="D33">
        <v>60</v>
      </c>
      <c r="E33" t="s">
        <v>400</v>
      </c>
      <c r="F33" s="26">
        <v>44229</v>
      </c>
      <c r="G33" s="26">
        <v>44236</v>
      </c>
    </row>
    <row r="34" spans="2:7" x14ac:dyDescent="0.45">
      <c r="B34" t="s">
        <v>354</v>
      </c>
      <c r="C34">
        <v>0</v>
      </c>
      <c r="D34">
        <v>60</v>
      </c>
      <c r="E34" t="s">
        <v>400</v>
      </c>
      <c r="F34" s="26">
        <v>44222</v>
      </c>
      <c r="G34" s="26">
        <v>44229</v>
      </c>
    </row>
    <row r="35" spans="2:7" x14ac:dyDescent="0.45">
      <c r="B35" t="s">
        <v>354</v>
      </c>
      <c r="C35">
        <v>0</v>
      </c>
      <c r="D35">
        <v>60</v>
      </c>
      <c r="E35" t="s">
        <v>400</v>
      </c>
      <c r="F35" s="26">
        <v>44215</v>
      </c>
      <c r="G35" s="26">
        <v>44222</v>
      </c>
    </row>
    <row r="36" spans="2:7" x14ac:dyDescent="0.45">
      <c r="B36" t="s">
        <v>354</v>
      </c>
      <c r="C36">
        <v>0</v>
      </c>
      <c r="D36">
        <v>60</v>
      </c>
      <c r="E36" t="s">
        <v>400</v>
      </c>
      <c r="F36" s="26">
        <v>44208</v>
      </c>
      <c r="G36" s="26">
        <v>44215</v>
      </c>
    </row>
    <row r="37" spans="2:7" x14ac:dyDescent="0.45">
      <c r="B37" t="s">
        <v>354</v>
      </c>
      <c r="C37">
        <v>0</v>
      </c>
      <c r="D37">
        <v>60</v>
      </c>
      <c r="E37" t="s">
        <v>400</v>
      </c>
      <c r="F37" s="26">
        <v>44201</v>
      </c>
      <c r="G37" s="26">
        <v>44208</v>
      </c>
    </row>
    <row r="38" spans="2:7" x14ac:dyDescent="0.45">
      <c r="B38" t="s">
        <v>354</v>
      </c>
      <c r="C38">
        <v>0</v>
      </c>
      <c r="D38">
        <v>60</v>
      </c>
      <c r="E38" t="s">
        <v>400</v>
      </c>
      <c r="F38" s="26">
        <v>44194</v>
      </c>
      <c r="G38" s="26">
        <v>44201</v>
      </c>
    </row>
    <row r="39" spans="2:7" x14ac:dyDescent="0.45">
      <c r="B39" t="s">
        <v>354</v>
      </c>
      <c r="C39">
        <v>0</v>
      </c>
      <c r="D39">
        <v>60</v>
      </c>
      <c r="E39" t="s">
        <v>400</v>
      </c>
      <c r="F39" s="26">
        <v>44187</v>
      </c>
      <c r="G39" s="26">
        <v>44194</v>
      </c>
    </row>
    <row r="40" spans="2:7" x14ac:dyDescent="0.45">
      <c r="B40" t="s">
        <v>354</v>
      </c>
      <c r="C40">
        <v>0</v>
      </c>
      <c r="D40">
        <v>60</v>
      </c>
      <c r="E40" t="s">
        <v>400</v>
      </c>
      <c r="F40" s="26">
        <v>44180</v>
      </c>
      <c r="G40" s="26">
        <v>44187</v>
      </c>
    </row>
    <row r="41" spans="2:7" x14ac:dyDescent="0.45">
      <c r="B41" t="s">
        <v>354</v>
      </c>
      <c r="C41">
        <v>0</v>
      </c>
      <c r="D41">
        <v>60</v>
      </c>
      <c r="E41" t="s">
        <v>400</v>
      </c>
      <c r="F41" s="26">
        <v>44173</v>
      </c>
      <c r="G41" s="26">
        <v>44180</v>
      </c>
    </row>
    <row r="42" spans="2:7" x14ac:dyDescent="0.45">
      <c r="B42" t="s">
        <v>354</v>
      </c>
      <c r="C42">
        <v>0</v>
      </c>
      <c r="D42">
        <v>60</v>
      </c>
      <c r="E42" t="s">
        <v>400</v>
      </c>
      <c r="F42" s="26">
        <v>44166</v>
      </c>
      <c r="G42" s="26">
        <v>44173</v>
      </c>
    </row>
    <row r="43" spans="2:7" x14ac:dyDescent="0.45">
      <c r="B43" t="s">
        <v>354</v>
      </c>
      <c r="C43">
        <v>0</v>
      </c>
      <c r="D43">
        <v>60</v>
      </c>
      <c r="E43" t="s">
        <v>400</v>
      </c>
      <c r="F43" s="26">
        <v>44159</v>
      </c>
      <c r="G43" s="26">
        <v>44166</v>
      </c>
    </row>
    <row r="44" spans="2:7" x14ac:dyDescent="0.45">
      <c r="B44" t="s">
        <v>354</v>
      </c>
      <c r="C44">
        <v>0</v>
      </c>
      <c r="D44">
        <v>60</v>
      </c>
      <c r="E44" t="s">
        <v>400</v>
      </c>
      <c r="F44" s="26">
        <v>43620</v>
      </c>
      <c r="G44" s="26">
        <v>43627</v>
      </c>
    </row>
    <row r="45" spans="2:7" x14ac:dyDescent="0.45">
      <c r="B45" t="s">
        <v>354</v>
      </c>
      <c r="C45">
        <v>0</v>
      </c>
      <c r="D45">
        <v>60</v>
      </c>
      <c r="E45" t="s">
        <v>400</v>
      </c>
      <c r="F45" s="26">
        <v>43627</v>
      </c>
      <c r="G45" s="26">
        <v>43634</v>
      </c>
    </row>
    <row r="46" spans="2:7" x14ac:dyDescent="0.45">
      <c r="B46" t="s">
        <v>354</v>
      </c>
      <c r="C46">
        <v>0</v>
      </c>
      <c r="D46">
        <v>60</v>
      </c>
      <c r="E46" t="s">
        <v>400</v>
      </c>
      <c r="F46" s="26">
        <v>43592</v>
      </c>
      <c r="G46" s="26">
        <v>43599</v>
      </c>
    </row>
    <row r="47" spans="2:7" x14ac:dyDescent="0.45">
      <c r="B47" t="s">
        <v>354</v>
      </c>
      <c r="C47">
        <v>0</v>
      </c>
      <c r="D47">
        <v>60</v>
      </c>
      <c r="E47" t="s">
        <v>400</v>
      </c>
      <c r="F47" s="26">
        <v>43599</v>
      </c>
      <c r="G47" s="26">
        <v>43606</v>
      </c>
    </row>
    <row r="48" spans="2:7" x14ac:dyDescent="0.45">
      <c r="B48" t="s">
        <v>354</v>
      </c>
      <c r="C48">
        <v>0</v>
      </c>
      <c r="D48">
        <v>60</v>
      </c>
      <c r="E48" t="s">
        <v>400</v>
      </c>
      <c r="F48" s="26">
        <v>43606</v>
      </c>
      <c r="G48" s="26">
        <v>43613</v>
      </c>
    </row>
    <row r="49" spans="2:7" x14ac:dyDescent="0.45">
      <c r="B49" t="s">
        <v>354</v>
      </c>
      <c r="C49">
        <v>0</v>
      </c>
      <c r="D49">
        <v>60</v>
      </c>
      <c r="E49" t="s">
        <v>400</v>
      </c>
      <c r="F49" s="26">
        <v>43613</v>
      </c>
      <c r="G49" s="26">
        <v>43620</v>
      </c>
    </row>
    <row r="50" spans="2:7" x14ac:dyDescent="0.45">
      <c r="B50" t="s">
        <v>354</v>
      </c>
      <c r="C50">
        <v>0</v>
      </c>
      <c r="D50">
        <v>60</v>
      </c>
      <c r="E50" t="s">
        <v>400</v>
      </c>
      <c r="F50" s="26">
        <v>44299</v>
      </c>
      <c r="G50" s="26">
        <v>44306</v>
      </c>
    </row>
    <row r="51" spans="2:7" x14ac:dyDescent="0.45">
      <c r="B51" t="s">
        <v>354</v>
      </c>
      <c r="C51">
        <v>0</v>
      </c>
      <c r="D51">
        <v>60</v>
      </c>
      <c r="E51" t="s">
        <v>400</v>
      </c>
      <c r="F51" s="26">
        <v>44306</v>
      </c>
      <c r="G51" s="26">
        <v>44313</v>
      </c>
    </row>
    <row r="52" spans="2:7" x14ac:dyDescent="0.45">
      <c r="B52" t="s">
        <v>354</v>
      </c>
      <c r="C52">
        <v>0</v>
      </c>
      <c r="D52">
        <v>60</v>
      </c>
      <c r="E52" t="s">
        <v>400</v>
      </c>
      <c r="F52" s="26">
        <v>44313</v>
      </c>
      <c r="G52" s="26">
        <v>44320</v>
      </c>
    </row>
    <row r="53" spans="2:7" x14ac:dyDescent="0.45">
      <c r="B53" t="s">
        <v>354</v>
      </c>
      <c r="C53">
        <v>-20</v>
      </c>
      <c r="D53">
        <v>60</v>
      </c>
      <c r="E53" t="s">
        <v>400</v>
      </c>
      <c r="F53" s="26">
        <v>44320</v>
      </c>
      <c r="G53" s="26">
        <v>18628</v>
      </c>
    </row>
    <row r="54" spans="2:7" x14ac:dyDescent="0.45">
      <c r="B54" t="s">
        <v>354</v>
      </c>
      <c r="C54">
        <v>0</v>
      </c>
      <c r="D54">
        <v>60</v>
      </c>
      <c r="E54" t="s">
        <v>400</v>
      </c>
      <c r="F54" s="26">
        <v>44292</v>
      </c>
      <c r="G54" s="26">
        <v>44299</v>
      </c>
    </row>
    <row r="55" spans="2:7" x14ac:dyDescent="0.45">
      <c r="B55" t="s">
        <v>354</v>
      </c>
      <c r="C55">
        <v>0</v>
      </c>
      <c r="D55">
        <v>60</v>
      </c>
      <c r="E55" t="s">
        <v>400</v>
      </c>
      <c r="F55" s="26">
        <v>44285</v>
      </c>
      <c r="G55" s="26">
        <v>44292</v>
      </c>
    </row>
    <row r="56" spans="2:7" x14ac:dyDescent="0.45">
      <c r="B56" t="s">
        <v>354</v>
      </c>
      <c r="C56">
        <v>0</v>
      </c>
      <c r="D56">
        <v>60</v>
      </c>
      <c r="E56" t="s">
        <v>400</v>
      </c>
      <c r="F56" s="26">
        <v>44278</v>
      </c>
      <c r="G56" s="26">
        <v>44285</v>
      </c>
    </row>
    <row r="57" spans="2:7" x14ac:dyDescent="0.45">
      <c r="B57" t="s">
        <v>354</v>
      </c>
      <c r="C57">
        <v>0</v>
      </c>
      <c r="D57">
        <v>60</v>
      </c>
      <c r="E57" t="s">
        <v>400</v>
      </c>
      <c r="F57" s="26">
        <v>44271</v>
      </c>
      <c r="G57" s="26">
        <v>44278</v>
      </c>
    </row>
    <row r="58" spans="2:7" x14ac:dyDescent="0.45">
      <c r="B58" t="s">
        <v>354</v>
      </c>
      <c r="C58">
        <v>0</v>
      </c>
      <c r="D58">
        <v>60</v>
      </c>
      <c r="E58" t="s">
        <v>400</v>
      </c>
      <c r="F58" s="26">
        <v>44264</v>
      </c>
      <c r="G58" s="26">
        <v>44271</v>
      </c>
    </row>
    <row r="59" spans="2:7" x14ac:dyDescent="0.45">
      <c r="B59" t="s">
        <v>354</v>
      </c>
      <c r="C59">
        <v>0</v>
      </c>
      <c r="D59">
        <v>60</v>
      </c>
      <c r="E59" t="s">
        <v>400</v>
      </c>
      <c r="F59" s="26">
        <v>44257</v>
      </c>
      <c r="G59" s="26">
        <v>44264</v>
      </c>
    </row>
    <row r="60" spans="2:7" x14ac:dyDescent="0.45">
      <c r="B60" t="s">
        <v>354</v>
      </c>
      <c r="C60">
        <v>0</v>
      </c>
      <c r="D60">
        <v>60</v>
      </c>
      <c r="E60" t="s">
        <v>400</v>
      </c>
      <c r="F60" s="26">
        <v>44250</v>
      </c>
      <c r="G60" s="26">
        <v>44257</v>
      </c>
    </row>
    <row r="61" spans="2:7" x14ac:dyDescent="0.45">
      <c r="B61" t="s">
        <v>354</v>
      </c>
      <c r="C61">
        <v>0</v>
      </c>
      <c r="D61">
        <v>60</v>
      </c>
      <c r="E61" t="s">
        <v>400</v>
      </c>
      <c r="F61" s="26">
        <v>44243</v>
      </c>
      <c r="G61" s="26">
        <v>44250</v>
      </c>
    </row>
    <row r="62" spans="2:7" x14ac:dyDescent="0.45">
      <c r="B62" t="s">
        <v>354</v>
      </c>
      <c r="C62">
        <v>0</v>
      </c>
      <c r="D62">
        <v>60</v>
      </c>
      <c r="E62" t="s">
        <v>400</v>
      </c>
      <c r="F62" s="26">
        <v>44236</v>
      </c>
      <c r="G62" s="26">
        <v>44243</v>
      </c>
    </row>
    <row r="63" spans="2:7" x14ac:dyDescent="0.45">
      <c r="B63" t="s">
        <v>354</v>
      </c>
      <c r="C63">
        <v>0</v>
      </c>
      <c r="D63">
        <v>60</v>
      </c>
      <c r="E63" t="s">
        <v>400</v>
      </c>
      <c r="F63" s="26">
        <v>43788</v>
      </c>
      <c r="G63" s="26">
        <v>43795</v>
      </c>
    </row>
    <row r="64" spans="2:7" x14ac:dyDescent="0.45">
      <c r="B64" t="s">
        <v>354</v>
      </c>
      <c r="C64">
        <v>0</v>
      </c>
      <c r="D64">
        <v>60</v>
      </c>
      <c r="E64" t="s">
        <v>400</v>
      </c>
      <c r="F64" s="26">
        <v>43781</v>
      </c>
      <c r="G64" s="26">
        <v>43788</v>
      </c>
    </row>
    <row r="65" spans="2:7" x14ac:dyDescent="0.45">
      <c r="B65" t="s">
        <v>354</v>
      </c>
      <c r="C65">
        <v>0</v>
      </c>
      <c r="D65">
        <v>60</v>
      </c>
      <c r="E65" t="s">
        <v>400</v>
      </c>
      <c r="F65" s="26">
        <v>43774</v>
      </c>
      <c r="G65" s="26">
        <v>43781</v>
      </c>
    </row>
    <row r="66" spans="2:7" x14ac:dyDescent="0.45">
      <c r="B66" t="s">
        <v>354</v>
      </c>
      <c r="C66">
        <v>0</v>
      </c>
      <c r="D66">
        <v>60</v>
      </c>
      <c r="E66" t="s">
        <v>400</v>
      </c>
      <c r="F66" s="26">
        <v>43767</v>
      </c>
      <c r="G66" s="26">
        <v>43774</v>
      </c>
    </row>
    <row r="67" spans="2:7" x14ac:dyDescent="0.45">
      <c r="B67" t="s">
        <v>354</v>
      </c>
      <c r="C67">
        <v>0</v>
      </c>
      <c r="D67">
        <v>60</v>
      </c>
      <c r="E67" t="s">
        <v>400</v>
      </c>
      <c r="F67" s="26">
        <v>43760</v>
      </c>
      <c r="G67" s="26">
        <v>43767</v>
      </c>
    </row>
    <row r="68" spans="2:7" x14ac:dyDescent="0.45">
      <c r="B68" t="s">
        <v>354</v>
      </c>
      <c r="C68">
        <v>0</v>
      </c>
      <c r="D68">
        <v>60</v>
      </c>
      <c r="E68" t="s">
        <v>400</v>
      </c>
      <c r="F68" s="26">
        <v>43753</v>
      </c>
      <c r="G68" s="26">
        <v>43760</v>
      </c>
    </row>
    <row r="69" spans="2:7" x14ac:dyDescent="0.45">
      <c r="B69" t="s">
        <v>354</v>
      </c>
      <c r="C69">
        <v>0</v>
      </c>
      <c r="D69">
        <v>60</v>
      </c>
      <c r="E69" t="s">
        <v>400</v>
      </c>
      <c r="F69" s="26">
        <v>43746</v>
      </c>
      <c r="G69" s="26">
        <v>43753</v>
      </c>
    </row>
    <row r="70" spans="2:7" x14ac:dyDescent="0.45">
      <c r="B70" t="s">
        <v>354</v>
      </c>
      <c r="C70">
        <v>0</v>
      </c>
      <c r="D70">
        <v>60</v>
      </c>
      <c r="E70" t="s">
        <v>400</v>
      </c>
      <c r="F70" s="26">
        <v>43739</v>
      </c>
      <c r="G70" s="26">
        <v>43746</v>
      </c>
    </row>
    <row r="71" spans="2:7" x14ac:dyDescent="0.45">
      <c r="B71" t="s">
        <v>354</v>
      </c>
      <c r="C71">
        <v>0</v>
      </c>
      <c r="D71">
        <v>60</v>
      </c>
      <c r="E71" t="s">
        <v>400</v>
      </c>
      <c r="F71" s="26">
        <v>43732</v>
      </c>
      <c r="G71" s="26">
        <v>43739</v>
      </c>
    </row>
    <row r="72" spans="2:7" x14ac:dyDescent="0.45">
      <c r="B72" t="s">
        <v>354</v>
      </c>
      <c r="C72">
        <v>0</v>
      </c>
      <c r="D72">
        <v>60</v>
      </c>
      <c r="E72" t="s">
        <v>400</v>
      </c>
      <c r="F72" s="26">
        <v>43725</v>
      </c>
      <c r="G72" s="26">
        <v>43732</v>
      </c>
    </row>
    <row r="73" spans="2:7" x14ac:dyDescent="0.45">
      <c r="B73" t="s">
        <v>354</v>
      </c>
      <c r="C73">
        <v>0</v>
      </c>
      <c r="D73">
        <v>60</v>
      </c>
      <c r="E73" t="s">
        <v>400</v>
      </c>
      <c r="F73" s="26">
        <v>43718</v>
      </c>
      <c r="G73" s="26">
        <v>43725</v>
      </c>
    </row>
    <row r="74" spans="2:7" x14ac:dyDescent="0.45">
      <c r="B74" t="s">
        <v>354</v>
      </c>
      <c r="C74">
        <v>0</v>
      </c>
      <c r="D74">
        <v>60</v>
      </c>
      <c r="E74" t="s">
        <v>400</v>
      </c>
      <c r="F74" s="26">
        <v>43711</v>
      </c>
      <c r="G74" s="26">
        <v>43718</v>
      </c>
    </row>
    <row r="75" spans="2:7" x14ac:dyDescent="0.45">
      <c r="B75" t="s">
        <v>354</v>
      </c>
      <c r="C75">
        <v>0</v>
      </c>
      <c r="D75">
        <v>60</v>
      </c>
      <c r="E75" t="s">
        <v>400</v>
      </c>
      <c r="F75" s="26">
        <v>43704</v>
      </c>
      <c r="G75" s="26">
        <v>43711</v>
      </c>
    </row>
    <row r="76" spans="2:7" x14ac:dyDescent="0.45">
      <c r="B76" t="s">
        <v>354</v>
      </c>
      <c r="C76">
        <v>0</v>
      </c>
      <c r="D76">
        <v>60</v>
      </c>
      <c r="E76" t="s">
        <v>400</v>
      </c>
      <c r="F76" s="26">
        <v>43697</v>
      </c>
      <c r="G76" s="26">
        <v>43704</v>
      </c>
    </row>
    <row r="77" spans="2:7" x14ac:dyDescent="0.45">
      <c r="B77" t="s">
        <v>354</v>
      </c>
      <c r="C77">
        <v>0</v>
      </c>
      <c r="D77">
        <v>60</v>
      </c>
      <c r="E77" t="s">
        <v>400</v>
      </c>
      <c r="F77" s="26">
        <v>43690</v>
      </c>
      <c r="G77" s="26">
        <v>43697</v>
      </c>
    </row>
    <row r="78" spans="2:7" x14ac:dyDescent="0.45">
      <c r="B78" t="s">
        <v>354</v>
      </c>
      <c r="C78">
        <v>0</v>
      </c>
      <c r="D78">
        <v>60</v>
      </c>
      <c r="E78" t="s">
        <v>400</v>
      </c>
      <c r="F78" s="26">
        <v>43683</v>
      </c>
      <c r="G78" s="26">
        <v>43690</v>
      </c>
    </row>
    <row r="79" spans="2:7" x14ac:dyDescent="0.45">
      <c r="B79" t="s">
        <v>354</v>
      </c>
      <c r="C79">
        <v>0</v>
      </c>
      <c r="D79">
        <v>60</v>
      </c>
      <c r="E79" t="s">
        <v>400</v>
      </c>
      <c r="F79" s="26">
        <v>43676</v>
      </c>
      <c r="G79" s="26">
        <v>43683</v>
      </c>
    </row>
    <row r="80" spans="2:7" x14ac:dyDescent="0.45">
      <c r="B80" t="s">
        <v>354</v>
      </c>
      <c r="C80">
        <v>0</v>
      </c>
      <c r="D80">
        <v>60</v>
      </c>
      <c r="E80" t="s">
        <v>400</v>
      </c>
      <c r="F80" s="26">
        <v>43669</v>
      </c>
      <c r="G80" s="26">
        <v>43676</v>
      </c>
    </row>
    <row r="81" spans="2:7" x14ac:dyDescent="0.45">
      <c r="B81" t="s">
        <v>354</v>
      </c>
      <c r="C81">
        <v>0</v>
      </c>
      <c r="D81">
        <v>60</v>
      </c>
      <c r="E81" t="s">
        <v>400</v>
      </c>
      <c r="F81" s="26">
        <v>43662</v>
      </c>
      <c r="G81" s="26">
        <v>43669</v>
      </c>
    </row>
    <row r="82" spans="2:7" x14ac:dyDescent="0.45">
      <c r="B82" t="s">
        <v>354</v>
      </c>
      <c r="C82">
        <v>0</v>
      </c>
      <c r="D82">
        <v>60</v>
      </c>
      <c r="E82" t="s">
        <v>400</v>
      </c>
      <c r="F82" s="26">
        <v>43655</v>
      </c>
      <c r="G82" s="26">
        <v>43662</v>
      </c>
    </row>
    <row r="83" spans="2:7" x14ac:dyDescent="0.45">
      <c r="B83" t="s">
        <v>354</v>
      </c>
      <c r="C83">
        <v>0</v>
      </c>
      <c r="D83">
        <v>60</v>
      </c>
      <c r="E83" t="s">
        <v>400</v>
      </c>
      <c r="F83" s="26">
        <v>43648</v>
      </c>
      <c r="G83" s="26">
        <v>43655</v>
      </c>
    </row>
    <row r="84" spans="2:7" x14ac:dyDescent="0.45">
      <c r="B84" t="s">
        <v>354</v>
      </c>
      <c r="C84">
        <v>0</v>
      </c>
      <c r="D84">
        <v>60</v>
      </c>
      <c r="E84" t="s">
        <v>400</v>
      </c>
      <c r="F84" s="26">
        <v>43641</v>
      </c>
      <c r="G84" s="26">
        <v>43648</v>
      </c>
    </row>
    <row r="85" spans="2:7" x14ac:dyDescent="0.45">
      <c r="B85" t="s">
        <v>354</v>
      </c>
      <c r="C85">
        <v>0</v>
      </c>
      <c r="D85">
        <v>60</v>
      </c>
      <c r="E85" t="s">
        <v>400</v>
      </c>
      <c r="F85" s="26">
        <v>43634</v>
      </c>
      <c r="G85" s="26">
        <v>43641</v>
      </c>
    </row>
    <row r="86" spans="2:7" x14ac:dyDescent="0.45">
      <c r="B86" t="s">
        <v>354</v>
      </c>
      <c r="C86">
        <v>0</v>
      </c>
      <c r="D86">
        <v>60</v>
      </c>
      <c r="E86" t="s">
        <v>400</v>
      </c>
      <c r="F86" s="26">
        <v>44096</v>
      </c>
      <c r="G86" s="26">
        <v>44103</v>
      </c>
    </row>
    <row r="87" spans="2:7" x14ac:dyDescent="0.45">
      <c r="B87" t="s">
        <v>354</v>
      </c>
      <c r="C87">
        <v>0</v>
      </c>
      <c r="D87">
        <v>60</v>
      </c>
      <c r="E87" t="s">
        <v>400</v>
      </c>
      <c r="F87" s="26">
        <v>44089</v>
      </c>
      <c r="G87" s="26">
        <v>44096</v>
      </c>
    </row>
    <row r="88" spans="2:7" x14ac:dyDescent="0.45">
      <c r="B88" t="s">
        <v>354</v>
      </c>
      <c r="C88">
        <v>0</v>
      </c>
      <c r="D88">
        <v>60</v>
      </c>
      <c r="E88" t="s">
        <v>400</v>
      </c>
      <c r="F88" s="26">
        <v>44082</v>
      </c>
      <c r="G88" s="26">
        <v>44089</v>
      </c>
    </row>
    <row r="89" spans="2:7" x14ac:dyDescent="0.45">
      <c r="B89" t="s">
        <v>354</v>
      </c>
      <c r="C89">
        <v>0</v>
      </c>
      <c r="D89">
        <v>60</v>
      </c>
      <c r="E89" t="s">
        <v>400</v>
      </c>
      <c r="F89" s="26">
        <v>44075</v>
      </c>
      <c r="G89" s="26">
        <v>44082</v>
      </c>
    </row>
    <row r="90" spans="2:7" x14ac:dyDescent="0.45">
      <c r="B90" t="s">
        <v>354</v>
      </c>
      <c r="C90">
        <v>0</v>
      </c>
      <c r="D90">
        <v>60</v>
      </c>
      <c r="E90" t="s">
        <v>400</v>
      </c>
      <c r="F90" s="26">
        <v>44068</v>
      </c>
      <c r="G90" s="26">
        <v>44075</v>
      </c>
    </row>
    <row r="91" spans="2:7" x14ac:dyDescent="0.45">
      <c r="B91" t="s">
        <v>354</v>
      </c>
      <c r="C91">
        <v>0</v>
      </c>
      <c r="D91">
        <v>60</v>
      </c>
      <c r="E91" t="s">
        <v>400</v>
      </c>
      <c r="F91" s="26">
        <v>44061</v>
      </c>
      <c r="G91" s="26">
        <v>44068</v>
      </c>
    </row>
    <row r="92" spans="2:7" x14ac:dyDescent="0.45">
      <c r="B92" t="s">
        <v>354</v>
      </c>
      <c r="C92">
        <v>0</v>
      </c>
      <c r="D92">
        <v>60</v>
      </c>
      <c r="E92" t="s">
        <v>400</v>
      </c>
      <c r="F92" s="26">
        <v>44054</v>
      </c>
      <c r="G92" s="26">
        <v>44061</v>
      </c>
    </row>
    <row r="93" spans="2:7" x14ac:dyDescent="0.45">
      <c r="B93" t="s">
        <v>354</v>
      </c>
      <c r="C93">
        <v>0</v>
      </c>
      <c r="D93">
        <v>60</v>
      </c>
      <c r="E93" t="s">
        <v>400</v>
      </c>
      <c r="F93" s="26">
        <v>44047</v>
      </c>
      <c r="G93" s="26">
        <v>44054</v>
      </c>
    </row>
    <row r="94" spans="2:7" x14ac:dyDescent="0.45">
      <c r="B94" t="s">
        <v>354</v>
      </c>
      <c r="C94">
        <v>0</v>
      </c>
      <c r="D94">
        <v>60</v>
      </c>
      <c r="E94" t="s">
        <v>400</v>
      </c>
      <c r="F94" s="26">
        <v>44040</v>
      </c>
      <c r="G94" s="26">
        <v>44047</v>
      </c>
    </row>
    <row r="95" spans="2:7" x14ac:dyDescent="0.45">
      <c r="B95" t="s">
        <v>354</v>
      </c>
      <c r="C95">
        <v>0</v>
      </c>
      <c r="D95">
        <v>60</v>
      </c>
      <c r="E95" t="s">
        <v>400</v>
      </c>
      <c r="F95" s="26">
        <v>44033</v>
      </c>
      <c r="G95" s="26">
        <v>44040</v>
      </c>
    </row>
    <row r="96" spans="2:7" x14ac:dyDescent="0.45">
      <c r="B96" t="s">
        <v>354</v>
      </c>
      <c r="C96">
        <v>0</v>
      </c>
      <c r="D96">
        <v>60</v>
      </c>
      <c r="E96" t="s">
        <v>400</v>
      </c>
      <c r="F96" s="26">
        <v>44026</v>
      </c>
      <c r="G96" s="26">
        <v>44033</v>
      </c>
    </row>
    <row r="97" spans="2:7" x14ac:dyDescent="0.45">
      <c r="B97" t="s">
        <v>354</v>
      </c>
      <c r="C97">
        <v>0</v>
      </c>
      <c r="D97">
        <v>60</v>
      </c>
      <c r="E97" t="s">
        <v>400</v>
      </c>
      <c r="F97" s="26">
        <v>44019</v>
      </c>
      <c r="G97" s="26">
        <v>44026</v>
      </c>
    </row>
    <row r="98" spans="2:7" x14ac:dyDescent="0.45">
      <c r="B98" t="s">
        <v>354</v>
      </c>
      <c r="C98">
        <v>0</v>
      </c>
      <c r="D98">
        <v>60</v>
      </c>
      <c r="E98" t="s">
        <v>400</v>
      </c>
      <c r="F98" s="26">
        <v>44012</v>
      </c>
      <c r="G98" s="26">
        <v>44019</v>
      </c>
    </row>
    <row r="99" spans="2:7" x14ac:dyDescent="0.45">
      <c r="B99" t="s">
        <v>354</v>
      </c>
      <c r="C99">
        <v>0</v>
      </c>
      <c r="D99">
        <v>60</v>
      </c>
      <c r="E99" t="s">
        <v>400</v>
      </c>
      <c r="F99" s="26">
        <v>44005</v>
      </c>
      <c r="G99" s="26">
        <v>44012</v>
      </c>
    </row>
    <row r="100" spans="2:7" x14ac:dyDescent="0.45">
      <c r="B100" t="s">
        <v>354</v>
      </c>
      <c r="C100">
        <v>0</v>
      </c>
      <c r="D100">
        <v>60</v>
      </c>
      <c r="E100" t="s">
        <v>400</v>
      </c>
      <c r="F100" s="26">
        <v>44152</v>
      </c>
      <c r="G100" s="26">
        <v>44159</v>
      </c>
    </row>
    <row r="101" spans="2:7" x14ac:dyDescent="0.45">
      <c r="B101" t="s">
        <v>354</v>
      </c>
      <c r="C101">
        <v>0</v>
      </c>
      <c r="D101">
        <v>60</v>
      </c>
      <c r="E101" t="s">
        <v>400</v>
      </c>
      <c r="F101" s="26">
        <v>44145</v>
      </c>
      <c r="G101" s="26">
        <v>44152</v>
      </c>
    </row>
    <row r="102" spans="2:7" x14ac:dyDescent="0.45">
      <c r="B102" t="s">
        <v>354</v>
      </c>
      <c r="C102">
        <v>0</v>
      </c>
      <c r="D102">
        <v>60</v>
      </c>
      <c r="E102" t="s">
        <v>400</v>
      </c>
      <c r="F102" s="26">
        <v>44138</v>
      </c>
      <c r="G102" s="26">
        <v>44145</v>
      </c>
    </row>
    <row r="103" spans="2:7" x14ac:dyDescent="0.45">
      <c r="B103" t="s">
        <v>354</v>
      </c>
      <c r="C103">
        <v>0</v>
      </c>
      <c r="D103">
        <v>60</v>
      </c>
      <c r="E103" t="s">
        <v>400</v>
      </c>
      <c r="F103" s="26">
        <v>44131</v>
      </c>
      <c r="G103" s="26">
        <v>44138</v>
      </c>
    </row>
    <row r="104" spans="2:7" x14ac:dyDescent="0.45">
      <c r="B104" t="s">
        <v>354</v>
      </c>
      <c r="C104">
        <v>0</v>
      </c>
      <c r="D104">
        <v>60</v>
      </c>
      <c r="E104" t="s">
        <v>400</v>
      </c>
      <c r="F104" s="26">
        <v>44124</v>
      </c>
      <c r="G104" s="26">
        <v>44131</v>
      </c>
    </row>
    <row r="105" spans="2:7" x14ac:dyDescent="0.45">
      <c r="B105" t="s">
        <v>354</v>
      </c>
      <c r="C105">
        <v>0</v>
      </c>
      <c r="D105">
        <v>60</v>
      </c>
      <c r="E105" t="s">
        <v>400</v>
      </c>
      <c r="F105" s="26">
        <v>44117</v>
      </c>
      <c r="G105" s="26">
        <v>44124</v>
      </c>
    </row>
    <row r="106" spans="2:7" x14ac:dyDescent="0.45">
      <c r="B106" t="s">
        <v>354</v>
      </c>
      <c r="C106">
        <v>0</v>
      </c>
      <c r="D106">
        <v>60</v>
      </c>
      <c r="E106" t="s">
        <v>400</v>
      </c>
      <c r="F106" s="26">
        <v>44110</v>
      </c>
      <c r="G106" s="26">
        <v>44117</v>
      </c>
    </row>
    <row r="107" spans="2:7" x14ac:dyDescent="0.45">
      <c r="B107" t="s">
        <v>354</v>
      </c>
      <c r="C107">
        <v>0</v>
      </c>
      <c r="D107">
        <v>60</v>
      </c>
      <c r="E107" t="s">
        <v>400</v>
      </c>
      <c r="F107" s="26">
        <v>44103</v>
      </c>
      <c r="G107" s="26">
        <v>44110</v>
      </c>
    </row>
    <row r="108" spans="2:7" x14ac:dyDescent="0.45">
      <c r="B108" t="s">
        <v>354</v>
      </c>
      <c r="C108">
        <v>0</v>
      </c>
      <c r="D108">
        <v>60</v>
      </c>
      <c r="E108" t="s">
        <v>400</v>
      </c>
      <c r="F108" s="26">
        <v>43578</v>
      </c>
      <c r="G108" s="26">
        <v>43585</v>
      </c>
    </row>
    <row r="109" spans="2:7" x14ac:dyDescent="0.45">
      <c r="B109" t="s">
        <v>354</v>
      </c>
      <c r="C109">
        <v>0</v>
      </c>
      <c r="D109">
        <v>60</v>
      </c>
      <c r="E109" t="s">
        <v>400</v>
      </c>
      <c r="F109" s="26">
        <v>43571</v>
      </c>
      <c r="G109" s="26">
        <v>43578</v>
      </c>
    </row>
    <row r="110" spans="2:7" x14ac:dyDescent="0.45">
      <c r="B110" t="s">
        <v>354</v>
      </c>
      <c r="C110">
        <v>0</v>
      </c>
      <c r="D110">
        <v>60</v>
      </c>
      <c r="E110" t="s">
        <v>400</v>
      </c>
      <c r="F110" s="26">
        <v>43564</v>
      </c>
      <c r="G110" s="26">
        <v>43571</v>
      </c>
    </row>
    <row r="111" spans="2:7" x14ac:dyDescent="0.45">
      <c r="B111" t="s">
        <v>354</v>
      </c>
      <c r="C111">
        <v>0</v>
      </c>
      <c r="D111">
        <v>60</v>
      </c>
      <c r="E111" t="s">
        <v>400</v>
      </c>
      <c r="F111" s="26">
        <v>43557</v>
      </c>
      <c r="G111" s="26">
        <v>43564</v>
      </c>
    </row>
    <row r="112" spans="2:7" x14ac:dyDescent="0.45">
      <c r="B112" t="s">
        <v>354</v>
      </c>
      <c r="C112">
        <v>0</v>
      </c>
      <c r="D112">
        <v>60</v>
      </c>
      <c r="E112" t="s">
        <v>400</v>
      </c>
      <c r="F112" s="26">
        <v>43550</v>
      </c>
      <c r="G112" s="26">
        <v>43557</v>
      </c>
    </row>
    <row r="113" spans="2:7" x14ac:dyDescent="0.45">
      <c r="B113" t="s">
        <v>354</v>
      </c>
      <c r="C113">
        <v>0</v>
      </c>
      <c r="D113">
        <v>60</v>
      </c>
      <c r="E113" t="s">
        <v>400</v>
      </c>
      <c r="F113" s="26">
        <v>43543</v>
      </c>
      <c r="G113" s="26">
        <v>43550</v>
      </c>
    </row>
    <row r="114" spans="2:7" x14ac:dyDescent="0.45">
      <c r="B114" t="s">
        <v>354</v>
      </c>
      <c r="C114">
        <v>0</v>
      </c>
      <c r="D114">
        <v>60</v>
      </c>
      <c r="E114" t="s">
        <v>400</v>
      </c>
      <c r="F114" s="26">
        <v>43536</v>
      </c>
      <c r="G114" s="26">
        <v>43543</v>
      </c>
    </row>
    <row r="115" spans="2:7" x14ac:dyDescent="0.45">
      <c r="B115" t="s">
        <v>354</v>
      </c>
      <c r="C115">
        <v>0</v>
      </c>
      <c r="D115">
        <v>60</v>
      </c>
      <c r="E115" t="s">
        <v>400</v>
      </c>
      <c r="F115" s="26">
        <v>43585</v>
      </c>
      <c r="G115" s="26">
        <v>43592</v>
      </c>
    </row>
    <row r="116" spans="2:7" x14ac:dyDescent="0.45">
      <c r="B116" t="s">
        <v>354</v>
      </c>
      <c r="C116">
        <v>0</v>
      </c>
      <c r="D116">
        <v>60</v>
      </c>
      <c r="E116" t="s">
        <v>400</v>
      </c>
      <c r="F116" s="26">
        <v>43529</v>
      </c>
      <c r="G116" s="26">
        <v>43536</v>
      </c>
    </row>
    <row r="117" spans="2:7" x14ac:dyDescent="0.45">
      <c r="B117" t="s">
        <v>354</v>
      </c>
      <c r="C117">
        <v>0</v>
      </c>
      <c r="D117">
        <v>60</v>
      </c>
      <c r="E117" t="s">
        <v>400</v>
      </c>
      <c r="F117" s="26">
        <v>43522</v>
      </c>
      <c r="G117" s="26">
        <v>43529</v>
      </c>
    </row>
    <row r="118" spans="2:7" x14ac:dyDescent="0.45">
      <c r="B118" t="s">
        <v>354</v>
      </c>
      <c r="C118">
        <v>0</v>
      </c>
      <c r="D118">
        <v>60</v>
      </c>
      <c r="E118" t="s">
        <v>400</v>
      </c>
      <c r="F118" s="26">
        <v>43515</v>
      </c>
      <c r="G118" s="26">
        <v>43522</v>
      </c>
    </row>
    <row r="119" spans="2:7" x14ac:dyDescent="0.45">
      <c r="B119" t="s">
        <v>354</v>
      </c>
      <c r="C119">
        <v>0</v>
      </c>
      <c r="D119">
        <v>60</v>
      </c>
      <c r="E119" t="s">
        <v>400</v>
      </c>
      <c r="F119" s="26">
        <v>43508</v>
      </c>
      <c r="G119" s="26">
        <v>43515</v>
      </c>
    </row>
    <row r="120" spans="2:7" x14ac:dyDescent="0.45">
      <c r="B120" t="s">
        <v>354</v>
      </c>
      <c r="C120">
        <v>0</v>
      </c>
      <c r="D120">
        <v>60</v>
      </c>
      <c r="E120" t="s">
        <v>400</v>
      </c>
      <c r="F120" s="26">
        <v>43501</v>
      </c>
      <c r="G120" s="26">
        <v>43508</v>
      </c>
    </row>
    <row r="121" spans="2:7" x14ac:dyDescent="0.45">
      <c r="B121" t="s">
        <v>354</v>
      </c>
      <c r="C121">
        <v>0</v>
      </c>
      <c r="D121">
        <v>60</v>
      </c>
      <c r="E121" t="s">
        <v>400</v>
      </c>
      <c r="F121" s="26">
        <v>43494</v>
      </c>
      <c r="G121" s="26">
        <v>43501</v>
      </c>
    </row>
    <row r="122" spans="2:7" x14ac:dyDescent="0.45">
      <c r="B122" t="s">
        <v>354</v>
      </c>
      <c r="C122">
        <v>0</v>
      </c>
      <c r="D122">
        <v>60</v>
      </c>
      <c r="E122" t="s">
        <v>400</v>
      </c>
      <c r="F122" s="26">
        <v>43487</v>
      </c>
      <c r="G122" s="26">
        <v>43494</v>
      </c>
    </row>
    <row r="123" spans="2:7" x14ac:dyDescent="0.45">
      <c r="B123" t="s">
        <v>354</v>
      </c>
      <c r="C123">
        <v>0</v>
      </c>
      <c r="D123">
        <v>60</v>
      </c>
      <c r="E123" t="s">
        <v>400</v>
      </c>
      <c r="F123" s="26">
        <v>43480</v>
      </c>
      <c r="G123" s="26">
        <v>43487</v>
      </c>
    </row>
    <row r="124" spans="2:7" x14ac:dyDescent="0.45">
      <c r="B124" t="s">
        <v>354</v>
      </c>
      <c r="C124">
        <v>0</v>
      </c>
      <c r="D124">
        <v>60</v>
      </c>
      <c r="E124" t="s">
        <v>400</v>
      </c>
      <c r="F124" s="26">
        <v>43473</v>
      </c>
      <c r="G124" s="26">
        <v>43480</v>
      </c>
    </row>
    <row r="125" spans="2:7" x14ac:dyDescent="0.45">
      <c r="B125" t="s">
        <v>354</v>
      </c>
      <c r="C125">
        <v>0</v>
      </c>
      <c r="D125">
        <v>60</v>
      </c>
      <c r="E125" t="s">
        <v>400</v>
      </c>
      <c r="F125" s="26">
        <v>43466</v>
      </c>
      <c r="G125" s="26">
        <v>43473</v>
      </c>
    </row>
    <row r="126" spans="2:7" x14ac:dyDescent="0.45">
      <c r="B126" t="s">
        <v>354</v>
      </c>
      <c r="C126">
        <v>-20</v>
      </c>
      <c r="D126">
        <v>60</v>
      </c>
      <c r="E126" t="s">
        <v>400</v>
      </c>
      <c r="F126" s="26">
        <v>40179</v>
      </c>
      <c r="G126" s="26">
        <v>43466</v>
      </c>
    </row>
    <row r="127" spans="2:7" x14ac:dyDescent="0.45">
      <c r="B127" t="s">
        <v>354</v>
      </c>
      <c r="C127">
        <v>0</v>
      </c>
      <c r="D127">
        <v>60</v>
      </c>
      <c r="E127" t="s">
        <v>400</v>
      </c>
      <c r="F127" s="26">
        <v>43928</v>
      </c>
      <c r="G127" s="26">
        <v>43935</v>
      </c>
    </row>
    <row r="128" spans="2:7" x14ac:dyDescent="0.45">
      <c r="B128" t="s">
        <v>354</v>
      </c>
      <c r="C128">
        <v>0</v>
      </c>
      <c r="D128">
        <v>60</v>
      </c>
      <c r="E128" t="s">
        <v>400</v>
      </c>
      <c r="F128" s="26">
        <v>43921</v>
      </c>
      <c r="G128" s="26">
        <v>43928</v>
      </c>
    </row>
    <row r="129" spans="2:7" x14ac:dyDescent="0.45">
      <c r="B129" t="s">
        <v>354</v>
      </c>
      <c r="C129">
        <v>0</v>
      </c>
      <c r="D129">
        <v>60</v>
      </c>
      <c r="E129" t="s">
        <v>400</v>
      </c>
      <c r="F129" s="26">
        <v>43914</v>
      </c>
      <c r="G129" s="26">
        <v>43921</v>
      </c>
    </row>
    <row r="130" spans="2:7" x14ac:dyDescent="0.45">
      <c r="B130" t="s">
        <v>354</v>
      </c>
      <c r="C130">
        <v>0</v>
      </c>
      <c r="D130">
        <v>60</v>
      </c>
      <c r="E130" t="s">
        <v>400</v>
      </c>
      <c r="F130" s="26">
        <v>43907</v>
      </c>
      <c r="G130" s="26">
        <v>43914</v>
      </c>
    </row>
    <row r="131" spans="2:7" x14ac:dyDescent="0.45">
      <c r="B131" t="s">
        <v>354</v>
      </c>
      <c r="C131">
        <v>0</v>
      </c>
      <c r="D131">
        <v>60</v>
      </c>
      <c r="E131" t="s">
        <v>400</v>
      </c>
      <c r="F131" s="26">
        <v>43900</v>
      </c>
      <c r="G131" s="26">
        <v>43907</v>
      </c>
    </row>
    <row r="132" spans="2:7" x14ac:dyDescent="0.45">
      <c r="B132" t="s">
        <v>354</v>
      </c>
      <c r="C132">
        <v>0</v>
      </c>
      <c r="D132">
        <v>60</v>
      </c>
      <c r="E132" t="s">
        <v>400</v>
      </c>
      <c r="F132" s="26">
        <v>43893</v>
      </c>
      <c r="G132" s="26">
        <v>43900</v>
      </c>
    </row>
    <row r="133" spans="2:7" x14ac:dyDescent="0.45">
      <c r="B133" t="s">
        <v>354</v>
      </c>
      <c r="C133">
        <v>0</v>
      </c>
      <c r="D133">
        <v>60</v>
      </c>
      <c r="E133" t="s">
        <v>400</v>
      </c>
      <c r="F133" s="26">
        <v>43886</v>
      </c>
      <c r="G133" s="26">
        <v>43893</v>
      </c>
    </row>
    <row r="134" spans="2:7" x14ac:dyDescent="0.45">
      <c r="B134" t="s">
        <v>354</v>
      </c>
      <c r="C134">
        <v>0</v>
      </c>
      <c r="D134">
        <v>60</v>
      </c>
      <c r="E134" t="s">
        <v>400</v>
      </c>
      <c r="F134" s="26">
        <v>43879</v>
      </c>
      <c r="G134" s="26">
        <v>43886</v>
      </c>
    </row>
    <row r="135" spans="2:7" x14ac:dyDescent="0.45">
      <c r="B135" t="s">
        <v>354</v>
      </c>
      <c r="C135">
        <v>0</v>
      </c>
      <c r="D135">
        <v>60</v>
      </c>
      <c r="E135" t="s">
        <v>400</v>
      </c>
      <c r="F135" s="26">
        <v>43872</v>
      </c>
      <c r="G135" s="26">
        <v>43879</v>
      </c>
    </row>
    <row r="136" spans="2:7" x14ac:dyDescent="0.45">
      <c r="B136" t="s">
        <v>354</v>
      </c>
      <c r="C136">
        <v>0</v>
      </c>
      <c r="D136">
        <v>60</v>
      </c>
      <c r="E136" t="s">
        <v>400</v>
      </c>
      <c r="F136" s="26">
        <v>43865</v>
      </c>
      <c r="G136" s="26">
        <v>43872</v>
      </c>
    </row>
    <row r="137" spans="2:7" x14ac:dyDescent="0.45">
      <c r="B137" t="s">
        <v>354</v>
      </c>
      <c r="C137">
        <v>0</v>
      </c>
      <c r="D137">
        <v>60</v>
      </c>
      <c r="E137" t="s">
        <v>400</v>
      </c>
      <c r="F137" s="26">
        <v>43858</v>
      </c>
      <c r="G137" s="26">
        <v>43865</v>
      </c>
    </row>
    <row r="138" spans="2:7" x14ac:dyDescent="0.45">
      <c r="B138" t="s">
        <v>354</v>
      </c>
      <c r="C138">
        <v>0</v>
      </c>
      <c r="D138">
        <v>60</v>
      </c>
      <c r="E138" t="s">
        <v>400</v>
      </c>
      <c r="F138" s="26">
        <v>43851</v>
      </c>
      <c r="G138" s="26">
        <v>43858</v>
      </c>
    </row>
    <row r="139" spans="2:7" x14ac:dyDescent="0.45">
      <c r="B139" t="s">
        <v>354</v>
      </c>
      <c r="C139">
        <v>0</v>
      </c>
      <c r="D139">
        <v>60</v>
      </c>
      <c r="E139" t="s">
        <v>400</v>
      </c>
      <c r="F139" s="26">
        <v>43844</v>
      </c>
      <c r="G139" s="26">
        <v>43851</v>
      </c>
    </row>
    <row r="140" spans="2:7" x14ac:dyDescent="0.45">
      <c r="B140" t="s">
        <v>354</v>
      </c>
      <c r="C140">
        <v>0</v>
      </c>
      <c r="D140">
        <v>60</v>
      </c>
      <c r="E140" t="s">
        <v>400</v>
      </c>
      <c r="F140" s="26">
        <v>43837</v>
      </c>
      <c r="G140" s="26">
        <v>43844</v>
      </c>
    </row>
    <row r="141" spans="2:7" x14ac:dyDescent="0.45">
      <c r="B141" t="s">
        <v>354</v>
      </c>
      <c r="C141">
        <v>0</v>
      </c>
      <c r="D141">
        <v>60</v>
      </c>
      <c r="E141" t="s">
        <v>400</v>
      </c>
      <c r="F141" s="26">
        <v>43830</v>
      </c>
      <c r="G141" s="26">
        <v>43837</v>
      </c>
    </row>
    <row r="142" spans="2:7" x14ac:dyDescent="0.45">
      <c r="B142" t="s">
        <v>354</v>
      </c>
      <c r="C142">
        <v>0</v>
      </c>
      <c r="D142">
        <v>60</v>
      </c>
      <c r="E142" t="s">
        <v>400</v>
      </c>
      <c r="F142" s="26">
        <v>43823</v>
      </c>
      <c r="G142" s="26">
        <v>43830</v>
      </c>
    </row>
    <row r="143" spans="2:7" x14ac:dyDescent="0.45">
      <c r="B143" t="s">
        <v>354</v>
      </c>
      <c r="C143">
        <v>0</v>
      </c>
      <c r="D143">
        <v>60</v>
      </c>
      <c r="E143" t="s">
        <v>400</v>
      </c>
      <c r="F143" s="26">
        <v>43816</v>
      </c>
      <c r="G143" s="26">
        <v>43823</v>
      </c>
    </row>
    <row r="144" spans="2:7" x14ac:dyDescent="0.45">
      <c r="B144" t="s">
        <v>354</v>
      </c>
      <c r="C144">
        <v>0</v>
      </c>
      <c r="D144">
        <v>60</v>
      </c>
      <c r="E144" t="s">
        <v>400</v>
      </c>
      <c r="F144" s="26">
        <v>43809</v>
      </c>
      <c r="G144" s="26">
        <v>43816</v>
      </c>
    </row>
    <row r="145" spans="2:7" x14ac:dyDescent="0.45">
      <c r="B145" t="s">
        <v>354</v>
      </c>
      <c r="C145">
        <v>0</v>
      </c>
      <c r="D145">
        <v>60</v>
      </c>
      <c r="E145" t="s">
        <v>400</v>
      </c>
      <c r="F145" s="26">
        <v>43802</v>
      </c>
      <c r="G145" s="26">
        <v>43809</v>
      </c>
    </row>
    <row r="146" spans="2:7" x14ac:dyDescent="0.45">
      <c r="B146" t="s">
        <v>354</v>
      </c>
      <c r="C146">
        <v>0</v>
      </c>
      <c r="D146">
        <v>60</v>
      </c>
      <c r="E146" t="s">
        <v>400</v>
      </c>
      <c r="F146" s="26">
        <v>43795</v>
      </c>
      <c r="G146" s="26">
        <v>43802</v>
      </c>
    </row>
    <row r="147" spans="2:7" x14ac:dyDescent="0.45">
      <c r="B147" t="s">
        <v>354</v>
      </c>
      <c r="C147">
        <v>0</v>
      </c>
      <c r="D147">
        <v>60</v>
      </c>
      <c r="E147" t="s">
        <v>400</v>
      </c>
      <c r="F147" s="26">
        <v>43998</v>
      </c>
      <c r="G147" s="26">
        <v>44005</v>
      </c>
    </row>
    <row r="148" spans="2:7" x14ac:dyDescent="0.45">
      <c r="B148" t="s">
        <v>354</v>
      </c>
      <c r="C148">
        <v>0</v>
      </c>
      <c r="D148">
        <v>60</v>
      </c>
      <c r="E148" t="s">
        <v>400</v>
      </c>
      <c r="F148" s="26">
        <v>43991</v>
      </c>
      <c r="G148" s="26">
        <v>43998</v>
      </c>
    </row>
    <row r="149" spans="2:7" x14ac:dyDescent="0.45">
      <c r="B149" t="s">
        <v>354</v>
      </c>
      <c r="C149">
        <v>0</v>
      </c>
      <c r="D149">
        <v>60</v>
      </c>
      <c r="E149" t="s">
        <v>400</v>
      </c>
      <c r="F149" s="26">
        <v>43984</v>
      </c>
      <c r="G149" s="26">
        <v>43991</v>
      </c>
    </row>
    <row r="150" spans="2:7" x14ac:dyDescent="0.45">
      <c r="B150" t="s">
        <v>354</v>
      </c>
      <c r="C150">
        <v>0</v>
      </c>
      <c r="D150">
        <v>60</v>
      </c>
      <c r="E150" t="s">
        <v>400</v>
      </c>
      <c r="F150" s="26">
        <v>43977</v>
      </c>
      <c r="G150" s="26">
        <v>43984</v>
      </c>
    </row>
    <row r="151" spans="2:7" x14ac:dyDescent="0.45">
      <c r="B151" t="s">
        <v>354</v>
      </c>
      <c r="C151">
        <v>0</v>
      </c>
      <c r="D151">
        <v>60</v>
      </c>
      <c r="E151" t="s">
        <v>400</v>
      </c>
      <c r="F151" s="26">
        <v>43970</v>
      </c>
      <c r="G151" s="26">
        <v>43977</v>
      </c>
    </row>
    <row r="152" spans="2:7" x14ac:dyDescent="0.45">
      <c r="B152" t="s">
        <v>354</v>
      </c>
      <c r="C152">
        <v>0</v>
      </c>
      <c r="D152">
        <v>60</v>
      </c>
      <c r="E152" t="s">
        <v>400</v>
      </c>
      <c r="F152" s="26">
        <v>43963</v>
      </c>
      <c r="G152" s="26">
        <v>43970</v>
      </c>
    </row>
    <row r="153" spans="2:7" x14ac:dyDescent="0.45">
      <c r="B153" t="s">
        <v>354</v>
      </c>
      <c r="C153">
        <v>0</v>
      </c>
      <c r="D153">
        <v>60</v>
      </c>
      <c r="E153" t="s">
        <v>400</v>
      </c>
      <c r="F153" s="26">
        <v>43956</v>
      </c>
      <c r="G153" s="26">
        <v>43963</v>
      </c>
    </row>
    <row r="154" spans="2:7" x14ac:dyDescent="0.45">
      <c r="B154" t="s">
        <v>354</v>
      </c>
      <c r="C154">
        <v>0</v>
      </c>
      <c r="D154">
        <v>60</v>
      </c>
      <c r="E154" t="s">
        <v>400</v>
      </c>
      <c r="F154" s="26">
        <v>43949</v>
      </c>
      <c r="G154" s="26">
        <v>43956</v>
      </c>
    </row>
    <row r="155" spans="2:7" x14ac:dyDescent="0.45">
      <c r="B155" t="s">
        <v>354</v>
      </c>
      <c r="C155">
        <v>0</v>
      </c>
      <c r="D155">
        <v>60</v>
      </c>
      <c r="E155" t="s">
        <v>400</v>
      </c>
      <c r="F155" s="26">
        <v>43942</v>
      </c>
      <c r="G155" s="26">
        <v>43949</v>
      </c>
    </row>
    <row r="156" spans="2:7" x14ac:dyDescent="0.45">
      <c r="B156" t="s">
        <v>354</v>
      </c>
      <c r="C156">
        <v>0</v>
      </c>
      <c r="D156">
        <v>60</v>
      </c>
      <c r="E156" t="s">
        <v>400</v>
      </c>
      <c r="F156" s="26">
        <v>43935</v>
      </c>
      <c r="G156" s="26">
        <v>43942</v>
      </c>
    </row>
    <row r="157" spans="2:7" x14ac:dyDescent="0.45">
      <c r="B157" t="s">
        <v>355</v>
      </c>
      <c r="C157">
        <v>0</v>
      </c>
      <c r="D157">
        <v>60</v>
      </c>
      <c r="E157" t="s">
        <v>400</v>
      </c>
      <c r="F157" s="26">
        <v>44229</v>
      </c>
      <c r="G157" s="26">
        <v>44236</v>
      </c>
    </row>
    <row r="158" spans="2:7" x14ac:dyDescent="0.45">
      <c r="B158" t="s">
        <v>355</v>
      </c>
      <c r="C158">
        <v>0</v>
      </c>
      <c r="D158">
        <v>60</v>
      </c>
      <c r="E158" t="s">
        <v>400</v>
      </c>
      <c r="F158" s="26">
        <v>44222</v>
      </c>
      <c r="G158" s="26">
        <v>44229</v>
      </c>
    </row>
    <row r="159" spans="2:7" x14ac:dyDescent="0.45">
      <c r="B159" t="s">
        <v>355</v>
      </c>
      <c r="C159">
        <v>0</v>
      </c>
      <c r="D159">
        <v>60</v>
      </c>
      <c r="E159" t="s">
        <v>400</v>
      </c>
      <c r="F159" s="26">
        <v>44215</v>
      </c>
      <c r="G159" s="26">
        <v>44222</v>
      </c>
    </row>
    <row r="160" spans="2:7" x14ac:dyDescent="0.45">
      <c r="B160" t="s">
        <v>355</v>
      </c>
      <c r="C160">
        <v>0</v>
      </c>
      <c r="D160">
        <v>60</v>
      </c>
      <c r="E160" t="s">
        <v>400</v>
      </c>
      <c r="F160" s="26">
        <v>44208</v>
      </c>
      <c r="G160" s="26">
        <v>44215</v>
      </c>
    </row>
    <row r="161" spans="2:7" x14ac:dyDescent="0.45">
      <c r="B161" t="s">
        <v>355</v>
      </c>
      <c r="C161">
        <v>0</v>
      </c>
      <c r="D161">
        <v>60</v>
      </c>
      <c r="E161" t="s">
        <v>400</v>
      </c>
      <c r="F161" s="26">
        <v>44201</v>
      </c>
      <c r="G161" s="26">
        <v>44208</v>
      </c>
    </row>
    <row r="162" spans="2:7" x14ac:dyDescent="0.45">
      <c r="B162" t="s">
        <v>355</v>
      </c>
      <c r="C162">
        <v>0</v>
      </c>
      <c r="D162">
        <v>60</v>
      </c>
      <c r="E162" t="s">
        <v>400</v>
      </c>
      <c r="F162" s="26">
        <v>44194</v>
      </c>
      <c r="G162" s="26">
        <v>44201</v>
      </c>
    </row>
    <row r="163" spans="2:7" x14ac:dyDescent="0.45">
      <c r="B163" t="s">
        <v>355</v>
      </c>
      <c r="C163">
        <v>0</v>
      </c>
      <c r="D163">
        <v>60</v>
      </c>
      <c r="E163" t="s">
        <v>400</v>
      </c>
      <c r="F163" s="26">
        <v>44187</v>
      </c>
      <c r="G163" s="26">
        <v>44194</v>
      </c>
    </row>
    <row r="164" spans="2:7" x14ac:dyDescent="0.45">
      <c r="B164" t="s">
        <v>355</v>
      </c>
      <c r="C164">
        <v>0</v>
      </c>
      <c r="D164">
        <v>60</v>
      </c>
      <c r="E164" t="s">
        <v>400</v>
      </c>
      <c r="F164" s="26">
        <v>44180</v>
      </c>
      <c r="G164" s="26">
        <v>44187</v>
      </c>
    </row>
    <row r="165" spans="2:7" x14ac:dyDescent="0.45">
      <c r="B165" t="s">
        <v>355</v>
      </c>
      <c r="C165">
        <v>0</v>
      </c>
      <c r="D165">
        <v>60</v>
      </c>
      <c r="E165" t="s">
        <v>400</v>
      </c>
      <c r="F165" s="26">
        <v>44173</v>
      </c>
      <c r="G165" s="26">
        <v>44180</v>
      </c>
    </row>
    <row r="166" spans="2:7" x14ac:dyDescent="0.45">
      <c r="B166" t="s">
        <v>355</v>
      </c>
      <c r="C166">
        <v>0</v>
      </c>
      <c r="D166">
        <v>60</v>
      </c>
      <c r="E166" t="s">
        <v>400</v>
      </c>
      <c r="F166" s="26">
        <v>44166</v>
      </c>
      <c r="G166" s="26">
        <v>44173</v>
      </c>
    </row>
    <row r="167" spans="2:7" x14ac:dyDescent="0.45">
      <c r="B167" t="s">
        <v>355</v>
      </c>
      <c r="C167">
        <v>0</v>
      </c>
      <c r="D167">
        <v>60</v>
      </c>
      <c r="E167" t="s">
        <v>400</v>
      </c>
      <c r="F167" s="26">
        <v>44159</v>
      </c>
      <c r="G167" s="26">
        <v>44166</v>
      </c>
    </row>
    <row r="168" spans="2:7" x14ac:dyDescent="0.45">
      <c r="B168" t="s">
        <v>355</v>
      </c>
      <c r="C168">
        <v>0</v>
      </c>
      <c r="D168">
        <v>60</v>
      </c>
      <c r="E168" t="s">
        <v>400</v>
      </c>
      <c r="F168" s="26">
        <v>43620</v>
      </c>
      <c r="G168" s="26">
        <v>43627</v>
      </c>
    </row>
    <row r="169" spans="2:7" x14ac:dyDescent="0.45">
      <c r="B169" t="s">
        <v>355</v>
      </c>
      <c r="C169">
        <v>0</v>
      </c>
      <c r="D169">
        <v>60</v>
      </c>
      <c r="E169" t="s">
        <v>400</v>
      </c>
      <c r="F169" s="26">
        <v>43627</v>
      </c>
      <c r="G169" s="26">
        <v>43634</v>
      </c>
    </row>
    <row r="170" spans="2:7" x14ac:dyDescent="0.45">
      <c r="B170" t="s">
        <v>355</v>
      </c>
      <c r="C170">
        <v>0</v>
      </c>
      <c r="D170">
        <v>60</v>
      </c>
      <c r="E170" t="s">
        <v>400</v>
      </c>
      <c r="F170" s="26">
        <v>43592</v>
      </c>
      <c r="G170" s="26">
        <v>43599</v>
      </c>
    </row>
    <row r="171" spans="2:7" x14ac:dyDescent="0.45">
      <c r="B171" t="s">
        <v>355</v>
      </c>
      <c r="C171">
        <v>0</v>
      </c>
      <c r="D171">
        <v>60</v>
      </c>
      <c r="E171" t="s">
        <v>400</v>
      </c>
      <c r="F171" s="26">
        <v>43599</v>
      </c>
      <c r="G171" s="26">
        <v>43606</v>
      </c>
    </row>
    <row r="172" spans="2:7" x14ac:dyDescent="0.45">
      <c r="B172" t="s">
        <v>355</v>
      </c>
      <c r="C172">
        <v>0</v>
      </c>
      <c r="D172">
        <v>60</v>
      </c>
      <c r="E172" t="s">
        <v>400</v>
      </c>
      <c r="F172" s="26">
        <v>43606</v>
      </c>
      <c r="G172" s="26">
        <v>43613</v>
      </c>
    </row>
    <row r="173" spans="2:7" x14ac:dyDescent="0.45">
      <c r="B173" t="s">
        <v>355</v>
      </c>
      <c r="C173">
        <v>0</v>
      </c>
      <c r="D173">
        <v>60</v>
      </c>
      <c r="E173" t="s">
        <v>400</v>
      </c>
      <c r="F173" s="26">
        <v>43613</v>
      </c>
      <c r="G173" s="26">
        <v>43620</v>
      </c>
    </row>
    <row r="174" spans="2:7" x14ac:dyDescent="0.45">
      <c r="B174" t="s">
        <v>355</v>
      </c>
      <c r="C174">
        <v>0</v>
      </c>
      <c r="D174">
        <v>60</v>
      </c>
      <c r="E174" t="s">
        <v>400</v>
      </c>
      <c r="F174" s="26">
        <v>44299</v>
      </c>
      <c r="G174" s="26">
        <v>44306</v>
      </c>
    </row>
    <row r="175" spans="2:7" x14ac:dyDescent="0.45">
      <c r="B175" t="s">
        <v>355</v>
      </c>
      <c r="C175">
        <v>0</v>
      </c>
      <c r="D175">
        <v>60</v>
      </c>
      <c r="E175" t="s">
        <v>400</v>
      </c>
      <c r="F175" s="26">
        <v>44306</v>
      </c>
      <c r="G175" s="26">
        <v>44313</v>
      </c>
    </row>
    <row r="176" spans="2:7" x14ac:dyDescent="0.45">
      <c r="B176" t="s">
        <v>355</v>
      </c>
      <c r="C176">
        <v>0</v>
      </c>
      <c r="D176">
        <v>60</v>
      </c>
      <c r="E176" t="s">
        <v>400</v>
      </c>
      <c r="F176" s="26">
        <v>44313</v>
      </c>
      <c r="G176" s="26">
        <v>44320</v>
      </c>
    </row>
    <row r="177" spans="2:7" x14ac:dyDescent="0.45">
      <c r="B177" t="s">
        <v>355</v>
      </c>
      <c r="C177">
        <v>-20</v>
      </c>
      <c r="D177">
        <v>60</v>
      </c>
      <c r="E177" t="s">
        <v>400</v>
      </c>
      <c r="F177" s="26">
        <v>44320</v>
      </c>
      <c r="G177" s="26">
        <v>18628</v>
      </c>
    </row>
    <row r="178" spans="2:7" x14ac:dyDescent="0.45">
      <c r="B178" t="s">
        <v>355</v>
      </c>
      <c r="C178">
        <v>0</v>
      </c>
      <c r="D178">
        <v>60</v>
      </c>
      <c r="E178" t="s">
        <v>400</v>
      </c>
      <c r="F178" s="26">
        <v>44292</v>
      </c>
      <c r="G178" s="26">
        <v>44299</v>
      </c>
    </row>
    <row r="179" spans="2:7" x14ac:dyDescent="0.45">
      <c r="B179" t="s">
        <v>355</v>
      </c>
      <c r="C179">
        <v>0</v>
      </c>
      <c r="D179">
        <v>60</v>
      </c>
      <c r="E179" t="s">
        <v>400</v>
      </c>
      <c r="F179" s="26">
        <v>44285</v>
      </c>
      <c r="G179" s="26">
        <v>44292</v>
      </c>
    </row>
    <row r="180" spans="2:7" x14ac:dyDescent="0.45">
      <c r="B180" t="s">
        <v>355</v>
      </c>
      <c r="C180">
        <v>0</v>
      </c>
      <c r="D180">
        <v>60</v>
      </c>
      <c r="E180" t="s">
        <v>400</v>
      </c>
      <c r="F180" s="26">
        <v>44278</v>
      </c>
      <c r="G180" s="26">
        <v>44285</v>
      </c>
    </row>
    <row r="181" spans="2:7" x14ac:dyDescent="0.45">
      <c r="B181" t="s">
        <v>355</v>
      </c>
      <c r="C181">
        <v>0</v>
      </c>
      <c r="D181">
        <v>60</v>
      </c>
      <c r="E181" t="s">
        <v>400</v>
      </c>
      <c r="F181" s="26">
        <v>44271</v>
      </c>
      <c r="G181" s="26">
        <v>44278</v>
      </c>
    </row>
    <row r="182" spans="2:7" x14ac:dyDescent="0.45">
      <c r="B182" t="s">
        <v>355</v>
      </c>
      <c r="C182">
        <v>0</v>
      </c>
      <c r="D182">
        <v>60</v>
      </c>
      <c r="E182" t="s">
        <v>400</v>
      </c>
      <c r="F182" s="26">
        <v>44264</v>
      </c>
      <c r="G182" s="26">
        <v>44271</v>
      </c>
    </row>
    <row r="183" spans="2:7" x14ac:dyDescent="0.45">
      <c r="B183" t="s">
        <v>355</v>
      </c>
      <c r="C183">
        <v>0</v>
      </c>
      <c r="D183">
        <v>60</v>
      </c>
      <c r="E183" t="s">
        <v>400</v>
      </c>
      <c r="F183" s="26">
        <v>44257</v>
      </c>
      <c r="G183" s="26">
        <v>44264</v>
      </c>
    </row>
    <row r="184" spans="2:7" x14ac:dyDescent="0.45">
      <c r="B184" t="s">
        <v>355</v>
      </c>
      <c r="C184">
        <v>0</v>
      </c>
      <c r="D184">
        <v>60</v>
      </c>
      <c r="E184" t="s">
        <v>400</v>
      </c>
      <c r="F184" s="26">
        <v>44250</v>
      </c>
      <c r="G184" s="26">
        <v>44257</v>
      </c>
    </row>
    <row r="185" spans="2:7" x14ac:dyDescent="0.45">
      <c r="B185" t="s">
        <v>355</v>
      </c>
      <c r="C185">
        <v>0</v>
      </c>
      <c r="D185">
        <v>60</v>
      </c>
      <c r="E185" t="s">
        <v>400</v>
      </c>
      <c r="F185" s="26">
        <v>44243</v>
      </c>
      <c r="G185" s="26">
        <v>44250</v>
      </c>
    </row>
    <row r="186" spans="2:7" x14ac:dyDescent="0.45">
      <c r="B186" t="s">
        <v>355</v>
      </c>
      <c r="C186">
        <v>0</v>
      </c>
      <c r="D186">
        <v>60</v>
      </c>
      <c r="E186" t="s">
        <v>400</v>
      </c>
      <c r="F186" s="26">
        <v>44236</v>
      </c>
      <c r="G186" s="26">
        <v>44243</v>
      </c>
    </row>
    <row r="187" spans="2:7" x14ac:dyDescent="0.45">
      <c r="B187" t="s">
        <v>355</v>
      </c>
      <c r="C187">
        <v>0</v>
      </c>
      <c r="D187">
        <v>60</v>
      </c>
      <c r="E187" t="s">
        <v>400</v>
      </c>
      <c r="F187" s="26">
        <v>43788</v>
      </c>
      <c r="G187" s="26">
        <v>43795</v>
      </c>
    </row>
    <row r="188" spans="2:7" x14ac:dyDescent="0.45">
      <c r="B188" t="s">
        <v>355</v>
      </c>
      <c r="C188">
        <v>0</v>
      </c>
      <c r="D188">
        <v>60</v>
      </c>
      <c r="E188" t="s">
        <v>400</v>
      </c>
      <c r="F188" s="26">
        <v>43781</v>
      </c>
      <c r="G188" s="26">
        <v>43788</v>
      </c>
    </row>
    <row r="189" spans="2:7" x14ac:dyDescent="0.45">
      <c r="B189" t="s">
        <v>355</v>
      </c>
      <c r="C189">
        <v>0</v>
      </c>
      <c r="D189">
        <v>60</v>
      </c>
      <c r="E189" t="s">
        <v>400</v>
      </c>
      <c r="F189" s="26">
        <v>43774</v>
      </c>
      <c r="G189" s="26">
        <v>43781</v>
      </c>
    </row>
    <row r="190" spans="2:7" x14ac:dyDescent="0.45">
      <c r="B190" t="s">
        <v>355</v>
      </c>
      <c r="C190">
        <v>0</v>
      </c>
      <c r="D190">
        <v>60</v>
      </c>
      <c r="E190" t="s">
        <v>400</v>
      </c>
      <c r="F190" s="26">
        <v>43767</v>
      </c>
      <c r="G190" s="26">
        <v>43774</v>
      </c>
    </row>
    <row r="191" spans="2:7" x14ac:dyDescent="0.45">
      <c r="B191" t="s">
        <v>355</v>
      </c>
      <c r="C191">
        <v>0</v>
      </c>
      <c r="D191">
        <v>60</v>
      </c>
      <c r="E191" t="s">
        <v>400</v>
      </c>
      <c r="F191" s="26">
        <v>43760</v>
      </c>
      <c r="G191" s="26">
        <v>43767</v>
      </c>
    </row>
    <row r="192" spans="2:7" x14ac:dyDescent="0.45">
      <c r="B192" t="s">
        <v>355</v>
      </c>
      <c r="C192">
        <v>0</v>
      </c>
      <c r="D192">
        <v>60</v>
      </c>
      <c r="E192" t="s">
        <v>400</v>
      </c>
      <c r="F192" s="26">
        <v>43753</v>
      </c>
      <c r="G192" s="26">
        <v>43760</v>
      </c>
    </row>
    <row r="193" spans="2:7" x14ac:dyDescent="0.45">
      <c r="B193" t="s">
        <v>355</v>
      </c>
      <c r="C193">
        <v>0</v>
      </c>
      <c r="D193">
        <v>60</v>
      </c>
      <c r="E193" t="s">
        <v>400</v>
      </c>
      <c r="F193" s="26">
        <v>43746</v>
      </c>
      <c r="G193" s="26">
        <v>43753</v>
      </c>
    </row>
    <row r="194" spans="2:7" x14ac:dyDescent="0.45">
      <c r="B194" t="s">
        <v>355</v>
      </c>
      <c r="C194">
        <v>0</v>
      </c>
      <c r="D194">
        <v>60</v>
      </c>
      <c r="E194" t="s">
        <v>400</v>
      </c>
      <c r="F194" s="26">
        <v>43739</v>
      </c>
      <c r="G194" s="26">
        <v>43746</v>
      </c>
    </row>
    <row r="195" spans="2:7" x14ac:dyDescent="0.45">
      <c r="B195" t="s">
        <v>355</v>
      </c>
      <c r="C195">
        <v>0</v>
      </c>
      <c r="D195">
        <v>60</v>
      </c>
      <c r="E195" t="s">
        <v>400</v>
      </c>
      <c r="F195" s="26">
        <v>43732</v>
      </c>
      <c r="G195" s="26">
        <v>43739</v>
      </c>
    </row>
    <row r="196" spans="2:7" x14ac:dyDescent="0.45">
      <c r="B196" t="s">
        <v>355</v>
      </c>
      <c r="C196">
        <v>0</v>
      </c>
      <c r="D196">
        <v>60</v>
      </c>
      <c r="E196" t="s">
        <v>400</v>
      </c>
      <c r="F196" s="26">
        <v>43725</v>
      </c>
      <c r="G196" s="26">
        <v>43732</v>
      </c>
    </row>
    <row r="197" spans="2:7" x14ac:dyDescent="0.45">
      <c r="B197" t="s">
        <v>355</v>
      </c>
      <c r="C197">
        <v>0</v>
      </c>
      <c r="D197">
        <v>60</v>
      </c>
      <c r="E197" t="s">
        <v>400</v>
      </c>
      <c r="F197" s="26">
        <v>43718</v>
      </c>
      <c r="G197" s="26">
        <v>43725</v>
      </c>
    </row>
    <row r="198" spans="2:7" x14ac:dyDescent="0.45">
      <c r="B198" t="s">
        <v>355</v>
      </c>
      <c r="C198">
        <v>0</v>
      </c>
      <c r="D198">
        <v>60</v>
      </c>
      <c r="E198" t="s">
        <v>400</v>
      </c>
      <c r="F198" s="26">
        <v>43711</v>
      </c>
      <c r="G198" s="26">
        <v>43718</v>
      </c>
    </row>
    <row r="199" spans="2:7" x14ac:dyDescent="0.45">
      <c r="B199" t="s">
        <v>355</v>
      </c>
      <c r="C199">
        <v>0</v>
      </c>
      <c r="D199">
        <v>60</v>
      </c>
      <c r="E199" t="s">
        <v>400</v>
      </c>
      <c r="F199" s="26">
        <v>43704</v>
      </c>
      <c r="G199" s="26">
        <v>43711</v>
      </c>
    </row>
    <row r="200" spans="2:7" x14ac:dyDescent="0.45">
      <c r="B200" t="s">
        <v>355</v>
      </c>
      <c r="C200">
        <v>0</v>
      </c>
      <c r="D200">
        <v>60</v>
      </c>
      <c r="E200" t="s">
        <v>400</v>
      </c>
      <c r="F200" s="26">
        <v>43697</v>
      </c>
      <c r="G200" s="26">
        <v>43704</v>
      </c>
    </row>
    <row r="201" spans="2:7" x14ac:dyDescent="0.45">
      <c r="B201" t="s">
        <v>355</v>
      </c>
      <c r="C201">
        <v>0</v>
      </c>
      <c r="D201">
        <v>60</v>
      </c>
      <c r="E201" t="s">
        <v>400</v>
      </c>
      <c r="F201" s="26">
        <v>43690</v>
      </c>
      <c r="G201" s="26">
        <v>43697</v>
      </c>
    </row>
    <row r="202" spans="2:7" x14ac:dyDescent="0.45">
      <c r="B202" t="s">
        <v>355</v>
      </c>
      <c r="C202">
        <v>0</v>
      </c>
      <c r="D202">
        <v>60</v>
      </c>
      <c r="E202" t="s">
        <v>400</v>
      </c>
      <c r="F202" s="26">
        <v>43683</v>
      </c>
      <c r="G202" s="26">
        <v>43690</v>
      </c>
    </row>
    <row r="203" spans="2:7" x14ac:dyDescent="0.45">
      <c r="B203" t="s">
        <v>355</v>
      </c>
      <c r="C203">
        <v>0</v>
      </c>
      <c r="D203">
        <v>60</v>
      </c>
      <c r="E203" t="s">
        <v>400</v>
      </c>
      <c r="F203" s="26">
        <v>43676</v>
      </c>
      <c r="G203" s="26">
        <v>43683</v>
      </c>
    </row>
    <row r="204" spans="2:7" x14ac:dyDescent="0.45">
      <c r="B204" t="s">
        <v>355</v>
      </c>
      <c r="C204">
        <v>0</v>
      </c>
      <c r="D204">
        <v>60</v>
      </c>
      <c r="E204" t="s">
        <v>400</v>
      </c>
      <c r="F204" s="26">
        <v>43669</v>
      </c>
      <c r="G204" s="26">
        <v>43676</v>
      </c>
    </row>
    <row r="205" spans="2:7" x14ac:dyDescent="0.45">
      <c r="B205" t="s">
        <v>355</v>
      </c>
      <c r="C205">
        <v>0</v>
      </c>
      <c r="D205">
        <v>60</v>
      </c>
      <c r="E205" t="s">
        <v>400</v>
      </c>
      <c r="F205" s="26">
        <v>43662</v>
      </c>
      <c r="G205" s="26">
        <v>43669</v>
      </c>
    </row>
    <row r="206" spans="2:7" x14ac:dyDescent="0.45">
      <c r="B206" t="s">
        <v>355</v>
      </c>
      <c r="C206">
        <v>0</v>
      </c>
      <c r="D206">
        <v>60</v>
      </c>
      <c r="E206" t="s">
        <v>400</v>
      </c>
      <c r="F206" s="26">
        <v>43655</v>
      </c>
      <c r="G206" s="26">
        <v>43662</v>
      </c>
    </row>
    <row r="207" spans="2:7" x14ac:dyDescent="0.45">
      <c r="B207" t="s">
        <v>355</v>
      </c>
      <c r="C207">
        <v>0</v>
      </c>
      <c r="D207">
        <v>60</v>
      </c>
      <c r="E207" t="s">
        <v>400</v>
      </c>
      <c r="F207" s="26">
        <v>43648</v>
      </c>
      <c r="G207" s="26">
        <v>43655</v>
      </c>
    </row>
    <row r="208" spans="2:7" x14ac:dyDescent="0.45">
      <c r="B208" t="s">
        <v>355</v>
      </c>
      <c r="C208">
        <v>0</v>
      </c>
      <c r="D208">
        <v>60</v>
      </c>
      <c r="E208" t="s">
        <v>400</v>
      </c>
      <c r="F208" s="26">
        <v>43641</v>
      </c>
      <c r="G208" s="26">
        <v>43648</v>
      </c>
    </row>
    <row r="209" spans="2:7" x14ac:dyDescent="0.45">
      <c r="B209" t="s">
        <v>355</v>
      </c>
      <c r="C209">
        <v>0</v>
      </c>
      <c r="D209">
        <v>60</v>
      </c>
      <c r="E209" t="s">
        <v>400</v>
      </c>
      <c r="F209" s="26">
        <v>43634</v>
      </c>
      <c r="G209" s="26">
        <v>43641</v>
      </c>
    </row>
    <row r="210" spans="2:7" x14ac:dyDescent="0.45">
      <c r="B210" t="s">
        <v>355</v>
      </c>
      <c r="C210">
        <v>0</v>
      </c>
      <c r="D210">
        <v>60</v>
      </c>
      <c r="E210" t="s">
        <v>400</v>
      </c>
      <c r="F210" s="26">
        <v>44096</v>
      </c>
      <c r="G210" s="26">
        <v>44103</v>
      </c>
    </row>
    <row r="211" spans="2:7" x14ac:dyDescent="0.45">
      <c r="B211" t="s">
        <v>355</v>
      </c>
      <c r="C211">
        <v>0</v>
      </c>
      <c r="D211">
        <v>60</v>
      </c>
      <c r="E211" t="s">
        <v>400</v>
      </c>
      <c r="F211" s="26">
        <v>44089</v>
      </c>
      <c r="G211" s="26">
        <v>44096</v>
      </c>
    </row>
    <row r="212" spans="2:7" x14ac:dyDescent="0.45">
      <c r="B212" t="s">
        <v>355</v>
      </c>
      <c r="C212">
        <v>0</v>
      </c>
      <c r="D212">
        <v>60</v>
      </c>
      <c r="E212" t="s">
        <v>400</v>
      </c>
      <c r="F212" s="26">
        <v>44082</v>
      </c>
      <c r="G212" s="26">
        <v>44089</v>
      </c>
    </row>
    <row r="213" spans="2:7" x14ac:dyDescent="0.45">
      <c r="B213" t="s">
        <v>355</v>
      </c>
      <c r="C213">
        <v>0</v>
      </c>
      <c r="D213">
        <v>60</v>
      </c>
      <c r="E213" t="s">
        <v>400</v>
      </c>
      <c r="F213" s="26">
        <v>44075</v>
      </c>
      <c r="G213" s="26">
        <v>44082</v>
      </c>
    </row>
    <row r="214" spans="2:7" x14ac:dyDescent="0.45">
      <c r="B214" t="s">
        <v>355</v>
      </c>
      <c r="C214">
        <v>0</v>
      </c>
      <c r="D214">
        <v>60</v>
      </c>
      <c r="E214" t="s">
        <v>400</v>
      </c>
      <c r="F214" s="26">
        <v>44068</v>
      </c>
      <c r="G214" s="26">
        <v>44075</v>
      </c>
    </row>
    <row r="215" spans="2:7" x14ac:dyDescent="0.45">
      <c r="B215" t="s">
        <v>355</v>
      </c>
      <c r="C215">
        <v>0</v>
      </c>
      <c r="D215">
        <v>60</v>
      </c>
      <c r="E215" t="s">
        <v>400</v>
      </c>
      <c r="F215" s="26">
        <v>44061</v>
      </c>
      <c r="G215" s="26">
        <v>44068</v>
      </c>
    </row>
    <row r="216" spans="2:7" x14ac:dyDescent="0.45">
      <c r="B216" t="s">
        <v>355</v>
      </c>
      <c r="C216">
        <v>0</v>
      </c>
      <c r="D216">
        <v>60</v>
      </c>
      <c r="E216" t="s">
        <v>400</v>
      </c>
      <c r="F216" s="26">
        <v>44054</v>
      </c>
      <c r="G216" s="26">
        <v>44061</v>
      </c>
    </row>
    <row r="217" spans="2:7" x14ac:dyDescent="0.45">
      <c r="B217" t="s">
        <v>355</v>
      </c>
      <c r="C217">
        <v>0</v>
      </c>
      <c r="D217">
        <v>60</v>
      </c>
      <c r="E217" t="s">
        <v>400</v>
      </c>
      <c r="F217" s="26">
        <v>44047</v>
      </c>
      <c r="G217" s="26">
        <v>44054</v>
      </c>
    </row>
    <row r="218" spans="2:7" x14ac:dyDescent="0.45">
      <c r="B218" t="s">
        <v>355</v>
      </c>
      <c r="C218">
        <v>0</v>
      </c>
      <c r="D218">
        <v>60</v>
      </c>
      <c r="E218" t="s">
        <v>400</v>
      </c>
      <c r="F218" s="26">
        <v>44040</v>
      </c>
      <c r="G218" s="26">
        <v>44047</v>
      </c>
    </row>
    <row r="219" spans="2:7" x14ac:dyDescent="0.45">
      <c r="B219" t="s">
        <v>355</v>
      </c>
      <c r="C219">
        <v>0</v>
      </c>
      <c r="D219">
        <v>60</v>
      </c>
      <c r="E219" t="s">
        <v>400</v>
      </c>
      <c r="F219" s="26">
        <v>44033</v>
      </c>
      <c r="G219" s="26">
        <v>44040</v>
      </c>
    </row>
    <row r="220" spans="2:7" x14ac:dyDescent="0.45">
      <c r="B220" t="s">
        <v>355</v>
      </c>
      <c r="C220">
        <v>0</v>
      </c>
      <c r="D220">
        <v>60</v>
      </c>
      <c r="E220" t="s">
        <v>400</v>
      </c>
      <c r="F220" s="26">
        <v>44026</v>
      </c>
      <c r="G220" s="26">
        <v>44033</v>
      </c>
    </row>
    <row r="221" spans="2:7" x14ac:dyDescent="0.45">
      <c r="B221" t="s">
        <v>355</v>
      </c>
      <c r="C221">
        <v>0</v>
      </c>
      <c r="D221">
        <v>60</v>
      </c>
      <c r="E221" t="s">
        <v>400</v>
      </c>
      <c r="F221" s="26">
        <v>44019</v>
      </c>
      <c r="G221" s="26">
        <v>44026</v>
      </c>
    </row>
    <row r="222" spans="2:7" x14ac:dyDescent="0.45">
      <c r="B222" t="s">
        <v>355</v>
      </c>
      <c r="C222">
        <v>0</v>
      </c>
      <c r="D222">
        <v>60</v>
      </c>
      <c r="E222" t="s">
        <v>400</v>
      </c>
      <c r="F222" s="26">
        <v>44012</v>
      </c>
      <c r="G222" s="26">
        <v>44019</v>
      </c>
    </row>
    <row r="223" spans="2:7" x14ac:dyDescent="0.45">
      <c r="B223" t="s">
        <v>355</v>
      </c>
      <c r="C223">
        <v>0</v>
      </c>
      <c r="D223">
        <v>60</v>
      </c>
      <c r="E223" t="s">
        <v>400</v>
      </c>
      <c r="F223" s="26">
        <v>44005</v>
      </c>
      <c r="G223" s="26">
        <v>44012</v>
      </c>
    </row>
    <row r="224" spans="2:7" x14ac:dyDescent="0.45">
      <c r="B224" t="s">
        <v>355</v>
      </c>
      <c r="C224">
        <v>0</v>
      </c>
      <c r="D224">
        <v>60</v>
      </c>
      <c r="E224" t="s">
        <v>400</v>
      </c>
      <c r="F224" s="26">
        <v>44152</v>
      </c>
      <c r="G224" s="26">
        <v>44159</v>
      </c>
    </row>
    <row r="225" spans="2:7" x14ac:dyDescent="0.45">
      <c r="B225" t="s">
        <v>355</v>
      </c>
      <c r="C225">
        <v>0</v>
      </c>
      <c r="D225">
        <v>60</v>
      </c>
      <c r="E225" t="s">
        <v>400</v>
      </c>
      <c r="F225" s="26">
        <v>44145</v>
      </c>
      <c r="G225" s="26">
        <v>44152</v>
      </c>
    </row>
    <row r="226" spans="2:7" x14ac:dyDescent="0.45">
      <c r="B226" t="s">
        <v>355</v>
      </c>
      <c r="C226">
        <v>0</v>
      </c>
      <c r="D226">
        <v>60</v>
      </c>
      <c r="E226" t="s">
        <v>400</v>
      </c>
      <c r="F226" s="26">
        <v>44138</v>
      </c>
      <c r="G226" s="26">
        <v>44145</v>
      </c>
    </row>
    <row r="227" spans="2:7" x14ac:dyDescent="0.45">
      <c r="B227" t="s">
        <v>355</v>
      </c>
      <c r="C227">
        <v>0</v>
      </c>
      <c r="D227">
        <v>60</v>
      </c>
      <c r="E227" t="s">
        <v>400</v>
      </c>
      <c r="F227" s="26">
        <v>44131</v>
      </c>
      <c r="G227" s="26">
        <v>44138</v>
      </c>
    </row>
    <row r="228" spans="2:7" x14ac:dyDescent="0.45">
      <c r="B228" t="s">
        <v>355</v>
      </c>
      <c r="C228">
        <v>0</v>
      </c>
      <c r="D228">
        <v>60</v>
      </c>
      <c r="E228" t="s">
        <v>400</v>
      </c>
      <c r="F228" s="26">
        <v>44124</v>
      </c>
      <c r="G228" s="26">
        <v>44131</v>
      </c>
    </row>
    <row r="229" spans="2:7" x14ac:dyDescent="0.45">
      <c r="B229" t="s">
        <v>355</v>
      </c>
      <c r="C229">
        <v>0</v>
      </c>
      <c r="D229">
        <v>60</v>
      </c>
      <c r="E229" t="s">
        <v>400</v>
      </c>
      <c r="F229" s="26">
        <v>44117</v>
      </c>
      <c r="G229" s="26">
        <v>44124</v>
      </c>
    </row>
    <row r="230" spans="2:7" x14ac:dyDescent="0.45">
      <c r="B230" t="s">
        <v>355</v>
      </c>
      <c r="C230">
        <v>0</v>
      </c>
      <c r="D230">
        <v>60</v>
      </c>
      <c r="E230" t="s">
        <v>400</v>
      </c>
      <c r="F230" s="26">
        <v>44110</v>
      </c>
      <c r="G230" s="26">
        <v>44117</v>
      </c>
    </row>
    <row r="231" spans="2:7" x14ac:dyDescent="0.45">
      <c r="B231" t="s">
        <v>355</v>
      </c>
      <c r="C231">
        <v>0</v>
      </c>
      <c r="D231">
        <v>60</v>
      </c>
      <c r="E231" t="s">
        <v>400</v>
      </c>
      <c r="F231" s="26">
        <v>44103</v>
      </c>
      <c r="G231" s="26">
        <v>44110</v>
      </c>
    </row>
    <row r="232" spans="2:7" x14ac:dyDescent="0.45">
      <c r="B232" t="s">
        <v>355</v>
      </c>
      <c r="C232">
        <v>0</v>
      </c>
      <c r="D232">
        <v>60</v>
      </c>
      <c r="E232" t="s">
        <v>400</v>
      </c>
      <c r="F232" s="26">
        <v>43578</v>
      </c>
      <c r="G232" s="26">
        <v>43585</v>
      </c>
    </row>
    <row r="233" spans="2:7" x14ac:dyDescent="0.45">
      <c r="B233" t="s">
        <v>355</v>
      </c>
      <c r="C233">
        <v>0</v>
      </c>
      <c r="D233">
        <v>60</v>
      </c>
      <c r="E233" t="s">
        <v>400</v>
      </c>
      <c r="F233" s="26">
        <v>43571</v>
      </c>
      <c r="G233" s="26">
        <v>43578</v>
      </c>
    </row>
    <row r="234" spans="2:7" x14ac:dyDescent="0.45">
      <c r="B234" t="s">
        <v>355</v>
      </c>
      <c r="C234">
        <v>0</v>
      </c>
      <c r="D234">
        <v>60</v>
      </c>
      <c r="E234" t="s">
        <v>400</v>
      </c>
      <c r="F234" s="26">
        <v>43564</v>
      </c>
      <c r="G234" s="26">
        <v>43571</v>
      </c>
    </row>
    <row r="235" spans="2:7" x14ac:dyDescent="0.45">
      <c r="B235" t="s">
        <v>355</v>
      </c>
      <c r="C235">
        <v>0</v>
      </c>
      <c r="D235">
        <v>60</v>
      </c>
      <c r="E235" t="s">
        <v>400</v>
      </c>
      <c r="F235" s="26">
        <v>43557</v>
      </c>
      <c r="G235" s="26">
        <v>43564</v>
      </c>
    </row>
    <row r="236" spans="2:7" x14ac:dyDescent="0.45">
      <c r="B236" t="s">
        <v>355</v>
      </c>
      <c r="C236">
        <v>0</v>
      </c>
      <c r="D236">
        <v>60</v>
      </c>
      <c r="E236" t="s">
        <v>400</v>
      </c>
      <c r="F236" s="26">
        <v>43550</v>
      </c>
      <c r="G236" s="26">
        <v>43557</v>
      </c>
    </row>
    <row r="237" spans="2:7" x14ac:dyDescent="0.45">
      <c r="B237" t="s">
        <v>355</v>
      </c>
      <c r="C237">
        <v>0</v>
      </c>
      <c r="D237">
        <v>60</v>
      </c>
      <c r="E237" t="s">
        <v>400</v>
      </c>
      <c r="F237" s="26">
        <v>43543</v>
      </c>
      <c r="G237" s="26">
        <v>43550</v>
      </c>
    </row>
    <row r="238" spans="2:7" x14ac:dyDescent="0.45">
      <c r="B238" t="s">
        <v>355</v>
      </c>
      <c r="C238">
        <v>0</v>
      </c>
      <c r="D238">
        <v>60</v>
      </c>
      <c r="E238" t="s">
        <v>400</v>
      </c>
      <c r="F238" s="26">
        <v>43536</v>
      </c>
      <c r="G238" s="26">
        <v>43543</v>
      </c>
    </row>
    <row r="239" spans="2:7" x14ac:dyDescent="0.45">
      <c r="B239" t="s">
        <v>355</v>
      </c>
      <c r="C239">
        <v>0</v>
      </c>
      <c r="D239">
        <v>60</v>
      </c>
      <c r="E239" t="s">
        <v>400</v>
      </c>
      <c r="F239" s="26">
        <v>43585</v>
      </c>
      <c r="G239" s="26">
        <v>43592</v>
      </c>
    </row>
    <row r="240" spans="2:7" x14ac:dyDescent="0.45">
      <c r="B240" t="s">
        <v>355</v>
      </c>
      <c r="C240">
        <v>0</v>
      </c>
      <c r="D240">
        <v>60</v>
      </c>
      <c r="E240" t="s">
        <v>400</v>
      </c>
      <c r="F240" s="26">
        <v>43529</v>
      </c>
      <c r="G240" s="26">
        <v>43536</v>
      </c>
    </row>
    <row r="241" spans="2:7" x14ac:dyDescent="0.45">
      <c r="B241" t="s">
        <v>355</v>
      </c>
      <c r="C241">
        <v>0</v>
      </c>
      <c r="D241">
        <v>60</v>
      </c>
      <c r="E241" t="s">
        <v>400</v>
      </c>
      <c r="F241" s="26">
        <v>43522</v>
      </c>
      <c r="G241" s="26">
        <v>43529</v>
      </c>
    </row>
    <row r="242" spans="2:7" x14ac:dyDescent="0.45">
      <c r="B242" t="s">
        <v>355</v>
      </c>
      <c r="C242">
        <v>0</v>
      </c>
      <c r="D242">
        <v>60</v>
      </c>
      <c r="E242" t="s">
        <v>400</v>
      </c>
      <c r="F242" s="26">
        <v>43515</v>
      </c>
      <c r="G242" s="26">
        <v>43522</v>
      </c>
    </row>
    <row r="243" spans="2:7" x14ac:dyDescent="0.45">
      <c r="B243" t="s">
        <v>355</v>
      </c>
      <c r="C243">
        <v>0</v>
      </c>
      <c r="D243">
        <v>60</v>
      </c>
      <c r="E243" t="s">
        <v>400</v>
      </c>
      <c r="F243" s="26">
        <v>43508</v>
      </c>
      <c r="G243" s="26">
        <v>43515</v>
      </c>
    </row>
    <row r="244" spans="2:7" x14ac:dyDescent="0.45">
      <c r="B244" t="s">
        <v>355</v>
      </c>
      <c r="C244">
        <v>0</v>
      </c>
      <c r="D244">
        <v>60</v>
      </c>
      <c r="E244" t="s">
        <v>400</v>
      </c>
      <c r="F244" s="26">
        <v>43501</v>
      </c>
      <c r="G244" s="26">
        <v>43508</v>
      </c>
    </row>
    <row r="245" spans="2:7" x14ac:dyDescent="0.45">
      <c r="B245" t="s">
        <v>355</v>
      </c>
      <c r="C245">
        <v>0</v>
      </c>
      <c r="D245">
        <v>60</v>
      </c>
      <c r="E245" t="s">
        <v>400</v>
      </c>
      <c r="F245" s="26">
        <v>43494</v>
      </c>
      <c r="G245" s="26">
        <v>43501</v>
      </c>
    </row>
    <row r="246" spans="2:7" x14ac:dyDescent="0.45">
      <c r="B246" t="s">
        <v>355</v>
      </c>
      <c r="C246">
        <v>0</v>
      </c>
      <c r="D246">
        <v>60</v>
      </c>
      <c r="E246" t="s">
        <v>400</v>
      </c>
      <c r="F246" s="26">
        <v>43487</v>
      </c>
      <c r="G246" s="26">
        <v>43494</v>
      </c>
    </row>
    <row r="247" spans="2:7" x14ac:dyDescent="0.45">
      <c r="B247" t="s">
        <v>355</v>
      </c>
      <c r="C247">
        <v>0</v>
      </c>
      <c r="D247">
        <v>60</v>
      </c>
      <c r="E247" t="s">
        <v>400</v>
      </c>
      <c r="F247" s="26">
        <v>43480</v>
      </c>
      <c r="G247" s="26">
        <v>43487</v>
      </c>
    </row>
    <row r="248" spans="2:7" x14ac:dyDescent="0.45">
      <c r="B248" t="s">
        <v>355</v>
      </c>
      <c r="C248">
        <v>0</v>
      </c>
      <c r="D248">
        <v>60</v>
      </c>
      <c r="E248" t="s">
        <v>400</v>
      </c>
      <c r="F248" s="26">
        <v>43473</v>
      </c>
      <c r="G248" s="26">
        <v>43480</v>
      </c>
    </row>
    <row r="249" spans="2:7" x14ac:dyDescent="0.45">
      <c r="B249" t="s">
        <v>355</v>
      </c>
      <c r="C249">
        <v>0</v>
      </c>
      <c r="D249">
        <v>60</v>
      </c>
      <c r="E249" t="s">
        <v>400</v>
      </c>
      <c r="F249" s="26">
        <v>43466</v>
      </c>
      <c r="G249" s="26">
        <v>43473</v>
      </c>
    </row>
    <row r="250" spans="2:7" x14ac:dyDescent="0.45">
      <c r="B250" t="s">
        <v>355</v>
      </c>
      <c r="C250">
        <v>-20</v>
      </c>
      <c r="D250">
        <v>60</v>
      </c>
      <c r="E250" t="s">
        <v>400</v>
      </c>
      <c r="F250" s="26">
        <v>40179</v>
      </c>
      <c r="G250" s="26">
        <v>43466</v>
      </c>
    </row>
    <row r="251" spans="2:7" x14ac:dyDescent="0.45">
      <c r="B251" t="s">
        <v>355</v>
      </c>
      <c r="C251">
        <v>0</v>
      </c>
      <c r="D251">
        <v>60</v>
      </c>
      <c r="E251" t="s">
        <v>400</v>
      </c>
      <c r="F251" s="26">
        <v>43928</v>
      </c>
      <c r="G251" s="26">
        <v>43935</v>
      </c>
    </row>
    <row r="252" spans="2:7" x14ac:dyDescent="0.45">
      <c r="B252" t="s">
        <v>355</v>
      </c>
      <c r="C252">
        <v>0</v>
      </c>
      <c r="D252">
        <v>60</v>
      </c>
      <c r="E252" t="s">
        <v>400</v>
      </c>
      <c r="F252" s="26">
        <v>43921</v>
      </c>
      <c r="G252" s="26">
        <v>43928</v>
      </c>
    </row>
    <row r="253" spans="2:7" x14ac:dyDescent="0.45">
      <c r="B253" t="s">
        <v>355</v>
      </c>
      <c r="C253">
        <v>0</v>
      </c>
      <c r="D253">
        <v>60</v>
      </c>
      <c r="E253" t="s">
        <v>400</v>
      </c>
      <c r="F253" s="26">
        <v>43914</v>
      </c>
      <c r="G253" s="26">
        <v>43921</v>
      </c>
    </row>
    <row r="254" spans="2:7" x14ac:dyDescent="0.45">
      <c r="B254" t="s">
        <v>355</v>
      </c>
      <c r="C254">
        <v>0</v>
      </c>
      <c r="D254">
        <v>60</v>
      </c>
      <c r="E254" t="s">
        <v>400</v>
      </c>
      <c r="F254" s="26">
        <v>43907</v>
      </c>
      <c r="G254" s="26">
        <v>43914</v>
      </c>
    </row>
    <row r="255" spans="2:7" x14ac:dyDescent="0.45">
      <c r="B255" t="s">
        <v>355</v>
      </c>
      <c r="C255">
        <v>0</v>
      </c>
      <c r="D255">
        <v>60</v>
      </c>
      <c r="E255" t="s">
        <v>400</v>
      </c>
      <c r="F255" s="26">
        <v>43900</v>
      </c>
      <c r="G255" s="26">
        <v>43907</v>
      </c>
    </row>
    <row r="256" spans="2:7" x14ac:dyDescent="0.45">
      <c r="B256" t="s">
        <v>355</v>
      </c>
      <c r="C256">
        <v>0</v>
      </c>
      <c r="D256">
        <v>60</v>
      </c>
      <c r="E256" t="s">
        <v>400</v>
      </c>
      <c r="F256" s="26">
        <v>43893</v>
      </c>
      <c r="G256" s="26">
        <v>43900</v>
      </c>
    </row>
    <row r="257" spans="2:7" x14ac:dyDescent="0.45">
      <c r="B257" t="s">
        <v>355</v>
      </c>
      <c r="C257">
        <v>0</v>
      </c>
      <c r="D257">
        <v>60</v>
      </c>
      <c r="E257" t="s">
        <v>400</v>
      </c>
      <c r="F257" s="26">
        <v>43886</v>
      </c>
      <c r="G257" s="26">
        <v>43893</v>
      </c>
    </row>
    <row r="258" spans="2:7" x14ac:dyDescent="0.45">
      <c r="B258" t="s">
        <v>355</v>
      </c>
      <c r="C258">
        <v>0</v>
      </c>
      <c r="D258">
        <v>60</v>
      </c>
      <c r="E258" t="s">
        <v>400</v>
      </c>
      <c r="F258" s="26">
        <v>43879</v>
      </c>
      <c r="G258" s="26">
        <v>43886</v>
      </c>
    </row>
    <row r="259" spans="2:7" x14ac:dyDescent="0.45">
      <c r="B259" t="s">
        <v>355</v>
      </c>
      <c r="C259">
        <v>0</v>
      </c>
      <c r="D259">
        <v>60</v>
      </c>
      <c r="E259" t="s">
        <v>400</v>
      </c>
      <c r="F259" s="26">
        <v>43872</v>
      </c>
      <c r="G259" s="26">
        <v>43879</v>
      </c>
    </row>
    <row r="260" spans="2:7" x14ac:dyDescent="0.45">
      <c r="B260" t="s">
        <v>355</v>
      </c>
      <c r="C260">
        <v>0</v>
      </c>
      <c r="D260">
        <v>60</v>
      </c>
      <c r="E260" t="s">
        <v>400</v>
      </c>
      <c r="F260" s="26">
        <v>43865</v>
      </c>
      <c r="G260" s="26">
        <v>43872</v>
      </c>
    </row>
    <row r="261" spans="2:7" x14ac:dyDescent="0.45">
      <c r="B261" t="s">
        <v>355</v>
      </c>
      <c r="C261">
        <v>0</v>
      </c>
      <c r="D261">
        <v>60</v>
      </c>
      <c r="E261" t="s">
        <v>400</v>
      </c>
      <c r="F261" s="26">
        <v>43858</v>
      </c>
      <c r="G261" s="26">
        <v>43865</v>
      </c>
    </row>
    <row r="262" spans="2:7" x14ac:dyDescent="0.45">
      <c r="B262" t="s">
        <v>355</v>
      </c>
      <c r="C262">
        <v>0</v>
      </c>
      <c r="D262">
        <v>60</v>
      </c>
      <c r="E262" t="s">
        <v>400</v>
      </c>
      <c r="F262" s="26">
        <v>43851</v>
      </c>
      <c r="G262" s="26">
        <v>43858</v>
      </c>
    </row>
    <row r="263" spans="2:7" x14ac:dyDescent="0.45">
      <c r="B263" t="s">
        <v>355</v>
      </c>
      <c r="C263">
        <v>0</v>
      </c>
      <c r="D263">
        <v>60</v>
      </c>
      <c r="E263" t="s">
        <v>400</v>
      </c>
      <c r="F263" s="26">
        <v>43844</v>
      </c>
      <c r="G263" s="26">
        <v>43851</v>
      </c>
    </row>
    <row r="264" spans="2:7" x14ac:dyDescent="0.45">
      <c r="B264" t="s">
        <v>355</v>
      </c>
      <c r="C264">
        <v>0</v>
      </c>
      <c r="D264">
        <v>60</v>
      </c>
      <c r="E264" t="s">
        <v>400</v>
      </c>
      <c r="F264" s="26">
        <v>43837</v>
      </c>
      <c r="G264" s="26">
        <v>43844</v>
      </c>
    </row>
    <row r="265" spans="2:7" x14ac:dyDescent="0.45">
      <c r="B265" t="s">
        <v>355</v>
      </c>
      <c r="C265">
        <v>0</v>
      </c>
      <c r="D265">
        <v>60</v>
      </c>
      <c r="E265" t="s">
        <v>400</v>
      </c>
      <c r="F265" s="26">
        <v>43830</v>
      </c>
      <c r="G265" s="26">
        <v>43837</v>
      </c>
    </row>
    <row r="266" spans="2:7" x14ac:dyDescent="0.45">
      <c r="B266" t="s">
        <v>355</v>
      </c>
      <c r="C266">
        <v>0</v>
      </c>
      <c r="D266">
        <v>60</v>
      </c>
      <c r="E266" t="s">
        <v>400</v>
      </c>
      <c r="F266" s="26">
        <v>43823</v>
      </c>
      <c r="G266" s="26">
        <v>43830</v>
      </c>
    </row>
    <row r="267" spans="2:7" x14ac:dyDescent="0.45">
      <c r="B267" t="s">
        <v>355</v>
      </c>
      <c r="C267">
        <v>0</v>
      </c>
      <c r="D267">
        <v>60</v>
      </c>
      <c r="E267" t="s">
        <v>400</v>
      </c>
      <c r="F267" s="26">
        <v>43816</v>
      </c>
      <c r="G267" s="26">
        <v>43823</v>
      </c>
    </row>
    <row r="268" spans="2:7" x14ac:dyDescent="0.45">
      <c r="B268" t="s">
        <v>355</v>
      </c>
      <c r="C268">
        <v>0</v>
      </c>
      <c r="D268">
        <v>60</v>
      </c>
      <c r="E268" t="s">
        <v>400</v>
      </c>
      <c r="F268" s="26">
        <v>43809</v>
      </c>
      <c r="G268" s="26">
        <v>43816</v>
      </c>
    </row>
    <row r="269" spans="2:7" x14ac:dyDescent="0.45">
      <c r="B269" t="s">
        <v>355</v>
      </c>
      <c r="C269">
        <v>0</v>
      </c>
      <c r="D269">
        <v>60</v>
      </c>
      <c r="E269" t="s">
        <v>400</v>
      </c>
      <c r="F269" s="26">
        <v>43802</v>
      </c>
      <c r="G269" s="26">
        <v>43809</v>
      </c>
    </row>
    <row r="270" spans="2:7" x14ac:dyDescent="0.45">
      <c r="B270" t="s">
        <v>355</v>
      </c>
      <c r="C270">
        <v>0</v>
      </c>
      <c r="D270">
        <v>60</v>
      </c>
      <c r="E270" t="s">
        <v>400</v>
      </c>
      <c r="F270" s="26">
        <v>43795</v>
      </c>
      <c r="G270" s="26">
        <v>43802</v>
      </c>
    </row>
    <row r="271" spans="2:7" x14ac:dyDescent="0.45">
      <c r="B271" t="s">
        <v>355</v>
      </c>
      <c r="C271">
        <v>0</v>
      </c>
      <c r="D271">
        <v>60</v>
      </c>
      <c r="E271" t="s">
        <v>400</v>
      </c>
      <c r="F271" s="26">
        <v>43998</v>
      </c>
      <c r="G271" s="26">
        <v>44005</v>
      </c>
    </row>
    <row r="272" spans="2:7" x14ac:dyDescent="0.45">
      <c r="B272" t="s">
        <v>355</v>
      </c>
      <c r="C272">
        <v>0</v>
      </c>
      <c r="D272">
        <v>60</v>
      </c>
      <c r="E272" t="s">
        <v>400</v>
      </c>
      <c r="F272" s="26">
        <v>43991</v>
      </c>
      <c r="G272" s="26">
        <v>43998</v>
      </c>
    </row>
    <row r="273" spans="2:7" x14ac:dyDescent="0.45">
      <c r="B273" t="s">
        <v>355</v>
      </c>
      <c r="C273">
        <v>0</v>
      </c>
      <c r="D273">
        <v>60</v>
      </c>
      <c r="E273" t="s">
        <v>400</v>
      </c>
      <c r="F273" s="26">
        <v>43984</v>
      </c>
      <c r="G273" s="26">
        <v>43991</v>
      </c>
    </row>
    <row r="274" spans="2:7" x14ac:dyDescent="0.45">
      <c r="B274" t="s">
        <v>355</v>
      </c>
      <c r="C274">
        <v>0</v>
      </c>
      <c r="D274">
        <v>60</v>
      </c>
      <c r="E274" t="s">
        <v>400</v>
      </c>
      <c r="F274" s="26">
        <v>43977</v>
      </c>
      <c r="G274" s="26">
        <v>43984</v>
      </c>
    </row>
    <row r="275" spans="2:7" x14ac:dyDescent="0.45">
      <c r="B275" t="s">
        <v>355</v>
      </c>
      <c r="C275">
        <v>0</v>
      </c>
      <c r="D275">
        <v>60</v>
      </c>
      <c r="E275" t="s">
        <v>400</v>
      </c>
      <c r="F275" s="26">
        <v>43970</v>
      </c>
      <c r="G275" s="26">
        <v>43977</v>
      </c>
    </row>
    <row r="276" spans="2:7" x14ac:dyDescent="0.45">
      <c r="B276" t="s">
        <v>355</v>
      </c>
      <c r="C276">
        <v>0</v>
      </c>
      <c r="D276">
        <v>60</v>
      </c>
      <c r="E276" t="s">
        <v>400</v>
      </c>
      <c r="F276" s="26">
        <v>43963</v>
      </c>
      <c r="G276" s="26">
        <v>43970</v>
      </c>
    </row>
    <row r="277" spans="2:7" x14ac:dyDescent="0.45">
      <c r="B277" t="s">
        <v>355</v>
      </c>
      <c r="C277">
        <v>0</v>
      </c>
      <c r="D277">
        <v>60</v>
      </c>
      <c r="E277" t="s">
        <v>400</v>
      </c>
      <c r="F277" s="26">
        <v>43956</v>
      </c>
      <c r="G277" s="26">
        <v>43963</v>
      </c>
    </row>
    <row r="278" spans="2:7" x14ac:dyDescent="0.45">
      <c r="B278" t="s">
        <v>355</v>
      </c>
      <c r="C278">
        <v>0</v>
      </c>
      <c r="D278">
        <v>60</v>
      </c>
      <c r="E278" t="s">
        <v>400</v>
      </c>
      <c r="F278" s="26">
        <v>43949</v>
      </c>
      <c r="G278" s="26">
        <v>43956</v>
      </c>
    </row>
    <row r="279" spans="2:7" x14ac:dyDescent="0.45">
      <c r="B279" t="s">
        <v>355</v>
      </c>
      <c r="C279">
        <v>0</v>
      </c>
      <c r="D279">
        <v>60</v>
      </c>
      <c r="E279" t="s">
        <v>400</v>
      </c>
      <c r="F279" s="26">
        <v>43942</v>
      </c>
      <c r="G279" s="26">
        <v>43949</v>
      </c>
    </row>
    <row r="280" spans="2:7" x14ac:dyDescent="0.45">
      <c r="B280" t="s">
        <v>355</v>
      </c>
      <c r="C280">
        <v>0</v>
      </c>
      <c r="D280">
        <v>60</v>
      </c>
      <c r="E280" t="s">
        <v>400</v>
      </c>
      <c r="F280" s="26">
        <v>43935</v>
      </c>
      <c r="G280" s="26">
        <v>43942</v>
      </c>
    </row>
    <row r="281" spans="2:7" x14ac:dyDescent="0.45">
      <c r="B281" t="s">
        <v>356</v>
      </c>
      <c r="C281">
        <v>0</v>
      </c>
      <c r="D281">
        <v>60</v>
      </c>
      <c r="E281" t="s">
        <v>400</v>
      </c>
      <c r="F281" s="26">
        <v>40179</v>
      </c>
      <c r="G281" s="26">
        <v>18628</v>
      </c>
    </row>
    <row r="282" spans="2:7" x14ac:dyDescent="0.45">
      <c r="B282" t="s">
        <v>357</v>
      </c>
      <c r="C282">
        <v>0</v>
      </c>
      <c r="D282">
        <v>60</v>
      </c>
      <c r="E282" t="s">
        <v>400</v>
      </c>
      <c r="F282" s="26">
        <v>40179</v>
      </c>
      <c r="G282" s="26">
        <v>18628</v>
      </c>
    </row>
    <row r="283" spans="2:7" x14ac:dyDescent="0.45">
      <c r="B283" t="s">
        <v>358</v>
      </c>
      <c r="C283">
        <v>0</v>
      </c>
      <c r="D283">
        <v>60</v>
      </c>
      <c r="E283" t="s">
        <v>400</v>
      </c>
      <c r="F283" s="26">
        <v>40179</v>
      </c>
      <c r="G283" s="26">
        <v>18628</v>
      </c>
    </row>
    <row r="284" spans="2:7" x14ac:dyDescent="0.45">
      <c r="B284" t="s">
        <v>359</v>
      </c>
      <c r="C284">
        <v>0</v>
      </c>
      <c r="D284">
        <v>1</v>
      </c>
      <c r="E284" t="s">
        <v>400</v>
      </c>
      <c r="F284" s="26">
        <v>40179</v>
      </c>
      <c r="G284" s="26">
        <v>18628</v>
      </c>
    </row>
    <row r="285" spans="2:7" x14ac:dyDescent="0.45">
      <c r="B285" t="s">
        <v>360</v>
      </c>
      <c r="C285">
        <v>0</v>
      </c>
      <c r="D285">
        <v>1</v>
      </c>
      <c r="E285" t="s">
        <v>400</v>
      </c>
      <c r="F285" s="26">
        <v>40179</v>
      </c>
      <c r="G285" s="26">
        <v>18628</v>
      </c>
    </row>
    <row r="286" spans="2:7" x14ac:dyDescent="0.45">
      <c r="B286" t="s">
        <v>361</v>
      </c>
      <c r="C286">
        <v>0</v>
      </c>
      <c r="D286">
        <v>1</v>
      </c>
      <c r="E286" t="s">
        <v>400</v>
      </c>
      <c r="F286" s="26">
        <v>40179</v>
      </c>
      <c r="G286" s="26">
        <v>18628</v>
      </c>
    </row>
    <row r="287" spans="2:7" x14ac:dyDescent="0.45">
      <c r="B287" t="s">
        <v>362</v>
      </c>
      <c r="C287">
        <v>0</v>
      </c>
      <c r="D287">
        <v>1</v>
      </c>
      <c r="E287" t="s">
        <v>400</v>
      </c>
      <c r="F287" s="26">
        <v>40179</v>
      </c>
      <c r="G287" s="26">
        <v>18628</v>
      </c>
    </row>
    <row r="288" spans="2:7" x14ac:dyDescent="0.45">
      <c r="B288" t="s">
        <v>363</v>
      </c>
      <c r="C288">
        <v>0</v>
      </c>
      <c r="D288">
        <v>1</v>
      </c>
      <c r="E288" t="s">
        <v>400</v>
      </c>
      <c r="F288" s="26">
        <v>40179</v>
      </c>
      <c r="G288" s="26">
        <v>18628</v>
      </c>
    </row>
    <row r="289" spans="2:7" x14ac:dyDescent="0.45">
      <c r="B289" t="s">
        <v>364</v>
      </c>
      <c r="C289">
        <v>0</v>
      </c>
      <c r="D289">
        <v>1</v>
      </c>
      <c r="E289" t="s">
        <v>400</v>
      </c>
      <c r="F289" s="26">
        <v>40179</v>
      </c>
      <c r="G289" s="26">
        <v>18628</v>
      </c>
    </row>
    <row r="290" spans="2:7" x14ac:dyDescent="0.45">
      <c r="B290" t="s">
        <v>365</v>
      </c>
      <c r="C290">
        <v>0</v>
      </c>
      <c r="D290">
        <v>1</v>
      </c>
      <c r="E290" t="s">
        <v>400</v>
      </c>
      <c r="F290" s="26">
        <v>40179</v>
      </c>
      <c r="G290" s="26">
        <v>18628</v>
      </c>
    </row>
    <row r="291" spans="2:7" x14ac:dyDescent="0.45">
      <c r="B291" t="s">
        <v>366</v>
      </c>
      <c r="C291">
        <v>0</v>
      </c>
      <c r="D291">
        <v>60</v>
      </c>
      <c r="E291" t="s">
        <v>400</v>
      </c>
      <c r="F291" s="26">
        <v>40179</v>
      </c>
      <c r="G291" s="26">
        <v>18628</v>
      </c>
    </row>
    <row r="292" spans="2:7" x14ac:dyDescent="0.45">
      <c r="B292" t="s">
        <v>367</v>
      </c>
      <c r="C292">
        <v>0</v>
      </c>
      <c r="D292">
        <v>60</v>
      </c>
      <c r="E292" t="s">
        <v>400</v>
      </c>
      <c r="F292" s="26">
        <v>40179</v>
      </c>
      <c r="G292" s="26">
        <v>18628</v>
      </c>
    </row>
    <row r="293" spans="2:7" x14ac:dyDescent="0.45">
      <c r="B293" t="s">
        <v>368</v>
      </c>
      <c r="C293">
        <v>0</v>
      </c>
      <c r="D293">
        <v>60</v>
      </c>
      <c r="E293" t="s">
        <v>400</v>
      </c>
      <c r="F293" s="26">
        <v>40179</v>
      </c>
      <c r="G293" s="26">
        <v>18628</v>
      </c>
    </row>
    <row r="294" spans="2:7" x14ac:dyDescent="0.45">
      <c r="B294" t="s">
        <v>369</v>
      </c>
      <c r="C294">
        <v>0</v>
      </c>
      <c r="D294">
        <v>60</v>
      </c>
      <c r="E294" t="s">
        <v>400</v>
      </c>
      <c r="F294" s="26">
        <v>40179</v>
      </c>
      <c r="G294" s="26">
        <v>18628</v>
      </c>
    </row>
    <row r="295" spans="2:7" x14ac:dyDescent="0.45">
      <c r="B295" t="s">
        <v>370</v>
      </c>
      <c r="C295">
        <v>0</v>
      </c>
      <c r="D295">
        <v>60</v>
      </c>
      <c r="E295" t="s">
        <v>400</v>
      </c>
      <c r="F295" s="26">
        <v>40179</v>
      </c>
      <c r="G295" s="26">
        <v>18628</v>
      </c>
    </row>
    <row r="296" spans="2:7" x14ac:dyDescent="0.45">
      <c r="B296" t="s">
        <v>371</v>
      </c>
      <c r="C296">
        <v>0</v>
      </c>
      <c r="D296">
        <v>60</v>
      </c>
      <c r="E296" t="s">
        <v>400</v>
      </c>
      <c r="F296" s="26">
        <v>40179</v>
      </c>
      <c r="G296" s="26">
        <v>18628</v>
      </c>
    </row>
    <row r="297" spans="2:7" x14ac:dyDescent="0.45">
      <c r="B297" t="s">
        <v>372</v>
      </c>
      <c r="C297">
        <v>0</v>
      </c>
      <c r="D297">
        <v>60</v>
      </c>
      <c r="E297" t="s">
        <v>400</v>
      </c>
      <c r="F297" s="26">
        <v>40179</v>
      </c>
      <c r="G297" s="26">
        <v>18628</v>
      </c>
    </row>
    <row r="298" spans="2:7" x14ac:dyDescent="0.45">
      <c r="B298" t="s">
        <v>373</v>
      </c>
      <c r="C298">
        <v>0</v>
      </c>
      <c r="D298">
        <v>60</v>
      </c>
      <c r="E298" t="s">
        <v>400</v>
      </c>
      <c r="F298" s="26">
        <v>40179</v>
      </c>
      <c r="G298" s="26">
        <v>18628</v>
      </c>
    </row>
    <row r="299" spans="2:7" x14ac:dyDescent="0.45">
      <c r="B299" t="s">
        <v>374</v>
      </c>
      <c r="C299">
        <v>0</v>
      </c>
      <c r="D299">
        <v>60</v>
      </c>
      <c r="E299" t="s">
        <v>400</v>
      </c>
      <c r="F299" s="26">
        <v>40179</v>
      </c>
      <c r="G299" s="26">
        <v>18628</v>
      </c>
    </row>
    <row r="300" spans="2:7" x14ac:dyDescent="0.45">
      <c r="B300" t="s">
        <v>375</v>
      </c>
      <c r="C300">
        <v>0</v>
      </c>
      <c r="D300">
        <v>60</v>
      </c>
      <c r="E300" t="s">
        <v>400</v>
      </c>
      <c r="F300" s="26">
        <v>40179</v>
      </c>
      <c r="G300" s="26">
        <v>18628</v>
      </c>
    </row>
    <row r="301" spans="2:7" x14ac:dyDescent="0.45">
      <c r="B301" t="s">
        <v>376</v>
      </c>
      <c r="C301">
        <v>0</v>
      </c>
      <c r="D301">
        <v>60</v>
      </c>
      <c r="E301" t="s">
        <v>400</v>
      </c>
      <c r="F301" s="26">
        <v>40179</v>
      </c>
      <c r="G301" s="26">
        <v>18628</v>
      </c>
    </row>
    <row r="302" spans="2:7" x14ac:dyDescent="0.45">
      <c r="B302" t="s">
        <v>377</v>
      </c>
      <c r="C302">
        <v>0</v>
      </c>
      <c r="D302">
        <v>60</v>
      </c>
      <c r="E302" t="s">
        <v>400</v>
      </c>
      <c r="F302" s="26">
        <v>40179</v>
      </c>
      <c r="G302" s="26">
        <v>18628</v>
      </c>
    </row>
    <row r="303" spans="2:7" x14ac:dyDescent="0.45">
      <c r="B303" t="s">
        <v>378</v>
      </c>
      <c r="C303">
        <v>0</v>
      </c>
      <c r="D303">
        <v>60</v>
      </c>
      <c r="E303" t="s">
        <v>400</v>
      </c>
      <c r="F303" s="26">
        <v>40179</v>
      </c>
      <c r="G303" s="26">
        <v>18628</v>
      </c>
    </row>
    <row r="304" spans="2:7" x14ac:dyDescent="0.45">
      <c r="B304" t="s">
        <v>379</v>
      </c>
      <c r="C304">
        <v>0</v>
      </c>
      <c r="D304">
        <v>60</v>
      </c>
      <c r="E304" t="s">
        <v>400</v>
      </c>
      <c r="F304" s="26">
        <v>40179</v>
      </c>
      <c r="G304" s="26">
        <v>18628</v>
      </c>
    </row>
    <row r="305" spans="2:7" x14ac:dyDescent="0.45">
      <c r="B305" t="s">
        <v>380</v>
      </c>
      <c r="C305">
        <v>0</v>
      </c>
      <c r="D305">
        <v>60</v>
      </c>
      <c r="E305" t="s">
        <v>400</v>
      </c>
      <c r="F305" s="26">
        <v>40179</v>
      </c>
      <c r="G305" s="26">
        <v>18628</v>
      </c>
    </row>
    <row r="306" spans="2:7" x14ac:dyDescent="0.45">
      <c r="B306" t="s">
        <v>381</v>
      </c>
      <c r="C306">
        <v>0</v>
      </c>
      <c r="D306">
        <v>60</v>
      </c>
      <c r="E306" t="s">
        <v>400</v>
      </c>
      <c r="F306" s="26">
        <v>40179</v>
      </c>
      <c r="G306" s="26">
        <v>18628</v>
      </c>
    </row>
    <row r="307" spans="2:7" x14ac:dyDescent="0.45">
      <c r="B307" t="s">
        <v>382</v>
      </c>
      <c r="C307">
        <v>0</v>
      </c>
      <c r="D307">
        <v>60</v>
      </c>
      <c r="E307" t="s">
        <v>400</v>
      </c>
      <c r="F307" s="26">
        <v>40179</v>
      </c>
      <c r="G307" s="26">
        <v>18628</v>
      </c>
    </row>
    <row r="308" spans="2:7" x14ac:dyDescent="0.45">
      <c r="B308" t="s">
        <v>383</v>
      </c>
      <c r="C308">
        <v>0</v>
      </c>
      <c r="D308">
        <v>60</v>
      </c>
      <c r="E308" t="s">
        <v>400</v>
      </c>
      <c r="F308" s="26">
        <v>40179</v>
      </c>
      <c r="G308" s="26">
        <v>18628</v>
      </c>
    </row>
    <row r="309" spans="2:7" x14ac:dyDescent="0.45">
      <c r="B309" t="s">
        <v>384</v>
      </c>
      <c r="C309">
        <v>3000</v>
      </c>
      <c r="D309">
        <v>60</v>
      </c>
      <c r="E309" t="s">
        <v>400</v>
      </c>
      <c r="F309" s="26">
        <v>40179</v>
      </c>
      <c r="G309" s="26">
        <v>18628</v>
      </c>
    </row>
    <row r="310" spans="2:7" x14ac:dyDescent="0.45">
      <c r="B310" t="s">
        <v>385</v>
      </c>
      <c r="C310">
        <v>0</v>
      </c>
      <c r="D310">
        <v>60</v>
      </c>
      <c r="E310" t="s">
        <v>400</v>
      </c>
      <c r="F310" s="26">
        <v>40179</v>
      </c>
      <c r="G310" s="26">
        <v>18628</v>
      </c>
    </row>
    <row r="311" spans="2:7" x14ac:dyDescent="0.45">
      <c r="B311" t="s">
        <v>386</v>
      </c>
      <c r="C311">
        <v>0</v>
      </c>
      <c r="D311">
        <v>60</v>
      </c>
      <c r="E311" t="s">
        <v>400</v>
      </c>
      <c r="F311" s="26">
        <v>40179</v>
      </c>
      <c r="G311" s="26">
        <v>18628</v>
      </c>
    </row>
    <row r="312" spans="2:7" x14ac:dyDescent="0.45">
      <c r="B312" t="s">
        <v>387</v>
      </c>
      <c r="C312">
        <v>0</v>
      </c>
      <c r="D312">
        <v>60</v>
      </c>
      <c r="E312" t="s">
        <v>400</v>
      </c>
      <c r="F312" s="26">
        <v>40179</v>
      </c>
      <c r="G312" s="26">
        <v>18628</v>
      </c>
    </row>
    <row r="313" spans="2:7" x14ac:dyDescent="0.45">
      <c r="B313" t="s">
        <v>388</v>
      </c>
      <c r="C313">
        <v>0</v>
      </c>
      <c r="D313">
        <v>60</v>
      </c>
      <c r="E313" t="s">
        <v>400</v>
      </c>
      <c r="F313" s="26">
        <v>40179</v>
      </c>
      <c r="G313" s="26">
        <v>18628</v>
      </c>
    </row>
    <row r="314" spans="2:7" x14ac:dyDescent="0.45">
      <c r="B314" t="s">
        <v>389</v>
      </c>
      <c r="C314">
        <v>0</v>
      </c>
      <c r="D314">
        <v>60</v>
      </c>
      <c r="E314" t="s">
        <v>400</v>
      </c>
      <c r="F314" s="26">
        <v>40179</v>
      </c>
      <c r="G314" s="26">
        <v>18628</v>
      </c>
    </row>
    <row r="315" spans="2:7" x14ac:dyDescent="0.45">
      <c r="B315" t="s">
        <v>390</v>
      </c>
      <c r="C315">
        <v>0</v>
      </c>
      <c r="D315">
        <v>60</v>
      </c>
      <c r="E315" t="s">
        <v>400</v>
      </c>
      <c r="F315" s="26">
        <v>40179</v>
      </c>
      <c r="G315" s="26">
        <v>18628</v>
      </c>
    </row>
    <row r="316" spans="2:7" x14ac:dyDescent="0.45">
      <c r="B316" t="s">
        <v>391</v>
      </c>
      <c r="C316">
        <v>0</v>
      </c>
      <c r="D316">
        <v>60</v>
      </c>
      <c r="E316" t="s">
        <v>400</v>
      </c>
      <c r="F316" s="26">
        <v>40179</v>
      </c>
      <c r="G316" s="26">
        <v>18628</v>
      </c>
    </row>
    <row r="317" spans="2:7" x14ac:dyDescent="0.45">
      <c r="B317" t="s">
        <v>392</v>
      </c>
      <c r="C317">
        <v>0</v>
      </c>
      <c r="D317">
        <v>60</v>
      </c>
      <c r="E317" t="s">
        <v>400</v>
      </c>
      <c r="F317" s="26">
        <v>40179</v>
      </c>
      <c r="G317" s="26">
        <v>18628</v>
      </c>
    </row>
    <row r="318" spans="2:7" x14ac:dyDescent="0.45">
      <c r="B318" t="s">
        <v>393</v>
      </c>
      <c r="C318">
        <v>0</v>
      </c>
      <c r="D318">
        <v>60</v>
      </c>
      <c r="E318" t="s">
        <v>400</v>
      </c>
      <c r="F318" s="26">
        <v>40179</v>
      </c>
      <c r="G318" s="26">
        <v>18628</v>
      </c>
    </row>
    <row r="319" spans="2:7" x14ac:dyDescent="0.45">
      <c r="B319" t="s">
        <v>394</v>
      </c>
      <c r="C319">
        <v>0</v>
      </c>
      <c r="D319">
        <v>60</v>
      </c>
      <c r="E319" t="s">
        <v>400</v>
      </c>
      <c r="F319" s="26">
        <v>40179</v>
      </c>
      <c r="G319" s="26">
        <v>18628</v>
      </c>
    </row>
    <row r="320" spans="2:7" x14ac:dyDescent="0.45">
      <c r="B320">
        <v>0</v>
      </c>
    </row>
    <row r="321" spans="2:2" x14ac:dyDescent="0.45">
      <c r="B321">
        <v>0</v>
      </c>
    </row>
    <row r="322" spans="2:2" x14ac:dyDescent="0.45">
      <c r="B322">
        <v>0</v>
      </c>
    </row>
    <row r="323" spans="2:2" x14ac:dyDescent="0.45">
      <c r="B323">
        <v>0</v>
      </c>
    </row>
    <row r="324" spans="2:2" x14ac:dyDescent="0.45">
      <c r="B324">
        <v>0</v>
      </c>
    </row>
    <row r="325" spans="2:2" x14ac:dyDescent="0.45">
      <c r="B325">
        <v>0</v>
      </c>
    </row>
    <row r="326" spans="2:2" x14ac:dyDescent="0.45">
      <c r="B326">
        <v>0</v>
      </c>
    </row>
    <row r="327" spans="2:2" x14ac:dyDescent="0.45">
      <c r="B327">
        <v>0</v>
      </c>
    </row>
  </sheetData>
  <mergeCells count="1">
    <mergeCell ref="I2:S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C16"/>
  <sheetViews>
    <sheetView workbookViewId="0">
      <selection activeCell="C2" sqref="C2:C14"/>
    </sheetView>
  </sheetViews>
  <sheetFormatPr defaultRowHeight="14.25" x14ac:dyDescent="0.45"/>
  <cols>
    <col min="2" max="2" width="14.86328125" bestFit="1" customWidth="1"/>
  </cols>
  <sheetData>
    <row r="1" spans="1:3" ht="41.25" x14ac:dyDescent="0.45">
      <c r="A1" s="3" t="s">
        <v>31</v>
      </c>
      <c r="B1" s="4" t="s">
        <v>32</v>
      </c>
      <c r="C1" s="5" t="s">
        <v>33</v>
      </c>
    </row>
    <row r="2" spans="1:3" x14ac:dyDescent="0.45">
      <c r="A2" s="6">
        <v>1999</v>
      </c>
      <c r="B2" s="6" t="s">
        <v>34</v>
      </c>
      <c r="C2" s="7">
        <v>4.5</v>
      </c>
    </row>
    <row r="3" spans="1:3" x14ac:dyDescent="0.45">
      <c r="A3" s="6">
        <v>2001</v>
      </c>
      <c r="B3" s="6" t="s">
        <v>35</v>
      </c>
      <c r="C3" s="7">
        <v>1</v>
      </c>
    </row>
    <row r="4" spans="1:3" x14ac:dyDescent="0.45">
      <c r="A4" s="6">
        <v>2001</v>
      </c>
      <c r="B4" s="6" t="s">
        <v>36</v>
      </c>
      <c r="C4" s="7">
        <v>17</v>
      </c>
    </row>
    <row r="5" spans="1:3" x14ac:dyDescent="0.45">
      <c r="A5" s="6">
        <v>2004</v>
      </c>
      <c r="B5" s="6" t="s">
        <v>37</v>
      </c>
      <c r="C5" s="7">
        <v>17</v>
      </c>
    </row>
    <row r="6" spans="1:3" x14ac:dyDescent="0.45">
      <c r="A6" s="6">
        <v>2007</v>
      </c>
      <c r="B6" s="6" t="s">
        <v>38</v>
      </c>
      <c r="C6" s="7">
        <v>9</v>
      </c>
    </row>
    <row r="7" spans="1:3" x14ac:dyDescent="0.45">
      <c r="A7" s="6">
        <v>2009</v>
      </c>
      <c r="B7" s="6" t="s">
        <v>39</v>
      </c>
      <c r="C7" s="7">
        <v>7</v>
      </c>
    </row>
    <row r="8" spans="1:3" x14ac:dyDescent="0.45">
      <c r="A8" s="6">
        <v>2010</v>
      </c>
      <c r="B8" s="6" t="s">
        <v>40</v>
      </c>
      <c r="C8" s="7">
        <v>7</v>
      </c>
    </row>
    <row r="9" spans="1:3" x14ac:dyDescent="0.45">
      <c r="A9" s="6">
        <v>2011</v>
      </c>
      <c r="B9" s="6" t="s">
        <v>41</v>
      </c>
      <c r="C9" s="7">
        <v>7</v>
      </c>
    </row>
    <row r="10" spans="1:3" x14ac:dyDescent="0.45">
      <c r="A10" s="6">
        <v>2012</v>
      </c>
      <c r="B10" s="6" t="s">
        <v>42</v>
      </c>
      <c r="C10" s="7">
        <v>7</v>
      </c>
    </row>
    <row r="11" spans="1:3" x14ac:dyDescent="0.45">
      <c r="A11" s="6">
        <v>2012</v>
      </c>
      <c r="B11" s="6" t="s">
        <v>43</v>
      </c>
      <c r="C11" s="8">
        <v>0</v>
      </c>
    </row>
    <row r="12" spans="1:3" x14ac:dyDescent="0.45">
      <c r="A12" s="6">
        <v>2016</v>
      </c>
      <c r="B12" s="6" t="s">
        <v>44</v>
      </c>
      <c r="C12" s="9">
        <v>0.53686534723370505</v>
      </c>
    </row>
    <row r="13" spans="1:3" x14ac:dyDescent="0.45">
      <c r="A13" s="6">
        <v>2016</v>
      </c>
      <c r="B13" s="6" t="s">
        <v>45</v>
      </c>
      <c r="C13" s="9">
        <v>0.53686534723370505</v>
      </c>
    </row>
    <row r="14" spans="1:3" x14ac:dyDescent="0.45">
      <c r="A14" s="6">
        <v>2020</v>
      </c>
      <c r="B14" s="6" t="s">
        <v>46</v>
      </c>
      <c r="C14" s="9">
        <v>7.2</v>
      </c>
    </row>
    <row r="15" spans="1:3" x14ac:dyDescent="0.45">
      <c r="A15" s="6"/>
      <c r="B15" s="6" t="s">
        <v>47</v>
      </c>
      <c r="C15" s="10"/>
    </row>
    <row r="16" spans="1:3" x14ac:dyDescent="0.45">
      <c r="A16" s="6"/>
      <c r="B16" s="11" t="s">
        <v>23</v>
      </c>
      <c r="C16" s="12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AD27"/>
  <sheetViews>
    <sheetView workbookViewId="0"/>
  </sheetViews>
  <sheetFormatPr defaultRowHeight="14.25" x14ac:dyDescent="0.45"/>
  <cols>
    <col min="1" max="1" width="22" bestFit="1" customWidth="1"/>
    <col min="2" max="24" width="12.73046875" bestFit="1" customWidth="1"/>
    <col min="25" max="25" width="11.73046875" bestFit="1" customWidth="1"/>
    <col min="26" max="30" width="12.73046875" bestFit="1" customWidth="1"/>
  </cols>
  <sheetData>
    <row r="1" spans="1:30" x14ac:dyDescent="0.45">
      <c r="B1">
        <v>2019</v>
      </c>
      <c r="C1">
        <v>2019</v>
      </c>
      <c r="D1">
        <v>2019</v>
      </c>
      <c r="E1">
        <v>2019</v>
      </c>
      <c r="F1">
        <v>2019</v>
      </c>
      <c r="G1">
        <v>2019</v>
      </c>
      <c r="H1">
        <v>2019</v>
      </c>
      <c r="I1">
        <v>2019</v>
      </c>
      <c r="J1">
        <v>2019</v>
      </c>
      <c r="K1">
        <v>2019</v>
      </c>
      <c r="L1">
        <v>2019</v>
      </c>
      <c r="M1">
        <v>2019</v>
      </c>
      <c r="N1">
        <v>2020</v>
      </c>
      <c r="O1">
        <v>2020</v>
      </c>
      <c r="P1">
        <v>2020</v>
      </c>
      <c r="Q1">
        <v>2020</v>
      </c>
      <c r="R1">
        <v>2020</v>
      </c>
      <c r="S1">
        <v>2020</v>
      </c>
      <c r="T1">
        <v>2020</v>
      </c>
      <c r="U1">
        <v>2020</v>
      </c>
      <c r="V1">
        <v>2020</v>
      </c>
      <c r="W1">
        <v>2020</v>
      </c>
      <c r="X1">
        <v>2020</v>
      </c>
      <c r="Y1">
        <v>2020</v>
      </c>
      <c r="Z1">
        <v>2021</v>
      </c>
      <c r="AA1">
        <v>2021</v>
      </c>
      <c r="AB1">
        <v>2021</v>
      </c>
      <c r="AC1">
        <v>2021</v>
      </c>
    </row>
    <row r="2" spans="1:30" x14ac:dyDescent="0.45">
      <c r="B2" s="1">
        <v>44197</v>
      </c>
      <c r="C2" s="1">
        <v>44228</v>
      </c>
      <c r="D2" s="1">
        <v>44256</v>
      </c>
      <c r="E2" s="1">
        <v>44287</v>
      </c>
      <c r="F2" s="1">
        <v>44317</v>
      </c>
      <c r="G2" s="1">
        <v>44348</v>
      </c>
      <c r="H2" s="1">
        <v>44378</v>
      </c>
      <c r="I2" s="1">
        <v>44409</v>
      </c>
      <c r="J2" s="1">
        <v>44440</v>
      </c>
      <c r="K2" s="1">
        <v>44470</v>
      </c>
      <c r="L2" s="1">
        <v>44501</v>
      </c>
      <c r="M2" s="1">
        <v>44531</v>
      </c>
      <c r="N2" s="1">
        <v>44197</v>
      </c>
      <c r="O2" s="1">
        <v>44228</v>
      </c>
      <c r="P2" s="1">
        <v>44256</v>
      </c>
      <c r="Q2" s="1">
        <v>44287</v>
      </c>
      <c r="R2" s="1">
        <v>44317</v>
      </c>
      <c r="S2" s="1">
        <v>44348</v>
      </c>
      <c r="T2" s="1">
        <v>44378</v>
      </c>
      <c r="U2" s="1">
        <v>44409</v>
      </c>
      <c r="V2" s="1">
        <v>44440</v>
      </c>
      <c r="W2" s="1">
        <v>44470</v>
      </c>
      <c r="X2" s="1">
        <v>44501</v>
      </c>
      <c r="Y2" s="1">
        <v>44531</v>
      </c>
      <c r="Z2" s="1">
        <v>44197</v>
      </c>
      <c r="AA2" s="1">
        <v>44228</v>
      </c>
      <c r="AB2" s="1">
        <v>44256</v>
      </c>
      <c r="AC2" s="1">
        <v>44287</v>
      </c>
      <c r="AD2" t="s">
        <v>25</v>
      </c>
    </row>
    <row r="3" spans="1:30" x14ac:dyDescent="0.45">
      <c r="A3" t="s">
        <v>0</v>
      </c>
      <c r="B3">
        <v>-8047828.2182210004</v>
      </c>
      <c r="C3">
        <v>-16293791.416631</v>
      </c>
      <c r="D3">
        <v>-10674962.603839001</v>
      </c>
      <c r="E3">
        <v>-31485158.774707001</v>
      </c>
      <c r="F3">
        <v>-31495812.793620002</v>
      </c>
      <c r="G3">
        <v>-7129783.112865</v>
      </c>
      <c r="H3">
        <v>-10974355.413881</v>
      </c>
      <c r="I3">
        <v>-11385424.07453</v>
      </c>
      <c r="J3">
        <v>-10636558.371106001</v>
      </c>
      <c r="K3">
        <v>-36191581.136439003</v>
      </c>
      <c r="L3">
        <v>-8201627.3809829997</v>
      </c>
      <c r="M3">
        <v>-6823599.1486640004</v>
      </c>
      <c r="N3">
        <v>-7680278.3694049995</v>
      </c>
      <c r="O3">
        <v>-12910931.109362001</v>
      </c>
      <c r="P3">
        <v>-6033776.729793</v>
      </c>
      <c r="Q3">
        <v>-17914768.492679998</v>
      </c>
      <c r="R3">
        <v>-158055153.36537701</v>
      </c>
      <c r="S3">
        <v>-115141558.139936</v>
      </c>
      <c r="T3">
        <v>-10953236.300595</v>
      </c>
      <c r="U3">
        <v>-5696205.814239</v>
      </c>
      <c r="V3">
        <v>-7732547.9201570004</v>
      </c>
      <c r="W3">
        <v>-9046009.1020979993</v>
      </c>
      <c r="X3">
        <v>-7114434.8979320005</v>
      </c>
      <c r="Y3">
        <v>-9725046.6207519993</v>
      </c>
      <c r="Z3">
        <v>-12113864.594303999</v>
      </c>
      <c r="AA3">
        <v>-12215115.963645</v>
      </c>
      <c r="AB3">
        <v>-9147286.0490349997</v>
      </c>
      <c r="AC3">
        <v>-21460772.567912001</v>
      </c>
      <c r="AD3">
        <f>AVERAGE(B3:AC3)</f>
        <v>-21867195.302953858</v>
      </c>
    </row>
    <row r="4" spans="1:30" x14ac:dyDescent="0.45">
      <c r="A4" t="s">
        <v>1</v>
      </c>
      <c r="B4">
        <v>-5236156.1592720002</v>
      </c>
      <c r="C4">
        <v>-12297785.607754</v>
      </c>
      <c r="D4">
        <v>-4550635.3558369996</v>
      </c>
      <c r="E4">
        <v>-1291695.557302</v>
      </c>
      <c r="F4">
        <v>478912.19609899999</v>
      </c>
      <c r="G4">
        <v>440876.62479099998</v>
      </c>
      <c r="H4">
        <v>-4653998.2918609995</v>
      </c>
      <c r="I4">
        <v>-5783719.5751909995</v>
      </c>
      <c r="J4">
        <v>-5814554.9279279998</v>
      </c>
      <c r="K4">
        <v>-4609992.3025529999</v>
      </c>
      <c r="L4">
        <v>-7246694.3556190003</v>
      </c>
      <c r="M4">
        <v>-6741463.786909</v>
      </c>
      <c r="N4">
        <v>-6220643.6313039996</v>
      </c>
      <c r="O4">
        <v>-5029540.9843060002</v>
      </c>
      <c r="P4">
        <v>-6033776.729793</v>
      </c>
      <c r="Q4">
        <v>-4675215.3866619999</v>
      </c>
      <c r="R4">
        <v>-450909.77147699997</v>
      </c>
      <c r="S4">
        <v>-472699.23504399997</v>
      </c>
      <c r="T4">
        <v>-2883755.9230709998</v>
      </c>
      <c r="U4">
        <v>-5696205.814239</v>
      </c>
      <c r="V4">
        <v>-6963164.9438209999</v>
      </c>
      <c r="W4">
        <v>-6414331.9333429998</v>
      </c>
      <c r="X4">
        <v>-6811288.7386739999</v>
      </c>
      <c r="Y4">
        <v>-9567654.6207509991</v>
      </c>
      <c r="Z4">
        <v>-8110537.3038969999</v>
      </c>
      <c r="AA4">
        <v>-7051378.4980260003</v>
      </c>
      <c r="AB4">
        <v>-4126163.0998920002</v>
      </c>
      <c r="AC4">
        <v>-1598415.6866200001</v>
      </c>
      <c r="AD4">
        <f t="shared" ref="AD4:AD26" si="0">AVERAGE(B4:AC4)</f>
        <v>-4979021.0500091417</v>
      </c>
    </row>
    <row r="5" spans="1:30" x14ac:dyDescent="0.45">
      <c r="A5" t="s">
        <v>2</v>
      </c>
      <c r="B5">
        <v>43.544165999999997</v>
      </c>
      <c r="C5">
        <v>37.926161999999998</v>
      </c>
      <c r="D5">
        <v>33.872656999999997</v>
      </c>
      <c r="E5">
        <v>55.003013000000003</v>
      </c>
      <c r="F5">
        <v>61.379967000000001</v>
      </c>
      <c r="G5">
        <v>59.822671999999997</v>
      </c>
      <c r="H5">
        <v>43.569043000000001</v>
      </c>
      <c r="I5">
        <v>32.043723999999997</v>
      </c>
      <c r="J5">
        <v>40.452160999999997</v>
      </c>
      <c r="K5">
        <v>36.321629000000001</v>
      </c>
      <c r="L5">
        <v>35.712781999999997</v>
      </c>
      <c r="M5">
        <v>46.792926000000001</v>
      </c>
      <c r="N5">
        <v>45.584580000000003</v>
      </c>
      <c r="O5">
        <v>47.381501999999998</v>
      </c>
      <c r="P5">
        <v>14.572755000000001</v>
      </c>
      <c r="Q5">
        <v>0</v>
      </c>
      <c r="R5">
        <v>0</v>
      </c>
      <c r="S5">
        <v>27.617653000000001</v>
      </c>
      <c r="T5">
        <v>56.173302</v>
      </c>
      <c r="U5">
        <v>38.326017999999998</v>
      </c>
      <c r="V5">
        <v>25.314359</v>
      </c>
      <c r="W5">
        <v>36.014491</v>
      </c>
      <c r="X5">
        <v>50.328868</v>
      </c>
      <c r="Y5">
        <v>48.703752999999999</v>
      </c>
      <c r="Z5">
        <v>47.474854999999998</v>
      </c>
      <c r="AA5">
        <v>49.992866999999997</v>
      </c>
      <c r="AB5">
        <v>48.777248</v>
      </c>
      <c r="AC5">
        <v>44.165790000000001</v>
      </c>
      <c r="AD5">
        <f t="shared" si="0"/>
        <v>39.531033678571433</v>
      </c>
    </row>
    <row r="6" spans="1:30" x14ac:dyDescent="0.45">
      <c r="A6" t="s">
        <v>3</v>
      </c>
      <c r="B6">
        <v>18.783873</v>
      </c>
      <c r="C6">
        <v>15.455297</v>
      </c>
      <c r="D6">
        <v>12.295899</v>
      </c>
      <c r="E6">
        <v>40.847383000000001</v>
      </c>
      <c r="F6">
        <v>57.697662999999999</v>
      </c>
      <c r="G6">
        <v>54.615082999999998</v>
      </c>
      <c r="H6">
        <v>23.960512999999999</v>
      </c>
      <c r="I6">
        <v>14.831966</v>
      </c>
      <c r="J6">
        <v>0.91042599999999996</v>
      </c>
      <c r="K6">
        <v>0</v>
      </c>
      <c r="L6">
        <v>0</v>
      </c>
      <c r="M6">
        <v>0</v>
      </c>
      <c r="N6">
        <v>0</v>
      </c>
      <c r="O6">
        <v>0</v>
      </c>
      <c r="P6">
        <v>20.684988000000001</v>
      </c>
      <c r="Q6">
        <v>37.994543999999998</v>
      </c>
      <c r="R6">
        <v>59.078220000000002</v>
      </c>
      <c r="S6">
        <v>57.740223999999998</v>
      </c>
      <c r="T6">
        <v>43.070583999999997</v>
      </c>
      <c r="U6">
        <v>13.819454</v>
      </c>
      <c r="V6">
        <v>8.4691279999999995</v>
      </c>
      <c r="W6">
        <v>22.068933000000001</v>
      </c>
      <c r="X6">
        <v>41.202595000000002</v>
      </c>
      <c r="Y6">
        <v>31.75469</v>
      </c>
      <c r="Z6">
        <v>32.606658000000003</v>
      </c>
      <c r="AA6">
        <v>32.981726999999999</v>
      </c>
      <c r="AB6">
        <v>31.184902999999998</v>
      </c>
      <c r="AC6">
        <v>23.354419</v>
      </c>
      <c r="AD6">
        <f t="shared" si="0"/>
        <v>24.836041785714286</v>
      </c>
    </row>
    <row r="7" spans="1:30" x14ac:dyDescent="0.45">
      <c r="A7" t="s">
        <v>4</v>
      </c>
      <c r="B7">
        <v>19.758239</v>
      </c>
      <c r="C7">
        <v>15.882061</v>
      </c>
      <c r="D7">
        <v>13.059474</v>
      </c>
      <c r="E7">
        <v>39.865428999999999</v>
      </c>
      <c r="F7">
        <v>57.687792999999999</v>
      </c>
      <c r="G7">
        <v>54.776425000000003</v>
      </c>
      <c r="H7">
        <v>24.205390000000001</v>
      </c>
      <c r="I7">
        <v>13.887971</v>
      </c>
      <c r="J7">
        <v>21.384893999999999</v>
      </c>
      <c r="K7">
        <v>26.452123</v>
      </c>
      <c r="L7">
        <v>21.842511999999999</v>
      </c>
      <c r="M7">
        <v>28.955506</v>
      </c>
      <c r="N7">
        <v>33.501187000000002</v>
      </c>
      <c r="O7">
        <v>27.369786000000001</v>
      </c>
      <c r="P7">
        <v>18.213298999999999</v>
      </c>
      <c r="Q7">
        <v>32.698979999999999</v>
      </c>
      <c r="R7">
        <v>59.078220000000002</v>
      </c>
      <c r="S7">
        <v>57.740223999999998</v>
      </c>
      <c r="T7">
        <v>41.270242000000003</v>
      </c>
      <c r="U7">
        <v>13.009494</v>
      </c>
      <c r="V7">
        <v>1.3375360000000001</v>
      </c>
      <c r="W7">
        <v>0</v>
      </c>
      <c r="X7">
        <v>0</v>
      </c>
      <c r="Y7">
        <v>0</v>
      </c>
      <c r="Z7">
        <v>0</v>
      </c>
      <c r="AA7">
        <v>0</v>
      </c>
      <c r="AB7">
        <v>1.355375</v>
      </c>
      <c r="AC7">
        <v>22.853762</v>
      </c>
      <c r="AD7">
        <f t="shared" si="0"/>
        <v>23.078068642857144</v>
      </c>
    </row>
    <row r="8" spans="1:30" x14ac:dyDescent="0.45">
      <c r="A8" t="s">
        <v>5</v>
      </c>
      <c r="B8">
        <v>8.8920729999999999</v>
      </c>
      <c r="C8">
        <v>9.9859950000000008</v>
      </c>
      <c r="D8">
        <v>7.9539210000000002</v>
      </c>
      <c r="E8">
        <v>35.449536000000002</v>
      </c>
      <c r="F8">
        <v>53.395238999999997</v>
      </c>
      <c r="G8">
        <v>47.287075000000002</v>
      </c>
      <c r="H8">
        <v>17.029966000000002</v>
      </c>
      <c r="I8">
        <v>2.0879470000000002</v>
      </c>
      <c r="J8">
        <v>14.908962000000001</v>
      </c>
      <c r="K8">
        <v>12.691635</v>
      </c>
      <c r="L8">
        <v>11.746824</v>
      </c>
      <c r="M8">
        <v>16.867595999999999</v>
      </c>
      <c r="N8">
        <v>24.187864999999999</v>
      </c>
      <c r="O8">
        <v>17.987043</v>
      </c>
      <c r="P8">
        <v>21.461020999999999</v>
      </c>
      <c r="Q8">
        <v>37.059404000000001</v>
      </c>
      <c r="R8">
        <v>54.5886</v>
      </c>
      <c r="S8">
        <v>53.072628000000002</v>
      </c>
      <c r="T8">
        <v>38.996678000000003</v>
      </c>
      <c r="U8">
        <v>10.787347</v>
      </c>
      <c r="V8">
        <v>6.7724029999999997</v>
      </c>
      <c r="W8">
        <v>19.015591000000001</v>
      </c>
      <c r="X8">
        <v>14.596391000000001</v>
      </c>
      <c r="Y8">
        <v>21.641255999999998</v>
      </c>
      <c r="Z8">
        <v>16.938822999999999</v>
      </c>
      <c r="AA8">
        <v>22.340458000000002</v>
      </c>
      <c r="AB8">
        <v>19.827911</v>
      </c>
      <c r="AC8">
        <v>11.718195</v>
      </c>
      <c r="AD8">
        <f t="shared" si="0"/>
        <v>22.474585107142861</v>
      </c>
    </row>
    <row r="9" spans="1:30" x14ac:dyDescent="0.45">
      <c r="A9" t="s">
        <v>6</v>
      </c>
      <c r="B9">
        <v>90.978350000000006</v>
      </c>
      <c r="C9">
        <v>79.249515000000002</v>
      </c>
      <c r="D9">
        <v>67.181950999999998</v>
      </c>
      <c r="E9">
        <v>171.16535999999999</v>
      </c>
      <c r="F9">
        <v>230.160663</v>
      </c>
      <c r="G9">
        <v>216.50125499999999</v>
      </c>
      <c r="H9">
        <v>108.764912</v>
      </c>
      <c r="I9">
        <v>62.851609000000003</v>
      </c>
      <c r="J9">
        <v>77.656442999999996</v>
      </c>
      <c r="K9">
        <v>75.465387000000007</v>
      </c>
      <c r="L9">
        <v>69.255595999999997</v>
      </c>
      <c r="M9">
        <v>92.616027000000003</v>
      </c>
      <c r="N9">
        <v>103.27363200000001</v>
      </c>
      <c r="O9">
        <v>92.738331000000002</v>
      </c>
      <c r="P9">
        <v>74.932064999999994</v>
      </c>
      <c r="Q9">
        <v>107.752928</v>
      </c>
      <c r="R9">
        <v>172.74503999999999</v>
      </c>
      <c r="S9">
        <v>196.17072899999999</v>
      </c>
      <c r="T9">
        <v>179.510807</v>
      </c>
      <c r="U9">
        <v>75.942312999999999</v>
      </c>
      <c r="V9">
        <v>41.893427000000003</v>
      </c>
      <c r="W9">
        <v>77.099013999999997</v>
      </c>
      <c r="X9">
        <v>106.10760999999999</v>
      </c>
      <c r="Y9">
        <v>102.0997</v>
      </c>
      <c r="Z9">
        <v>97.020336</v>
      </c>
      <c r="AA9">
        <v>105.315051</v>
      </c>
      <c r="AB9">
        <v>101.145437</v>
      </c>
      <c r="AC9">
        <v>102.09216600000001</v>
      </c>
      <c r="AD9">
        <f t="shared" si="0"/>
        <v>109.91734478571429</v>
      </c>
    </row>
    <row r="10" spans="1:30" x14ac:dyDescent="0.45">
      <c r="A10" t="s">
        <v>7</v>
      </c>
      <c r="B10">
        <v>30.914014000000002</v>
      </c>
      <c r="C10">
        <v>26.674021</v>
      </c>
      <c r="D10">
        <v>21.904152</v>
      </c>
      <c r="E10">
        <v>57.636806999999997</v>
      </c>
      <c r="F10">
        <v>90.690933999999999</v>
      </c>
      <c r="G10">
        <v>79.709875999999994</v>
      </c>
      <c r="H10">
        <v>35.616174000000001</v>
      </c>
      <c r="I10">
        <v>21.327985000000002</v>
      </c>
      <c r="J10">
        <v>17.293536</v>
      </c>
      <c r="K10">
        <v>14.142023999999999</v>
      </c>
      <c r="L10">
        <v>55.982546999999997</v>
      </c>
      <c r="M10">
        <v>41.670907</v>
      </c>
      <c r="N10">
        <v>36.228524</v>
      </c>
      <c r="O10">
        <v>29.535717999999999</v>
      </c>
      <c r="P10">
        <v>24.461766000000001</v>
      </c>
      <c r="Q10">
        <v>41.560769999999998</v>
      </c>
      <c r="R10">
        <v>88.576628999999997</v>
      </c>
      <c r="S10">
        <v>90.582455999999993</v>
      </c>
      <c r="T10">
        <v>62.175606000000002</v>
      </c>
      <c r="U10">
        <v>28.378150999999999</v>
      </c>
      <c r="V10">
        <v>24.472092</v>
      </c>
      <c r="W10">
        <v>37.949567000000002</v>
      </c>
      <c r="X10">
        <v>54.261183000000003</v>
      </c>
      <c r="Y10">
        <v>38.531851000000003</v>
      </c>
      <c r="Z10">
        <v>33.058751000000001</v>
      </c>
      <c r="AA10">
        <v>35.341813999999999</v>
      </c>
      <c r="AB10">
        <v>39.275585999999997</v>
      </c>
      <c r="AC10">
        <v>41.580010000000001</v>
      </c>
      <c r="AD10">
        <f t="shared" si="0"/>
        <v>42.840480392857138</v>
      </c>
    </row>
    <row r="11" spans="1:30" x14ac:dyDescent="0.45">
      <c r="A11" t="s">
        <v>8</v>
      </c>
      <c r="B11">
        <v>22.550764999999998</v>
      </c>
      <c r="C11">
        <v>21.523733</v>
      </c>
      <c r="D11">
        <v>17.387381999999999</v>
      </c>
      <c r="E11">
        <v>54.488408999999997</v>
      </c>
      <c r="F11">
        <v>93.252870000000001</v>
      </c>
      <c r="G11">
        <v>71.883210000000005</v>
      </c>
      <c r="H11">
        <v>25.430833</v>
      </c>
      <c r="I11">
        <v>15.421312</v>
      </c>
      <c r="J11">
        <v>9.9919890000000002</v>
      </c>
      <c r="K11">
        <v>7.9764499999999998</v>
      </c>
      <c r="L11">
        <v>43.386496999999999</v>
      </c>
      <c r="M11">
        <v>26.744271999999999</v>
      </c>
      <c r="N11">
        <v>22.549665999999998</v>
      </c>
      <c r="O11">
        <v>20.158685999999999</v>
      </c>
      <c r="P11">
        <v>10.480402</v>
      </c>
      <c r="Q11">
        <v>24.657045</v>
      </c>
      <c r="R11">
        <v>81.035313000000002</v>
      </c>
      <c r="S11">
        <v>74.465789000000001</v>
      </c>
      <c r="T11">
        <v>58.146298000000002</v>
      </c>
      <c r="U11">
        <v>18.201018000000001</v>
      </c>
      <c r="V11">
        <v>9.4499560000000002</v>
      </c>
      <c r="W11">
        <v>24.962610999999999</v>
      </c>
      <c r="X11">
        <v>41.376555000000003</v>
      </c>
      <c r="Y11">
        <v>24.882632999999998</v>
      </c>
      <c r="Z11">
        <v>19.257964999999999</v>
      </c>
      <c r="AA11">
        <v>23.149671999999999</v>
      </c>
      <c r="AB11">
        <v>16.742685000000002</v>
      </c>
      <c r="AC11">
        <v>22.075367</v>
      </c>
      <c r="AD11">
        <f t="shared" si="0"/>
        <v>32.201049392857151</v>
      </c>
    </row>
    <row r="12" spans="1:30" x14ac:dyDescent="0.45">
      <c r="A12" t="s">
        <v>9</v>
      </c>
      <c r="B12">
        <v>5.2898050000000003</v>
      </c>
      <c r="C12">
        <v>6.1079309999999998</v>
      </c>
      <c r="D12">
        <v>5.8006799999999998</v>
      </c>
      <c r="E12">
        <v>28.202572</v>
      </c>
      <c r="F12">
        <v>64.143448000000006</v>
      </c>
      <c r="G12">
        <v>40.284927000000003</v>
      </c>
      <c r="H12">
        <v>6.8393009999999999</v>
      </c>
      <c r="I12">
        <v>0.99666699999999997</v>
      </c>
      <c r="J12">
        <v>6.6981039999999998</v>
      </c>
      <c r="K12">
        <v>5.1848010000000002</v>
      </c>
      <c r="L12">
        <v>4.3921409999999996</v>
      </c>
      <c r="M12">
        <v>7.0369760000000001</v>
      </c>
      <c r="N12">
        <v>5.6789930000000002</v>
      </c>
      <c r="O12">
        <v>6.277666</v>
      </c>
      <c r="P12">
        <v>2.081394</v>
      </c>
      <c r="Q12">
        <v>4.716901</v>
      </c>
      <c r="R12">
        <v>76.729236999999998</v>
      </c>
      <c r="S12">
        <v>71.986341999999993</v>
      </c>
      <c r="T12">
        <v>31.854161000000001</v>
      </c>
      <c r="U12">
        <v>6.3504430000000003</v>
      </c>
      <c r="V12">
        <v>0.25615300000000002</v>
      </c>
      <c r="W12">
        <v>2.836103</v>
      </c>
      <c r="X12">
        <v>12.201184</v>
      </c>
      <c r="Y12">
        <v>2.9701149999999998</v>
      </c>
      <c r="Z12">
        <v>2.9687130000000002</v>
      </c>
      <c r="AA12">
        <v>7.4993230000000004</v>
      </c>
      <c r="AB12">
        <v>4.6409070000000003</v>
      </c>
      <c r="AC12">
        <v>3.393961</v>
      </c>
      <c r="AD12">
        <f t="shared" si="0"/>
        <v>15.122105321428569</v>
      </c>
    </row>
    <row r="13" spans="1:30" x14ac:dyDescent="0.45">
      <c r="A13" t="s">
        <v>10</v>
      </c>
      <c r="B13">
        <v>25.347462</v>
      </c>
      <c r="C13">
        <v>25.554216</v>
      </c>
      <c r="D13">
        <v>19.008493000000001</v>
      </c>
      <c r="E13">
        <v>53.115465</v>
      </c>
      <c r="F13">
        <v>85.182698000000002</v>
      </c>
      <c r="G13">
        <v>76.500066000000004</v>
      </c>
      <c r="H13">
        <v>34.061928000000002</v>
      </c>
      <c r="I13">
        <v>20.210875000000001</v>
      </c>
      <c r="J13">
        <v>31.333528000000001</v>
      </c>
      <c r="K13">
        <v>30.268692000000001</v>
      </c>
      <c r="L13">
        <v>0</v>
      </c>
      <c r="M13">
        <v>33.900669999999998</v>
      </c>
      <c r="N13">
        <v>25.575424999999999</v>
      </c>
      <c r="O13">
        <v>22.527365</v>
      </c>
      <c r="P13">
        <v>17.744420999999999</v>
      </c>
      <c r="Q13">
        <v>34.317191000000001</v>
      </c>
      <c r="R13">
        <v>84.643607000000003</v>
      </c>
      <c r="S13">
        <v>73.462097999999997</v>
      </c>
      <c r="T13">
        <v>57.318888000000001</v>
      </c>
      <c r="U13">
        <v>25.719842</v>
      </c>
      <c r="V13">
        <v>20.965316999999999</v>
      </c>
      <c r="W13">
        <v>36.553863999999997</v>
      </c>
      <c r="X13">
        <v>48.574319000000003</v>
      </c>
      <c r="Y13">
        <v>28.713723999999999</v>
      </c>
      <c r="Z13">
        <v>25.581502</v>
      </c>
      <c r="AA13">
        <v>26.777398000000002</v>
      </c>
      <c r="AB13">
        <v>25.442727000000001</v>
      </c>
      <c r="AC13">
        <v>27.162808999999999</v>
      </c>
      <c r="AD13">
        <f t="shared" si="0"/>
        <v>36.270163928571421</v>
      </c>
    </row>
    <row r="14" spans="1:30" x14ac:dyDescent="0.45">
      <c r="A14" t="s">
        <v>11</v>
      </c>
      <c r="B14">
        <v>51.259483000000003</v>
      </c>
      <c r="C14">
        <v>41.748950000000001</v>
      </c>
      <c r="D14">
        <v>35.946140999999997</v>
      </c>
      <c r="E14">
        <v>74.341234999999998</v>
      </c>
      <c r="F14">
        <v>103.948965</v>
      </c>
      <c r="G14">
        <v>100.29466499999999</v>
      </c>
      <c r="H14">
        <v>63.568215000000002</v>
      </c>
      <c r="I14">
        <v>37.207839</v>
      </c>
      <c r="J14">
        <v>51.772323999999998</v>
      </c>
      <c r="K14">
        <v>61.734735999999998</v>
      </c>
      <c r="L14">
        <v>0</v>
      </c>
      <c r="M14">
        <v>26.716501999999998</v>
      </c>
      <c r="N14">
        <v>64.941046</v>
      </c>
      <c r="O14">
        <v>55.604993999999998</v>
      </c>
      <c r="P14">
        <v>59.280061000000003</v>
      </c>
      <c r="Q14">
        <v>60.947329000000003</v>
      </c>
      <c r="R14">
        <v>102.643716</v>
      </c>
      <c r="S14">
        <v>86.580572000000004</v>
      </c>
      <c r="T14">
        <v>73.338532000000001</v>
      </c>
      <c r="U14">
        <v>39.415478</v>
      </c>
      <c r="V14">
        <v>31.898059</v>
      </c>
      <c r="W14">
        <v>10.129208</v>
      </c>
      <c r="X14">
        <v>0</v>
      </c>
      <c r="Y14">
        <v>54.490304000000002</v>
      </c>
      <c r="Z14">
        <v>63.522902000000002</v>
      </c>
      <c r="AA14">
        <v>63.185966000000001</v>
      </c>
      <c r="AB14">
        <v>60.171767000000003</v>
      </c>
      <c r="AC14">
        <v>61.064400999999997</v>
      </c>
      <c r="AD14">
        <f t="shared" si="0"/>
        <v>54.848335357142858</v>
      </c>
    </row>
    <row r="15" spans="1:30" x14ac:dyDescent="0.45">
      <c r="A15" t="s">
        <v>12</v>
      </c>
      <c r="B15">
        <v>135.36152799999999</v>
      </c>
      <c r="C15">
        <v>121.60885</v>
      </c>
      <c r="D15">
        <v>100.046848</v>
      </c>
      <c r="E15">
        <v>267.78448900000001</v>
      </c>
      <c r="F15">
        <v>437.21891499999998</v>
      </c>
      <c r="G15">
        <v>368.67274300000003</v>
      </c>
      <c r="H15">
        <v>165.51645199999999</v>
      </c>
      <c r="I15">
        <v>95.164677999999995</v>
      </c>
      <c r="J15">
        <v>117.08948100000001</v>
      </c>
      <c r="K15">
        <v>119.306702</v>
      </c>
      <c r="L15">
        <v>103.761185</v>
      </c>
      <c r="M15">
        <v>136.06932599999999</v>
      </c>
      <c r="N15">
        <v>154.97365300000001</v>
      </c>
      <c r="O15">
        <v>134.10442900000001</v>
      </c>
      <c r="P15">
        <v>114.048044</v>
      </c>
      <c r="Q15">
        <v>166.19923600000001</v>
      </c>
      <c r="R15">
        <v>433.62850200000003</v>
      </c>
      <c r="S15">
        <v>397.07725699999997</v>
      </c>
      <c r="T15">
        <v>282.833483</v>
      </c>
      <c r="U15">
        <v>118.064931</v>
      </c>
      <c r="V15">
        <v>87.041576000000006</v>
      </c>
      <c r="W15">
        <v>112.43135100000001</v>
      </c>
      <c r="X15">
        <v>156.27155999999999</v>
      </c>
      <c r="Y15">
        <v>149.58862500000001</v>
      </c>
      <c r="Z15">
        <v>144.38983300000001</v>
      </c>
      <c r="AA15">
        <v>155.954173</v>
      </c>
      <c r="AB15">
        <v>146.273672</v>
      </c>
      <c r="AC15">
        <v>155.27654799999999</v>
      </c>
      <c r="AD15">
        <f t="shared" si="0"/>
        <v>181.27707392857147</v>
      </c>
    </row>
    <row r="16" spans="1:30" x14ac:dyDescent="0.45">
      <c r="A16" t="s">
        <v>13</v>
      </c>
      <c r="B16">
        <v>32.205644999999997</v>
      </c>
      <c r="C16">
        <v>70.354167000000004</v>
      </c>
      <c r="D16">
        <v>45.683714999999999</v>
      </c>
      <c r="E16">
        <v>14.756944000000001</v>
      </c>
      <c r="F16">
        <v>11.114247000000001</v>
      </c>
      <c r="G16">
        <v>18.169443999999999</v>
      </c>
      <c r="H16">
        <v>23.465053999999999</v>
      </c>
      <c r="I16">
        <v>28.782257999999999</v>
      </c>
      <c r="J16">
        <v>27.873611</v>
      </c>
      <c r="K16">
        <v>31.607527000000001</v>
      </c>
      <c r="L16">
        <v>35.130374000000003</v>
      </c>
      <c r="M16">
        <v>35.184139999999999</v>
      </c>
      <c r="N16">
        <v>21.837365999999999</v>
      </c>
      <c r="O16">
        <v>16.508621000000002</v>
      </c>
      <c r="P16">
        <v>23.171709</v>
      </c>
      <c r="Q16">
        <v>16.468056000000001</v>
      </c>
      <c r="R16">
        <v>8.3158600000000007</v>
      </c>
      <c r="S16">
        <v>4.9041670000000002</v>
      </c>
      <c r="T16">
        <v>15.620968</v>
      </c>
      <c r="U16">
        <v>30.719086000000001</v>
      </c>
      <c r="V16">
        <v>24.956944</v>
      </c>
      <c r="W16">
        <v>26.146308999999999</v>
      </c>
      <c r="X16">
        <v>26.251389</v>
      </c>
      <c r="Y16">
        <v>30.193548</v>
      </c>
      <c r="Z16">
        <v>22.174731000000001</v>
      </c>
      <c r="AA16">
        <v>43.907738000000002</v>
      </c>
      <c r="AB16">
        <v>25.679677000000002</v>
      </c>
      <c r="AC16">
        <v>33.041666999999997</v>
      </c>
      <c r="AD16">
        <f t="shared" si="0"/>
        <v>26.57946292857142</v>
      </c>
    </row>
    <row r="17" spans="1:30" x14ac:dyDescent="0.45">
      <c r="A17" t="s">
        <v>14</v>
      </c>
      <c r="B17">
        <v>8.0389479999999995</v>
      </c>
      <c r="C17">
        <v>8.0715679999999992</v>
      </c>
      <c r="D17">
        <v>7.1031409999999999</v>
      </c>
      <c r="E17">
        <v>8.4216739999999994</v>
      </c>
      <c r="F17">
        <v>8.6797459999999997</v>
      </c>
      <c r="G17">
        <v>8.4621019999999998</v>
      </c>
      <c r="H17">
        <v>3.8136800000000002</v>
      </c>
      <c r="I17">
        <v>3.5205310000000001</v>
      </c>
      <c r="J17">
        <v>3.6941350000000002</v>
      </c>
      <c r="K17">
        <v>5.4186240000000003</v>
      </c>
      <c r="L17">
        <v>4.8065550000000004</v>
      </c>
      <c r="M17">
        <v>5.736218</v>
      </c>
      <c r="N17">
        <v>7.4118079999999997</v>
      </c>
      <c r="O17">
        <v>8.7707680000000003</v>
      </c>
      <c r="P17">
        <v>8.3206659999999992</v>
      </c>
      <c r="Q17">
        <v>8.9217089999999999</v>
      </c>
      <c r="R17">
        <v>8.5883629999999993</v>
      </c>
      <c r="S17">
        <v>8.2614570000000001</v>
      </c>
      <c r="T17">
        <v>4.2654449999999997</v>
      </c>
      <c r="U17">
        <v>2.6195539999999999</v>
      </c>
      <c r="V17">
        <v>2.865634</v>
      </c>
      <c r="W17">
        <v>5.5135399999999999</v>
      </c>
      <c r="X17">
        <v>6.9716300000000002</v>
      </c>
      <c r="Y17">
        <v>7.3456450000000002</v>
      </c>
      <c r="Z17">
        <v>8.7375399999999992</v>
      </c>
      <c r="AA17">
        <v>7.8534600000000001</v>
      </c>
      <c r="AB17">
        <v>8.5448810000000002</v>
      </c>
      <c r="AC17">
        <v>8.9647579999999998</v>
      </c>
      <c r="AD17">
        <f t="shared" si="0"/>
        <v>6.7758492857142851</v>
      </c>
    </row>
    <row r="18" spans="1:30" x14ac:dyDescent="0.45">
      <c r="A18" t="s">
        <v>15</v>
      </c>
      <c r="B18">
        <v>8.0518509999999992</v>
      </c>
      <c r="C18">
        <v>8.1649820000000002</v>
      </c>
      <c r="D18">
        <v>7.115164</v>
      </c>
      <c r="E18">
        <v>8.4216470000000001</v>
      </c>
      <c r="F18">
        <v>8.6800470000000001</v>
      </c>
      <c r="G18">
        <v>8.4103180000000002</v>
      </c>
      <c r="H18">
        <v>3.7921339999999999</v>
      </c>
      <c r="I18">
        <v>3.562322</v>
      </c>
      <c r="J18">
        <v>4.0228140000000003</v>
      </c>
      <c r="K18">
        <v>5.6991129999999997</v>
      </c>
      <c r="L18">
        <v>5.3874209999999998</v>
      </c>
      <c r="M18">
        <v>5.6919490000000001</v>
      </c>
      <c r="N18">
        <v>7.477392</v>
      </c>
      <c r="O18">
        <v>8.7768759999999997</v>
      </c>
      <c r="P18">
        <v>8.3593229999999998</v>
      </c>
      <c r="Q18">
        <v>8.9226080000000003</v>
      </c>
      <c r="R18">
        <v>8.5883629999999993</v>
      </c>
      <c r="S18">
        <v>8.3883530000000004</v>
      </c>
      <c r="T18">
        <v>4.5769500000000001</v>
      </c>
      <c r="U18">
        <v>2.7215799999999999</v>
      </c>
      <c r="V18">
        <v>2.9054690000000001</v>
      </c>
      <c r="W18">
        <v>5.5780620000000001</v>
      </c>
      <c r="X18">
        <v>7.6582710000000001</v>
      </c>
      <c r="Y18">
        <v>6.5420949999999998</v>
      </c>
      <c r="Z18">
        <v>8.7485289999999996</v>
      </c>
      <c r="AA18">
        <v>7.9350360000000002</v>
      </c>
      <c r="AB18">
        <v>8.5578909999999997</v>
      </c>
      <c r="AC18">
        <v>8.9647579999999998</v>
      </c>
      <c r="AD18">
        <f t="shared" si="0"/>
        <v>6.8464756428571416</v>
      </c>
    </row>
    <row r="19" spans="1:30" x14ac:dyDescent="0.45">
      <c r="A19" t="s">
        <v>16</v>
      </c>
      <c r="B19">
        <v>8.0670029999999997</v>
      </c>
      <c r="C19">
        <v>8.0786949999999997</v>
      </c>
      <c r="D19">
        <v>6.9347289999999999</v>
      </c>
      <c r="E19">
        <v>8.4223669999999995</v>
      </c>
      <c r="F19">
        <v>8.6804249999999996</v>
      </c>
      <c r="G19">
        <v>1.7027270000000001</v>
      </c>
      <c r="H19">
        <v>3.3228849999999999</v>
      </c>
      <c r="I19">
        <v>1.0461940000000001</v>
      </c>
      <c r="J19">
        <v>2.7177519999999999</v>
      </c>
      <c r="K19">
        <v>4.304551</v>
      </c>
      <c r="L19">
        <v>5.2418040000000001</v>
      </c>
      <c r="M19">
        <v>5.5604110000000002</v>
      </c>
      <c r="N19">
        <v>7.438104</v>
      </c>
      <c r="O19">
        <v>8.7252030000000005</v>
      </c>
      <c r="P19">
        <v>8.3214220000000001</v>
      </c>
      <c r="Q19">
        <v>8.9240349999999999</v>
      </c>
      <c r="R19">
        <v>8.5760159999999992</v>
      </c>
      <c r="S19">
        <v>8.4558309999999999</v>
      </c>
      <c r="T19">
        <v>4.6738549999999996</v>
      </c>
      <c r="U19">
        <v>2.7458320000000001</v>
      </c>
      <c r="V19">
        <v>2.8345340000000001</v>
      </c>
      <c r="W19">
        <v>0.79405199999999998</v>
      </c>
      <c r="X19">
        <v>4.0184730000000002</v>
      </c>
      <c r="Y19">
        <v>5.6700270000000002</v>
      </c>
      <c r="Z19">
        <v>8.6566880000000008</v>
      </c>
      <c r="AA19">
        <v>7.9758699999999996</v>
      </c>
      <c r="AB19">
        <v>8.5030909999999995</v>
      </c>
      <c r="AC19">
        <v>8.9647579999999998</v>
      </c>
      <c r="AD19">
        <f t="shared" si="0"/>
        <v>6.0484762142857145</v>
      </c>
    </row>
    <row r="20" spans="1:30" x14ac:dyDescent="0.45">
      <c r="A20" t="s">
        <v>17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  <c r="I20">
        <v>0</v>
      </c>
      <c r="J20">
        <v>5.3381999999999999E-2</v>
      </c>
      <c r="K20">
        <v>0.44292900000000002</v>
      </c>
      <c r="L20">
        <v>0.82133299999999998</v>
      </c>
      <c r="M20">
        <v>0.36504999999999999</v>
      </c>
      <c r="N20">
        <v>2.5275970000000001</v>
      </c>
      <c r="O20">
        <v>7.255382</v>
      </c>
      <c r="P20">
        <v>2.668507</v>
      </c>
      <c r="Q20">
        <v>8.4606469999999998</v>
      </c>
      <c r="R20">
        <v>8.1375460000000004</v>
      </c>
      <c r="S20">
        <v>8.0975319999999993</v>
      </c>
      <c r="T20">
        <v>1.769779</v>
      </c>
      <c r="U20">
        <v>0.44603900000000002</v>
      </c>
      <c r="V20">
        <v>0.10984099999999999</v>
      </c>
      <c r="W20">
        <v>0.88998999999999995</v>
      </c>
      <c r="X20">
        <v>2.6876739999999999</v>
      </c>
      <c r="Y20">
        <v>1.1130359999999999</v>
      </c>
      <c r="Z20">
        <v>6.7770979999999996</v>
      </c>
      <c r="AA20">
        <v>2.0758239999999999</v>
      </c>
      <c r="AB20">
        <v>5.6984269999999997</v>
      </c>
      <c r="AC20">
        <v>8.4938219999999998</v>
      </c>
      <c r="AD20">
        <f t="shared" si="0"/>
        <v>2.460408392857143</v>
      </c>
    </row>
    <row r="21" spans="1:30" x14ac:dyDescent="0.45">
      <c r="A21" t="s">
        <v>18</v>
      </c>
      <c r="B21">
        <v>24.157802</v>
      </c>
      <c r="C21">
        <v>24.315246999999999</v>
      </c>
      <c r="D21">
        <v>21.153034000000002</v>
      </c>
      <c r="E21">
        <v>25.265685999999999</v>
      </c>
      <c r="F21">
        <v>26.040215</v>
      </c>
      <c r="G21">
        <v>18.575147000000001</v>
      </c>
      <c r="H21">
        <v>10.928699</v>
      </c>
      <c r="I21">
        <v>8.1290460000000007</v>
      </c>
      <c r="J21">
        <v>10.488084000000001</v>
      </c>
      <c r="K21">
        <v>15.865216</v>
      </c>
      <c r="L21">
        <v>16.248715000000001</v>
      </c>
      <c r="M21">
        <v>17.353629000000002</v>
      </c>
      <c r="N21">
        <v>24.854899</v>
      </c>
      <c r="O21">
        <v>33.528230000000001</v>
      </c>
      <c r="P21">
        <v>27.669917999999999</v>
      </c>
      <c r="Q21">
        <v>35.228994</v>
      </c>
      <c r="R21">
        <v>33.890287000000001</v>
      </c>
      <c r="S21">
        <v>33.203172000000002</v>
      </c>
      <c r="T21">
        <v>15.286028</v>
      </c>
      <c r="U21">
        <v>8.5330060000000003</v>
      </c>
      <c r="V21">
        <v>8.7154779999999992</v>
      </c>
      <c r="W21">
        <v>12.775644</v>
      </c>
      <c r="X21">
        <v>21.326747000000001</v>
      </c>
      <c r="Y21">
        <v>20.670802999999999</v>
      </c>
      <c r="Z21">
        <v>32.919854000000001</v>
      </c>
      <c r="AA21">
        <v>25.84019</v>
      </c>
      <c r="AB21">
        <v>31.304289000000001</v>
      </c>
      <c r="AC21">
        <v>35.388095</v>
      </c>
      <c r="AD21">
        <f t="shared" si="0"/>
        <v>22.130576928571429</v>
      </c>
    </row>
    <row r="22" spans="1:30" x14ac:dyDescent="0.45">
      <c r="A22" t="s">
        <v>19</v>
      </c>
      <c r="B22">
        <v>18.608357999999999</v>
      </c>
      <c r="C22">
        <v>18.489501000000001</v>
      </c>
      <c r="D22">
        <v>15.645424999999999</v>
      </c>
      <c r="E22">
        <v>21.138009</v>
      </c>
      <c r="F22">
        <v>21.487908999999998</v>
      </c>
      <c r="G22">
        <v>14.000840999999999</v>
      </c>
      <c r="H22">
        <v>6.4365600000000001</v>
      </c>
      <c r="I22">
        <v>8.2550179999999997</v>
      </c>
      <c r="J22">
        <v>10.257885</v>
      </c>
      <c r="K22">
        <v>16.098872</v>
      </c>
      <c r="L22">
        <v>8.3919370000000004</v>
      </c>
      <c r="M22">
        <v>10.355384000000001</v>
      </c>
      <c r="N22">
        <v>16.376923999999999</v>
      </c>
      <c r="O22">
        <v>20.94669</v>
      </c>
      <c r="P22">
        <v>19.97156</v>
      </c>
      <c r="Q22">
        <v>21.740724</v>
      </c>
      <c r="R22">
        <v>21.183178000000002</v>
      </c>
      <c r="S22">
        <v>20.682424999999999</v>
      </c>
      <c r="T22">
        <v>11.074515999999999</v>
      </c>
      <c r="U22">
        <v>6.8430999999999997</v>
      </c>
      <c r="V22">
        <v>6.3313420000000002</v>
      </c>
      <c r="W22">
        <v>4.1316139999999999</v>
      </c>
      <c r="X22">
        <v>16.100850999999999</v>
      </c>
      <c r="Y22">
        <v>16.643467999999999</v>
      </c>
      <c r="Z22">
        <v>21.079114000000001</v>
      </c>
      <c r="AA22">
        <v>18.390519999999999</v>
      </c>
      <c r="AB22">
        <v>20.635940999999999</v>
      </c>
      <c r="AC22">
        <v>21.735075999999999</v>
      </c>
      <c r="AD22">
        <f t="shared" si="0"/>
        <v>15.465455071428574</v>
      </c>
    </row>
    <row r="23" spans="1:30" x14ac:dyDescent="0.45">
      <c r="A23" t="s">
        <v>20</v>
      </c>
      <c r="B23">
        <v>19.404176</v>
      </c>
      <c r="C23">
        <v>19.323743</v>
      </c>
      <c r="D23">
        <v>17.352837000000001</v>
      </c>
      <c r="E23">
        <v>21.146543000000001</v>
      </c>
      <c r="F23">
        <v>21.496583999999999</v>
      </c>
      <c r="G23">
        <v>19.853369000000001</v>
      </c>
      <c r="H23">
        <v>9.3503019999999992</v>
      </c>
      <c r="I23">
        <v>8.0961610000000004</v>
      </c>
      <c r="J23">
        <v>11.220537999999999</v>
      </c>
      <c r="K23">
        <v>15.859436000000001</v>
      </c>
      <c r="L23">
        <v>13.702991000000001</v>
      </c>
      <c r="M23">
        <v>14.456987</v>
      </c>
      <c r="N23">
        <v>18.276465000000002</v>
      </c>
      <c r="O23">
        <v>21.446518999999999</v>
      </c>
      <c r="P23">
        <v>20.247456</v>
      </c>
      <c r="Q23">
        <v>21.749500999999999</v>
      </c>
      <c r="R23">
        <v>21.226877000000002</v>
      </c>
      <c r="S23">
        <v>20.431802000000001</v>
      </c>
      <c r="T23">
        <v>12.021407</v>
      </c>
      <c r="U23">
        <v>7.5964369999999999</v>
      </c>
      <c r="V23">
        <v>7.5130619999999997</v>
      </c>
      <c r="W23">
        <v>10.594075999999999</v>
      </c>
      <c r="X23">
        <v>11.551049000000001</v>
      </c>
      <c r="Y23">
        <v>18.368162000000002</v>
      </c>
      <c r="Z23">
        <v>21.264334999999999</v>
      </c>
      <c r="AA23">
        <v>19.081524000000002</v>
      </c>
      <c r="AB23">
        <v>20.741975</v>
      </c>
      <c r="AC23">
        <v>21.743850999999999</v>
      </c>
      <c r="AD23">
        <f t="shared" si="0"/>
        <v>16.611363035714284</v>
      </c>
    </row>
    <row r="24" spans="1:30" x14ac:dyDescent="0.45">
      <c r="A24" t="s">
        <v>24</v>
      </c>
      <c r="B24">
        <v>0.18967700000000001</v>
      </c>
      <c r="C24">
        <v>1.3114779999999999</v>
      </c>
      <c r="D24">
        <v>5.840484</v>
      </c>
      <c r="E24">
        <v>17.049886000000001</v>
      </c>
      <c r="F24">
        <v>17.332114000000001</v>
      </c>
      <c r="G24">
        <v>6.3539149999999998</v>
      </c>
      <c r="H24">
        <v>0.11896</v>
      </c>
      <c r="I24">
        <v>1.3490249999999999</v>
      </c>
      <c r="J24">
        <v>1.4696739999999999</v>
      </c>
      <c r="K24">
        <v>2.545722</v>
      </c>
      <c r="L24">
        <v>0</v>
      </c>
      <c r="M24">
        <v>0.59709699999999999</v>
      </c>
      <c r="N24">
        <v>5.2479139999999997</v>
      </c>
      <c r="O24">
        <v>14.976145000000001</v>
      </c>
      <c r="P24">
        <v>5.5285529999999996</v>
      </c>
      <c r="Q24">
        <v>17.536034999999998</v>
      </c>
      <c r="R24">
        <v>17.109995999999999</v>
      </c>
      <c r="S24">
        <v>16.800858000000002</v>
      </c>
      <c r="T24">
        <v>4.2254050000000003</v>
      </c>
      <c r="U24">
        <v>0.82728800000000002</v>
      </c>
      <c r="V24">
        <v>0.51307000000000003</v>
      </c>
      <c r="W24">
        <v>1.443379</v>
      </c>
      <c r="X24">
        <v>2.5525139999999999</v>
      </c>
      <c r="Y24">
        <v>3.8786719999999999</v>
      </c>
      <c r="Z24">
        <v>13.984709000000001</v>
      </c>
      <c r="AA24">
        <v>4.2727009999999996</v>
      </c>
      <c r="AB24">
        <v>11.763337</v>
      </c>
      <c r="AC24">
        <v>17.531479000000001</v>
      </c>
      <c r="AD24">
        <f t="shared" si="0"/>
        <v>6.8696459642857146</v>
      </c>
    </row>
    <row r="25" spans="1:30" x14ac:dyDescent="0.45">
      <c r="A25" t="s">
        <v>21</v>
      </c>
      <c r="B25">
        <v>20.23424</v>
      </c>
      <c r="C25">
        <v>20.156102000000001</v>
      </c>
      <c r="D25">
        <v>18.02835</v>
      </c>
      <c r="E25">
        <v>21.516152999999999</v>
      </c>
      <c r="F25">
        <v>21.872312000000001</v>
      </c>
      <c r="G25">
        <v>20.841419999999999</v>
      </c>
      <c r="H25">
        <v>8.9843980000000006</v>
      </c>
      <c r="I25">
        <v>0</v>
      </c>
      <c r="J25">
        <v>0</v>
      </c>
      <c r="K25">
        <v>0.90437599999999996</v>
      </c>
      <c r="L25">
        <v>15.199871</v>
      </c>
      <c r="M25">
        <v>14.944099</v>
      </c>
      <c r="N25">
        <v>18.902308000000001</v>
      </c>
      <c r="O25">
        <v>21.89921</v>
      </c>
      <c r="P25">
        <v>21.106674999999999</v>
      </c>
      <c r="Q25">
        <v>22.068017000000001</v>
      </c>
      <c r="R25">
        <v>21.590644000000001</v>
      </c>
      <c r="S25">
        <v>20.776771</v>
      </c>
      <c r="T25">
        <v>7.5372709999999996</v>
      </c>
      <c r="U25">
        <v>2.8527200000000001</v>
      </c>
      <c r="V25">
        <v>4.4147299999999996</v>
      </c>
      <c r="W25">
        <v>13.182714000000001</v>
      </c>
      <c r="X25">
        <v>19.955615000000002</v>
      </c>
      <c r="Y25">
        <v>9.1544249999999998</v>
      </c>
      <c r="Z25">
        <v>21.827701999999999</v>
      </c>
      <c r="AA25">
        <v>20.084627000000001</v>
      </c>
      <c r="AB25">
        <v>21.361739</v>
      </c>
      <c r="AC25">
        <v>22.123899999999999</v>
      </c>
      <c r="AD25">
        <f t="shared" si="0"/>
        <v>15.411442464285715</v>
      </c>
    </row>
    <row r="26" spans="1:30" x14ac:dyDescent="0.45">
      <c r="A26" t="s">
        <v>22</v>
      </c>
      <c r="B26">
        <v>58.436452000000003</v>
      </c>
      <c r="C26">
        <v>59.280825</v>
      </c>
      <c r="D26">
        <v>56.867095999999997</v>
      </c>
      <c r="E26">
        <v>80.850590999999994</v>
      </c>
      <c r="F26">
        <v>82.188918999999999</v>
      </c>
      <c r="G26">
        <v>61.049545999999999</v>
      </c>
      <c r="H26">
        <v>24.890218999999998</v>
      </c>
      <c r="I26">
        <v>17.700203999999999</v>
      </c>
      <c r="J26">
        <v>22.948097000000001</v>
      </c>
      <c r="K26">
        <v>35.408405000000002</v>
      </c>
      <c r="L26">
        <v>37.283175999999997</v>
      </c>
      <c r="M26">
        <v>40.353566999999998</v>
      </c>
      <c r="N26">
        <v>58.803609999999999</v>
      </c>
      <c r="O26">
        <v>79.268563999999998</v>
      </c>
      <c r="P26">
        <v>66.854246000000003</v>
      </c>
      <c r="Q26">
        <v>83.094275999999994</v>
      </c>
      <c r="R26">
        <v>81.110693999999995</v>
      </c>
      <c r="S26">
        <v>78.691856000000001</v>
      </c>
      <c r="T26">
        <v>34.858598999999998</v>
      </c>
      <c r="U26">
        <v>18.119544999999999</v>
      </c>
      <c r="V26">
        <v>18.772203999999999</v>
      </c>
      <c r="W26">
        <v>29.351783000000001</v>
      </c>
      <c r="X26">
        <v>50.140467999999998</v>
      </c>
      <c r="Y26">
        <v>48.044727000000002</v>
      </c>
      <c r="Z26">
        <v>78.155860000000004</v>
      </c>
      <c r="AA26">
        <v>61.829372999999997</v>
      </c>
      <c r="AB26">
        <v>74.502993000000004</v>
      </c>
      <c r="AC26">
        <v>83.134307000000007</v>
      </c>
      <c r="AD26">
        <f t="shared" si="0"/>
        <v>54.356792928571444</v>
      </c>
    </row>
    <row r="27" spans="1:30" x14ac:dyDescent="0.45">
      <c r="A27" t="s">
        <v>49</v>
      </c>
      <c r="B27">
        <f t="shared" ref="B27:AC27" si="1">B26+B21+B15+B9</f>
        <v>308.93413199999998</v>
      </c>
      <c r="C27">
        <f t="shared" si="1"/>
        <v>284.45443699999998</v>
      </c>
      <c r="D27">
        <f t="shared" si="1"/>
        <v>245.248929</v>
      </c>
      <c r="E27">
        <f t="shared" si="1"/>
        <v>545.06612599999994</v>
      </c>
      <c r="F27">
        <f t="shared" si="1"/>
        <v>775.60871199999997</v>
      </c>
      <c r="G27">
        <f t="shared" si="1"/>
        <v>664.79869100000008</v>
      </c>
      <c r="H27">
        <f t="shared" si="1"/>
        <v>310.10028199999999</v>
      </c>
      <c r="I27">
        <f t="shared" si="1"/>
        <v>183.84553700000001</v>
      </c>
      <c r="J27">
        <f t="shared" si="1"/>
        <v>228.18210500000001</v>
      </c>
      <c r="K27">
        <f t="shared" si="1"/>
        <v>246.04571000000004</v>
      </c>
      <c r="L27">
        <f t="shared" si="1"/>
        <v>226.54867199999998</v>
      </c>
      <c r="M27">
        <f t="shared" si="1"/>
        <v>286.39254900000003</v>
      </c>
      <c r="N27">
        <f t="shared" si="1"/>
        <v>341.90579400000001</v>
      </c>
      <c r="O27">
        <f t="shared" si="1"/>
        <v>339.63955400000003</v>
      </c>
      <c r="P27">
        <f t="shared" si="1"/>
        <v>283.50427300000001</v>
      </c>
      <c r="Q27">
        <f t="shared" si="1"/>
        <v>392.27543400000002</v>
      </c>
      <c r="R27">
        <f t="shared" si="1"/>
        <v>721.37452300000007</v>
      </c>
      <c r="S27">
        <f t="shared" si="1"/>
        <v>705.14301399999999</v>
      </c>
      <c r="T27">
        <f t="shared" si="1"/>
        <v>512.48891700000001</v>
      </c>
      <c r="U27">
        <f t="shared" si="1"/>
        <v>220.65979499999997</v>
      </c>
      <c r="V27">
        <f t="shared" si="1"/>
        <v>156.422685</v>
      </c>
      <c r="W27">
        <f t="shared" si="1"/>
        <v>231.65779200000003</v>
      </c>
      <c r="X27">
        <f t="shared" si="1"/>
        <v>333.84638499999994</v>
      </c>
      <c r="Y27">
        <f t="shared" si="1"/>
        <v>320.40385500000002</v>
      </c>
      <c r="Z27">
        <f t="shared" si="1"/>
        <v>352.485883</v>
      </c>
      <c r="AA27">
        <f t="shared" si="1"/>
        <v>348.93878699999999</v>
      </c>
      <c r="AB27">
        <f t="shared" si="1"/>
        <v>353.22639100000004</v>
      </c>
      <c r="AC27">
        <f t="shared" si="1"/>
        <v>375.89111600000001</v>
      </c>
      <c r="AD27">
        <f>AD26+AD21+AD15+AD9</f>
        <v>367.68178857142863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AD54"/>
  <sheetViews>
    <sheetView workbookViewId="0">
      <selection sqref="A1:AC26"/>
    </sheetView>
  </sheetViews>
  <sheetFormatPr defaultRowHeight="14.25" x14ac:dyDescent="0.45"/>
  <cols>
    <col min="1" max="1" width="22" bestFit="1" customWidth="1"/>
    <col min="2" max="29" width="12.73046875" bestFit="1" customWidth="1"/>
  </cols>
  <sheetData>
    <row r="1" spans="1:30" x14ac:dyDescent="0.45">
      <c r="B1">
        <v>2019</v>
      </c>
      <c r="C1">
        <v>2019</v>
      </c>
      <c r="D1">
        <v>2019</v>
      </c>
      <c r="E1">
        <v>2019</v>
      </c>
      <c r="F1">
        <v>2019</v>
      </c>
      <c r="G1">
        <v>2019</v>
      </c>
      <c r="H1">
        <v>2019</v>
      </c>
      <c r="I1">
        <v>2019</v>
      </c>
      <c r="J1">
        <v>2019</v>
      </c>
      <c r="K1">
        <v>2019</v>
      </c>
      <c r="L1">
        <v>2019</v>
      </c>
      <c r="M1">
        <v>2019</v>
      </c>
      <c r="N1">
        <v>2020</v>
      </c>
      <c r="O1">
        <v>2020</v>
      </c>
      <c r="P1">
        <v>2020</v>
      </c>
      <c r="Q1">
        <v>2020</v>
      </c>
      <c r="R1">
        <v>2020</v>
      </c>
      <c r="S1">
        <v>2020</v>
      </c>
      <c r="T1">
        <v>2020</v>
      </c>
      <c r="U1">
        <v>2020</v>
      </c>
      <c r="V1">
        <v>2020</v>
      </c>
      <c r="W1">
        <v>2020</v>
      </c>
      <c r="X1">
        <v>2020</v>
      </c>
      <c r="Y1">
        <v>2020</v>
      </c>
      <c r="Z1">
        <v>2021</v>
      </c>
      <c r="AA1">
        <v>2021</v>
      </c>
      <c r="AB1">
        <v>2021</v>
      </c>
      <c r="AC1">
        <v>2021</v>
      </c>
    </row>
    <row r="2" spans="1:30" x14ac:dyDescent="0.45">
      <c r="B2" s="1">
        <v>44197</v>
      </c>
      <c r="C2" s="1">
        <v>44228</v>
      </c>
      <c r="D2" s="1">
        <v>44256</v>
      </c>
      <c r="E2" s="1">
        <v>44287</v>
      </c>
      <c r="F2" s="1">
        <v>44317</v>
      </c>
      <c r="G2" s="1">
        <v>44348</v>
      </c>
      <c r="H2" s="1">
        <v>44378</v>
      </c>
      <c r="I2" s="1">
        <v>44409</v>
      </c>
      <c r="J2" s="1">
        <v>44440</v>
      </c>
      <c r="K2" s="1">
        <v>44470</v>
      </c>
      <c r="L2" s="1">
        <v>44501</v>
      </c>
      <c r="M2" s="1">
        <v>44531</v>
      </c>
      <c r="N2" s="1">
        <v>44197</v>
      </c>
      <c r="O2" s="1">
        <v>44228</v>
      </c>
      <c r="P2" s="1">
        <v>44256</v>
      </c>
      <c r="Q2" s="1">
        <v>44287</v>
      </c>
      <c r="R2" s="1">
        <v>44317</v>
      </c>
      <c r="S2" s="1">
        <v>44348</v>
      </c>
      <c r="T2" s="1">
        <v>44378</v>
      </c>
      <c r="U2" s="1">
        <v>44409</v>
      </c>
      <c r="V2" s="1">
        <v>44440</v>
      </c>
      <c r="W2" s="1">
        <v>44470</v>
      </c>
      <c r="X2" s="1">
        <v>44501</v>
      </c>
      <c r="Y2" s="1">
        <v>44531</v>
      </c>
      <c r="Z2" s="1">
        <v>44197</v>
      </c>
      <c r="AA2" s="1">
        <v>44228</v>
      </c>
      <c r="AB2" s="1">
        <v>44256</v>
      </c>
      <c r="AC2" s="1">
        <v>44287</v>
      </c>
      <c r="AD2" t="s">
        <v>25</v>
      </c>
    </row>
    <row r="3" spans="1:30" x14ac:dyDescent="0.45">
      <c r="A3" t="s">
        <v>0</v>
      </c>
      <c r="B3">
        <v>-8040453.1194350002</v>
      </c>
      <c r="C3">
        <v>-16277318.738487</v>
      </c>
      <c r="D3">
        <v>-10762165.32426</v>
      </c>
      <c r="E3">
        <v>-31548779.407065999</v>
      </c>
      <c r="F3">
        <v>-31704334.568677001</v>
      </c>
      <c r="G3">
        <v>-7129835.63693</v>
      </c>
      <c r="H3">
        <v>-10972535.016070001</v>
      </c>
      <c r="I3">
        <v>-11334950.906341</v>
      </c>
      <c r="J3">
        <v>-10622681.560574001</v>
      </c>
      <c r="K3">
        <v>-36201112.113551997</v>
      </c>
      <c r="L3">
        <v>-8202480.8570969999</v>
      </c>
      <c r="M3">
        <v>-6803731.1361809997</v>
      </c>
      <c r="N3">
        <v>-7812915.1690090001</v>
      </c>
      <c r="O3">
        <v>-13339108.543979</v>
      </c>
      <c r="P3">
        <v>-5989900.4691040004</v>
      </c>
      <c r="Q3">
        <v>-18627112.802462</v>
      </c>
      <c r="R3">
        <v>-158369873.263708</v>
      </c>
      <c r="S3">
        <v>-115539089.130235</v>
      </c>
      <c r="T3">
        <v>-10941288.941521</v>
      </c>
      <c r="U3">
        <v>-5690297.9308970002</v>
      </c>
      <c r="V3">
        <v>-7724464.2907109996</v>
      </c>
      <c r="W3">
        <v>-9024205.0459790006</v>
      </c>
      <c r="X3">
        <v>-7103341.600474</v>
      </c>
      <c r="Y3">
        <v>-9709040.4549519997</v>
      </c>
      <c r="Z3">
        <v>-12429389.218614001</v>
      </c>
      <c r="AA3">
        <v>-12192895.617449</v>
      </c>
      <c r="AB3">
        <v>-9511276.8173820004</v>
      </c>
      <c r="AC3">
        <v>-21621270.990417998</v>
      </c>
      <c r="AD3">
        <f>AVERAGE(B3:AC3)</f>
        <v>-21972351.738270141</v>
      </c>
    </row>
    <row r="4" spans="1:30" x14ac:dyDescent="0.45">
      <c r="A4" t="s">
        <v>1</v>
      </c>
      <c r="B4">
        <v>-5228051.6829650002</v>
      </c>
      <c r="C4">
        <v>-12290356.459502</v>
      </c>
      <c r="D4">
        <v>-4533842.6089890003</v>
      </c>
      <c r="E4">
        <v>-1243796.813175</v>
      </c>
      <c r="F4">
        <v>475259.243067</v>
      </c>
      <c r="G4">
        <v>466094.41434299998</v>
      </c>
      <c r="H4">
        <v>-4651374.8506460004</v>
      </c>
      <c r="I4">
        <v>-5751293.5263099996</v>
      </c>
      <c r="J4">
        <v>-5803409.0829929998</v>
      </c>
      <c r="K4">
        <v>-4588370.4676339999</v>
      </c>
      <c r="L4">
        <v>-7247538.6422229996</v>
      </c>
      <c r="M4">
        <v>-6721583.1683139997</v>
      </c>
      <c r="N4">
        <v>-6204318.2913549999</v>
      </c>
      <c r="O4">
        <v>-4988198.4654940004</v>
      </c>
      <c r="P4">
        <v>-5989900.4691040004</v>
      </c>
      <c r="Q4">
        <v>-4681689.7931390004</v>
      </c>
      <c r="R4">
        <v>-448530.80834400002</v>
      </c>
      <c r="S4">
        <v>-490510.77329099999</v>
      </c>
      <c r="T4">
        <v>-2871974.8145719999</v>
      </c>
      <c r="U4">
        <v>-5689584.1169659998</v>
      </c>
      <c r="V4">
        <v>-6957554.3667639997</v>
      </c>
      <c r="W4">
        <v>-6390566.401114</v>
      </c>
      <c r="X4">
        <v>-6800195.4412120003</v>
      </c>
      <c r="Y4">
        <v>-9551648.4549509995</v>
      </c>
      <c r="Z4">
        <v>-8064807.4558060002</v>
      </c>
      <c r="AA4">
        <v>-7003738.1357829999</v>
      </c>
      <c r="AB4">
        <v>-4107770.3971119998</v>
      </c>
      <c r="AC4">
        <v>-1536731.9788269999</v>
      </c>
      <c r="AD4">
        <f t="shared" ref="AD4:AD26" si="0">AVERAGE(B4:AC4)</f>
        <v>-4960570.850327679</v>
      </c>
    </row>
    <row r="5" spans="1:30" x14ac:dyDescent="0.45">
      <c r="A5" t="s">
        <v>2</v>
      </c>
      <c r="B5">
        <v>43.577199</v>
      </c>
      <c r="C5">
        <v>37.551681000000002</v>
      </c>
      <c r="D5">
        <v>34.280347999999996</v>
      </c>
      <c r="E5">
        <v>54.633110000000002</v>
      </c>
      <c r="F5">
        <v>61.366073999999998</v>
      </c>
      <c r="G5">
        <v>60.092855</v>
      </c>
      <c r="H5">
        <v>42.789813000000002</v>
      </c>
      <c r="I5">
        <v>32.333438000000001</v>
      </c>
      <c r="J5">
        <v>40.448712</v>
      </c>
      <c r="K5">
        <v>36.082712999999998</v>
      </c>
      <c r="L5">
        <v>37.584144000000002</v>
      </c>
      <c r="M5">
        <v>47.359993000000003</v>
      </c>
      <c r="N5">
        <v>45.732396999999999</v>
      </c>
      <c r="O5">
        <v>47.808542000000003</v>
      </c>
      <c r="P5">
        <v>15.569191999999999</v>
      </c>
      <c r="Q5">
        <v>0</v>
      </c>
      <c r="R5">
        <v>0</v>
      </c>
      <c r="S5">
        <v>27.563866999999998</v>
      </c>
      <c r="T5">
        <v>56.205043000000003</v>
      </c>
      <c r="U5">
        <v>38.401673000000002</v>
      </c>
      <c r="V5">
        <v>25.276378000000001</v>
      </c>
      <c r="W5">
        <v>36.039537000000003</v>
      </c>
      <c r="X5">
        <v>49.913932000000003</v>
      </c>
      <c r="Y5">
        <v>49.483694999999997</v>
      </c>
      <c r="Z5">
        <v>47.69896</v>
      </c>
      <c r="AA5">
        <v>49.280994999999997</v>
      </c>
      <c r="AB5">
        <v>48.562958000000002</v>
      </c>
      <c r="AC5">
        <v>43.525036999999998</v>
      </c>
      <c r="AD5">
        <f t="shared" si="0"/>
        <v>39.612938785714292</v>
      </c>
    </row>
    <row r="6" spans="1:30" x14ac:dyDescent="0.45">
      <c r="A6" t="s">
        <v>3</v>
      </c>
      <c r="B6">
        <v>18.855176</v>
      </c>
      <c r="C6">
        <v>15.465563</v>
      </c>
      <c r="D6">
        <v>12.735223</v>
      </c>
      <c r="E6">
        <v>40.423368000000004</v>
      </c>
      <c r="F6">
        <v>57.698444000000002</v>
      </c>
      <c r="G6">
        <v>54.777552999999997</v>
      </c>
      <c r="H6">
        <v>24.140822</v>
      </c>
      <c r="I6">
        <v>14.923063000000001</v>
      </c>
      <c r="J6">
        <v>0.91120400000000001</v>
      </c>
      <c r="K6">
        <v>0</v>
      </c>
      <c r="L6">
        <v>0</v>
      </c>
      <c r="M6">
        <v>0</v>
      </c>
      <c r="N6">
        <v>0</v>
      </c>
      <c r="O6">
        <v>0</v>
      </c>
      <c r="P6">
        <v>18.079419999999999</v>
      </c>
      <c r="Q6">
        <v>36.726151999999999</v>
      </c>
      <c r="R6">
        <v>59.086773999999998</v>
      </c>
      <c r="S6">
        <v>57.922153999999999</v>
      </c>
      <c r="T6">
        <v>43.414323000000003</v>
      </c>
      <c r="U6">
        <v>13.857094</v>
      </c>
      <c r="V6">
        <v>8.4124099999999995</v>
      </c>
      <c r="W6">
        <v>22.287803</v>
      </c>
      <c r="X6">
        <v>41.376638</v>
      </c>
      <c r="Y6">
        <v>31.428291999999999</v>
      </c>
      <c r="Z6">
        <v>31.811986999999998</v>
      </c>
      <c r="AA6">
        <v>34.422486999999997</v>
      </c>
      <c r="AB6">
        <v>31.500395999999999</v>
      </c>
      <c r="AC6">
        <v>23.960509999999999</v>
      </c>
      <c r="AD6">
        <f t="shared" si="0"/>
        <v>24.793459142857152</v>
      </c>
    </row>
    <row r="7" spans="1:30" x14ac:dyDescent="0.45">
      <c r="A7" t="s">
        <v>4</v>
      </c>
      <c r="B7">
        <v>19.890191000000002</v>
      </c>
      <c r="C7">
        <v>16.119745000000002</v>
      </c>
      <c r="D7">
        <v>12.654366</v>
      </c>
      <c r="E7">
        <v>40.686818000000002</v>
      </c>
      <c r="F7">
        <v>57.682833000000002</v>
      </c>
      <c r="G7">
        <v>54.694459999999999</v>
      </c>
      <c r="H7">
        <v>24.280168</v>
      </c>
      <c r="I7">
        <v>14.609722</v>
      </c>
      <c r="J7">
        <v>21.471910000000001</v>
      </c>
      <c r="K7">
        <v>26.669115999999999</v>
      </c>
      <c r="L7">
        <v>21.228732000000001</v>
      </c>
      <c r="M7">
        <v>29.747226000000001</v>
      </c>
      <c r="N7">
        <v>33.275775000000003</v>
      </c>
      <c r="O7">
        <v>28.387806000000001</v>
      </c>
      <c r="P7">
        <v>20.780657999999999</v>
      </c>
      <c r="Q7">
        <v>34.733646999999998</v>
      </c>
      <c r="R7">
        <v>59.086773999999998</v>
      </c>
      <c r="S7">
        <v>57.928455</v>
      </c>
      <c r="T7">
        <v>42.158051</v>
      </c>
      <c r="U7">
        <v>13.210234</v>
      </c>
      <c r="V7">
        <v>1.40645</v>
      </c>
      <c r="W7">
        <v>0</v>
      </c>
      <c r="X7">
        <v>0</v>
      </c>
      <c r="Y7">
        <v>0</v>
      </c>
      <c r="Z7">
        <v>0</v>
      </c>
      <c r="AA7">
        <v>0</v>
      </c>
      <c r="AB7">
        <v>1.352862</v>
      </c>
      <c r="AC7">
        <v>22.696325000000002</v>
      </c>
      <c r="AD7">
        <f t="shared" si="0"/>
        <v>23.384011571428569</v>
      </c>
    </row>
    <row r="8" spans="1:30" x14ac:dyDescent="0.45">
      <c r="A8" t="s">
        <v>5</v>
      </c>
      <c r="B8">
        <v>8.7241400000000002</v>
      </c>
      <c r="C8">
        <v>10.082374</v>
      </c>
      <c r="D8">
        <v>7.7084469999999996</v>
      </c>
      <c r="E8">
        <v>35.336967999999999</v>
      </c>
      <c r="F8">
        <v>53.379756999999998</v>
      </c>
      <c r="G8">
        <v>47.089109000000001</v>
      </c>
      <c r="H8">
        <v>17.409272000000001</v>
      </c>
      <c r="I8">
        <v>1.0730390000000001</v>
      </c>
      <c r="J8">
        <v>14.839962999999999</v>
      </c>
      <c r="K8">
        <v>12.547539</v>
      </c>
      <c r="L8">
        <v>10.436543</v>
      </c>
      <c r="M8">
        <v>15.678224</v>
      </c>
      <c r="N8">
        <v>23.731798000000001</v>
      </c>
      <c r="O8">
        <v>17.669152</v>
      </c>
      <c r="P8">
        <v>20.702642000000001</v>
      </c>
      <c r="Q8">
        <v>36.037126000000001</v>
      </c>
      <c r="R8">
        <v>54.623389000000003</v>
      </c>
      <c r="S8">
        <v>53.311897999999999</v>
      </c>
      <c r="T8">
        <v>37.897342999999999</v>
      </c>
      <c r="U8">
        <v>10.490031999999999</v>
      </c>
      <c r="V8">
        <v>6.8558539999999999</v>
      </c>
      <c r="W8">
        <v>19.043673999999999</v>
      </c>
      <c r="X8">
        <v>14.789676999999999</v>
      </c>
      <c r="Y8">
        <v>21.134799999999998</v>
      </c>
      <c r="Z8">
        <v>17.862386000000001</v>
      </c>
      <c r="AA8">
        <v>21.948706999999999</v>
      </c>
      <c r="AB8">
        <v>19.351845999999998</v>
      </c>
      <c r="AC8">
        <v>11.677509000000001</v>
      </c>
      <c r="AD8">
        <f t="shared" si="0"/>
        <v>22.194043142857147</v>
      </c>
    </row>
    <row r="9" spans="1:30" x14ac:dyDescent="0.45">
      <c r="A9" t="s">
        <v>6</v>
      </c>
      <c r="B9">
        <v>91.046706</v>
      </c>
      <c r="C9">
        <v>79.219363000000001</v>
      </c>
      <c r="D9">
        <v>67.378382999999999</v>
      </c>
      <c r="E9">
        <v>171.080264</v>
      </c>
      <c r="F9">
        <v>230.12710799999999</v>
      </c>
      <c r="G9">
        <v>216.653976</v>
      </c>
      <c r="H9">
        <v>108.620076</v>
      </c>
      <c r="I9">
        <v>62.939261000000002</v>
      </c>
      <c r="J9">
        <v>77.671788000000006</v>
      </c>
      <c r="K9">
        <v>75.299368000000001</v>
      </c>
      <c r="L9">
        <v>69.205561000000003</v>
      </c>
      <c r="M9">
        <v>92.785442000000003</v>
      </c>
      <c r="N9">
        <v>102.73997</v>
      </c>
      <c r="O9">
        <v>93.865500999999995</v>
      </c>
      <c r="P9">
        <v>75.131911000000002</v>
      </c>
      <c r="Q9">
        <v>107.496925</v>
      </c>
      <c r="R9">
        <v>172.79693700000001</v>
      </c>
      <c r="S9">
        <v>196.72637599999999</v>
      </c>
      <c r="T9">
        <v>179.67476099999999</v>
      </c>
      <c r="U9">
        <v>75.959033000000005</v>
      </c>
      <c r="V9">
        <v>41.951092000000003</v>
      </c>
      <c r="W9">
        <v>77.371014000000002</v>
      </c>
      <c r="X9">
        <v>106.05973400000001</v>
      </c>
      <c r="Y9">
        <v>102.04678699999999</v>
      </c>
      <c r="Z9">
        <v>97.373333000000002</v>
      </c>
      <c r="AA9">
        <v>105.65219</v>
      </c>
      <c r="AB9">
        <v>100.768062</v>
      </c>
      <c r="AC9">
        <v>101.859381</v>
      </c>
      <c r="AD9">
        <f t="shared" si="0"/>
        <v>109.98215367857141</v>
      </c>
    </row>
    <row r="10" spans="1:30" x14ac:dyDescent="0.45">
      <c r="A10" t="s">
        <v>7</v>
      </c>
      <c r="B10">
        <v>29.592496000000001</v>
      </c>
      <c r="C10">
        <v>26.904637000000001</v>
      </c>
      <c r="D10">
        <v>21.779351999999999</v>
      </c>
      <c r="E10">
        <v>58.600189999999998</v>
      </c>
      <c r="F10">
        <v>90.309927999999999</v>
      </c>
      <c r="G10">
        <v>78.630127999999999</v>
      </c>
      <c r="H10">
        <v>35.977218999999998</v>
      </c>
      <c r="I10">
        <v>21.187287000000001</v>
      </c>
      <c r="J10">
        <v>17.436232</v>
      </c>
      <c r="K10">
        <v>13.766821999999999</v>
      </c>
      <c r="L10">
        <v>57.061900000000001</v>
      </c>
      <c r="M10">
        <v>42.070352999999997</v>
      </c>
      <c r="N10">
        <v>36.972799000000002</v>
      </c>
      <c r="O10">
        <v>30.743480999999999</v>
      </c>
      <c r="P10">
        <v>25.268207</v>
      </c>
      <c r="Q10">
        <v>42.609529999999999</v>
      </c>
      <c r="R10">
        <v>89.950969000000001</v>
      </c>
      <c r="S10">
        <v>90.208798000000002</v>
      </c>
      <c r="T10">
        <v>62.340477999999997</v>
      </c>
      <c r="U10">
        <v>29.530524</v>
      </c>
      <c r="V10">
        <v>23.997834000000001</v>
      </c>
      <c r="W10">
        <v>38.960721999999997</v>
      </c>
      <c r="X10">
        <v>54.052739000000003</v>
      </c>
      <c r="Y10">
        <v>38.420369999999998</v>
      </c>
      <c r="Z10">
        <v>33.567762000000002</v>
      </c>
      <c r="AA10">
        <v>32.447899999999997</v>
      </c>
      <c r="AB10">
        <v>38.493797999999998</v>
      </c>
      <c r="AC10">
        <v>39.987164</v>
      </c>
      <c r="AD10">
        <f t="shared" si="0"/>
        <v>42.888200678571415</v>
      </c>
    </row>
    <row r="11" spans="1:30" x14ac:dyDescent="0.45">
      <c r="A11" t="s">
        <v>8</v>
      </c>
      <c r="B11">
        <v>22.600059999999999</v>
      </c>
      <c r="C11">
        <v>21.362469000000001</v>
      </c>
      <c r="D11">
        <v>16.215461000000001</v>
      </c>
      <c r="E11">
        <v>54.387110999999997</v>
      </c>
      <c r="F11">
        <v>92.241521000000006</v>
      </c>
      <c r="G11">
        <v>72.488252000000003</v>
      </c>
      <c r="H11">
        <v>24.206977999999999</v>
      </c>
      <c r="I11">
        <v>15.381148</v>
      </c>
      <c r="J11">
        <v>9.0384449999999994</v>
      </c>
      <c r="K11">
        <v>7.9084099999999999</v>
      </c>
      <c r="L11">
        <v>43.783472000000003</v>
      </c>
      <c r="M11">
        <v>26.8935</v>
      </c>
      <c r="N11">
        <v>21.103095</v>
      </c>
      <c r="O11">
        <v>19.718309999999999</v>
      </c>
      <c r="P11">
        <v>12.188416999999999</v>
      </c>
      <c r="Q11">
        <v>24.874051000000001</v>
      </c>
      <c r="R11">
        <v>82.689860999999993</v>
      </c>
      <c r="S11">
        <v>75.006721999999996</v>
      </c>
      <c r="T11">
        <v>57.943469999999998</v>
      </c>
      <c r="U11">
        <v>18.544993999999999</v>
      </c>
      <c r="V11">
        <v>9.0407849999999996</v>
      </c>
      <c r="W11">
        <v>24.000720000000001</v>
      </c>
      <c r="X11">
        <v>41.640678999999999</v>
      </c>
      <c r="Y11">
        <v>22.179165000000001</v>
      </c>
      <c r="Z11">
        <v>19.58859</v>
      </c>
      <c r="AA11">
        <v>23.892050999999999</v>
      </c>
      <c r="AB11">
        <v>18.28669</v>
      </c>
      <c r="AC11">
        <v>22.464441000000001</v>
      </c>
      <c r="AD11">
        <f t="shared" si="0"/>
        <v>32.131031</v>
      </c>
    </row>
    <row r="12" spans="1:30" x14ac:dyDescent="0.45">
      <c r="A12" t="s">
        <v>9</v>
      </c>
      <c r="B12">
        <v>5.0365799999999998</v>
      </c>
      <c r="C12">
        <v>6.3782779999999999</v>
      </c>
      <c r="D12">
        <v>5.5574729999999999</v>
      </c>
      <c r="E12">
        <v>27.241557</v>
      </c>
      <c r="F12">
        <v>65.043198000000004</v>
      </c>
      <c r="G12">
        <v>41.728534000000003</v>
      </c>
      <c r="H12">
        <v>6.2115739999999997</v>
      </c>
      <c r="I12">
        <v>0.99728399999999995</v>
      </c>
      <c r="J12">
        <v>5.9500929999999999</v>
      </c>
      <c r="K12">
        <v>3.0118269999999998</v>
      </c>
      <c r="L12">
        <v>3.6097999999999999</v>
      </c>
      <c r="M12">
        <v>5.6888839999999998</v>
      </c>
      <c r="N12">
        <v>6.1657529999999996</v>
      </c>
      <c r="O12">
        <v>6.5381669999999996</v>
      </c>
      <c r="P12">
        <v>2.0871490000000001</v>
      </c>
      <c r="Q12">
        <v>5.9646189999999999</v>
      </c>
      <c r="R12">
        <v>76.319486999999995</v>
      </c>
      <c r="S12">
        <v>73.156273999999996</v>
      </c>
      <c r="T12">
        <v>32.211170000000003</v>
      </c>
      <c r="U12">
        <v>5.6102860000000003</v>
      </c>
      <c r="V12">
        <v>0.12786600000000001</v>
      </c>
      <c r="W12">
        <v>2.586554</v>
      </c>
      <c r="X12">
        <v>11.937426</v>
      </c>
      <c r="Y12">
        <v>2.601969</v>
      </c>
      <c r="Z12">
        <v>2.7175069999999999</v>
      </c>
      <c r="AA12">
        <v>7.6355250000000003</v>
      </c>
      <c r="AB12">
        <v>5.0072970000000003</v>
      </c>
      <c r="AC12">
        <v>3.3854259999999998</v>
      </c>
      <c r="AD12">
        <f t="shared" si="0"/>
        <v>15.018127035714285</v>
      </c>
    </row>
    <row r="13" spans="1:30" x14ac:dyDescent="0.45">
      <c r="A13" t="s">
        <v>10</v>
      </c>
      <c r="B13">
        <v>26.381093</v>
      </c>
      <c r="C13">
        <v>25.326685000000001</v>
      </c>
      <c r="D13">
        <v>20.296520999999998</v>
      </c>
      <c r="E13">
        <v>53.161690999999998</v>
      </c>
      <c r="F13">
        <v>85.768617000000006</v>
      </c>
      <c r="G13">
        <v>75.815987000000007</v>
      </c>
      <c r="H13">
        <v>35.647519000000003</v>
      </c>
      <c r="I13">
        <v>20.207183000000001</v>
      </c>
      <c r="J13">
        <v>31.347438</v>
      </c>
      <c r="K13">
        <v>31.027325999999999</v>
      </c>
      <c r="L13">
        <v>0</v>
      </c>
      <c r="M13">
        <v>32.461936000000001</v>
      </c>
      <c r="N13">
        <v>25.372285999999999</v>
      </c>
      <c r="O13">
        <v>24.52497</v>
      </c>
      <c r="P13">
        <v>16.867507</v>
      </c>
      <c r="Q13">
        <v>31.847106</v>
      </c>
      <c r="R13">
        <v>84.773008000000004</v>
      </c>
      <c r="S13">
        <v>74.198250000000002</v>
      </c>
      <c r="T13">
        <v>57.011161000000001</v>
      </c>
      <c r="U13">
        <v>25.118981999999999</v>
      </c>
      <c r="V13">
        <v>21.516521999999998</v>
      </c>
      <c r="W13">
        <v>36.745651000000002</v>
      </c>
      <c r="X13">
        <v>48.812429999999999</v>
      </c>
      <c r="Y13">
        <v>29.078088999999999</v>
      </c>
      <c r="Z13">
        <v>25.310977999999999</v>
      </c>
      <c r="AA13">
        <v>27.551552999999998</v>
      </c>
      <c r="AB13">
        <v>25.082096</v>
      </c>
      <c r="AC13">
        <v>27.376101999999999</v>
      </c>
      <c r="AD13">
        <f t="shared" si="0"/>
        <v>36.379595964285706</v>
      </c>
    </row>
    <row r="14" spans="1:30" x14ac:dyDescent="0.45">
      <c r="A14" t="s">
        <v>11</v>
      </c>
      <c r="B14">
        <v>51.777780999999997</v>
      </c>
      <c r="C14">
        <v>41.569535999999999</v>
      </c>
      <c r="D14">
        <v>36.337403000000002</v>
      </c>
      <c r="E14">
        <v>74.482777999999996</v>
      </c>
      <c r="F14">
        <v>103.67443900000001</v>
      </c>
      <c r="G14">
        <v>99.928601</v>
      </c>
      <c r="H14">
        <v>63.585999999999999</v>
      </c>
      <c r="I14">
        <v>37.720058000000002</v>
      </c>
      <c r="J14">
        <v>53.349449</v>
      </c>
      <c r="K14">
        <v>63.940190000000001</v>
      </c>
      <c r="L14">
        <v>0</v>
      </c>
      <c r="M14">
        <v>28.586915000000001</v>
      </c>
      <c r="N14">
        <v>65.651613999999995</v>
      </c>
      <c r="O14">
        <v>52.442354999999999</v>
      </c>
      <c r="P14">
        <v>57.89237</v>
      </c>
      <c r="Q14">
        <v>60.057343000000003</v>
      </c>
      <c r="R14">
        <v>104.393764</v>
      </c>
      <c r="S14">
        <v>88.515662000000006</v>
      </c>
      <c r="T14">
        <v>73.347088999999997</v>
      </c>
      <c r="U14">
        <v>39.307614999999998</v>
      </c>
      <c r="V14">
        <v>32.361013</v>
      </c>
      <c r="W14">
        <v>9.987679</v>
      </c>
      <c r="X14">
        <v>0</v>
      </c>
      <c r="Y14">
        <v>57.130876000000001</v>
      </c>
      <c r="Z14">
        <v>63.481048000000001</v>
      </c>
      <c r="AA14">
        <v>64.396850999999998</v>
      </c>
      <c r="AB14">
        <v>59.280380999999998</v>
      </c>
      <c r="AC14">
        <v>62.195740000000001</v>
      </c>
      <c r="AD14">
        <f t="shared" si="0"/>
        <v>55.192662499999997</v>
      </c>
    </row>
    <row r="15" spans="1:30" x14ac:dyDescent="0.45">
      <c r="A15" t="s">
        <v>12</v>
      </c>
      <c r="B15">
        <v>135.38801000000001</v>
      </c>
      <c r="C15">
        <v>121.541605</v>
      </c>
      <c r="D15">
        <v>100.186211</v>
      </c>
      <c r="E15">
        <v>267.87332700000002</v>
      </c>
      <c r="F15">
        <v>437.03770400000002</v>
      </c>
      <c r="G15">
        <v>368.59150199999999</v>
      </c>
      <c r="H15">
        <v>165.62929099999999</v>
      </c>
      <c r="I15">
        <v>95.492958999999999</v>
      </c>
      <c r="J15">
        <v>117.121658</v>
      </c>
      <c r="K15">
        <v>119.65457499999999</v>
      </c>
      <c r="L15">
        <v>104.455172</v>
      </c>
      <c r="M15">
        <v>135.70158799999999</v>
      </c>
      <c r="N15">
        <v>155.265547</v>
      </c>
      <c r="O15">
        <v>133.967285</v>
      </c>
      <c r="P15">
        <v>114.303651</v>
      </c>
      <c r="Q15">
        <v>165.35264900000001</v>
      </c>
      <c r="R15">
        <v>438.12708900000001</v>
      </c>
      <c r="S15">
        <v>401.08570600000002</v>
      </c>
      <c r="T15">
        <v>282.85336699999999</v>
      </c>
      <c r="U15">
        <v>118.11239999999999</v>
      </c>
      <c r="V15">
        <v>87.044021000000001</v>
      </c>
      <c r="W15">
        <v>112.281327</v>
      </c>
      <c r="X15">
        <v>156.30126200000001</v>
      </c>
      <c r="Y15">
        <v>149.41046900000001</v>
      </c>
      <c r="Z15">
        <v>144.665885</v>
      </c>
      <c r="AA15">
        <v>155.923879</v>
      </c>
      <c r="AB15">
        <v>146.150261</v>
      </c>
      <c r="AC15">
        <v>155.408872</v>
      </c>
      <c r="AD15">
        <f t="shared" si="0"/>
        <v>181.60454542857147</v>
      </c>
    </row>
    <row r="16" spans="1:30" x14ac:dyDescent="0.45">
      <c r="A16" t="s">
        <v>13</v>
      </c>
      <c r="B16">
        <v>32.205644999999997</v>
      </c>
      <c r="C16">
        <v>70.354167000000004</v>
      </c>
      <c r="D16">
        <v>45.683714999999999</v>
      </c>
      <c r="E16">
        <v>14.756944000000001</v>
      </c>
      <c r="F16">
        <v>11.114247000000001</v>
      </c>
      <c r="G16">
        <v>18.169443999999999</v>
      </c>
      <c r="H16">
        <v>23.465053999999999</v>
      </c>
      <c r="I16">
        <v>28.782257999999999</v>
      </c>
      <c r="J16">
        <v>27.873611</v>
      </c>
      <c r="K16">
        <v>31.607527000000001</v>
      </c>
      <c r="L16">
        <v>35.130374000000003</v>
      </c>
      <c r="M16">
        <v>35.184139999999999</v>
      </c>
      <c r="N16">
        <v>21.837365999999999</v>
      </c>
      <c r="O16">
        <v>16.508621000000002</v>
      </c>
      <c r="P16">
        <v>23.171709</v>
      </c>
      <c r="Q16">
        <v>16.468056000000001</v>
      </c>
      <c r="R16">
        <v>8.3158600000000007</v>
      </c>
      <c r="S16">
        <v>4.9041670000000002</v>
      </c>
      <c r="T16">
        <v>15.620968</v>
      </c>
      <c r="U16">
        <v>30.719086000000001</v>
      </c>
      <c r="V16">
        <v>24.956944</v>
      </c>
      <c r="W16">
        <v>26.146308999999999</v>
      </c>
      <c r="X16">
        <v>26.251389</v>
      </c>
      <c r="Y16">
        <v>30.193548</v>
      </c>
      <c r="Z16">
        <v>22.174731000000001</v>
      </c>
      <c r="AA16">
        <v>43.907738000000002</v>
      </c>
      <c r="AB16">
        <v>25.679677000000002</v>
      </c>
      <c r="AC16">
        <v>33.041666999999997</v>
      </c>
      <c r="AD16">
        <f t="shared" si="0"/>
        <v>26.57946292857142</v>
      </c>
    </row>
    <row r="17" spans="1:30" x14ac:dyDescent="0.45">
      <c r="A17" t="s">
        <v>14</v>
      </c>
      <c r="B17">
        <v>7.9690779999999997</v>
      </c>
      <c r="C17">
        <v>8.1066269999999996</v>
      </c>
      <c r="D17">
        <v>7.0094399999999997</v>
      </c>
      <c r="E17">
        <v>8.4219690000000007</v>
      </c>
      <c r="F17">
        <v>8.6801300000000001</v>
      </c>
      <c r="G17">
        <v>8.4840590000000002</v>
      </c>
      <c r="H17">
        <v>3.8060299999999998</v>
      </c>
      <c r="I17">
        <v>2.9594619999999998</v>
      </c>
      <c r="J17">
        <v>3.4430260000000001</v>
      </c>
      <c r="K17">
        <v>5.1124489999999998</v>
      </c>
      <c r="L17">
        <v>4.8535159999999999</v>
      </c>
      <c r="M17">
        <v>5.2318930000000003</v>
      </c>
      <c r="N17">
        <v>6.8350660000000003</v>
      </c>
      <c r="O17">
        <v>8.592212</v>
      </c>
      <c r="P17">
        <v>7.6004180000000003</v>
      </c>
      <c r="Q17">
        <v>8.9026910000000008</v>
      </c>
      <c r="R17">
        <v>8.5883050000000001</v>
      </c>
      <c r="S17">
        <v>8.2505500000000005</v>
      </c>
      <c r="T17">
        <v>4.0789920000000004</v>
      </c>
      <c r="U17">
        <v>2.6315029999999999</v>
      </c>
      <c r="V17">
        <v>2.5826899999999999</v>
      </c>
      <c r="W17">
        <v>4.7791009999999998</v>
      </c>
      <c r="X17">
        <v>6.3739509999999999</v>
      </c>
      <c r="Y17">
        <v>6.7503970000000004</v>
      </c>
      <c r="Z17">
        <v>8.5908840000000009</v>
      </c>
      <c r="AA17">
        <v>7.0343970000000002</v>
      </c>
      <c r="AB17">
        <v>8.0619049999999994</v>
      </c>
      <c r="AC17">
        <v>8.9649780000000003</v>
      </c>
      <c r="AD17">
        <f t="shared" si="0"/>
        <v>6.5248471071428584</v>
      </c>
    </row>
    <row r="18" spans="1:30" x14ac:dyDescent="0.45">
      <c r="A18" t="s">
        <v>15</v>
      </c>
      <c r="B18">
        <v>8.1111360000000001</v>
      </c>
      <c r="C18">
        <v>8.1113789999999995</v>
      </c>
      <c r="D18">
        <v>7.1297360000000003</v>
      </c>
      <c r="E18">
        <v>8.4219080000000002</v>
      </c>
      <c r="F18">
        <v>8.6806260000000002</v>
      </c>
      <c r="G18">
        <v>8.4372209999999992</v>
      </c>
      <c r="H18">
        <v>3.7998409999999998</v>
      </c>
      <c r="I18">
        <v>2.9565229999999998</v>
      </c>
      <c r="J18">
        <v>3.577601</v>
      </c>
      <c r="K18">
        <v>5.1848450000000001</v>
      </c>
      <c r="L18">
        <v>5.4489890000000001</v>
      </c>
      <c r="M18">
        <v>5.1348180000000001</v>
      </c>
      <c r="N18">
        <v>6.8282109999999996</v>
      </c>
      <c r="O18">
        <v>8.5960730000000005</v>
      </c>
      <c r="P18">
        <v>7.6639850000000003</v>
      </c>
      <c r="Q18">
        <v>8.9048970000000001</v>
      </c>
      <c r="R18">
        <v>8.5759589999999992</v>
      </c>
      <c r="S18">
        <v>8.3483099999999997</v>
      </c>
      <c r="T18">
        <v>4.4041740000000003</v>
      </c>
      <c r="U18">
        <v>2.6562890000000001</v>
      </c>
      <c r="V18">
        <v>2.7137259999999999</v>
      </c>
      <c r="W18">
        <v>4.7809030000000003</v>
      </c>
      <c r="X18">
        <v>7.2731589999999997</v>
      </c>
      <c r="Y18">
        <v>6.0549090000000003</v>
      </c>
      <c r="Z18">
        <v>8.5412160000000004</v>
      </c>
      <c r="AA18">
        <v>7.0828439999999997</v>
      </c>
      <c r="AB18">
        <v>8.0198060000000009</v>
      </c>
      <c r="AC18">
        <v>8.9649780000000003</v>
      </c>
      <c r="AD18">
        <f t="shared" si="0"/>
        <v>6.5858593571428559</v>
      </c>
    </row>
    <row r="19" spans="1:30" x14ac:dyDescent="0.45">
      <c r="A19" t="s">
        <v>16</v>
      </c>
      <c r="B19">
        <v>7.9824339999999996</v>
      </c>
      <c r="C19">
        <v>8.0832979999999992</v>
      </c>
      <c r="D19">
        <v>6.9360780000000002</v>
      </c>
      <c r="E19">
        <v>8.4218670000000007</v>
      </c>
      <c r="F19">
        <v>8.6805920000000008</v>
      </c>
      <c r="G19">
        <v>1.586624</v>
      </c>
      <c r="H19">
        <v>3.4120740000000001</v>
      </c>
      <c r="I19">
        <v>2.214823</v>
      </c>
      <c r="J19">
        <v>3.362752</v>
      </c>
      <c r="K19">
        <v>4.6639730000000004</v>
      </c>
      <c r="L19">
        <v>5.0860649999999996</v>
      </c>
      <c r="M19">
        <v>4.9989929999999996</v>
      </c>
      <c r="N19">
        <v>6.6159929999999996</v>
      </c>
      <c r="O19">
        <v>8.5517599999999998</v>
      </c>
      <c r="P19">
        <v>7.5733129999999997</v>
      </c>
      <c r="Q19">
        <v>8.9108739999999997</v>
      </c>
      <c r="R19">
        <v>8.5883050000000001</v>
      </c>
      <c r="S19">
        <v>8.4638899999999992</v>
      </c>
      <c r="T19">
        <v>4.4085340000000004</v>
      </c>
      <c r="U19">
        <v>2.4769909999999999</v>
      </c>
      <c r="V19">
        <v>2.6111770000000001</v>
      </c>
      <c r="W19">
        <v>0.75986699999999996</v>
      </c>
      <c r="X19">
        <v>3.9937490000000002</v>
      </c>
      <c r="Y19">
        <v>5.6148009999999999</v>
      </c>
      <c r="Z19">
        <v>8.3875890000000002</v>
      </c>
      <c r="AA19">
        <v>7.0966449999999996</v>
      </c>
      <c r="AB19">
        <v>8.1642189999999992</v>
      </c>
      <c r="AC19">
        <v>8.9649780000000003</v>
      </c>
      <c r="AD19">
        <f t="shared" si="0"/>
        <v>5.9504377857142856</v>
      </c>
    </row>
    <row r="20" spans="1:30" x14ac:dyDescent="0.45">
      <c r="A20" t="s">
        <v>17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  <c r="I20">
        <v>0</v>
      </c>
      <c r="J20">
        <v>7.2651999999999994E-2</v>
      </c>
      <c r="K20">
        <v>0.78925400000000001</v>
      </c>
      <c r="L20">
        <v>0.83443100000000003</v>
      </c>
      <c r="M20">
        <v>2.0566800000000001</v>
      </c>
      <c r="N20">
        <v>4.556044</v>
      </c>
      <c r="O20">
        <v>7.8672630000000003</v>
      </c>
      <c r="P20">
        <v>5.3560920000000003</v>
      </c>
      <c r="Q20">
        <v>8.4631640000000008</v>
      </c>
      <c r="R20">
        <v>8.1141009999999998</v>
      </c>
      <c r="S20">
        <v>8.0882640000000006</v>
      </c>
      <c r="T20">
        <v>2.4743930000000001</v>
      </c>
      <c r="U20">
        <v>0.68974400000000002</v>
      </c>
      <c r="V20">
        <v>0.70329699999999995</v>
      </c>
      <c r="W20">
        <v>2.517442</v>
      </c>
      <c r="X20">
        <v>3.7236910000000001</v>
      </c>
      <c r="Y20">
        <v>2.2464590000000002</v>
      </c>
      <c r="Z20">
        <v>7.6863049999999999</v>
      </c>
      <c r="AA20">
        <v>4.8091049999999997</v>
      </c>
      <c r="AB20">
        <v>7.1641199999999996</v>
      </c>
      <c r="AC20">
        <v>8.4702169999999999</v>
      </c>
      <c r="AD20">
        <f t="shared" si="0"/>
        <v>3.0958113571428574</v>
      </c>
    </row>
    <row r="21" spans="1:30" x14ac:dyDescent="0.45">
      <c r="A21" t="s">
        <v>18</v>
      </c>
      <c r="B21">
        <v>24.062649</v>
      </c>
      <c r="C21">
        <v>24.301304999999999</v>
      </c>
      <c r="D21">
        <v>21.075254999999999</v>
      </c>
      <c r="E21">
        <v>25.265741999999999</v>
      </c>
      <c r="F21">
        <v>26.041345</v>
      </c>
      <c r="G21">
        <v>18.507902999999999</v>
      </c>
      <c r="H21">
        <v>11.017944999999999</v>
      </c>
      <c r="I21">
        <v>8.130808</v>
      </c>
      <c r="J21">
        <v>10.456030999999999</v>
      </c>
      <c r="K21">
        <v>15.750521000000001</v>
      </c>
      <c r="L21">
        <v>16.214801000000001</v>
      </c>
      <c r="M21">
        <v>17.422384000000001</v>
      </c>
      <c r="N21">
        <v>24.835312999999999</v>
      </c>
      <c r="O21">
        <v>33.607308000000003</v>
      </c>
      <c r="P21">
        <v>28.193807</v>
      </c>
      <c r="Q21">
        <v>35.181621999999997</v>
      </c>
      <c r="R21">
        <v>33.866669000000002</v>
      </c>
      <c r="S21">
        <v>33.151012000000001</v>
      </c>
      <c r="T21">
        <v>15.366092</v>
      </c>
      <c r="U21">
        <v>8.4545270000000006</v>
      </c>
      <c r="V21">
        <v>8.6108899999999995</v>
      </c>
      <c r="W21">
        <v>12.837313999999999</v>
      </c>
      <c r="X21">
        <v>21.353846000000001</v>
      </c>
      <c r="Y21">
        <v>20.666566</v>
      </c>
      <c r="Z21">
        <v>33.205992999999999</v>
      </c>
      <c r="AA21">
        <v>26.02299</v>
      </c>
      <c r="AB21">
        <v>31.410049000000001</v>
      </c>
      <c r="AC21">
        <v>35.365152000000002</v>
      </c>
      <c r="AD21">
        <f t="shared" si="0"/>
        <v>22.156279964285709</v>
      </c>
    </row>
    <row r="22" spans="1:30" x14ac:dyDescent="0.45">
      <c r="A22" t="s">
        <v>19</v>
      </c>
      <c r="B22">
        <v>2.909967</v>
      </c>
      <c r="C22">
        <v>3.9921720000000001</v>
      </c>
      <c r="D22">
        <v>8.2824069999999992</v>
      </c>
      <c r="E22">
        <v>20.888452000000001</v>
      </c>
      <c r="F22">
        <v>20.973032</v>
      </c>
      <c r="G22">
        <v>9.8298100000000002</v>
      </c>
      <c r="H22">
        <v>0.84778600000000004</v>
      </c>
      <c r="I22">
        <v>4.5566690000000003</v>
      </c>
      <c r="J22">
        <v>4.728199</v>
      </c>
      <c r="K22">
        <v>8.4646419999999996</v>
      </c>
      <c r="L22">
        <v>8.2465919999999997</v>
      </c>
      <c r="M22">
        <v>5.9079300000000003</v>
      </c>
      <c r="N22">
        <v>11.049865</v>
      </c>
      <c r="O22">
        <v>19.291785999999998</v>
      </c>
      <c r="P22">
        <v>13.071716</v>
      </c>
      <c r="Q22">
        <v>21.097777000000001</v>
      </c>
      <c r="R22">
        <v>20.876439999999999</v>
      </c>
      <c r="S22">
        <v>20.816493999999999</v>
      </c>
      <c r="T22">
        <v>7.9047539999999996</v>
      </c>
      <c r="U22">
        <v>4.1944489999999996</v>
      </c>
      <c r="V22">
        <v>2.6793689999999999</v>
      </c>
      <c r="W22">
        <v>2.3970760000000002</v>
      </c>
      <c r="X22">
        <v>12.386188000000001</v>
      </c>
      <c r="Y22">
        <v>10.237659000000001</v>
      </c>
      <c r="Z22">
        <v>18.701395999999999</v>
      </c>
      <c r="AA22">
        <v>11.418875</v>
      </c>
      <c r="AB22">
        <v>17.488219000000001</v>
      </c>
      <c r="AC22">
        <v>21.516196999999998</v>
      </c>
      <c r="AD22">
        <f t="shared" si="0"/>
        <v>11.241282785714287</v>
      </c>
    </row>
    <row r="23" spans="1:30" x14ac:dyDescent="0.45">
      <c r="A23" t="s">
        <v>20</v>
      </c>
      <c r="B23">
        <v>18.34085</v>
      </c>
      <c r="C23">
        <v>17.794993000000002</v>
      </c>
      <c r="D23">
        <v>16.478328000000001</v>
      </c>
      <c r="E23">
        <v>20.896887</v>
      </c>
      <c r="F23">
        <v>20.981501999999999</v>
      </c>
      <c r="G23">
        <v>15.576577</v>
      </c>
      <c r="H23">
        <v>8.9936559999999997</v>
      </c>
      <c r="I23">
        <v>6.575024</v>
      </c>
      <c r="J23">
        <v>9.1097900000000003</v>
      </c>
      <c r="K23">
        <v>13.231503</v>
      </c>
      <c r="L23">
        <v>13.848312999999999</v>
      </c>
      <c r="M23">
        <v>12.964574000000001</v>
      </c>
      <c r="N23">
        <v>16.337844</v>
      </c>
      <c r="O23">
        <v>20.217514000000001</v>
      </c>
      <c r="P23">
        <v>17.906386999999999</v>
      </c>
      <c r="Q23">
        <v>21.066561</v>
      </c>
      <c r="R23">
        <v>20.855309999999999</v>
      </c>
      <c r="S23">
        <v>20.563904999999998</v>
      </c>
      <c r="T23">
        <v>10.397843</v>
      </c>
      <c r="U23">
        <v>6.6355300000000002</v>
      </c>
      <c r="V23">
        <v>6.1872850000000001</v>
      </c>
      <c r="W23">
        <v>8.6832969999999996</v>
      </c>
      <c r="X23">
        <v>11.219161</v>
      </c>
      <c r="Y23">
        <v>15.81648</v>
      </c>
      <c r="Z23">
        <v>19.848942000000001</v>
      </c>
      <c r="AA23">
        <v>16.675364999999999</v>
      </c>
      <c r="AB23">
        <v>19.132832000000001</v>
      </c>
      <c r="AC23">
        <v>21.463692000000002</v>
      </c>
      <c r="AD23">
        <f t="shared" si="0"/>
        <v>15.278569464285711</v>
      </c>
    </row>
    <row r="24" spans="1:30" x14ac:dyDescent="0.45">
      <c r="A24" t="s">
        <v>24</v>
      </c>
      <c r="B24">
        <v>17.852439</v>
      </c>
      <c r="C24">
        <v>18.437564999999999</v>
      </c>
      <c r="D24">
        <v>15.297205999999999</v>
      </c>
      <c r="E24">
        <v>20.910976000000002</v>
      </c>
      <c r="F24">
        <v>20.817813999999998</v>
      </c>
      <c r="G24">
        <v>16.686160999999998</v>
      </c>
      <c r="H24">
        <v>6.885192</v>
      </c>
      <c r="I24">
        <v>6.7784969999999998</v>
      </c>
      <c r="J24">
        <v>9.5109340000000007</v>
      </c>
      <c r="K24">
        <v>13.409425000000001</v>
      </c>
      <c r="L24">
        <v>0</v>
      </c>
      <c r="M24">
        <v>8.3102289999999996</v>
      </c>
      <c r="N24">
        <v>14.642882</v>
      </c>
      <c r="O24">
        <v>20.036390999999998</v>
      </c>
      <c r="P24">
        <v>18.028182999999999</v>
      </c>
      <c r="Q24">
        <v>20.619864</v>
      </c>
      <c r="R24">
        <v>20.952387000000002</v>
      </c>
      <c r="S24">
        <v>19.138915999999998</v>
      </c>
      <c r="T24">
        <v>10.4962</v>
      </c>
      <c r="U24">
        <v>4.7698140000000002</v>
      </c>
      <c r="V24">
        <v>6.3086679999999999</v>
      </c>
      <c r="W24">
        <v>8.2006479999999993</v>
      </c>
      <c r="X24">
        <v>8.3811789999999995</v>
      </c>
      <c r="Y24">
        <v>14.312063999999999</v>
      </c>
      <c r="Z24">
        <v>20.317176</v>
      </c>
      <c r="AA24">
        <v>16.650424000000001</v>
      </c>
      <c r="AB24">
        <v>19.109783</v>
      </c>
      <c r="AC24">
        <v>21.580007999999999</v>
      </c>
      <c r="AD24">
        <f t="shared" si="0"/>
        <v>14.230036607142855</v>
      </c>
    </row>
    <row r="25" spans="1:30" x14ac:dyDescent="0.45">
      <c r="A25" t="s">
        <v>21</v>
      </c>
      <c r="B25">
        <v>19.391946000000001</v>
      </c>
      <c r="C25">
        <v>19.462430000000001</v>
      </c>
      <c r="D25">
        <v>17.208558</v>
      </c>
      <c r="E25">
        <v>21.211341000000001</v>
      </c>
      <c r="F25">
        <v>21.210260999999999</v>
      </c>
      <c r="G25">
        <v>20.027788999999999</v>
      </c>
      <c r="H25">
        <v>8.4455410000000004</v>
      </c>
      <c r="I25">
        <v>0</v>
      </c>
      <c r="J25">
        <v>0</v>
      </c>
      <c r="K25">
        <v>0.829878</v>
      </c>
      <c r="L25">
        <v>15.054940999999999</v>
      </c>
      <c r="M25">
        <v>13.608328</v>
      </c>
      <c r="N25">
        <v>17.208622999999999</v>
      </c>
      <c r="O25">
        <v>20.951218999999998</v>
      </c>
      <c r="P25">
        <v>19.329059999999998</v>
      </c>
      <c r="Q25">
        <v>21.147476999999999</v>
      </c>
      <c r="R25">
        <v>21.211084</v>
      </c>
      <c r="S25">
        <v>20.243176999999999</v>
      </c>
      <c r="T25">
        <v>7.2058629999999999</v>
      </c>
      <c r="U25">
        <v>2.692069</v>
      </c>
      <c r="V25">
        <v>3.5841590000000001</v>
      </c>
      <c r="W25">
        <v>10.567247999999999</v>
      </c>
      <c r="X25">
        <v>18.652031000000001</v>
      </c>
      <c r="Y25">
        <v>8.5576030000000003</v>
      </c>
      <c r="Z25">
        <v>21.268049000000001</v>
      </c>
      <c r="AA25">
        <v>17.976324000000002</v>
      </c>
      <c r="AB25">
        <v>20.118562000000001</v>
      </c>
      <c r="AC25">
        <v>21.870418999999998</v>
      </c>
      <c r="AD25">
        <f t="shared" si="0"/>
        <v>14.60835642857143</v>
      </c>
    </row>
    <row r="26" spans="1:30" x14ac:dyDescent="0.45">
      <c r="A26" t="s">
        <v>22</v>
      </c>
      <c r="B26">
        <v>58.495202999999997</v>
      </c>
      <c r="C26">
        <v>59.687161000000003</v>
      </c>
      <c r="D26">
        <v>57.266499000000003</v>
      </c>
      <c r="E26">
        <v>83.907655000000005</v>
      </c>
      <c r="F26">
        <v>83.982608999999997</v>
      </c>
      <c r="G26">
        <v>62.120336999999999</v>
      </c>
      <c r="H26">
        <v>25.172174999999999</v>
      </c>
      <c r="I26">
        <v>17.91019</v>
      </c>
      <c r="J26">
        <v>23.348922999999999</v>
      </c>
      <c r="K26">
        <v>35.935447000000003</v>
      </c>
      <c r="L26">
        <v>37.138423000000003</v>
      </c>
      <c r="M26">
        <v>40.791060999999999</v>
      </c>
      <c r="N26">
        <v>59.239213999999997</v>
      </c>
      <c r="O26">
        <v>80.49691</v>
      </c>
      <c r="P26">
        <v>68.335346000000001</v>
      </c>
      <c r="Q26">
        <v>83.93168</v>
      </c>
      <c r="R26">
        <v>83.895221000000006</v>
      </c>
      <c r="S26">
        <v>80.762491999999995</v>
      </c>
      <c r="T26">
        <v>36.004660000000001</v>
      </c>
      <c r="U26">
        <v>18.291861999999998</v>
      </c>
      <c r="V26">
        <v>18.759481999999998</v>
      </c>
      <c r="W26">
        <v>29.848268999999998</v>
      </c>
      <c r="X26">
        <v>50.605820000000001</v>
      </c>
      <c r="Y26">
        <v>48.923805999999999</v>
      </c>
      <c r="Z26">
        <v>80.135561999999993</v>
      </c>
      <c r="AA26">
        <v>62.720989000000003</v>
      </c>
      <c r="AB26">
        <v>75.849395000000001</v>
      </c>
      <c r="AC26">
        <v>86.430316000000005</v>
      </c>
      <c r="AD26">
        <f t="shared" si="0"/>
        <v>55.356668107142852</v>
      </c>
    </row>
    <row r="27" spans="1:30" x14ac:dyDescent="0.45">
      <c r="A27" t="s">
        <v>49</v>
      </c>
      <c r="B27">
        <f t="shared" ref="B27:AC27" si="1">B26+B21+B15+B9</f>
        <v>308.99256800000001</v>
      </c>
      <c r="C27">
        <f t="shared" si="1"/>
        <v>284.74943400000001</v>
      </c>
      <c r="D27">
        <f t="shared" si="1"/>
        <v>245.90634799999998</v>
      </c>
      <c r="E27">
        <f t="shared" si="1"/>
        <v>548.12698799999998</v>
      </c>
      <c r="F27">
        <f t="shared" si="1"/>
        <v>777.1887660000001</v>
      </c>
      <c r="G27">
        <f t="shared" si="1"/>
        <v>665.87371800000005</v>
      </c>
      <c r="H27">
        <f t="shared" si="1"/>
        <v>310.43948699999999</v>
      </c>
      <c r="I27">
        <f t="shared" si="1"/>
        <v>184.473218</v>
      </c>
      <c r="J27">
        <f t="shared" si="1"/>
        <v>228.59839999999997</v>
      </c>
      <c r="K27">
        <f t="shared" si="1"/>
        <v>246.63991099999998</v>
      </c>
      <c r="L27">
        <f t="shared" si="1"/>
        <v>227.013957</v>
      </c>
      <c r="M27">
        <f t="shared" si="1"/>
        <v>286.70047499999998</v>
      </c>
      <c r="N27">
        <f t="shared" si="1"/>
        <v>342.08004399999999</v>
      </c>
      <c r="O27">
        <f t="shared" si="1"/>
        <v>341.937004</v>
      </c>
      <c r="P27">
        <f t="shared" si="1"/>
        <v>285.96471500000001</v>
      </c>
      <c r="Q27">
        <f t="shared" si="1"/>
        <v>391.96287600000005</v>
      </c>
      <c r="R27">
        <f t="shared" si="1"/>
        <v>728.68591600000013</v>
      </c>
      <c r="S27">
        <f t="shared" si="1"/>
        <v>711.72558599999991</v>
      </c>
      <c r="T27">
        <f t="shared" si="1"/>
        <v>513.89887999999996</v>
      </c>
      <c r="U27">
        <f t="shared" si="1"/>
        <v>220.81782200000001</v>
      </c>
      <c r="V27">
        <f t="shared" si="1"/>
        <v>156.36548499999998</v>
      </c>
      <c r="W27">
        <f t="shared" si="1"/>
        <v>232.33792399999999</v>
      </c>
      <c r="X27">
        <f t="shared" si="1"/>
        <v>334.32066200000003</v>
      </c>
      <c r="Y27">
        <f t="shared" si="1"/>
        <v>321.04762800000003</v>
      </c>
      <c r="Z27">
        <f t="shared" si="1"/>
        <v>355.38077299999998</v>
      </c>
      <c r="AA27">
        <f t="shared" si="1"/>
        <v>350.32004799999999</v>
      </c>
      <c r="AB27">
        <f t="shared" si="1"/>
        <v>354.17776700000002</v>
      </c>
      <c r="AC27">
        <f t="shared" si="1"/>
        <v>379.06372099999999</v>
      </c>
      <c r="AD27">
        <f>AD26+AD21+AD15+AD9</f>
        <v>369.09964717857144</v>
      </c>
    </row>
    <row r="28" spans="1:30" x14ac:dyDescent="0.45">
      <c r="B28">
        <v>2019</v>
      </c>
      <c r="C28">
        <v>2019</v>
      </c>
      <c r="D28">
        <v>2019</v>
      </c>
      <c r="E28">
        <v>2019</v>
      </c>
      <c r="F28">
        <v>2019</v>
      </c>
      <c r="G28">
        <v>2019</v>
      </c>
      <c r="H28">
        <v>2019</v>
      </c>
      <c r="I28">
        <v>2019</v>
      </c>
      <c r="J28">
        <v>2019</v>
      </c>
      <c r="K28">
        <v>2019</v>
      </c>
      <c r="L28">
        <v>2019</v>
      </c>
      <c r="M28">
        <v>2019</v>
      </c>
      <c r="N28">
        <v>2020</v>
      </c>
      <c r="O28">
        <v>2020</v>
      </c>
      <c r="P28">
        <v>2020</v>
      </c>
      <c r="Q28">
        <v>2020</v>
      </c>
      <c r="R28">
        <v>2020</v>
      </c>
      <c r="S28">
        <v>2020</v>
      </c>
      <c r="T28">
        <v>2020</v>
      </c>
      <c r="U28">
        <v>2020</v>
      </c>
      <c r="V28">
        <v>2020</v>
      </c>
      <c r="W28">
        <v>2020</v>
      </c>
      <c r="X28">
        <v>2020</v>
      </c>
      <c r="Y28">
        <v>2020</v>
      </c>
      <c r="Z28">
        <v>2021</v>
      </c>
      <c r="AA28">
        <v>2021</v>
      </c>
      <c r="AB28">
        <v>2021</v>
      </c>
      <c r="AC28">
        <v>2021</v>
      </c>
    </row>
    <row r="29" spans="1:30" x14ac:dyDescent="0.45">
      <c r="B29" s="1">
        <v>44197</v>
      </c>
      <c r="C29" s="1">
        <v>44228</v>
      </c>
      <c r="D29" s="1">
        <v>44256</v>
      </c>
      <c r="E29" s="1">
        <v>44287</v>
      </c>
      <c r="F29" s="1">
        <v>44317</v>
      </c>
      <c r="G29" s="1">
        <v>44348</v>
      </c>
      <c r="H29" s="1">
        <v>44378</v>
      </c>
      <c r="I29" s="1">
        <v>44409</v>
      </c>
      <c r="J29" s="1">
        <v>44440</v>
      </c>
      <c r="K29" s="1">
        <v>44470</v>
      </c>
      <c r="L29" s="1">
        <v>44501</v>
      </c>
      <c r="M29" s="1">
        <v>44531</v>
      </c>
      <c r="N29" s="1">
        <v>44197</v>
      </c>
      <c r="O29" s="1">
        <v>44228</v>
      </c>
      <c r="P29" s="1">
        <v>44256</v>
      </c>
      <c r="Q29" s="1">
        <v>44287</v>
      </c>
      <c r="R29" s="1">
        <v>44317</v>
      </c>
      <c r="S29" s="1">
        <v>44348</v>
      </c>
      <c r="T29" s="1">
        <v>44378</v>
      </c>
      <c r="U29" s="1">
        <v>44409</v>
      </c>
      <c r="V29" s="1">
        <v>44440</v>
      </c>
      <c r="W29" s="1">
        <v>44470</v>
      </c>
      <c r="X29" s="1">
        <v>44501</v>
      </c>
      <c r="Y29" s="1">
        <v>44531</v>
      </c>
      <c r="Z29" s="1">
        <v>44197</v>
      </c>
      <c r="AA29" s="1">
        <v>44228</v>
      </c>
      <c r="AB29" s="1">
        <v>44256</v>
      </c>
      <c r="AC29" s="1">
        <v>44287</v>
      </c>
      <c r="AD29" t="s">
        <v>23</v>
      </c>
    </row>
    <row r="30" spans="1:30" x14ac:dyDescent="0.45">
      <c r="A30" t="s">
        <v>0</v>
      </c>
      <c r="B30">
        <f>B3-'4 CF &amp; LowerSp PreUp'!B3</f>
        <v>7375.0987860001624</v>
      </c>
      <c r="C30">
        <f>C3-'4 CF &amp; LowerSp PreUp'!C3</f>
        <v>16472.678144000471</v>
      </c>
      <c r="D30">
        <f>D3-'4 CF &amp; LowerSp PreUp'!D3</f>
        <v>-87202.720420999452</v>
      </c>
      <c r="E30">
        <f>E3-'4 CF &amp; LowerSp PreUp'!E3</f>
        <v>-63620.63235899806</v>
      </c>
      <c r="F30">
        <f>F3-'4 CF &amp; LowerSp PreUp'!F3</f>
        <v>-208521.77505699918</v>
      </c>
      <c r="G30">
        <f>G3-'4 CF &amp; LowerSp PreUp'!G3</f>
        <v>-52.524065000005066</v>
      </c>
      <c r="H30">
        <f>H3-'4 CF &amp; LowerSp PreUp'!H3</f>
        <v>1820.3978109993041</v>
      </c>
      <c r="I30">
        <f>I3-'4 CF &amp; LowerSp PreUp'!I3</f>
        <v>50473.168189000338</v>
      </c>
      <c r="J30">
        <f>J3-'4 CF &amp; LowerSp PreUp'!J3</f>
        <v>13876.810531999916</v>
      </c>
      <c r="K30">
        <f>K3-'4 CF &amp; LowerSp PreUp'!K3</f>
        <v>-9530.977112993598</v>
      </c>
      <c r="L30">
        <f>L3-'4 CF &amp; LowerSp PreUp'!L3</f>
        <v>-853.47611400019377</v>
      </c>
      <c r="M30">
        <f>M3-'4 CF &amp; LowerSp PreUp'!M3</f>
        <v>19868.012483000755</v>
      </c>
      <c r="N30">
        <f>N3-'4 CF &amp; LowerSp PreUp'!N3</f>
        <v>-132636.79960400052</v>
      </c>
      <c r="O30">
        <f>O3-'4 CF &amp; LowerSp PreUp'!O3</f>
        <v>-428177.4346169997</v>
      </c>
      <c r="P30">
        <f>P3-'4 CF &amp; LowerSp PreUp'!P3</f>
        <v>43876.260688999668</v>
      </c>
      <c r="Q30">
        <f>Q3-'4 CF &amp; LowerSp PreUp'!Q3</f>
        <v>-712344.30978200212</v>
      </c>
      <c r="R30">
        <f>R3-'4 CF &amp; LowerSp PreUp'!R3</f>
        <v>-314719.8983309865</v>
      </c>
      <c r="S30">
        <f>S3-'4 CF &amp; LowerSp PreUp'!S3</f>
        <v>-397530.99029900134</v>
      </c>
      <c r="T30">
        <f>T3-'4 CF &amp; LowerSp PreUp'!T3</f>
        <v>11947.359074000269</v>
      </c>
      <c r="U30">
        <f>U3-'4 CF &amp; LowerSp PreUp'!U3</f>
        <v>5907.8833419997245</v>
      </c>
      <c r="V30">
        <f>V3-'4 CF &amp; LowerSp PreUp'!V3</f>
        <v>8083.6294460007921</v>
      </c>
      <c r="W30">
        <f>W3-'4 CF &amp; LowerSp PreUp'!W3</f>
        <v>21804.056118998677</v>
      </c>
      <c r="X30">
        <f>X3-'4 CF &amp; LowerSp PreUp'!X3</f>
        <v>11093.297458000481</v>
      </c>
      <c r="Y30">
        <f>Y3-'4 CF &amp; LowerSp PreUp'!Y3</f>
        <v>16006.16579999961</v>
      </c>
      <c r="Z30">
        <f>Z3-'4 CF &amp; LowerSp PreUp'!Z3</f>
        <v>-315524.62431000173</v>
      </c>
      <c r="AA30">
        <f>AA3-'4 CF &amp; LowerSp PreUp'!AA3</f>
        <v>22220.346195999533</v>
      </c>
      <c r="AB30">
        <f>AB3-'4 CF &amp; LowerSp PreUp'!AB3</f>
        <v>-363990.7683470007</v>
      </c>
      <c r="AC30">
        <f>AC3-'4 CF &amp; LowerSp PreUp'!AC3</f>
        <v>-160498.42250599712</v>
      </c>
      <c r="AD30">
        <f>AVERAGE(B30:AC30)</f>
        <v>-105156.43531628502</v>
      </c>
    </row>
    <row r="31" spans="1:30" x14ac:dyDescent="0.45">
      <c r="A31" t="s">
        <v>1</v>
      </c>
      <c r="B31">
        <f>B4-'4 CF &amp; LowerSp PreUp'!B4</f>
        <v>8104.4763070000336</v>
      </c>
      <c r="C31">
        <f>C4-'4 CF &amp; LowerSp PreUp'!C4</f>
        <v>7429.1482519991696</v>
      </c>
      <c r="D31">
        <f>D4-'4 CF &amp; LowerSp PreUp'!D4</f>
        <v>16792.746847999282</v>
      </c>
      <c r="E31">
        <f>E4-'4 CF &amp; LowerSp PreUp'!E4</f>
        <v>47898.744126999984</v>
      </c>
      <c r="F31">
        <f>F4-'4 CF &amp; LowerSp PreUp'!F4</f>
        <v>-3652.9530319999903</v>
      </c>
      <c r="G31">
        <f>G4-'4 CF &amp; LowerSp PreUp'!G4</f>
        <v>25217.789552000002</v>
      </c>
      <c r="H31">
        <f>H4-'4 CF &amp; LowerSp PreUp'!H4</f>
        <v>2623.441214999184</v>
      </c>
      <c r="I31">
        <f>I4-'4 CF &amp; LowerSp PreUp'!I4</f>
        <v>32426.048880999908</v>
      </c>
      <c r="J31">
        <f>J4-'4 CF &amp; LowerSp PreUp'!J4</f>
        <v>11145.844934999943</v>
      </c>
      <c r="K31">
        <f>K4-'4 CF &amp; LowerSp PreUp'!K4</f>
        <v>21621.834919000044</v>
      </c>
      <c r="L31">
        <f>L4-'4 CF &amp; LowerSp PreUp'!L4</f>
        <v>-844.28660399932414</v>
      </c>
      <c r="M31">
        <f>M4-'4 CF &amp; LowerSp PreUp'!M4</f>
        <v>19880.618595000356</v>
      </c>
      <c r="N31">
        <f>N4-'4 CF &amp; LowerSp PreUp'!N4</f>
        <v>16325.339948999695</v>
      </c>
      <c r="O31">
        <f>O4-'4 CF &amp; LowerSp PreUp'!O4</f>
        <v>41342.51881199982</v>
      </c>
      <c r="P31">
        <f>P4-'4 CF &amp; LowerSp PreUp'!P4</f>
        <v>43876.260688999668</v>
      </c>
      <c r="Q31">
        <f>Q4-'4 CF &amp; LowerSp PreUp'!Q4</f>
        <v>-6474.4064770005643</v>
      </c>
      <c r="R31">
        <f>R4-'4 CF &amp; LowerSp PreUp'!R4</f>
        <v>2378.9631329999538</v>
      </c>
      <c r="S31">
        <f>S4-'4 CF &amp; LowerSp PreUp'!S4</f>
        <v>-17811.538247000019</v>
      </c>
      <c r="T31">
        <f>T4-'4 CF &amp; LowerSp PreUp'!T4</f>
        <v>11781.108498999849</v>
      </c>
      <c r="U31">
        <f>U4-'4 CF &amp; LowerSp PreUp'!U4</f>
        <v>6621.6972730001435</v>
      </c>
      <c r="V31">
        <f>V4-'4 CF &amp; LowerSp PreUp'!V4</f>
        <v>5610.5770570002496</v>
      </c>
      <c r="W31">
        <f>W4-'4 CF &amp; LowerSp PreUp'!W4</f>
        <v>23765.532228999771</v>
      </c>
      <c r="X31">
        <f>X4-'4 CF &amp; LowerSp PreUp'!X4</f>
        <v>11093.29746199958</v>
      </c>
      <c r="Y31">
        <f>Y4-'4 CF &amp; LowerSp PreUp'!Y4</f>
        <v>16006.16579999961</v>
      </c>
      <c r="Z31">
        <f>Z4-'4 CF &amp; LowerSp PreUp'!Z4</f>
        <v>45729.84809099976</v>
      </c>
      <c r="AA31">
        <f>AA4-'4 CF &amp; LowerSp PreUp'!AA4</f>
        <v>47640.362243000418</v>
      </c>
      <c r="AB31">
        <f>AB4-'4 CF &amp; LowerSp PreUp'!AB4</f>
        <v>18392.7027800004</v>
      </c>
      <c r="AC31">
        <f>AC4-'4 CF &amp; LowerSp PreUp'!AC4</f>
        <v>61683.707793000154</v>
      </c>
      <c r="AD31">
        <f t="shared" ref="AD31:AD53" si="2">AVERAGE(B31:AC31)</f>
        <v>18450.199681464183</v>
      </c>
    </row>
    <row r="32" spans="1:30" x14ac:dyDescent="0.45">
      <c r="A32" t="s">
        <v>2</v>
      </c>
      <c r="B32">
        <f>B5-'4 CF &amp; LowerSp PreUp'!B5</f>
        <v>3.3033000000003199E-2</v>
      </c>
      <c r="C32">
        <f>C5-'4 CF &amp; LowerSp PreUp'!C5</f>
        <v>-0.37448099999999584</v>
      </c>
      <c r="D32">
        <f>D5-'4 CF &amp; LowerSp PreUp'!D5</f>
        <v>0.4076909999999998</v>
      </c>
      <c r="E32">
        <f>E5-'4 CF &amp; LowerSp PreUp'!E5</f>
        <v>-0.36990300000000076</v>
      </c>
      <c r="F32">
        <f>F5-'4 CF &amp; LowerSp PreUp'!F5</f>
        <v>-1.3893000000003042E-2</v>
      </c>
      <c r="G32">
        <f>G5-'4 CF &amp; LowerSp PreUp'!G5</f>
        <v>0.27018300000000295</v>
      </c>
      <c r="H32">
        <f>H5-'4 CF &amp; LowerSp PreUp'!H5</f>
        <v>-0.77922999999999831</v>
      </c>
      <c r="I32">
        <f>I5-'4 CF &amp; LowerSp PreUp'!I5</f>
        <v>0.28971400000000358</v>
      </c>
      <c r="J32">
        <f>J5-'4 CF &amp; LowerSp PreUp'!J5</f>
        <v>-3.4489999999962606E-3</v>
      </c>
      <c r="K32">
        <f>K5-'4 CF &amp; LowerSp PreUp'!K5</f>
        <v>-0.23891600000000324</v>
      </c>
      <c r="L32">
        <f>L5-'4 CF &amp; LowerSp PreUp'!L5</f>
        <v>1.8713620000000049</v>
      </c>
      <c r="M32">
        <f>M5-'4 CF &amp; LowerSp PreUp'!M5</f>
        <v>0.56706700000000154</v>
      </c>
      <c r="N32">
        <f>N5-'4 CF &amp; LowerSp PreUp'!N5</f>
        <v>0.14781699999999631</v>
      </c>
      <c r="O32">
        <f>O5-'4 CF &amp; LowerSp PreUp'!O5</f>
        <v>0.42704000000000519</v>
      </c>
      <c r="P32">
        <f>P5-'4 CF &amp; LowerSp PreUp'!P5</f>
        <v>0.99643699999999846</v>
      </c>
      <c r="Q32">
        <f>Q5-'4 CF &amp; LowerSp PreUp'!Q5</f>
        <v>0</v>
      </c>
      <c r="R32">
        <f>R5-'4 CF &amp; LowerSp PreUp'!R5</f>
        <v>0</v>
      </c>
      <c r="S32">
        <f>S5-'4 CF &amp; LowerSp PreUp'!S5</f>
        <v>-5.3786000000002332E-2</v>
      </c>
      <c r="T32">
        <f>T5-'4 CF &amp; LowerSp PreUp'!T5</f>
        <v>3.1741000000003794E-2</v>
      </c>
      <c r="U32">
        <f>U5-'4 CF &amp; LowerSp PreUp'!U5</f>
        <v>7.5655000000004691E-2</v>
      </c>
      <c r="V32">
        <f>V5-'4 CF &amp; LowerSp PreUp'!V5</f>
        <v>-3.7980999999998488E-2</v>
      </c>
      <c r="W32">
        <f>W5-'4 CF &amp; LowerSp PreUp'!W5</f>
        <v>2.5046000000003232E-2</v>
      </c>
      <c r="X32">
        <f>X5-'4 CF &amp; LowerSp PreUp'!X5</f>
        <v>-0.41493599999999731</v>
      </c>
      <c r="Y32">
        <f>Y5-'4 CF &amp; LowerSp PreUp'!Y5</f>
        <v>0.77994199999999836</v>
      </c>
      <c r="Z32">
        <f>Z5-'4 CF &amp; LowerSp PreUp'!Z5</f>
        <v>0.22410500000000155</v>
      </c>
      <c r="AA32">
        <f>AA5-'4 CF &amp; LowerSp PreUp'!AA5</f>
        <v>-0.71187199999999962</v>
      </c>
      <c r="AB32">
        <f>AB5-'4 CF &amp; LowerSp PreUp'!AB5</f>
        <v>-0.21428999999999832</v>
      </c>
      <c r="AC32">
        <f>AC5-'4 CF &amp; LowerSp PreUp'!AC5</f>
        <v>-0.64075300000000368</v>
      </c>
      <c r="AD32">
        <f t="shared" si="2"/>
        <v>8.190510714285823E-2</v>
      </c>
    </row>
    <row r="33" spans="1:30" x14ac:dyDescent="0.45">
      <c r="A33" t="s">
        <v>3</v>
      </c>
      <c r="B33">
        <f>B6-'4 CF &amp; LowerSp PreUp'!B6</f>
        <v>7.1303000000000338E-2</v>
      </c>
      <c r="C33">
        <f>C6-'4 CF &amp; LowerSp PreUp'!C6</f>
        <v>1.0265999999999664E-2</v>
      </c>
      <c r="D33">
        <f>D6-'4 CF &amp; LowerSp PreUp'!D6</f>
        <v>0.43932399999999916</v>
      </c>
      <c r="E33">
        <f>E6-'4 CF &amp; LowerSp PreUp'!E6</f>
        <v>-0.42401499999999714</v>
      </c>
      <c r="F33">
        <f>F6-'4 CF &amp; LowerSp PreUp'!F6</f>
        <v>7.8100000000347336E-4</v>
      </c>
      <c r="G33">
        <f>G6-'4 CF &amp; LowerSp PreUp'!G6</f>
        <v>0.162469999999999</v>
      </c>
      <c r="H33">
        <f>H6-'4 CF &amp; LowerSp PreUp'!H6</f>
        <v>0.18030900000000116</v>
      </c>
      <c r="I33">
        <f>I6-'4 CF &amp; LowerSp PreUp'!I6</f>
        <v>9.1097000000001316E-2</v>
      </c>
      <c r="J33">
        <f>J6-'4 CF &amp; LowerSp PreUp'!J6</f>
        <v>7.7800000000005642E-4</v>
      </c>
      <c r="K33">
        <f>K6-'4 CF &amp; LowerSp PreUp'!K6</f>
        <v>0</v>
      </c>
      <c r="L33">
        <f>L6-'4 CF &amp; LowerSp PreUp'!L6</f>
        <v>0</v>
      </c>
      <c r="M33">
        <f>M6-'4 CF &amp; LowerSp PreUp'!M6</f>
        <v>0</v>
      </c>
      <c r="N33">
        <f>N6-'4 CF &amp; LowerSp PreUp'!N6</f>
        <v>0</v>
      </c>
      <c r="O33">
        <f>O6-'4 CF &amp; LowerSp PreUp'!O6</f>
        <v>0</v>
      </c>
      <c r="P33">
        <f>P6-'4 CF &amp; LowerSp PreUp'!P6</f>
        <v>-2.6055680000000017</v>
      </c>
      <c r="Q33">
        <f>Q6-'4 CF &amp; LowerSp PreUp'!Q6</f>
        <v>-1.2683919999999986</v>
      </c>
      <c r="R33">
        <f>R6-'4 CF &amp; LowerSp PreUp'!R6</f>
        <v>8.5539999999966199E-3</v>
      </c>
      <c r="S33">
        <f>S6-'4 CF &amp; LowerSp PreUp'!S6</f>
        <v>0.18193000000000126</v>
      </c>
      <c r="T33">
        <f>T6-'4 CF &amp; LowerSp PreUp'!T6</f>
        <v>0.34373900000000646</v>
      </c>
      <c r="U33">
        <f>U6-'4 CF &amp; LowerSp PreUp'!U6</f>
        <v>3.7639999999999674E-2</v>
      </c>
      <c r="V33">
        <f>V6-'4 CF &amp; LowerSp PreUp'!V6</f>
        <v>-5.6718000000000046E-2</v>
      </c>
      <c r="W33">
        <f>W6-'4 CF &amp; LowerSp PreUp'!W6</f>
        <v>0.21886999999999901</v>
      </c>
      <c r="X33">
        <f>X6-'4 CF &amp; LowerSp PreUp'!X6</f>
        <v>0.17404299999999751</v>
      </c>
      <c r="Y33">
        <f>Y6-'4 CF &amp; LowerSp PreUp'!Y6</f>
        <v>-0.32639800000000108</v>
      </c>
      <c r="Z33">
        <f>Z6-'4 CF &amp; LowerSp PreUp'!Z6</f>
        <v>-0.79467100000000457</v>
      </c>
      <c r="AA33">
        <f>AA6-'4 CF &amp; LowerSp PreUp'!AA6</f>
        <v>1.4407599999999974</v>
      </c>
      <c r="AB33">
        <f>AB6-'4 CF &amp; LowerSp PreUp'!AB6</f>
        <v>0.31549300000000002</v>
      </c>
      <c r="AC33">
        <f>AC6-'4 CF &amp; LowerSp PreUp'!AC6</f>
        <v>0.60609099999999927</v>
      </c>
      <c r="AD33">
        <f t="shared" si="2"/>
        <v>-4.2582642857142923E-2</v>
      </c>
    </row>
    <row r="34" spans="1:30" x14ac:dyDescent="0.45">
      <c r="A34" t="s">
        <v>4</v>
      </c>
      <c r="B34">
        <f>B7-'4 CF &amp; LowerSp PreUp'!B7</f>
        <v>0.13195200000000185</v>
      </c>
      <c r="C34">
        <f>C7-'4 CF &amp; LowerSp PreUp'!C7</f>
        <v>0.23768400000000156</v>
      </c>
      <c r="D34">
        <f>D7-'4 CF &amp; LowerSp PreUp'!D7</f>
        <v>-0.40510800000000025</v>
      </c>
      <c r="E34">
        <f>E7-'4 CF &amp; LowerSp PreUp'!E7</f>
        <v>0.82138900000000348</v>
      </c>
      <c r="F34">
        <f>F7-'4 CF &amp; LowerSp PreUp'!F7</f>
        <v>-4.9599999999969668E-3</v>
      </c>
      <c r="G34">
        <f>G7-'4 CF &amp; LowerSp PreUp'!G7</f>
        <v>-8.196500000000384E-2</v>
      </c>
      <c r="H34">
        <f>H7-'4 CF &amp; LowerSp PreUp'!H7</f>
        <v>7.4777999999998457E-2</v>
      </c>
      <c r="I34">
        <f>I7-'4 CF &amp; LowerSp PreUp'!I7</f>
        <v>0.72175099999999937</v>
      </c>
      <c r="J34">
        <f>J7-'4 CF &amp; LowerSp PreUp'!J7</f>
        <v>8.7016000000001981E-2</v>
      </c>
      <c r="K34">
        <f>K7-'4 CF &amp; LowerSp PreUp'!K7</f>
        <v>0.21699299999999866</v>
      </c>
      <c r="L34">
        <f>L7-'4 CF &amp; LowerSp PreUp'!L7</f>
        <v>-0.61377999999999844</v>
      </c>
      <c r="M34">
        <f>M7-'4 CF &amp; LowerSp PreUp'!M7</f>
        <v>0.79172000000000153</v>
      </c>
      <c r="N34">
        <f>N7-'4 CF &amp; LowerSp PreUp'!N7</f>
        <v>-0.22541199999999861</v>
      </c>
      <c r="O34">
        <f>O7-'4 CF &amp; LowerSp PreUp'!O7</f>
        <v>1.0180199999999999</v>
      </c>
      <c r="P34">
        <f>P7-'4 CF &amp; LowerSp PreUp'!P7</f>
        <v>2.5673589999999997</v>
      </c>
      <c r="Q34">
        <f>Q7-'4 CF &amp; LowerSp PreUp'!Q7</f>
        <v>2.0346669999999989</v>
      </c>
      <c r="R34">
        <f>R7-'4 CF &amp; LowerSp PreUp'!R7</f>
        <v>8.5539999999966199E-3</v>
      </c>
      <c r="S34">
        <f>S7-'4 CF &amp; LowerSp PreUp'!S7</f>
        <v>0.18823100000000181</v>
      </c>
      <c r="T34">
        <f>T7-'4 CF &amp; LowerSp PreUp'!T7</f>
        <v>0.88780899999999718</v>
      </c>
      <c r="U34">
        <f>U7-'4 CF &amp; LowerSp PreUp'!U7</f>
        <v>0.2007399999999997</v>
      </c>
      <c r="V34">
        <f>V7-'4 CF &amp; LowerSp PreUp'!V7</f>
        <v>6.891399999999992E-2</v>
      </c>
      <c r="W34">
        <f>W7-'4 CF &amp; LowerSp PreUp'!W7</f>
        <v>0</v>
      </c>
      <c r="X34">
        <f>X7-'4 CF &amp; LowerSp PreUp'!X7</f>
        <v>0</v>
      </c>
      <c r="Y34">
        <f>Y7-'4 CF &amp; LowerSp PreUp'!Y7</f>
        <v>0</v>
      </c>
      <c r="Z34">
        <f>Z7-'4 CF &amp; LowerSp PreUp'!Z7</f>
        <v>0</v>
      </c>
      <c r="AA34">
        <f>AA7-'4 CF &amp; LowerSp PreUp'!AA7</f>
        <v>0</v>
      </c>
      <c r="AB34">
        <f>AB7-'4 CF &amp; LowerSp PreUp'!AB7</f>
        <v>-2.5129999999999875E-3</v>
      </c>
      <c r="AC34">
        <f>AC7-'4 CF &amp; LowerSp PreUp'!AC7</f>
        <v>-0.15743699999999805</v>
      </c>
      <c r="AD34">
        <f t="shared" si="2"/>
        <v>0.30594292857142869</v>
      </c>
    </row>
    <row r="35" spans="1:30" x14ac:dyDescent="0.45">
      <c r="A35" t="s">
        <v>5</v>
      </c>
      <c r="B35">
        <f>B8-'4 CF &amp; LowerSp PreUp'!B8</f>
        <v>-0.16793299999999967</v>
      </c>
      <c r="C35">
        <f>C8-'4 CF &amp; LowerSp PreUp'!C8</f>
        <v>9.6378999999998882E-2</v>
      </c>
      <c r="D35">
        <f>D8-'4 CF &amp; LowerSp PreUp'!D8</f>
        <v>-0.24547400000000064</v>
      </c>
      <c r="E35">
        <f>E8-'4 CF &amp; LowerSp PreUp'!E8</f>
        <v>-0.11256800000000311</v>
      </c>
      <c r="F35">
        <f>F8-'4 CF &amp; LowerSp PreUp'!F8</f>
        <v>-1.5481999999998663E-2</v>
      </c>
      <c r="G35">
        <f>G8-'4 CF &amp; LowerSp PreUp'!G8</f>
        <v>-0.19796600000000097</v>
      </c>
      <c r="H35">
        <f>H8-'4 CF &amp; LowerSp PreUp'!H8</f>
        <v>0.3793059999999997</v>
      </c>
      <c r="I35">
        <f>I8-'4 CF &amp; LowerSp PreUp'!I8</f>
        <v>-1.0149080000000001</v>
      </c>
      <c r="J35">
        <f>J8-'4 CF &amp; LowerSp PreUp'!J8</f>
        <v>-6.8999000000001587E-2</v>
      </c>
      <c r="K35">
        <f>K8-'4 CF &amp; LowerSp PreUp'!K8</f>
        <v>-0.14409599999999934</v>
      </c>
      <c r="L35">
        <f>L8-'4 CF &amp; LowerSp PreUp'!L8</f>
        <v>-1.3102809999999998</v>
      </c>
      <c r="M35">
        <f>M8-'4 CF &amp; LowerSp PreUp'!M8</f>
        <v>-1.1893719999999988</v>
      </c>
      <c r="N35">
        <f>N8-'4 CF &amp; LowerSp PreUp'!N8</f>
        <v>-0.45606699999999734</v>
      </c>
      <c r="O35">
        <f>O8-'4 CF &amp; LowerSp PreUp'!O8</f>
        <v>-0.31789099999999948</v>
      </c>
      <c r="P35">
        <f>P8-'4 CF &amp; LowerSp PreUp'!P8</f>
        <v>-0.75837899999999792</v>
      </c>
      <c r="Q35">
        <f>Q8-'4 CF &amp; LowerSp PreUp'!Q8</f>
        <v>-1.022278</v>
      </c>
      <c r="R35">
        <f>R8-'4 CF &amp; LowerSp PreUp'!R8</f>
        <v>3.4789000000003512E-2</v>
      </c>
      <c r="S35">
        <f>S8-'4 CF &amp; LowerSp PreUp'!S8</f>
        <v>0.23926999999999765</v>
      </c>
      <c r="T35">
        <f>T8-'4 CF &amp; LowerSp PreUp'!T8</f>
        <v>-1.0993350000000035</v>
      </c>
      <c r="U35">
        <f>U8-'4 CF &amp; LowerSp PreUp'!U8</f>
        <v>-0.29731500000000111</v>
      </c>
      <c r="V35">
        <f>V8-'4 CF &amp; LowerSp PreUp'!V8</f>
        <v>8.3451000000000164E-2</v>
      </c>
      <c r="W35">
        <f>W8-'4 CF &amp; LowerSp PreUp'!W8</f>
        <v>2.8082999999998748E-2</v>
      </c>
      <c r="X35">
        <f>X8-'4 CF &amp; LowerSp PreUp'!X8</f>
        <v>0.19328599999999874</v>
      </c>
      <c r="Y35">
        <f>Y8-'4 CF &amp; LowerSp PreUp'!Y8</f>
        <v>-0.50645600000000002</v>
      </c>
      <c r="Z35">
        <f>Z8-'4 CF &amp; LowerSp PreUp'!Z8</f>
        <v>0.92356300000000147</v>
      </c>
      <c r="AA35">
        <f>AA8-'4 CF &amp; LowerSp PreUp'!AA8</f>
        <v>-0.39175100000000285</v>
      </c>
      <c r="AB35">
        <f>AB8-'4 CF &amp; LowerSp PreUp'!AB8</f>
        <v>-0.47606500000000196</v>
      </c>
      <c r="AC35">
        <f>AC8-'4 CF &amp; LowerSp PreUp'!AC8</f>
        <v>-4.0685999999999112E-2</v>
      </c>
      <c r="AD35">
        <f t="shared" si="2"/>
        <v>-0.28054196428571454</v>
      </c>
    </row>
    <row r="36" spans="1:30" x14ac:dyDescent="0.45">
      <c r="A36" t="s">
        <v>6</v>
      </c>
      <c r="B36">
        <f>B9-'4 CF &amp; LowerSp PreUp'!B9</f>
        <v>6.835599999999431E-2</v>
      </c>
      <c r="C36">
        <f>C9-'4 CF &amp; LowerSp PreUp'!C9</f>
        <v>-3.0152000000001067E-2</v>
      </c>
      <c r="D36">
        <f>D9-'4 CF &amp; LowerSp PreUp'!D9</f>
        <v>0.19643200000000149</v>
      </c>
      <c r="E36">
        <f>E9-'4 CF &amp; LowerSp PreUp'!E9</f>
        <v>-8.5095999999992955E-2</v>
      </c>
      <c r="F36">
        <f>F9-'4 CF &amp; LowerSp PreUp'!F9</f>
        <v>-3.3555000000006885E-2</v>
      </c>
      <c r="G36">
        <f>G9-'4 CF &amp; LowerSp PreUp'!G9</f>
        <v>0.15272100000001387</v>
      </c>
      <c r="H36">
        <f>H9-'4 CF &amp; LowerSp PreUp'!H9</f>
        <v>-0.14483599999999797</v>
      </c>
      <c r="I36">
        <f>I9-'4 CF &amp; LowerSp PreUp'!I9</f>
        <v>8.7651999999998509E-2</v>
      </c>
      <c r="J36">
        <f>J9-'4 CF &amp; LowerSp PreUp'!J9</f>
        <v>1.53450000000106E-2</v>
      </c>
      <c r="K36">
        <f>K9-'4 CF &amp; LowerSp PreUp'!K9</f>
        <v>-0.16601900000000569</v>
      </c>
      <c r="L36">
        <f>L9-'4 CF &amp; LowerSp PreUp'!L9</f>
        <v>-5.0034999999994056E-2</v>
      </c>
      <c r="M36">
        <f>M9-'4 CF &amp; LowerSp PreUp'!M9</f>
        <v>0.16941500000000076</v>
      </c>
      <c r="N36">
        <f>N9-'4 CF &amp; LowerSp PreUp'!N9</f>
        <v>-0.53366200000000674</v>
      </c>
      <c r="O36">
        <f>O9-'4 CF &amp; LowerSp PreUp'!O9</f>
        <v>1.1271699999999925</v>
      </c>
      <c r="P36">
        <f>P9-'4 CF &amp; LowerSp PreUp'!P9</f>
        <v>0.19984600000000796</v>
      </c>
      <c r="Q36">
        <f>Q9-'4 CF &amp; LowerSp PreUp'!Q9</f>
        <v>-0.25600299999999265</v>
      </c>
      <c r="R36">
        <f>R9-'4 CF &amp; LowerSp PreUp'!R9</f>
        <v>5.1897000000025173E-2</v>
      </c>
      <c r="S36">
        <f>S9-'4 CF &amp; LowerSp PreUp'!S9</f>
        <v>0.55564699999999334</v>
      </c>
      <c r="T36">
        <f>T9-'4 CF &amp; LowerSp PreUp'!T9</f>
        <v>0.16395399999998972</v>
      </c>
      <c r="U36">
        <f>U9-'4 CF &amp; LowerSp PreUp'!U9</f>
        <v>1.6720000000006507E-2</v>
      </c>
      <c r="V36">
        <f>V9-'4 CF &amp; LowerSp PreUp'!V9</f>
        <v>5.7665000000000077E-2</v>
      </c>
      <c r="W36">
        <f>W9-'4 CF &amp; LowerSp PreUp'!W9</f>
        <v>0.27200000000000557</v>
      </c>
      <c r="X36">
        <f>X9-'4 CF &amp; LowerSp PreUp'!X9</f>
        <v>-4.7875999999988039E-2</v>
      </c>
      <c r="Y36">
        <f>Y9-'4 CF &amp; LowerSp PreUp'!Y9</f>
        <v>-5.2913000000003763E-2</v>
      </c>
      <c r="Z36">
        <f>Z9-'4 CF &amp; LowerSp PreUp'!Z9</f>
        <v>0.352997000000002</v>
      </c>
      <c r="AA36">
        <f>AA9-'4 CF &amp; LowerSp PreUp'!AA9</f>
        <v>0.33713900000000763</v>
      </c>
      <c r="AB36">
        <f>AB9-'4 CF &amp; LowerSp PreUp'!AB9</f>
        <v>-0.37737500000000068</v>
      </c>
      <c r="AC36">
        <f>AC9-'4 CF &amp; LowerSp PreUp'!AC9</f>
        <v>-0.2327850000000069</v>
      </c>
      <c r="AD36">
        <f t="shared" si="2"/>
        <v>6.4808892857144737E-2</v>
      </c>
    </row>
    <row r="37" spans="1:30" x14ac:dyDescent="0.45">
      <c r="A37" t="s">
        <v>7</v>
      </c>
      <c r="B37">
        <f>B10-'4 CF &amp; LowerSp PreUp'!B10</f>
        <v>-1.3215180000000011</v>
      </c>
      <c r="C37">
        <f>C10-'4 CF &amp; LowerSp PreUp'!C10</f>
        <v>0.23061600000000126</v>
      </c>
      <c r="D37">
        <f>D10-'4 CF &amp; LowerSp PreUp'!D10</f>
        <v>-0.12480000000000047</v>
      </c>
      <c r="E37">
        <f>E10-'4 CF &amp; LowerSp PreUp'!E10</f>
        <v>0.96338300000000032</v>
      </c>
      <c r="F37">
        <f>F10-'4 CF &amp; LowerSp PreUp'!F10</f>
        <v>-0.38100599999999929</v>
      </c>
      <c r="G37">
        <f>G10-'4 CF &amp; LowerSp PreUp'!G10</f>
        <v>-1.079747999999995</v>
      </c>
      <c r="H37">
        <f>H10-'4 CF &amp; LowerSp PreUp'!H10</f>
        <v>0.36104499999999717</v>
      </c>
      <c r="I37">
        <f>I10-'4 CF &amp; LowerSp PreUp'!I10</f>
        <v>-0.14069800000000043</v>
      </c>
      <c r="J37">
        <f>J10-'4 CF &amp; LowerSp PreUp'!J10</f>
        <v>0.14269600000000082</v>
      </c>
      <c r="K37">
        <f>K10-'4 CF &amp; LowerSp PreUp'!K10</f>
        <v>-0.37520199999999981</v>
      </c>
      <c r="L37">
        <f>L10-'4 CF &amp; LowerSp PreUp'!L10</f>
        <v>1.0793530000000047</v>
      </c>
      <c r="M37">
        <f>M10-'4 CF &amp; LowerSp PreUp'!M10</f>
        <v>0.39944599999999753</v>
      </c>
      <c r="N37">
        <f>N10-'4 CF &amp; LowerSp PreUp'!N10</f>
        <v>0.7442750000000018</v>
      </c>
      <c r="O37">
        <f>O10-'4 CF &amp; LowerSp PreUp'!O10</f>
        <v>1.2077629999999999</v>
      </c>
      <c r="P37">
        <f>P10-'4 CF &amp; LowerSp PreUp'!P10</f>
        <v>0.80644099999999952</v>
      </c>
      <c r="Q37">
        <f>Q10-'4 CF &amp; LowerSp PreUp'!Q10</f>
        <v>1.0487600000000015</v>
      </c>
      <c r="R37">
        <f>R10-'4 CF &amp; LowerSp PreUp'!R10</f>
        <v>1.3743400000000037</v>
      </c>
      <c r="S37">
        <f>S10-'4 CF &amp; LowerSp PreUp'!S10</f>
        <v>-0.37365799999999183</v>
      </c>
      <c r="T37">
        <f>T10-'4 CF &amp; LowerSp PreUp'!T10</f>
        <v>0.16487199999999547</v>
      </c>
      <c r="U37">
        <f>U10-'4 CF &amp; LowerSp PreUp'!U10</f>
        <v>1.1523730000000008</v>
      </c>
      <c r="V37">
        <f>V10-'4 CF &amp; LowerSp PreUp'!V10</f>
        <v>-0.47425799999999896</v>
      </c>
      <c r="W37">
        <f>W10-'4 CF &amp; LowerSp PreUp'!W10</f>
        <v>1.0111549999999951</v>
      </c>
      <c r="X37">
        <f>X10-'4 CF &amp; LowerSp PreUp'!X10</f>
        <v>-0.20844400000000007</v>
      </c>
      <c r="Y37">
        <f>Y10-'4 CF &amp; LowerSp PreUp'!Y10</f>
        <v>-0.11148100000000483</v>
      </c>
      <c r="Z37">
        <f>Z10-'4 CF &amp; LowerSp PreUp'!Z10</f>
        <v>0.50901100000000099</v>
      </c>
      <c r="AA37">
        <f>AA10-'4 CF &amp; LowerSp PreUp'!AA10</f>
        <v>-2.8939140000000023</v>
      </c>
      <c r="AB37">
        <f>AB10-'4 CF &amp; LowerSp PreUp'!AB10</f>
        <v>-0.78178799999999882</v>
      </c>
      <c r="AC37">
        <f>AC10-'4 CF &amp; LowerSp PreUp'!AC10</f>
        <v>-1.5928460000000015</v>
      </c>
      <c r="AD37">
        <f t="shared" si="2"/>
        <v>4.772028571428593E-2</v>
      </c>
    </row>
    <row r="38" spans="1:30" x14ac:dyDescent="0.45">
      <c r="A38" t="s">
        <v>8</v>
      </c>
      <c r="B38">
        <f>B11-'4 CF &amp; LowerSp PreUp'!B11</f>
        <v>4.9295000000000755E-2</v>
      </c>
      <c r="C38">
        <f>C11-'4 CF &amp; LowerSp PreUp'!C11</f>
        <v>-0.16126399999999919</v>
      </c>
      <c r="D38">
        <f>D11-'4 CF &amp; LowerSp PreUp'!D11</f>
        <v>-1.1719209999999975</v>
      </c>
      <c r="E38">
        <f>E11-'4 CF &amp; LowerSp PreUp'!E11</f>
        <v>-0.10129799999999989</v>
      </c>
      <c r="F38">
        <f>F11-'4 CF &amp; LowerSp PreUp'!F11</f>
        <v>-1.0113489999999956</v>
      </c>
      <c r="G38">
        <f>G11-'4 CF &amp; LowerSp PreUp'!G11</f>
        <v>0.60504199999999742</v>
      </c>
      <c r="H38">
        <f>H11-'4 CF &amp; LowerSp PreUp'!H11</f>
        <v>-1.2238550000000004</v>
      </c>
      <c r="I38">
        <f>I11-'4 CF &amp; LowerSp PreUp'!I11</f>
        <v>-4.0164000000000755E-2</v>
      </c>
      <c r="J38">
        <f>J11-'4 CF &amp; LowerSp PreUp'!J11</f>
        <v>-0.95354400000000084</v>
      </c>
      <c r="K38">
        <f>K11-'4 CF &amp; LowerSp PreUp'!K11</f>
        <v>-6.8039999999999878E-2</v>
      </c>
      <c r="L38">
        <f>L11-'4 CF &amp; LowerSp PreUp'!L11</f>
        <v>0.39697500000000474</v>
      </c>
      <c r="M38">
        <f>M11-'4 CF &amp; LowerSp PreUp'!M11</f>
        <v>0.1492280000000008</v>
      </c>
      <c r="N38">
        <f>N11-'4 CF &amp; LowerSp PreUp'!N11</f>
        <v>-1.4465709999999987</v>
      </c>
      <c r="O38">
        <f>O11-'4 CF &amp; LowerSp PreUp'!O11</f>
        <v>-0.44037600000000054</v>
      </c>
      <c r="P38">
        <f>P11-'4 CF &amp; LowerSp PreUp'!P11</f>
        <v>1.7080149999999996</v>
      </c>
      <c r="Q38">
        <f>Q11-'4 CF &amp; LowerSp PreUp'!Q11</f>
        <v>0.21700600000000136</v>
      </c>
      <c r="R38">
        <f>R11-'4 CF &amp; LowerSp PreUp'!R11</f>
        <v>1.6545479999999912</v>
      </c>
      <c r="S38">
        <f>S11-'4 CF &amp; LowerSp PreUp'!S11</f>
        <v>0.54093299999999545</v>
      </c>
      <c r="T38">
        <f>T11-'4 CF &amp; LowerSp PreUp'!T11</f>
        <v>-0.20282800000000378</v>
      </c>
      <c r="U38">
        <f>U11-'4 CF &amp; LowerSp PreUp'!U11</f>
        <v>0.34397599999999784</v>
      </c>
      <c r="V38">
        <f>V11-'4 CF &amp; LowerSp PreUp'!V11</f>
        <v>-0.40917100000000062</v>
      </c>
      <c r="W38">
        <f>W11-'4 CF &amp; LowerSp PreUp'!W11</f>
        <v>-0.96189099999999783</v>
      </c>
      <c r="X38">
        <f>X11-'4 CF &amp; LowerSp PreUp'!X11</f>
        <v>0.26412399999999536</v>
      </c>
      <c r="Y38">
        <f>Y11-'4 CF &amp; LowerSp PreUp'!Y11</f>
        <v>-2.7034679999999973</v>
      </c>
      <c r="Z38">
        <f>Z11-'4 CF &amp; LowerSp PreUp'!Z11</f>
        <v>0.33062500000000128</v>
      </c>
      <c r="AA38">
        <f>AA11-'4 CF &amp; LowerSp PreUp'!AA11</f>
        <v>0.74237899999999968</v>
      </c>
      <c r="AB38">
        <f>AB11-'4 CF &amp; LowerSp PreUp'!AB11</f>
        <v>1.5440049999999985</v>
      </c>
      <c r="AC38">
        <f>AC11-'4 CF &amp; LowerSp PreUp'!AC11</f>
        <v>0.38907400000000081</v>
      </c>
      <c r="AD38">
        <f t="shared" si="2"/>
        <v>-7.0018392857143147E-2</v>
      </c>
    </row>
    <row r="39" spans="1:30" x14ac:dyDescent="0.45">
      <c r="A39" t="s">
        <v>9</v>
      </c>
      <c r="B39">
        <f>B12-'4 CF &amp; LowerSp PreUp'!B12</f>
        <v>-0.25322500000000048</v>
      </c>
      <c r="C39">
        <f>C12-'4 CF &amp; LowerSp PreUp'!C12</f>
        <v>0.27034700000000011</v>
      </c>
      <c r="D39">
        <f>D12-'4 CF &amp; LowerSp PreUp'!D12</f>
        <v>-0.24320699999999995</v>
      </c>
      <c r="E39">
        <f>E12-'4 CF &amp; LowerSp PreUp'!E12</f>
        <v>-0.96101499999999973</v>
      </c>
      <c r="F39">
        <f>F12-'4 CF &amp; LowerSp PreUp'!F12</f>
        <v>0.89974999999999739</v>
      </c>
      <c r="G39">
        <f>G12-'4 CF &amp; LowerSp PreUp'!G12</f>
        <v>1.4436070000000001</v>
      </c>
      <c r="H39">
        <f>H12-'4 CF &amp; LowerSp PreUp'!H12</f>
        <v>-0.62772700000000015</v>
      </c>
      <c r="I39">
        <f>I12-'4 CF &amp; LowerSp PreUp'!I12</f>
        <v>6.1699999999997868E-4</v>
      </c>
      <c r="J39">
        <f>J12-'4 CF &amp; LowerSp PreUp'!J12</f>
        <v>-0.74801099999999998</v>
      </c>
      <c r="K39">
        <f>K12-'4 CF &amp; LowerSp PreUp'!K12</f>
        <v>-2.1729740000000004</v>
      </c>
      <c r="L39">
        <f>L12-'4 CF &amp; LowerSp PreUp'!L12</f>
        <v>-0.78234099999999973</v>
      </c>
      <c r="M39">
        <f>M12-'4 CF &amp; LowerSp PreUp'!M12</f>
        <v>-1.3480920000000003</v>
      </c>
      <c r="N39">
        <f>N12-'4 CF &amp; LowerSp PreUp'!N12</f>
        <v>0.48675999999999942</v>
      </c>
      <c r="O39">
        <f>O12-'4 CF &amp; LowerSp PreUp'!O12</f>
        <v>0.26050099999999965</v>
      </c>
      <c r="P39">
        <f>P12-'4 CF &amp; LowerSp PreUp'!P12</f>
        <v>5.7550000000001766E-3</v>
      </c>
      <c r="Q39">
        <f>Q12-'4 CF &amp; LowerSp PreUp'!Q12</f>
        <v>1.2477179999999999</v>
      </c>
      <c r="R39">
        <f>R12-'4 CF &amp; LowerSp PreUp'!R12</f>
        <v>-0.4097500000000025</v>
      </c>
      <c r="S39">
        <f>S12-'4 CF &amp; LowerSp PreUp'!S12</f>
        <v>1.1699320000000029</v>
      </c>
      <c r="T39">
        <f>T12-'4 CF &amp; LowerSp PreUp'!T12</f>
        <v>0.35700900000000146</v>
      </c>
      <c r="U39">
        <f>U12-'4 CF &amp; LowerSp PreUp'!U12</f>
        <v>-0.74015699999999995</v>
      </c>
      <c r="V39">
        <f>V12-'4 CF &amp; LowerSp PreUp'!V12</f>
        <v>-0.12828700000000001</v>
      </c>
      <c r="W39">
        <f>W12-'4 CF &amp; LowerSp PreUp'!W12</f>
        <v>-0.24954900000000002</v>
      </c>
      <c r="X39">
        <f>X12-'4 CF &amp; LowerSp PreUp'!X12</f>
        <v>-0.26375799999999927</v>
      </c>
      <c r="Y39">
        <f>Y12-'4 CF &amp; LowerSp PreUp'!Y12</f>
        <v>-0.36814599999999986</v>
      </c>
      <c r="Z39">
        <f>Z12-'4 CF &amp; LowerSp PreUp'!Z12</f>
        <v>-0.25120600000000026</v>
      </c>
      <c r="AA39">
        <f>AA12-'4 CF &amp; LowerSp PreUp'!AA12</f>
        <v>0.13620199999999993</v>
      </c>
      <c r="AB39">
        <f>AB12-'4 CF &amp; LowerSp PreUp'!AB12</f>
        <v>0.36638999999999999</v>
      </c>
      <c r="AC39">
        <f>AC12-'4 CF &amp; LowerSp PreUp'!AC12</f>
        <v>-8.5350000000001813E-3</v>
      </c>
      <c r="AD39">
        <f t="shared" si="2"/>
        <v>-0.10397828571428579</v>
      </c>
    </row>
    <row r="40" spans="1:30" x14ac:dyDescent="0.45">
      <c r="A40" t="s">
        <v>10</v>
      </c>
      <c r="B40">
        <f>B13-'4 CF &amp; LowerSp PreUp'!B13</f>
        <v>1.0336309999999997</v>
      </c>
      <c r="C40">
        <f>C13-'4 CF &amp; LowerSp PreUp'!C13</f>
        <v>-0.22753099999999904</v>
      </c>
      <c r="D40">
        <f>D13-'4 CF &amp; LowerSp PreUp'!D13</f>
        <v>1.2880279999999971</v>
      </c>
      <c r="E40">
        <f>E13-'4 CF &amp; LowerSp PreUp'!E13</f>
        <v>4.6225999999997214E-2</v>
      </c>
      <c r="F40">
        <f>F13-'4 CF &amp; LowerSp PreUp'!F13</f>
        <v>0.58591900000000408</v>
      </c>
      <c r="G40">
        <f>G13-'4 CF &amp; LowerSp PreUp'!G13</f>
        <v>-0.684078999999997</v>
      </c>
      <c r="H40">
        <f>H13-'4 CF &amp; LowerSp PreUp'!H13</f>
        <v>1.5855910000000009</v>
      </c>
      <c r="I40">
        <f>I13-'4 CF &amp; LowerSp PreUp'!I13</f>
        <v>-3.6920000000009168E-3</v>
      </c>
      <c r="J40">
        <f>J13-'4 CF &amp; LowerSp PreUp'!J13</f>
        <v>1.3909999999999201E-2</v>
      </c>
      <c r="K40">
        <f>K13-'4 CF &amp; LowerSp PreUp'!K13</f>
        <v>0.75863399999999714</v>
      </c>
      <c r="L40">
        <f>L13-'4 CF &amp; LowerSp PreUp'!L13</f>
        <v>0</v>
      </c>
      <c r="M40">
        <f>M13-'4 CF &amp; LowerSp PreUp'!M13</f>
        <v>-1.4387339999999966</v>
      </c>
      <c r="N40">
        <f>N13-'4 CF &amp; LowerSp PreUp'!N13</f>
        <v>-0.20313900000000018</v>
      </c>
      <c r="O40">
        <f>O13-'4 CF &amp; LowerSp PreUp'!O13</f>
        <v>1.9976050000000001</v>
      </c>
      <c r="P40">
        <f>P13-'4 CF &amp; LowerSp PreUp'!P13</f>
        <v>-0.87691399999999931</v>
      </c>
      <c r="Q40">
        <f>Q13-'4 CF &amp; LowerSp PreUp'!Q13</f>
        <v>-2.470085000000001</v>
      </c>
      <c r="R40">
        <f>R13-'4 CF &amp; LowerSp PreUp'!R13</f>
        <v>0.12940100000000143</v>
      </c>
      <c r="S40">
        <f>S13-'4 CF &amp; LowerSp PreUp'!S13</f>
        <v>0.73615200000000414</v>
      </c>
      <c r="T40">
        <f>T13-'4 CF &amp; LowerSp PreUp'!T13</f>
        <v>-0.30772699999999986</v>
      </c>
      <c r="U40">
        <f>U13-'4 CF &amp; LowerSp PreUp'!U13</f>
        <v>-0.60086000000000084</v>
      </c>
      <c r="V40">
        <f>V13-'4 CF &amp; LowerSp PreUp'!V13</f>
        <v>0.5512049999999995</v>
      </c>
      <c r="W40">
        <f>W13-'4 CF &amp; LowerSp PreUp'!W13</f>
        <v>0.19178700000000504</v>
      </c>
      <c r="X40">
        <f>X13-'4 CF &amp; LowerSp PreUp'!X13</f>
        <v>0.23811099999999641</v>
      </c>
      <c r="Y40">
        <f>Y13-'4 CF &amp; LowerSp PreUp'!Y13</f>
        <v>0.36436499999999938</v>
      </c>
      <c r="Z40">
        <f>Z13-'4 CF &amp; LowerSp PreUp'!Z13</f>
        <v>-0.27052400000000176</v>
      </c>
      <c r="AA40">
        <f>AA13-'4 CF &amp; LowerSp PreUp'!AA13</f>
        <v>0.77415499999999682</v>
      </c>
      <c r="AB40">
        <f>AB13-'4 CF &amp; LowerSp PreUp'!AB13</f>
        <v>-0.36063100000000148</v>
      </c>
      <c r="AC40">
        <f>AC13-'4 CF &amp; LowerSp PreUp'!AC13</f>
        <v>0.21329300000000018</v>
      </c>
      <c r="AD40">
        <f t="shared" si="2"/>
        <v>0.10943203571428572</v>
      </c>
    </row>
    <row r="41" spans="1:30" x14ac:dyDescent="0.45">
      <c r="A41" t="s">
        <v>11</v>
      </c>
      <c r="B41">
        <f>B14-'4 CF &amp; LowerSp PreUp'!B14</f>
        <v>0.51829799999999437</v>
      </c>
      <c r="C41">
        <f>C14-'4 CF &amp; LowerSp PreUp'!C14</f>
        <v>-0.17941400000000129</v>
      </c>
      <c r="D41">
        <f>D14-'4 CF &amp; LowerSp PreUp'!D14</f>
        <v>0.39126200000000466</v>
      </c>
      <c r="E41">
        <f>E14-'4 CF &amp; LowerSp PreUp'!E14</f>
        <v>0.14154299999999864</v>
      </c>
      <c r="F41">
        <f>F14-'4 CF &amp; LowerSp PreUp'!F14</f>
        <v>-0.2745259999999945</v>
      </c>
      <c r="G41">
        <f>G14-'4 CF &amp; LowerSp PreUp'!G14</f>
        <v>-0.36606399999999439</v>
      </c>
      <c r="H41">
        <f>H14-'4 CF &amp; LowerSp PreUp'!H14</f>
        <v>1.7784999999996387E-2</v>
      </c>
      <c r="I41">
        <f>I14-'4 CF &amp; LowerSp PreUp'!I14</f>
        <v>0.51221900000000176</v>
      </c>
      <c r="J41">
        <f>J14-'4 CF &amp; LowerSp PreUp'!J14</f>
        <v>1.5771250000000023</v>
      </c>
      <c r="K41">
        <f>K14-'4 CF &amp; LowerSp PreUp'!K14</f>
        <v>2.2054540000000031</v>
      </c>
      <c r="L41">
        <f>L14-'4 CF &amp; LowerSp PreUp'!L14</f>
        <v>0</v>
      </c>
      <c r="M41">
        <f>M14-'4 CF &amp; LowerSp PreUp'!M14</f>
        <v>1.8704130000000028</v>
      </c>
      <c r="N41">
        <f>N14-'4 CF &amp; LowerSp PreUp'!N14</f>
        <v>0.71056799999999498</v>
      </c>
      <c r="O41">
        <f>O14-'4 CF &amp; LowerSp PreUp'!O14</f>
        <v>-3.1626389999999986</v>
      </c>
      <c r="P41">
        <f>P14-'4 CF &amp; LowerSp PreUp'!P14</f>
        <v>-1.3876910000000038</v>
      </c>
      <c r="Q41">
        <f>Q14-'4 CF &amp; LowerSp PreUp'!Q14</f>
        <v>-0.88998600000000039</v>
      </c>
      <c r="R41">
        <f>R14-'4 CF &amp; LowerSp PreUp'!R14</f>
        <v>1.7500480000000067</v>
      </c>
      <c r="S41">
        <f>S14-'4 CF &amp; LowerSp PreUp'!S14</f>
        <v>1.9350900000000024</v>
      </c>
      <c r="T41">
        <f>T14-'4 CF &amp; LowerSp PreUp'!T14</f>
        <v>8.556999999996151E-3</v>
      </c>
      <c r="U41">
        <f>U14-'4 CF &amp; LowerSp PreUp'!U14</f>
        <v>-0.10786300000000182</v>
      </c>
      <c r="V41">
        <f>V14-'4 CF &amp; LowerSp PreUp'!V14</f>
        <v>0.46295399999999987</v>
      </c>
      <c r="W41">
        <f>W14-'4 CF &amp; LowerSp PreUp'!W14</f>
        <v>-0.14152900000000024</v>
      </c>
      <c r="X41">
        <f>X14-'4 CF &amp; LowerSp PreUp'!X14</f>
        <v>0</v>
      </c>
      <c r="Y41">
        <f>Y14-'4 CF &amp; LowerSp PreUp'!Y14</f>
        <v>2.6405719999999988</v>
      </c>
      <c r="Z41">
        <f>Z14-'4 CF &amp; LowerSp PreUp'!Z14</f>
        <v>-4.1854000000000724E-2</v>
      </c>
      <c r="AA41">
        <f>AA14-'4 CF &amp; LowerSp PreUp'!AA14</f>
        <v>1.2108849999999975</v>
      </c>
      <c r="AB41">
        <f>AB14-'4 CF &amp; LowerSp PreUp'!AB14</f>
        <v>-0.89138600000000423</v>
      </c>
      <c r="AC41">
        <f>AC14-'4 CF &amp; LowerSp PreUp'!AC14</f>
        <v>1.1313390000000041</v>
      </c>
      <c r="AD41">
        <f t="shared" si="2"/>
        <v>0.344327142857143</v>
      </c>
    </row>
    <row r="42" spans="1:30" x14ac:dyDescent="0.45">
      <c r="A42" t="s">
        <v>12</v>
      </c>
      <c r="B42">
        <f>B15-'4 CF &amp; LowerSp PreUp'!B15</f>
        <v>2.648200000001566E-2</v>
      </c>
      <c r="C42">
        <f>C15-'4 CF &amp; LowerSp PreUp'!C15</f>
        <v>-6.7244999999999777E-2</v>
      </c>
      <c r="D42">
        <f>D15-'4 CF &amp; LowerSp PreUp'!D15</f>
        <v>0.13936300000000301</v>
      </c>
      <c r="E42">
        <f>E15-'4 CF &amp; LowerSp PreUp'!E15</f>
        <v>8.8838000000009743E-2</v>
      </c>
      <c r="F42">
        <f>F15-'4 CF &amp; LowerSp PreUp'!F15</f>
        <v>-0.18121099999996204</v>
      </c>
      <c r="G42">
        <f>G15-'4 CF &amp; LowerSp PreUp'!G15</f>
        <v>-8.1241000000034091E-2</v>
      </c>
      <c r="H42">
        <f>H15-'4 CF &amp; LowerSp PreUp'!H15</f>
        <v>0.11283900000000813</v>
      </c>
      <c r="I42">
        <f>I15-'4 CF &amp; LowerSp PreUp'!I15</f>
        <v>0.32828100000000404</v>
      </c>
      <c r="J42">
        <f>J15-'4 CF &amp; LowerSp PreUp'!J15</f>
        <v>3.217699999999013E-2</v>
      </c>
      <c r="K42">
        <f>K15-'4 CF &amp; LowerSp PreUp'!K15</f>
        <v>0.34787299999999277</v>
      </c>
      <c r="L42">
        <f>L15-'4 CF &amp; LowerSp PreUp'!L15</f>
        <v>0.69398700000000701</v>
      </c>
      <c r="M42">
        <f>M15-'4 CF &amp; LowerSp PreUp'!M15</f>
        <v>-0.36773800000000278</v>
      </c>
      <c r="N42">
        <f>N15-'4 CF &amp; LowerSp PreUp'!N15</f>
        <v>0.291893999999985</v>
      </c>
      <c r="O42">
        <f>O15-'4 CF &amp; LowerSp PreUp'!O15</f>
        <v>-0.13714400000000637</v>
      </c>
      <c r="P42">
        <f>P15-'4 CF &amp; LowerSp PreUp'!P15</f>
        <v>0.2556069999999977</v>
      </c>
      <c r="Q42">
        <f>Q15-'4 CF &amp; LowerSp PreUp'!Q15</f>
        <v>-0.84658699999999953</v>
      </c>
      <c r="R42">
        <f>R15-'4 CF &amp; LowerSp PreUp'!R15</f>
        <v>4.4985869999999863</v>
      </c>
      <c r="S42">
        <f>S15-'4 CF &amp; LowerSp PreUp'!S15</f>
        <v>4.0084490000000415</v>
      </c>
      <c r="T42">
        <f>T15-'4 CF &amp; LowerSp PreUp'!T15</f>
        <v>1.9883999999990465E-2</v>
      </c>
      <c r="U42">
        <f>U15-'4 CF &amp; LowerSp PreUp'!U15</f>
        <v>4.7468999999992434E-2</v>
      </c>
      <c r="V42">
        <f>V15-'4 CF &amp; LowerSp PreUp'!V15</f>
        <v>2.4449999999944794E-3</v>
      </c>
      <c r="W42">
        <f>W15-'4 CF &amp; LowerSp PreUp'!W15</f>
        <v>-0.15002400000000193</v>
      </c>
      <c r="X42">
        <f>X15-'4 CF &amp; LowerSp PreUp'!X15</f>
        <v>2.970200000001455E-2</v>
      </c>
      <c r="Y42">
        <f>Y15-'4 CF &amp; LowerSp PreUp'!Y15</f>
        <v>-0.17815600000000131</v>
      </c>
      <c r="Z42">
        <f>Z15-'4 CF &amp; LowerSp PreUp'!Z15</f>
        <v>0.27605199999999286</v>
      </c>
      <c r="AA42">
        <f>AA15-'4 CF &amp; LowerSp PreUp'!AA15</f>
        <v>-3.0293999999997823E-2</v>
      </c>
      <c r="AB42">
        <f>AB15-'4 CF &amp; LowerSp PreUp'!AB15</f>
        <v>-0.12341100000000438</v>
      </c>
      <c r="AC42">
        <f>AC15-'4 CF &amp; LowerSp PreUp'!AC15</f>
        <v>0.13232400000001121</v>
      </c>
      <c r="AD42">
        <f t="shared" si="2"/>
        <v>0.32747150000000097</v>
      </c>
    </row>
    <row r="43" spans="1:30" x14ac:dyDescent="0.45">
      <c r="A43" t="s">
        <v>13</v>
      </c>
      <c r="B43">
        <f>B16-'4 CF &amp; LowerSp PreUp'!B16</f>
        <v>0</v>
      </c>
      <c r="C43">
        <f>C16-'4 CF &amp; LowerSp PreUp'!C16</f>
        <v>0</v>
      </c>
      <c r="D43">
        <f>D16-'4 CF &amp; LowerSp PreUp'!D16</f>
        <v>0</v>
      </c>
      <c r="E43">
        <f>E16-'4 CF &amp; LowerSp PreUp'!E16</f>
        <v>0</v>
      </c>
      <c r="F43">
        <f>F16-'4 CF &amp; LowerSp PreUp'!F16</f>
        <v>0</v>
      </c>
      <c r="G43">
        <f>G16-'4 CF &amp; LowerSp PreUp'!G16</f>
        <v>0</v>
      </c>
      <c r="H43">
        <f>H16-'4 CF &amp; LowerSp PreUp'!H16</f>
        <v>0</v>
      </c>
      <c r="I43">
        <f>I16-'4 CF &amp; LowerSp PreUp'!I16</f>
        <v>0</v>
      </c>
      <c r="J43">
        <f>J16-'4 CF &amp; LowerSp PreUp'!J16</f>
        <v>0</v>
      </c>
      <c r="K43">
        <f>K16-'4 CF &amp; LowerSp PreUp'!K16</f>
        <v>0</v>
      </c>
      <c r="L43">
        <f>L16-'4 CF &amp; LowerSp PreUp'!L16</f>
        <v>0</v>
      </c>
      <c r="M43">
        <f>M16-'4 CF &amp; LowerSp PreUp'!M16</f>
        <v>0</v>
      </c>
      <c r="N43">
        <f>N16-'4 CF &amp; LowerSp PreUp'!N16</f>
        <v>0</v>
      </c>
      <c r="O43">
        <f>O16-'4 CF &amp; LowerSp PreUp'!O16</f>
        <v>0</v>
      </c>
      <c r="P43">
        <f>P16-'4 CF &amp; LowerSp PreUp'!P16</f>
        <v>0</v>
      </c>
      <c r="Q43">
        <f>Q16-'4 CF &amp; LowerSp PreUp'!Q16</f>
        <v>0</v>
      </c>
      <c r="R43">
        <f>R16-'4 CF &amp; LowerSp PreUp'!R16</f>
        <v>0</v>
      </c>
      <c r="S43">
        <f>S16-'4 CF &amp; LowerSp PreUp'!S16</f>
        <v>0</v>
      </c>
      <c r="T43">
        <f>T16-'4 CF &amp; LowerSp PreUp'!T16</f>
        <v>0</v>
      </c>
      <c r="U43">
        <f>U16-'4 CF &amp; LowerSp PreUp'!U16</f>
        <v>0</v>
      </c>
      <c r="V43">
        <f>V16-'4 CF &amp; LowerSp PreUp'!V16</f>
        <v>0</v>
      </c>
      <c r="W43">
        <f>W16-'4 CF &amp; LowerSp PreUp'!W16</f>
        <v>0</v>
      </c>
      <c r="X43">
        <f>X16-'4 CF &amp; LowerSp PreUp'!X16</f>
        <v>0</v>
      </c>
      <c r="Y43">
        <f>Y16-'4 CF &amp; LowerSp PreUp'!Y16</f>
        <v>0</v>
      </c>
      <c r="Z43">
        <f>Z16-'4 CF &amp; LowerSp PreUp'!Z16</f>
        <v>0</v>
      </c>
      <c r="AA43">
        <f>AA16-'4 CF &amp; LowerSp PreUp'!AA16</f>
        <v>0</v>
      </c>
      <c r="AB43">
        <f>AB16-'4 CF &amp; LowerSp PreUp'!AB16</f>
        <v>0</v>
      </c>
      <c r="AC43">
        <f>AC16-'4 CF &amp; LowerSp PreUp'!AC16</f>
        <v>0</v>
      </c>
      <c r="AD43">
        <f t="shared" si="2"/>
        <v>0</v>
      </c>
    </row>
    <row r="44" spans="1:30" x14ac:dyDescent="0.45">
      <c r="A44" t="s">
        <v>14</v>
      </c>
      <c r="B44">
        <f>B17-'4 CF &amp; LowerSp PreUp'!B17</f>
        <v>-6.9869999999999877E-2</v>
      </c>
      <c r="C44">
        <f>C17-'4 CF &amp; LowerSp PreUp'!C17</f>
        <v>3.5059000000000395E-2</v>
      </c>
      <c r="D44">
        <f>D17-'4 CF &amp; LowerSp PreUp'!D17</f>
        <v>-9.3701000000000256E-2</v>
      </c>
      <c r="E44">
        <f>E17-'4 CF &amp; LowerSp PreUp'!E17</f>
        <v>2.9500000000126647E-4</v>
      </c>
      <c r="F44">
        <f>F17-'4 CF &amp; LowerSp PreUp'!F17</f>
        <v>3.8400000000038403E-4</v>
      </c>
      <c r="G44">
        <f>G17-'4 CF &amp; LowerSp PreUp'!G17</f>
        <v>2.1957000000000448E-2</v>
      </c>
      <c r="H44">
        <f>H17-'4 CF &amp; LowerSp PreUp'!H17</f>
        <v>-7.6500000000003787E-3</v>
      </c>
      <c r="I44">
        <f>I17-'4 CF &amp; LowerSp PreUp'!I17</f>
        <v>-0.56106900000000026</v>
      </c>
      <c r="J44">
        <f>J17-'4 CF &amp; LowerSp PreUp'!J17</f>
        <v>-0.25110900000000003</v>
      </c>
      <c r="K44">
        <f>K17-'4 CF &amp; LowerSp PreUp'!K17</f>
        <v>-0.30617500000000053</v>
      </c>
      <c r="L44">
        <f>L17-'4 CF &amp; LowerSp PreUp'!L17</f>
        <v>4.6960999999999586E-2</v>
      </c>
      <c r="M44">
        <f>M17-'4 CF &amp; LowerSp PreUp'!M17</f>
        <v>-0.50432499999999969</v>
      </c>
      <c r="N44">
        <f>N17-'4 CF &amp; LowerSp PreUp'!N17</f>
        <v>-0.57674199999999942</v>
      </c>
      <c r="O44">
        <f>O17-'4 CF &amp; LowerSp PreUp'!O17</f>
        <v>-0.17855600000000038</v>
      </c>
      <c r="P44">
        <f>P17-'4 CF &amp; LowerSp PreUp'!P17</f>
        <v>-0.72024799999999889</v>
      </c>
      <c r="Q44">
        <f>Q17-'4 CF &amp; LowerSp PreUp'!Q17</f>
        <v>-1.9017999999999091E-2</v>
      </c>
      <c r="R44">
        <f>R17-'4 CF &amp; LowerSp PreUp'!R17</f>
        <v>-5.7999999999225338E-5</v>
      </c>
      <c r="S44">
        <f>S17-'4 CF &amp; LowerSp PreUp'!S17</f>
        <v>-1.0906999999999556E-2</v>
      </c>
      <c r="T44">
        <f>T17-'4 CF &amp; LowerSp PreUp'!T17</f>
        <v>-0.18645299999999931</v>
      </c>
      <c r="U44">
        <f>U17-'4 CF &amp; LowerSp PreUp'!U17</f>
        <v>1.1948999999999987E-2</v>
      </c>
      <c r="V44">
        <f>V17-'4 CF &amp; LowerSp PreUp'!V17</f>
        <v>-0.28294400000000008</v>
      </c>
      <c r="W44">
        <f>W17-'4 CF &amp; LowerSp PreUp'!W17</f>
        <v>-0.73443900000000006</v>
      </c>
      <c r="X44">
        <f>X17-'4 CF &amp; LowerSp PreUp'!X17</f>
        <v>-0.59767900000000029</v>
      </c>
      <c r="Y44">
        <f>Y17-'4 CF &amp; LowerSp PreUp'!Y17</f>
        <v>-0.59524799999999978</v>
      </c>
      <c r="Z44">
        <f>Z17-'4 CF &amp; LowerSp PreUp'!Z17</f>
        <v>-0.14665599999999834</v>
      </c>
      <c r="AA44">
        <f>AA17-'4 CF &amp; LowerSp PreUp'!AA17</f>
        <v>-0.81906299999999987</v>
      </c>
      <c r="AB44">
        <f>AB17-'4 CF &amp; LowerSp PreUp'!AB17</f>
        <v>-0.48297600000000074</v>
      </c>
      <c r="AC44">
        <f>AC17-'4 CF &amp; LowerSp PreUp'!AC17</f>
        <v>2.2000000000055309E-4</v>
      </c>
      <c r="AD44">
        <f t="shared" si="2"/>
        <v>-0.25100217857142831</v>
      </c>
    </row>
    <row r="45" spans="1:30" x14ac:dyDescent="0.45">
      <c r="A45" t="s">
        <v>15</v>
      </c>
      <c r="B45">
        <f>B18-'4 CF &amp; LowerSp PreUp'!B18</f>
        <v>5.928500000000092E-2</v>
      </c>
      <c r="C45">
        <f>C18-'4 CF &amp; LowerSp PreUp'!C18</f>
        <v>-5.3603000000000733E-2</v>
      </c>
      <c r="D45">
        <f>D18-'4 CF &amp; LowerSp PreUp'!D18</f>
        <v>1.4572000000000251E-2</v>
      </c>
      <c r="E45">
        <f>E18-'4 CF &amp; LowerSp PreUp'!E18</f>
        <v>2.6100000000006673E-4</v>
      </c>
      <c r="F45">
        <f>F18-'4 CF &amp; LowerSp PreUp'!F18</f>
        <v>5.7900000000010721E-4</v>
      </c>
      <c r="G45">
        <f>G18-'4 CF &amp; LowerSp PreUp'!G18</f>
        <v>2.6902999999999011E-2</v>
      </c>
      <c r="H45">
        <f>H18-'4 CF &amp; LowerSp PreUp'!H18</f>
        <v>7.7069999999999084E-3</v>
      </c>
      <c r="I45">
        <f>I18-'4 CF &amp; LowerSp PreUp'!I18</f>
        <v>-0.6057990000000002</v>
      </c>
      <c r="J45">
        <f>J18-'4 CF &amp; LowerSp PreUp'!J18</f>
        <v>-0.4452130000000003</v>
      </c>
      <c r="K45">
        <f>K18-'4 CF &amp; LowerSp PreUp'!K18</f>
        <v>-0.5142679999999995</v>
      </c>
      <c r="L45">
        <f>L18-'4 CF &amp; LowerSp PreUp'!L18</f>
        <v>6.1568000000000289E-2</v>
      </c>
      <c r="M45">
        <f>M18-'4 CF &amp; LowerSp PreUp'!M18</f>
        <v>-0.55713100000000004</v>
      </c>
      <c r="N45">
        <f>N18-'4 CF &amp; LowerSp PreUp'!N18</f>
        <v>-0.64918100000000045</v>
      </c>
      <c r="O45">
        <f>O18-'4 CF &amp; LowerSp PreUp'!O18</f>
        <v>-0.18080299999999916</v>
      </c>
      <c r="P45">
        <f>P18-'4 CF &amp; LowerSp PreUp'!P18</f>
        <v>-0.69533799999999957</v>
      </c>
      <c r="Q45">
        <f>Q18-'4 CF &amp; LowerSp PreUp'!Q18</f>
        <v>-1.7711000000000254E-2</v>
      </c>
      <c r="R45">
        <f>R18-'4 CF &amp; LowerSp PreUp'!R18</f>
        <v>-1.2404000000000082E-2</v>
      </c>
      <c r="S45">
        <f>S18-'4 CF &amp; LowerSp PreUp'!S18</f>
        <v>-4.0043000000000717E-2</v>
      </c>
      <c r="T45">
        <f>T18-'4 CF &amp; LowerSp PreUp'!T18</f>
        <v>-0.17277599999999982</v>
      </c>
      <c r="U45">
        <f>U18-'4 CF &amp; LowerSp PreUp'!U18</f>
        <v>-6.5290999999999766E-2</v>
      </c>
      <c r="V45">
        <f>V18-'4 CF &amp; LowerSp PreUp'!V18</f>
        <v>-0.19174300000000022</v>
      </c>
      <c r="W45">
        <f>W18-'4 CF &amp; LowerSp PreUp'!W18</f>
        <v>-0.79715899999999973</v>
      </c>
      <c r="X45">
        <f>X18-'4 CF &amp; LowerSp PreUp'!X18</f>
        <v>-0.38511200000000034</v>
      </c>
      <c r="Y45">
        <f>Y18-'4 CF &amp; LowerSp PreUp'!Y18</f>
        <v>-0.48718599999999945</v>
      </c>
      <c r="Z45">
        <f>Z18-'4 CF &amp; LowerSp PreUp'!Z18</f>
        <v>-0.20731299999999919</v>
      </c>
      <c r="AA45">
        <f>AA18-'4 CF &amp; LowerSp PreUp'!AA18</f>
        <v>-0.8521920000000005</v>
      </c>
      <c r="AB45">
        <f>AB18-'4 CF &amp; LowerSp PreUp'!AB18</f>
        <v>-0.53808499999999881</v>
      </c>
      <c r="AC45">
        <f>AC18-'4 CF &amp; LowerSp PreUp'!AC18</f>
        <v>2.2000000000055309E-4</v>
      </c>
      <c r="AD45">
        <f t="shared" si="2"/>
        <v>-0.26061628571428563</v>
      </c>
    </row>
    <row r="46" spans="1:30" x14ac:dyDescent="0.45">
      <c r="A46" t="s">
        <v>16</v>
      </c>
      <c r="B46">
        <f>B19-'4 CF &amp; LowerSp PreUp'!B19</f>
        <v>-8.4569000000000116E-2</v>
      </c>
      <c r="C46">
        <f>C19-'4 CF &amp; LowerSp PreUp'!C19</f>
        <v>4.6029999999994686E-3</v>
      </c>
      <c r="D46">
        <f>D19-'4 CF &amp; LowerSp PreUp'!D19</f>
        <v>1.3490000000002667E-3</v>
      </c>
      <c r="E46">
        <f>E19-'4 CF &amp; LowerSp PreUp'!E19</f>
        <v>-4.9999999999883471E-4</v>
      </c>
      <c r="F46">
        <f>F19-'4 CF &amp; LowerSp PreUp'!F19</f>
        <v>1.6700000000113846E-4</v>
      </c>
      <c r="G46">
        <f>G19-'4 CF &amp; LowerSp PreUp'!G19</f>
        <v>-0.11610300000000007</v>
      </c>
      <c r="H46">
        <f>H19-'4 CF &amp; LowerSp PreUp'!H19</f>
        <v>8.9189000000000185E-2</v>
      </c>
      <c r="I46">
        <f>I19-'4 CF &amp; LowerSp PreUp'!I19</f>
        <v>1.1686289999999999</v>
      </c>
      <c r="J46">
        <f>J19-'4 CF &amp; LowerSp PreUp'!J19</f>
        <v>0.64500000000000002</v>
      </c>
      <c r="K46">
        <f>K19-'4 CF &amp; LowerSp PreUp'!K19</f>
        <v>0.35942200000000035</v>
      </c>
      <c r="L46">
        <f>L19-'4 CF &amp; LowerSp PreUp'!L19</f>
        <v>-0.15573900000000052</v>
      </c>
      <c r="M46">
        <f>M19-'4 CF &amp; LowerSp PreUp'!M19</f>
        <v>-0.56141800000000064</v>
      </c>
      <c r="N46">
        <f>N19-'4 CF &amp; LowerSp PreUp'!N19</f>
        <v>-0.82211100000000048</v>
      </c>
      <c r="O46">
        <f>O19-'4 CF &amp; LowerSp PreUp'!O19</f>
        <v>-0.17344300000000068</v>
      </c>
      <c r="P46">
        <f>P19-'4 CF &amp; LowerSp PreUp'!P19</f>
        <v>-0.74810900000000036</v>
      </c>
      <c r="Q46">
        <f>Q19-'4 CF &amp; LowerSp PreUp'!Q19</f>
        <v>-1.31610000000002E-2</v>
      </c>
      <c r="R46">
        <f>R19-'4 CF &amp; LowerSp PreUp'!R19</f>
        <v>1.2289000000000883E-2</v>
      </c>
      <c r="S46">
        <f>S19-'4 CF &amp; LowerSp PreUp'!S19</f>
        <v>8.0589999999993722E-3</v>
      </c>
      <c r="T46">
        <f>T19-'4 CF &amp; LowerSp PreUp'!T19</f>
        <v>-0.26532099999999925</v>
      </c>
      <c r="U46">
        <f>U19-'4 CF &amp; LowerSp PreUp'!U19</f>
        <v>-0.26884100000000011</v>
      </c>
      <c r="V46">
        <f>V19-'4 CF &amp; LowerSp PreUp'!V19</f>
        <v>-0.22335700000000003</v>
      </c>
      <c r="W46">
        <f>W19-'4 CF &amp; LowerSp PreUp'!W19</f>
        <v>-3.4185000000000021E-2</v>
      </c>
      <c r="X46">
        <f>X19-'4 CF &amp; LowerSp PreUp'!X19</f>
        <v>-2.4723999999999968E-2</v>
      </c>
      <c r="Y46">
        <f>Y19-'4 CF &amp; LowerSp PreUp'!Y19</f>
        <v>-5.5226000000000219E-2</v>
      </c>
      <c r="Z46">
        <f>Z19-'4 CF &amp; LowerSp PreUp'!Z19</f>
        <v>-0.26909900000000064</v>
      </c>
      <c r="AA46">
        <f>AA19-'4 CF &amp; LowerSp PreUp'!AA19</f>
        <v>-0.87922499999999992</v>
      </c>
      <c r="AB46">
        <f>AB19-'4 CF &amp; LowerSp PreUp'!AB19</f>
        <v>-0.33887200000000028</v>
      </c>
      <c r="AC46">
        <f>AC19-'4 CF &amp; LowerSp PreUp'!AC19</f>
        <v>2.2000000000055309E-4</v>
      </c>
      <c r="AD46">
        <f t="shared" si="2"/>
        <v>-9.8038428571428568E-2</v>
      </c>
    </row>
    <row r="47" spans="1:30" x14ac:dyDescent="0.45">
      <c r="A47" t="s">
        <v>17</v>
      </c>
      <c r="B47">
        <f>B20-'4 CF &amp; LowerSp PreUp'!B20</f>
        <v>0</v>
      </c>
      <c r="C47">
        <f>C20-'4 CF &amp; LowerSp PreUp'!C20</f>
        <v>0</v>
      </c>
      <c r="D47">
        <f>D20-'4 CF &amp; LowerSp PreUp'!D20</f>
        <v>0</v>
      </c>
      <c r="E47">
        <f>E20-'4 CF &amp; LowerSp PreUp'!E20</f>
        <v>0</v>
      </c>
      <c r="F47">
        <f>F20-'4 CF &amp; LowerSp PreUp'!F20</f>
        <v>0</v>
      </c>
      <c r="G47">
        <f>G20-'4 CF &amp; LowerSp PreUp'!G20</f>
        <v>0</v>
      </c>
      <c r="H47">
        <f>H20-'4 CF &amp; LowerSp PreUp'!H20</f>
        <v>0</v>
      </c>
      <c r="I47">
        <f>I20-'4 CF &amp; LowerSp PreUp'!I20</f>
        <v>0</v>
      </c>
      <c r="J47">
        <f>J20-'4 CF &amp; LowerSp PreUp'!J20</f>
        <v>1.9269999999999995E-2</v>
      </c>
      <c r="K47">
        <f>K20-'4 CF &amp; LowerSp PreUp'!K20</f>
        <v>0.34632499999999999</v>
      </c>
      <c r="L47">
        <f>L20-'4 CF &amp; LowerSp PreUp'!L20</f>
        <v>1.3098000000000054E-2</v>
      </c>
      <c r="M47">
        <f>M20-'4 CF &amp; LowerSp PreUp'!M20</f>
        <v>1.69163</v>
      </c>
      <c r="N47">
        <f>N20-'4 CF &amp; LowerSp PreUp'!N20</f>
        <v>2.0284469999999999</v>
      </c>
      <c r="O47">
        <f>O20-'4 CF &amp; LowerSp PreUp'!O20</f>
        <v>0.61188100000000034</v>
      </c>
      <c r="P47">
        <f>P20-'4 CF &amp; LowerSp PreUp'!P20</f>
        <v>2.6875850000000003</v>
      </c>
      <c r="Q47">
        <f>Q20-'4 CF &amp; LowerSp PreUp'!Q20</f>
        <v>2.5170000000009907E-3</v>
      </c>
      <c r="R47">
        <f>R20-'4 CF &amp; LowerSp PreUp'!R20</f>
        <v>-2.3445000000000604E-2</v>
      </c>
      <c r="S47">
        <f>S20-'4 CF &amp; LowerSp PreUp'!S20</f>
        <v>-9.2679999999987217E-3</v>
      </c>
      <c r="T47">
        <f>T20-'4 CF &amp; LowerSp PreUp'!T20</f>
        <v>0.70461400000000007</v>
      </c>
      <c r="U47">
        <f>U20-'4 CF &amp; LowerSp PreUp'!U20</f>
        <v>0.243705</v>
      </c>
      <c r="V47">
        <f>V20-'4 CF &amp; LowerSp PreUp'!V20</f>
        <v>0.59345599999999998</v>
      </c>
      <c r="W47">
        <f>W20-'4 CF &amp; LowerSp PreUp'!W20</f>
        <v>1.6274519999999999</v>
      </c>
      <c r="X47">
        <f>X20-'4 CF &amp; LowerSp PreUp'!X20</f>
        <v>1.0360170000000002</v>
      </c>
      <c r="Y47">
        <f>Y20-'4 CF &amp; LowerSp PreUp'!Y20</f>
        <v>1.1334230000000003</v>
      </c>
      <c r="Z47">
        <f>Z20-'4 CF &amp; LowerSp PreUp'!Z20</f>
        <v>0.90920700000000032</v>
      </c>
      <c r="AA47">
        <f>AA20-'4 CF &amp; LowerSp PreUp'!AA20</f>
        <v>2.7332809999999998</v>
      </c>
      <c r="AB47">
        <f>AB20-'4 CF &amp; LowerSp PreUp'!AB20</f>
        <v>1.4656929999999999</v>
      </c>
      <c r="AC47">
        <f>AC20-'4 CF &amp; LowerSp PreUp'!AC20</f>
        <v>-2.3604999999999876E-2</v>
      </c>
      <c r="AD47">
        <f t="shared" si="2"/>
        <v>0.63540296428571441</v>
      </c>
    </row>
    <row r="48" spans="1:30" x14ac:dyDescent="0.45">
      <c r="A48" t="s">
        <v>18</v>
      </c>
      <c r="B48">
        <f>B21-'4 CF &amp; LowerSp PreUp'!B21</f>
        <v>-9.5152999999999821E-2</v>
      </c>
      <c r="C48">
        <f>C21-'4 CF &amp; LowerSp PreUp'!C21</f>
        <v>-1.3942000000000121E-2</v>
      </c>
      <c r="D48">
        <f>D21-'4 CF &amp; LowerSp PreUp'!D21</f>
        <v>-7.7779000000003151E-2</v>
      </c>
      <c r="E48">
        <f>E21-'4 CF &amp; LowerSp PreUp'!E21</f>
        <v>5.6000000000722139E-5</v>
      </c>
      <c r="F48">
        <f>F21-'4 CF &amp; LowerSp PreUp'!F21</f>
        <v>1.1299999999998533E-3</v>
      </c>
      <c r="G48">
        <f>G21-'4 CF &amp; LowerSp PreUp'!G21</f>
        <v>-6.7244000000002302E-2</v>
      </c>
      <c r="H48">
        <f>H21-'4 CF &amp; LowerSp PreUp'!H21</f>
        <v>8.924599999999927E-2</v>
      </c>
      <c r="I48">
        <f>I21-'4 CF &amp; LowerSp PreUp'!I21</f>
        <v>1.7619999999993752E-3</v>
      </c>
      <c r="J48">
        <f>J21-'4 CF &amp; LowerSp PreUp'!J21</f>
        <v>-3.2053000000001219E-2</v>
      </c>
      <c r="K48">
        <f>K21-'4 CF &amp; LowerSp PreUp'!K21</f>
        <v>-0.11469499999999933</v>
      </c>
      <c r="L48">
        <f>L21-'4 CF &amp; LowerSp PreUp'!L21</f>
        <v>-3.3913999999999334E-2</v>
      </c>
      <c r="M48">
        <f>M21-'4 CF &amp; LowerSp PreUp'!M21</f>
        <v>6.8754999999999455E-2</v>
      </c>
      <c r="N48">
        <f>N21-'4 CF &amp; LowerSp PreUp'!N21</f>
        <v>-1.9586000000000325E-2</v>
      </c>
      <c r="O48">
        <f>O21-'4 CF &amp; LowerSp PreUp'!O21</f>
        <v>7.9078000000002646E-2</v>
      </c>
      <c r="P48">
        <f>P21-'4 CF &amp; LowerSp PreUp'!P21</f>
        <v>0.52388900000000049</v>
      </c>
      <c r="Q48">
        <f>Q21-'4 CF &amp; LowerSp PreUp'!Q21</f>
        <v>-4.7372000000002856E-2</v>
      </c>
      <c r="R48">
        <f>R21-'4 CF &amp; LowerSp PreUp'!R21</f>
        <v>-2.3617999999999029E-2</v>
      </c>
      <c r="S48">
        <f>S21-'4 CF &amp; LowerSp PreUp'!S21</f>
        <v>-5.216000000000065E-2</v>
      </c>
      <c r="T48">
        <f>T21-'4 CF &amp; LowerSp PreUp'!T21</f>
        <v>8.0064000000000135E-2</v>
      </c>
      <c r="U48">
        <f>U21-'4 CF &amp; LowerSp PreUp'!U21</f>
        <v>-7.8478999999999743E-2</v>
      </c>
      <c r="V48">
        <f>V21-'4 CF &amp; LowerSp PreUp'!V21</f>
        <v>-0.10458799999999968</v>
      </c>
      <c r="W48">
        <f>W21-'4 CF &amp; LowerSp PreUp'!W21</f>
        <v>6.1669999999999447E-2</v>
      </c>
      <c r="X48">
        <f>X21-'4 CF &amp; LowerSp PreUp'!X21</f>
        <v>2.7098999999999762E-2</v>
      </c>
      <c r="Y48">
        <f>Y21-'4 CF &amp; LowerSp PreUp'!Y21</f>
        <v>-4.2369999999998242E-3</v>
      </c>
      <c r="Z48">
        <f>Z21-'4 CF &amp; LowerSp PreUp'!Z21</f>
        <v>0.28613899999999859</v>
      </c>
      <c r="AA48">
        <f>AA21-'4 CF &amp; LowerSp PreUp'!AA21</f>
        <v>0.1828000000000003</v>
      </c>
      <c r="AB48">
        <f>AB21-'4 CF &amp; LowerSp PreUp'!AB21</f>
        <v>0.10576000000000008</v>
      </c>
      <c r="AC48">
        <f>AC21-'4 CF &amp; LowerSp PreUp'!AC21</f>
        <v>-2.2942999999997937E-2</v>
      </c>
      <c r="AD48">
        <f t="shared" si="2"/>
        <v>2.5703035714285529E-2</v>
      </c>
    </row>
    <row r="49" spans="1:30" x14ac:dyDescent="0.45">
      <c r="A49" t="s">
        <v>19</v>
      </c>
      <c r="B49">
        <f>B22-'4 CF &amp; LowerSp PreUp'!B22</f>
        <v>-15.698390999999999</v>
      </c>
      <c r="C49">
        <f>C22-'4 CF &amp; LowerSp PreUp'!C22</f>
        <v>-14.497329000000001</v>
      </c>
      <c r="D49">
        <f>D22-'4 CF &amp; LowerSp PreUp'!D22</f>
        <v>-7.3630180000000003</v>
      </c>
      <c r="E49">
        <f>E22-'4 CF &amp; LowerSp PreUp'!E22</f>
        <v>-0.24955699999999936</v>
      </c>
      <c r="F49">
        <f>F22-'4 CF &amp; LowerSp PreUp'!F22</f>
        <v>-0.51487699999999847</v>
      </c>
      <c r="G49">
        <f>G22-'4 CF &amp; LowerSp PreUp'!G22</f>
        <v>-4.1710309999999993</v>
      </c>
      <c r="H49">
        <f>H22-'4 CF &amp; LowerSp PreUp'!H22</f>
        <v>-5.5887739999999999</v>
      </c>
      <c r="I49">
        <f>I22-'4 CF &amp; LowerSp PreUp'!I22</f>
        <v>-3.6983489999999994</v>
      </c>
      <c r="J49">
        <f>J22-'4 CF &amp; LowerSp PreUp'!J22</f>
        <v>-5.5296859999999999</v>
      </c>
      <c r="K49">
        <f>K22-'4 CF &amp; LowerSp PreUp'!K22</f>
        <v>-7.6342300000000005</v>
      </c>
      <c r="L49">
        <f>L22-'4 CF &amp; LowerSp PreUp'!L22</f>
        <v>-0.14534500000000072</v>
      </c>
      <c r="M49">
        <f>M22-'4 CF &amp; LowerSp PreUp'!M22</f>
        <v>-4.4474540000000005</v>
      </c>
      <c r="N49">
        <f>N22-'4 CF &amp; LowerSp PreUp'!N22</f>
        <v>-5.3270589999999984</v>
      </c>
      <c r="O49">
        <f>O22-'4 CF &amp; LowerSp PreUp'!O22</f>
        <v>-1.6549040000000019</v>
      </c>
      <c r="P49">
        <f>P22-'4 CF &amp; LowerSp PreUp'!P22</f>
        <v>-6.8998439999999999</v>
      </c>
      <c r="Q49">
        <f>Q22-'4 CF &amp; LowerSp PreUp'!Q22</f>
        <v>-0.64294699999999949</v>
      </c>
      <c r="R49">
        <f>R22-'4 CF &amp; LowerSp PreUp'!R22</f>
        <v>-0.30673800000000284</v>
      </c>
      <c r="S49">
        <f>S22-'4 CF &amp; LowerSp PreUp'!S22</f>
        <v>0.13406900000000022</v>
      </c>
      <c r="T49">
        <f>T22-'4 CF &amp; LowerSp PreUp'!T22</f>
        <v>-3.1697619999999995</v>
      </c>
      <c r="U49">
        <f>U22-'4 CF &amp; LowerSp PreUp'!U22</f>
        <v>-2.6486510000000001</v>
      </c>
      <c r="V49">
        <f>V22-'4 CF &amp; LowerSp PreUp'!V22</f>
        <v>-3.6519730000000004</v>
      </c>
      <c r="W49">
        <f>W22-'4 CF &amp; LowerSp PreUp'!W22</f>
        <v>-1.7345379999999997</v>
      </c>
      <c r="X49">
        <f>X22-'4 CF &amp; LowerSp PreUp'!X22</f>
        <v>-3.714662999999998</v>
      </c>
      <c r="Y49">
        <f>Y22-'4 CF &amp; LowerSp PreUp'!Y22</f>
        <v>-6.4058089999999979</v>
      </c>
      <c r="Z49">
        <f>Z22-'4 CF &amp; LowerSp PreUp'!Z22</f>
        <v>-2.3777180000000016</v>
      </c>
      <c r="AA49">
        <f>AA22-'4 CF &amp; LowerSp PreUp'!AA22</f>
        <v>-6.9716449999999988</v>
      </c>
      <c r="AB49">
        <f>AB22-'4 CF &amp; LowerSp PreUp'!AB22</f>
        <v>-3.1477219999999981</v>
      </c>
      <c r="AC49">
        <f>AC22-'4 CF &amp; LowerSp PreUp'!AC22</f>
        <v>-0.21887900000000116</v>
      </c>
      <c r="AD49">
        <f t="shared" si="2"/>
        <v>-4.2241722857142854</v>
      </c>
    </row>
    <row r="50" spans="1:30" x14ac:dyDescent="0.45">
      <c r="A50" t="s">
        <v>20</v>
      </c>
      <c r="B50">
        <f>B23-'4 CF &amp; LowerSp PreUp'!B23</f>
        <v>-1.063326</v>
      </c>
      <c r="C50">
        <f>C23-'4 CF &amp; LowerSp PreUp'!C23</f>
        <v>-1.5287499999999987</v>
      </c>
      <c r="D50">
        <f>D23-'4 CF &amp; LowerSp PreUp'!D23</f>
        <v>-0.87450899999999976</v>
      </c>
      <c r="E50">
        <f>E23-'4 CF &amp; LowerSp PreUp'!E23</f>
        <v>-0.24965600000000165</v>
      </c>
      <c r="F50">
        <f>F23-'4 CF &amp; LowerSp PreUp'!F23</f>
        <v>-0.5150819999999996</v>
      </c>
      <c r="G50">
        <f>G23-'4 CF &amp; LowerSp PreUp'!G23</f>
        <v>-4.2767920000000004</v>
      </c>
      <c r="H50">
        <f>H23-'4 CF &amp; LowerSp PreUp'!H23</f>
        <v>-0.35664599999999957</v>
      </c>
      <c r="I50">
        <f>I23-'4 CF &amp; LowerSp PreUp'!I23</f>
        <v>-1.5211370000000004</v>
      </c>
      <c r="J50">
        <f>J23-'4 CF &amp; LowerSp PreUp'!J23</f>
        <v>-2.1107479999999992</v>
      </c>
      <c r="K50">
        <f>K23-'4 CF &amp; LowerSp PreUp'!K23</f>
        <v>-2.6279330000000005</v>
      </c>
      <c r="L50">
        <f>L23-'4 CF &amp; LowerSp PreUp'!L23</f>
        <v>0.1453219999999984</v>
      </c>
      <c r="M50">
        <f>M23-'4 CF &amp; LowerSp PreUp'!M23</f>
        <v>-1.4924129999999991</v>
      </c>
      <c r="N50">
        <f>N23-'4 CF &amp; LowerSp PreUp'!N23</f>
        <v>-1.9386210000000013</v>
      </c>
      <c r="O50">
        <f>O23-'4 CF &amp; LowerSp PreUp'!O23</f>
        <v>-1.2290049999999972</v>
      </c>
      <c r="P50">
        <f>P23-'4 CF &amp; LowerSp PreUp'!P23</f>
        <v>-2.341069000000001</v>
      </c>
      <c r="Q50">
        <f>Q23-'4 CF &amp; LowerSp PreUp'!Q23</f>
        <v>-0.68293999999999855</v>
      </c>
      <c r="R50">
        <f>R23-'4 CF &amp; LowerSp PreUp'!R23</f>
        <v>-0.37156700000000242</v>
      </c>
      <c r="S50">
        <f>S23-'4 CF &amp; LowerSp PreUp'!S23</f>
        <v>0.13210299999999719</v>
      </c>
      <c r="T50">
        <f>T23-'4 CF &amp; LowerSp PreUp'!T23</f>
        <v>-1.623564</v>
      </c>
      <c r="U50">
        <f>U23-'4 CF &amp; LowerSp PreUp'!U23</f>
        <v>-0.96090699999999973</v>
      </c>
      <c r="V50">
        <f>V23-'4 CF &amp; LowerSp PreUp'!V23</f>
        <v>-1.3257769999999995</v>
      </c>
      <c r="W50">
        <f>W23-'4 CF &amp; LowerSp PreUp'!W23</f>
        <v>-1.9107789999999998</v>
      </c>
      <c r="X50">
        <f>X23-'4 CF &amp; LowerSp PreUp'!X23</f>
        <v>-0.33188800000000107</v>
      </c>
      <c r="Y50">
        <f>Y23-'4 CF &amp; LowerSp PreUp'!Y23</f>
        <v>-2.5516820000000013</v>
      </c>
      <c r="Z50">
        <f>Z23-'4 CF &amp; LowerSp PreUp'!Z23</f>
        <v>-1.4153929999999981</v>
      </c>
      <c r="AA50">
        <f>AA23-'4 CF &amp; LowerSp PreUp'!AA23</f>
        <v>-2.4061590000000024</v>
      </c>
      <c r="AB50">
        <f>AB23-'4 CF &amp; LowerSp PreUp'!AB23</f>
        <v>-1.6091429999999995</v>
      </c>
      <c r="AC50">
        <f>AC23-'4 CF &amp; LowerSp PreUp'!AC23</f>
        <v>-0.2801589999999976</v>
      </c>
      <c r="AD50">
        <f t="shared" si="2"/>
        <v>-1.3327935714285719</v>
      </c>
    </row>
    <row r="51" spans="1:30" x14ac:dyDescent="0.45">
      <c r="A51" t="s">
        <v>24</v>
      </c>
      <c r="B51">
        <f>B24-'4 CF &amp; LowerSp PreUp'!B24</f>
        <v>17.662762000000001</v>
      </c>
      <c r="C51">
        <f>C24-'4 CF &amp; LowerSp PreUp'!C24</f>
        <v>17.126086999999998</v>
      </c>
      <c r="D51">
        <f>D24-'4 CF &amp; LowerSp PreUp'!D24</f>
        <v>9.4567219999999992</v>
      </c>
      <c r="E51">
        <f>E24-'4 CF &amp; LowerSp PreUp'!E24</f>
        <v>3.8610900000000008</v>
      </c>
      <c r="F51">
        <f>F24-'4 CF &amp; LowerSp PreUp'!F24</f>
        <v>3.4856999999999978</v>
      </c>
      <c r="G51">
        <f>G24-'4 CF &amp; LowerSp PreUp'!G24</f>
        <v>10.332245999999998</v>
      </c>
      <c r="H51">
        <f>H24-'4 CF &amp; LowerSp PreUp'!H24</f>
        <v>6.7662319999999996</v>
      </c>
      <c r="I51">
        <f>I24-'4 CF &amp; LowerSp PreUp'!I24</f>
        <v>5.4294719999999996</v>
      </c>
      <c r="J51">
        <f>J24-'4 CF &amp; LowerSp PreUp'!J24</f>
        <v>8.0412600000000012</v>
      </c>
      <c r="K51">
        <f>K24-'4 CF &amp; LowerSp PreUp'!K24</f>
        <v>10.863703000000001</v>
      </c>
      <c r="L51">
        <f>L24-'4 CF &amp; LowerSp PreUp'!L24</f>
        <v>0</v>
      </c>
      <c r="M51">
        <f>M24-'4 CF &amp; LowerSp PreUp'!M24</f>
        <v>7.7131319999999999</v>
      </c>
      <c r="N51">
        <f>N24-'4 CF &amp; LowerSp PreUp'!N24</f>
        <v>9.3949680000000004</v>
      </c>
      <c r="O51">
        <f>O24-'4 CF &amp; LowerSp PreUp'!O24</f>
        <v>5.0602459999999976</v>
      </c>
      <c r="P51">
        <f>P24-'4 CF &amp; LowerSp PreUp'!P24</f>
        <v>12.49963</v>
      </c>
      <c r="Q51">
        <f>Q24-'4 CF &amp; LowerSp PreUp'!Q24</f>
        <v>3.0838290000000015</v>
      </c>
      <c r="R51">
        <f>R24-'4 CF &amp; LowerSp PreUp'!R24</f>
        <v>3.8423910000000028</v>
      </c>
      <c r="S51">
        <f>S24-'4 CF &amp; LowerSp PreUp'!S24</f>
        <v>2.3380579999999966</v>
      </c>
      <c r="T51">
        <f>T24-'4 CF &amp; LowerSp PreUp'!T24</f>
        <v>6.2707949999999997</v>
      </c>
      <c r="U51">
        <f>U24-'4 CF &amp; LowerSp PreUp'!U24</f>
        <v>3.942526</v>
      </c>
      <c r="V51">
        <f>V24-'4 CF &amp; LowerSp PreUp'!V24</f>
        <v>5.795598</v>
      </c>
      <c r="W51">
        <f>W24-'4 CF &amp; LowerSp PreUp'!W24</f>
        <v>6.7572689999999991</v>
      </c>
      <c r="X51">
        <f>X24-'4 CF &amp; LowerSp PreUp'!X24</f>
        <v>5.8286649999999991</v>
      </c>
      <c r="Y51">
        <f>Y24-'4 CF &amp; LowerSp PreUp'!Y24</f>
        <v>10.433392</v>
      </c>
      <c r="Z51">
        <f>Z24-'4 CF &amp; LowerSp PreUp'!Z24</f>
        <v>6.3324669999999994</v>
      </c>
      <c r="AA51">
        <f>AA24-'4 CF &amp; LowerSp PreUp'!AA24</f>
        <v>12.377723000000001</v>
      </c>
      <c r="AB51">
        <f>AB24-'4 CF &amp; LowerSp PreUp'!AB24</f>
        <v>7.3464460000000003</v>
      </c>
      <c r="AC51">
        <f>AC24-'4 CF &amp; LowerSp PreUp'!AC24</f>
        <v>4.0485289999999985</v>
      </c>
      <c r="AD51">
        <f t="shared" si="2"/>
        <v>7.3603906428571433</v>
      </c>
    </row>
    <row r="52" spans="1:30" x14ac:dyDescent="0.45">
      <c r="A52" t="s">
        <v>21</v>
      </c>
      <c r="B52">
        <f>B25-'4 CF &amp; LowerSp PreUp'!B25</f>
        <v>-0.84229399999999899</v>
      </c>
      <c r="C52">
        <f>C25-'4 CF &amp; LowerSp PreUp'!C25</f>
        <v>-0.6936719999999994</v>
      </c>
      <c r="D52">
        <f>D25-'4 CF &amp; LowerSp PreUp'!D25</f>
        <v>-0.81979199999999963</v>
      </c>
      <c r="E52">
        <f>E25-'4 CF &amp; LowerSp PreUp'!E25</f>
        <v>-0.30481199999999831</v>
      </c>
      <c r="F52">
        <f>F25-'4 CF &amp; LowerSp PreUp'!F25</f>
        <v>-0.66205100000000172</v>
      </c>
      <c r="G52">
        <f>G25-'4 CF &amp; LowerSp PreUp'!G25</f>
        <v>-0.81363100000000088</v>
      </c>
      <c r="H52">
        <f>H25-'4 CF &amp; LowerSp PreUp'!H25</f>
        <v>-0.53885700000000014</v>
      </c>
      <c r="I52">
        <f>I25-'4 CF &amp; LowerSp PreUp'!I25</f>
        <v>0</v>
      </c>
      <c r="J52">
        <f>J25-'4 CF &amp; LowerSp PreUp'!J25</f>
        <v>0</v>
      </c>
      <c r="K52">
        <f>K25-'4 CF &amp; LowerSp PreUp'!K25</f>
        <v>-7.4497999999999953E-2</v>
      </c>
      <c r="L52">
        <f>L25-'4 CF &amp; LowerSp PreUp'!L25</f>
        <v>-0.14493000000000045</v>
      </c>
      <c r="M52">
        <f>M25-'4 CF &amp; LowerSp PreUp'!M25</f>
        <v>-1.3357709999999994</v>
      </c>
      <c r="N52">
        <f>N25-'4 CF &amp; LowerSp PreUp'!N25</f>
        <v>-1.6936850000000021</v>
      </c>
      <c r="O52">
        <f>O25-'4 CF &amp; LowerSp PreUp'!O25</f>
        <v>-0.9479910000000018</v>
      </c>
      <c r="P52">
        <f>P25-'4 CF &amp; LowerSp PreUp'!P25</f>
        <v>-1.7776150000000008</v>
      </c>
      <c r="Q52">
        <f>Q25-'4 CF &amp; LowerSp PreUp'!Q25</f>
        <v>-0.92054000000000258</v>
      </c>
      <c r="R52">
        <f>R25-'4 CF &amp; LowerSp PreUp'!R25</f>
        <v>-0.37956000000000145</v>
      </c>
      <c r="S52">
        <f>S25-'4 CF &amp; LowerSp PreUp'!S25</f>
        <v>-0.53359400000000079</v>
      </c>
      <c r="T52">
        <f>T25-'4 CF &amp; LowerSp PreUp'!T25</f>
        <v>-0.3314079999999997</v>
      </c>
      <c r="U52">
        <f>U25-'4 CF &amp; LowerSp PreUp'!U25</f>
        <v>-0.1606510000000001</v>
      </c>
      <c r="V52">
        <f>V25-'4 CF &amp; LowerSp PreUp'!V25</f>
        <v>-0.8305709999999995</v>
      </c>
      <c r="W52">
        <f>W25-'4 CF &amp; LowerSp PreUp'!W25</f>
        <v>-2.6154660000000014</v>
      </c>
      <c r="X52">
        <f>X25-'4 CF &amp; LowerSp PreUp'!X25</f>
        <v>-1.3035840000000007</v>
      </c>
      <c r="Y52">
        <f>Y25-'4 CF &amp; LowerSp PreUp'!Y25</f>
        <v>-0.59682199999999952</v>
      </c>
      <c r="Z52">
        <f>Z25-'4 CF &amp; LowerSp PreUp'!Z25</f>
        <v>-0.55965299999999729</v>
      </c>
      <c r="AA52">
        <f>AA25-'4 CF &amp; LowerSp PreUp'!AA25</f>
        <v>-2.1083029999999994</v>
      </c>
      <c r="AB52">
        <f>AB25-'4 CF &amp; LowerSp PreUp'!AB25</f>
        <v>-1.2431769999999993</v>
      </c>
      <c r="AC52">
        <f>AC25-'4 CF &amp; LowerSp PreUp'!AC25</f>
        <v>-0.25348100000000073</v>
      </c>
      <c r="AD52">
        <f t="shared" si="2"/>
        <v>-0.80308603571428594</v>
      </c>
    </row>
    <row r="53" spans="1:30" x14ac:dyDescent="0.45">
      <c r="A53" t="s">
        <v>22</v>
      </c>
      <c r="B53">
        <f>B26-'4 CF &amp; LowerSp PreUp'!B26</f>
        <v>5.875099999999378E-2</v>
      </c>
      <c r="C53">
        <f>C26-'4 CF &amp; LowerSp PreUp'!C26</f>
        <v>0.40633600000000314</v>
      </c>
      <c r="D53">
        <f>D26-'4 CF &amp; LowerSp PreUp'!D26</f>
        <v>0.39940300000000661</v>
      </c>
      <c r="E53">
        <f>E26-'4 CF &amp; LowerSp PreUp'!E26</f>
        <v>3.0570640000000111</v>
      </c>
      <c r="F53">
        <f>F26-'4 CF &amp; LowerSp PreUp'!F26</f>
        <v>1.793689999999998</v>
      </c>
      <c r="G53">
        <f>G26-'4 CF &amp; LowerSp PreUp'!G26</f>
        <v>1.0707909999999998</v>
      </c>
      <c r="H53">
        <f>H26-'4 CF &amp; LowerSp PreUp'!H26</f>
        <v>0.28195600000000098</v>
      </c>
      <c r="I53">
        <f>I26-'4 CF &amp; LowerSp PreUp'!I26</f>
        <v>0.20998600000000067</v>
      </c>
      <c r="J53">
        <f>J26-'4 CF &amp; LowerSp PreUp'!J26</f>
        <v>0.40082599999999857</v>
      </c>
      <c r="K53">
        <f>K26-'4 CF &amp; LowerSp PreUp'!K26</f>
        <v>0.52704200000000156</v>
      </c>
      <c r="L53">
        <f>L26-'4 CF &amp; LowerSp PreUp'!L26</f>
        <v>-0.14475299999999436</v>
      </c>
      <c r="M53">
        <f>M26-'4 CF &amp; LowerSp PreUp'!M26</f>
        <v>0.43749400000000094</v>
      </c>
      <c r="N53">
        <f>N26-'4 CF &amp; LowerSp PreUp'!N26</f>
        <v>0.43560399999999788</v>
      </c>
      <c r="O53">
        <f>O26-'4 CF &amp; LowerSp PreUp'!O26</f>
        <v>1.2283460000000019</v>
      </c>
      <c r="P53">
        <f>P26-'4 CF &amp; LowerSp PreUp'!P26</f>
        <v>1.4810999999999979</v>
      </c>
      <c r="Q53">
        <f>Q26-'4 CF &amp; LowerSp PreUp'!Q26</f>
        <v>0.83740400000000648</v>
      </c>
      <c r="R53">
        <f>R26-'4 CF &amp; LowerSp PreUp'!R26</f>
        <v>2.7845270000000113</v>
      </c>
      <c r="S53">
        <f>S26-'4 CF &amp; LowerSp PreUp'!S26</f>
        <v>2.0706359999999933</v>
      </c>
      <c r="T53">
        <f>T26-'4 CF &amp; LowerSp PreUp'!T26</f>
        <v>1.1460610000000031</v>
      </c>
      <c r="U53">
        <f>U26-'4 CF &amp; LowerSp PreUp'!U26</f>
        <v>0.17231699999999961</v>
      </c>
      <c r="V53">
        <f>V26-'4 CF &amp; LowerSp PreUp'!V26</f>
        <v>-1.2722000000000122E-2</v>
      </c>
      <c r="W53">
        <f>W26-'4 CF &amp; LowerSp PreUp'!W26</f>
        <v>0.49648599999999732</v>
      </c>
      <c r="X53">
        <f>X26-'4 CF &amp; LowerSp PreUp'!X26</f>
        <v>0.46535200000000287</v>
      </c>
      <c r="Y53">
        <f>Y26-'4 CF &amp; LowerSp PreUp'!Y26</f>
        <v>0.87907899999999728</v>
      </c>
      <c r="Z53">
        <f>Z26-'4 CF &amp; LowerSp PreUp'!Z26</f>
        <v>1.979701999999989</v>
      </c>
      <c r="AA53">
        <f>AA26-'4 CF &amp; LowerSp PreUp'!AA26</f>
        <v>0.89161600000000618</v>
      </c>
      <c r="AB53">
        <f>AB26-'4 CF &amp; LowerSp PreUp'!AB26</f>
        <v>1.3464019999999977</v>
      </c>
      <c r="AC53">
        <f>AC26-'4 CF &amp; LowerSp PreUp'!AC26</f>
        <v>3.296008999999998</v>
      </c>
      <c r="AD53">
        <f t="shared" si="2"/>
        <v>0.99987517857142927</v>
      </c>
    </row>
    <row r="54" spans="1:30" x14ac:dyDescent="0.45">
      <c r="A54" t="s">
        <v>49</v>
      </c>
      <c r="B54">
        <f t="shared" ref="B54:AC54" si="3">B53+B48+B42+B36</f>
        <v>5.8436000000003929E-2</v>
      </c>
      <c r="C54">
        <f t="shared" si="3"/>
        <v>0.29499700000000217</v>
      </c>
      <c r="D54">
        <f t="shared" si="3"/>
        <v>0.65741900000000797</v>
      </c>
      <c r="E54">
        <f t="shared" si="3"/>
        <v>3.0608620000000286</v>
      </c>
      <c r="F54">
        <f t="shared" si="3"/>
        <v>1.5800540000000289</v>
      </c>
      <c r="G54">
        <f t="shared" si="3"/>
        <v>1.0750269999999773</v>
      </c>
      <c r="H54">
        <f t="shared" si="3"/>
        <v>0.33920500000001041</v>
      </c>
      <c r="I54">
        <f t="shared" si="3"/>
        <v>0.6276810000000026</v>
      </c>
      <c r="J54">
        <f t="shared" si="3"/>
        <v>0.41629499999999808</v>
      </c>
      <c r="K54">
        <f t="shared" si="3"/>
        <v>0.59420099999998932</v>
      </c>
      <c r="L54">
        <f t="shared" si="3"/>
        <v>0.46528500000001927</v>
      </c>
      <c r="M54">
        <f t="shared" si="3"/>
        <v>0.30792599999999837</v>
      </c>
      <c r="N54">
        <f t="shared" si="3"/>
        <v>0.17424999999997581</v>
      </c>
      <c r="O54">
        <f t="shared" si="3"/>
        <v>2.2974499999999907</v>
      </c>
      <c r="P54">
        <f t="shared" si="3"/>
        <v>2.460442000000004</v>
      </c>
      <c r="Q54">
        <f t="shared" si="3"/>
        <v>-0.31255799999998857</v>
      </c>
      <c r="R54">
        <f t="shared" si="3"/>
        <v>7.3113930000000238</v>
      </c>
      <c r="S54">
        <f t="shared" si="3"/>
        <v>6.5825720000000274</v>
      </c>
      <c r="T54">
        <f t="shared" si="3"/>
        <v>1.4099629999999834</v>
      </c>
      <c r="U54">
        <f t="shared" si="3"/>
        <v>0.15802699999999881</v>
      </c>
      <c r="V54">
        <f t="shared" si="3"/>
        <v>-5.7200000000005247E-2</v>
      </c>
      <c r="W54">
        <f t="shared" si="3"/>
        <v>0.6801320000000004</v>
      </c>
      <c r="X54">
        <f t="shared" si="3"/>
        <v>0.47427700000002915</v>
      </c>
      <c r="Y54">
        <f t="shared" si="3"/>
        <v>0.64377299999999238</v>
      </c>
      <c r="Z54">
        <f t="shared" si="3"/>
        <v>2.8948899999999824</v>
      </c>
      <c r="AA54">
        <f t="shared" si="3"/>
        <v>1.3812610000000163</v>
      </c>
      <c r="AB54">
        <f t="shared" si="3"/>
        <v>0.95137599999999267</v>
      </c>
      <c r="AC54">
        <f t="shared" si="3"/>
        <v>3.1726050000000043</v>
      </c>
      <c r="AD54">
        <f>AD53+AD48+AD42+AD36</f>
        <v>1.4178586071428605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AD54"/>
  <sheetViews>
    <sheetView workbookViewId="0">
      <selection activeCell="A27" sqref="A27"/>
    </sheetView>
  </sheetViews>
  <sheetFormatPr defaultRowHeight="14.25" x14ac:dyDescent="0.45"/>
  <cols>
    <col min="1" max="1" width="22" bestFit="1" customWidth="1"/>
    <col min="2" max="29" width="12.73046875" bestFit="1" customWidth="1"/>
  </cols>
  <sheetData>
    <row r="1" spans="1:30" x14ac:dyDescent="0.45">
      <c r="B1">
        <v>2019</v>
      </c>
      <c r="C1">
        <v>2019</v>
      </c>
      <c r="D1">
        <v>2019</v>
      </c>
      <c r="E1">
        <v>2019</v>
      </c>
      <c r="F1">
        <v>2019</v>
      </c>
      <c r="G1">
        <v>2019</v>
      </c>
      <c r="H1">
        <v>2019</v>
      </c>
      <c r="I1">
        <v>2019</v>
      </c>
      <c r="J1">
        <v>2019</v>
      </c>
      <c r="K1">
        <v>2019</v>
      </c>
      <c r="L1">
        <v>2019</v>
      </c>
      <c r="M1">
        <v>2019</v>
      </c>
      <c r="N1">
        <v>2020</v>
      </c>
      <c r="O1">
        <v>2020</v>
      </c>
      <c r="P1">
        <v>2020</v>
      </c>
      <c r="Q1">
        <v>2020</v>
      </c>
      <c r="R1">
        <v>2020</v>
      </c>
      <c r="S1">
        <v>2020</v>
      </c>
      <c r="T1">
        <v>2020</v>
      </c>
      <c r="U1">
        <v>2020</v>
      </c>
      <c r="V1">
        <v>2020</v>
      </c>
      <c r="W1">
        <v>2020</v>
      </c>
      <c r="X1">
        <v>2020</v>
      </c>
      <c r="Y1">
        <v>2020</v>
      </c>
      <c r="Z1">
        <v>2021</v>
      </c>
      <c r="AA1">
        <v>2021</v>
      </c>
      <c r="AB1">
        <v>2021</v>
      </c>
      <c r="AC1">
        <v>2021</v>
      </c>
    </row>
    <row r="2" spans="1:30" x14ac:dyDescent="0.45">
      <c r="B2" s="1">
        <v>44197</v>
      </c>
      <c r="C2" s="1">
        <v>44228</v>
      </c>
      <c r="D2" s="1">
        <v>44256</v>
      </c>
      <c r="E2" s="1">
        <v>44287</v>
      </c>
      <c r="F2" s="1">
        <v>44317</v>
      </c>
      <c r="G2" s="1">
        <v>44348</v>
      </c>
      <c r="H2" s="1">
        <v>44378</v>
      </c>
      <c r="I2" s="1">
        <v>44409</v>
      </c>
      <c r="J2" s="1">
        <v>44440</v>
      </c>
      <c r="K2" s="1">
        <v>44470</v>
      </c>
      <c r="L2" s="1">
        <v>44501</v>
      </c>
      <c r="M2" s="1">
        <v>44531</v>
      </c>
      <c r="N2" s="1">
        <v>44197</v>
      </c>
      <c r="O2" s="1">
        <v>44228</v>
      </c>
      <c r="P2" s="1">
        <v>44256</v>
      </c>
      <c r="Q2" s="1">
        <v>44287</v>
      </c>
      <c r="R2" s="1">
        <v>44317</v>
      </c>
      <c r="S2" s="1">
        <v>44348</v>
      </c>
      <c r="T2" s="1">
        <v>44378</v>
      </c>
      <c r="U2" s="1">
        <v>44409</v>
      </c>
      <c r="V2" s="1">
        <v>44440</v>
      </c>
      <c r="W2" s="1">
        <v>44470</v>
      </c>
      <c r="X2" s="1">
        <v>44501</v>
      </c>
      <c r="Y2" s="1">
        <v>44531</v>
      </c>
      <c r="Z2" s="1">
        <v>44197</v>
      </c>
      <c r="AA2" s="1">
        <v>44228</v>
      </c>
      <c r="AB2" s="1">
        <v>44256</v>
      </c>
      <c r="AC2" s="1">
        <v>44287</v>
      </c>
      <c r="AD2" t="s">
        <v>25</v>
      </c>
    </row>
    <row r="3" spans="1:30" x14ac:dyDescent="0.45">
      <c r="A3" t="s">
        <v>0</v>
      </c>
      <c r="B3">
        <v>-8021311.9926659996</v>
      </c>
      <c r="C3">
        <v>-16257430.646111</v>
      </c>
      <c r="D3">
        <v>-10729035.498501999</v>
      </c>
      <c r="E3">
        <v>-31440568.257994</v>
      </c>
      <c r="F3">
        <v>-31589954.609848</v>
      </c>
      <c r="G3">
        <v>-7049444.6290450003</v>
      </c>
      <c r="H3">
        <v>-10949054.310403001</v>
      </c>
      <c r="I3">
        <v>-11326043.583201</v>
      </c>
      <c r="J3">
        <v>-10602528.645313</v>
      </c>
      <c r="K3">
        <v>-36205969.243335001</v>
      </c>
      <c r="L3">
        <v>-8154810.1047769999</v>
      </c>
      <c r="M3">
        <v>-6778941.3965910003</v>
      </c>
      <c r="N3">
        <v>-7771495.9950440004</v>
      </c>
      <c r="O3">
        <v>-13346807.557987001</v>
      </c>
      <c r="P3">
        <v>-5977106.117877</v>
      </c>
      <c r="Q3">
        <v>-18634438.129647002</v>
      </c>
      <c r="R3">
        <v>-158188487.08011499</v>
      </c>
      <c r="S3">
        <v>-115417428.374823</v>
      </c>
      <c r="T3">
        <v>-10881605.658904999</v>
      </c>
      <c r="U3">
        <v>-5630370.5982339997</v>
      </c>
      <c r="V3">
        <v>-7718905.5313940002</v>
      </c>
      <c r="W3">
        <v>-9022954.6907100007</v>
      </c>
      <c r="X3">
        <v>-7100904.9344520001</v>
      </c>
      <c r="Y3">
        <v>-9686633.3960379995</v>
      </c>
      <c r="Z3">
        <v>-12477961.223556001</v>
      </c>
      <c r="AA3">
        <v>-12159273.206418</v>
      </c>
      <c r="AB3">
        <v>-9557701.045558</v>
      </c>
      <c r="AC3">
        <v>-21322665.249823999</v>
      </c>
      <c r="AD3">
        <f>AVERAGE(B3:AC3)</f>
        <v>-21928565.418156009</v>
      </c>
    </row>
    <row r="4" spans="1:30" x14ac:dyDescent="0.45">
      <c r="A4" t="s">
        <v>1</v>
      </c>
      <c r="B4">
        <v>-5208570.6842379998</v>
      </c>
      <c r="C4">
        <v>-12244133.988972999</v>
      </c>
      <c r="D4">
        <v>-4507143.5956049999</v>
      </c>
      <c r="E4">
        <v>-1152216.556629</v>
      </c>
      <c r="F4">
        <v>531014.55977099994</v>
      </c>
      <c r="G4">
        <v>549017.48236200004</v>
      </c>
      <c r="H4">
        <v>-4620032.9265369996</v>
      </c>
      <c r="I4">
        <v>-5742363.8688129997</v>
      </c>
      <c r="J4">
        <v>-5783960.6093490003</v>
      </c>
      <c r="K4">
        <v>-4587914.9546039999</v>
      </c>
      <c r="L4">
        <v>-7199644.5344559997</v>
      </c>
      <c r="M4">
        <v>-6696806.0348359998</v>
      </c>
      <c r="N4">
        <v>-6155897.9907430001</v>
      </c>
      <c r="O4">
        <v>-4965455.8808230003</v>
      </c>
      <c r="P4">
        <v>-5977106.1178780003</v>
      </c>
      <c r="Q4">
        <v>-4655513.1441190001</v>
      </c>
      <c r="R4">
        <v>-415660.50103599997</v>
      </c>
      <c r="S4">
        <v>-440290.07029</v>
      </c>
      <c r="T4">
        <v>-2829380.4437879999</v>
      </c>
      <c r="U4">
        <v>-5625925.3601360004</v>
      </c>
      <c r="V4">
        <v>-6951928.2389449999</v>
      </c>
      <c r="W4">
        <v>-6388638.3891240004</v>
      </c>
      <c r="X4">
        <v>-6797758.7753919996</v>
      </c>
      <c r="Y4">
        <v>-9529241.3960379995</v>
      </c>
      <c r="Z4">
        <v>-8071607.1239120001</v>
      </c>
      <c r="AA4">
        <v>-6998905.6939289998</v>
      </c>
      <c r="AB4">
        <v>-4113471.2870149999</v>
      </c>
      <c r="AC4">
        <v>-1453377.3658789999</v>
      </c>
      <c r="AD4">
        <f t="shared" ref="AD4:AD26" si="0">AVERAGE(B4:AC4)</f>
        <v>-4929746.9103912143</v>
      </c>
    </row>
    <row r="5" spans="1:30" x14ac:dyDescent="0.45">
      <c r="A5" t="s">
        <v>2</v>
      </c>
      <c r="B5">
        <v>41.555701999999997</v>
      </c>
      <c r="C5">
        <v>35.768177000000001</v>
      </c>
      <c r="D5">
        <v>33.079436000000001</v>
      </c>
      <c r="E5">
        <v>53.187148999999998</v>
      </c>
      <c r="F5">
        <v>61.379986000000002</v>
      </c>
      <c r="G5">
        <v>59.532362999999997</v>
      </c>
      <c r="H5">
        <v>41.880183000000002</v>
      </c>
      <c r="I5">
        <v>38.102204999999998</v>
      </c>
      <c r="J5">
        <v>49.255892000000003</v>
      </c>
      <c r="K5">
        <v>41.918900000000001</v>
      </c>
      <c r="L5">
        <v>41.644534</v>
      </c>
      <c r="M5">
        <v>45.530217</v>
      </c>
      <c r="N5">
        <v>43.273260999999998</v>
      </c>
      <c r="O5">
        <v>45.599260999999998</v>
      </c>
      <c r="P5">
        <v>14.612031</v>
      </c>
      <c r="Q5">
        <v>0</v>
      </c>
      <c r="R5">
        <v>0</v>
      </c>
      <c r="S5">
        <v>27.598222</v>
      </c>
      <c r="T5">
        <v>54.792974000000001</v>
      </c>
      <c r="U5">
        <v>36.656331999999999</v>
      </c>
      <c r="V5">
        <v>25.165773999999999</v>
      </c>
      <c r="W5">
        <v>35.953716999999997</v>
      </c>
      <c r="X5">
        <v>50.160823000000001</v>
      </c>
      <c r="Y5">
        <v>48.967309999999998</v>
      </c>
      <c r="Z5">
        <v>46.811759000000002</v>
      </c>
      <c r="AA5">
        <v>50.109364999999997</v>
      </c>
      <c r="AB5">
        <v>48.618752000000001</v>
      </c>
      <c r="AC5">
        <v>41.568522000000002</v>
      </c>
      <c r="AD5">
        <f t="shared" si="0"/>
        <v>39.740101678571428</v>
      </c>
    </row>
    <row r="6" spans="1:30" x14ac:dyDescent="0.45">
      <c r="A6" t="s">
        <v>3</v>
      </c>
      <c r="B6">
        <v>13.277259000000001</v>
      </c>
      <c r="C6">
        <v>12.623881000000001</v>
      </c>
      <c r="D6">
        <v>8.8018129999999992</v>
      </c>
      <c r="E6">
        <v>36.651530000000001</v>
      </c>
      <c r="F6">
        <v>57.660727000000001</v>
      </c>
      <c r="G6">
        <v>52.985306999999999</v>
      </c>
      <c r="H6">
        <v>19.891994</v>
      </c>
      <c r="I6">
        <v>1.769128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13.964383</v>
      </c>
      <c r="Q6">
        <v>34.310423999999998</v>
      </c>
      <c r="R6">
        <v>59.080371</v>
      </c>
      <c r="S6">
        <v>57.922035000000001</v>
      </c>
      <c r="T6">
        <v>39.936559000000003</v>
      </c>
      <c r="U6">
        <v>12.345419</v>
      </c>
      <c r="V6">
        <v>8.3351710000000008</v>
      </c>
      <c r="W6">
        <v>22.399538</v>
      </c>
      <c r="X6">
        <v>41.331077999999998</v>
      </c>
      <c r="Y6">
        <v>31.591947000000001</v>
      </c>
      <c r="Z6">
        <v>32.538119000000002</v>
      </c>
      <c r="AA6">
        <v>32.811036999999999</v>
      </c>
      <c r="AB6">
        <v>30.543482999999998</v>
      </c>
      <c r="AC6">
        <v>15.893196</v>
      </c>
      <c r="AD6">
        <f t="shared" si="0"/>
        <v>22.738014250000003</v>
      </c>
    </row>
    <row r="7" spans="1:30" x14ac:dyDescent="0.45">
      <c r="A7" t="s">
        <v>4</v>
      </c>
      <c r="B7">
        <v>28.978708999999998</v>
      </c>
      <c r="C7">
        <v>23.661550999999999</v>
      </c>
      <c r="D7">
        <v>20.138090999999999</v>
      </c>
      <c r="E7">
        <v>51.010249999999999</v>
      </c>
      <c r="F7">
        <v>66.506174999999999</v>
      </c>
      <c r="G7">
        <v>66.291846000000007</v>
      </c>
      <c r="H7">
        <v>33.215604999999996</v>
      </c>
      <c r="I7">
        <v>21.321915000000001</v>
      </c>
      <c r="J7">
        <v>29.303305999999999</v>
      </c>
      <c r="K7">
        <v>26.966878000000001</v>
      </c>
      <c r="L7">
        <v>28.065587000000001</v>
      </c>
      <c r="M7">
        <v>37.545167999999997</v>
      </c>
      <c r="N7">
        <v>43.381250999999999</v>
      </c>
      <c r="O7">
        <v>36.568669</v>
      </c>
      <c r="P7">
        <v>27.331264000000001</v>
      </c>
      <c r="Q7">
        <v>46.397658999999997</v>
      </c>
      <c r="R7">
        <v>67.998665000000003</v>
      </c>
      <c r="S7">
        <v>66.681361999999993</v>
      </c>
      <c r="T7">
        <v>54.920530999999997</v>
      </c>
      <c r="U7">
        <v>18.267873999999999</v>
      </c>
      <c r="V7">
        <v>1.9630799999999999</v>
      </c>
      <c r="W7">
        <v>0</v>
      </c>
      <c r="X7">
        <v>0</v>
      </c>
      <c r="Y7">
        <v>0</v>
      </c>
      <c r="Z7">
        <v>0</v>
      </c>
      <c r="AA7">
        <v>0</v>
      </c>
      <c r="AB7">
        <v>1.8832549999999999</v>
      </c>
      <c r="AC7">
        <v>37.461758000000003</v>
      </c>
      <c r="AD7">
        <f t="shared" si="0"/>
        <v>29.852158892857144</v>
      </c>
    </row>
    <row r="8" spans="1:30" x14ac:dyDescent="0.45">
      <c r="A8" t="s">
        <v>5</v>
      </c>
      <c r="B8">
        <v>7.2687860000000004</v>
      </c>
      <c r="C8">
        <v>8.0627420000000001</v>
      </c>
      <c r="D8">
        <v>5.7676689999999997</v>
      </c>
      <c r="E8">
        <v>33.691192000000001</v>
      </c>
      <c r="F8">
        <v>53.397570999999999</v>
      </c>
      <c r="G8">
        <v>44.798853999999999</v>
      </c>
      <c r="H8">
        <v>14.687212000000001</v>
      </c>
      <c r="I8">
        <v>2.369224</v>
      </c>
      <c r="J8">
        <v>0.63977399999999995</v>
      </c>
      <c r="K8">
        <v>7.3487780000000003</v>
      </c>
      <c r="L8">
        <v>1.291345</v>
      </c>
      <c r="M8">
        <v>10.494521000000001</v>
      </c>
      <c r="N8">
        <v>18.106525999999999</v>
      </c>
      <c r="O8">
        <v>11.867796</v>
      </c>
      <c r="P8">
        <v>20.080967000000001</v>
      </c>
      <c r="Q8">
        <v>28.709112000000001</v>
      </c>
      <c r="R8">
        <v>54.617469999999997</v>
      </c>
      <c r="S8">
        <v>53.546635000000002</v>
      </c>
      <c r="T8">
        <v>34.280403</v>
      </c>
      <c r="U8">
        <v>9.2370339999999995</v>
      </c>
      <c r="V8">
        <v>6.6572209999999998</v>
      </c>
      <c r="W8">
        <v>19.081077000000001</v>
      </c>
      <c r="X8">
        <v>14.520645</v>
      </c>
      <c r="Y8">
        <v>21.650490000000001</v>
      </c>
      <c r="Z8">
        <v>17.924187</v>
      </c>
      <c r="AA8">
        <v>22.394966</v>
      </c>
      <c r="AB8">
        <v>19.623754000000002</v>
      </c>
      <c r="AC8">
        <v>8.9704979999999992</v>
      </c>
      <c r="AD8">
        <f t="shared" si="0"/>
        <v>19.68165889285714</v>
      </c>
    </row>
    <row r="9" spans="1:30" x14ac:dyDescent="0.45">
      <c r="A9" t="s">
        <v>6</v>
      </c>
      <c r="B9">
        <v>91.080456999999996</v>
      </c>
      <c r="C9">
        <v>80.116350999999995</v>
      </c>
      <c r="D9">
        <v>67.787008999999998</v>
      </c>
      <c r="E9">
        <v>174.54012</v>
      </c>
      <c r="F9">
        <v>238.944458</v>
      </c>
      <c r="G9">
        <v>223.60836900000001</v>
      </c>
      <c r="H9">
        <v>109.674994</v>
      </c>
      <c r="I9">
        <v>63.562472999999997</v>
      </c>
      <c r="J9">
        <v>79.198971999999998</v>
      </c>
      <c r="K9">
        <v>76.234555999999998</v>
      </c>
      <c r="L9">
        <v>70.960804999999993</v>
      </c>
      <c r="M9">
        <v>93.569906000000003</v>
      </c>
      <c r="N9">
        <v>104.761038</v>
      </c>
      <c r="O9">
        <v>94.035725999999997</v>
      </c>
      <c r="P9">
        <v>75.988643999999994</v>
      </c>
      <c r="Q9">
        <v>109.41719500000001</v>
      </c>
      <c r="R9">
        <v>181.696506</v>
      </c>
      <c r="S9">
        <v>205.74825300000001</v>
      </c>
      <c r="T9">
        <v>183.93046699999999</v>
      </c>
      <c r="U9">
        <v>76.506658000000002</v>
      </c>
      <c r="V9">
        <v>42.121246999999997</v>
      </c>
      <c r="W9">
        <v>77.434331999999998</v>
      </c>
      <c r="X9">
        <v>105.992407</v>
      </c>
      <c r="Y9">
        <v>102.209746</v>
      </c>
      <c r="Z9">
        <v>97.274064999999993</v>
      </c>
      <c r="AA9">
        <v>105.31536800000001</v>
      </c>
      <c r="AB9">
        <v>100.66924299999999</v>
      </c>
      <c r="AC9">
        <v>103.893974</v>
      </c>
      <c r="AD9">
        <f t="shared" si="0"/>
        <v>112.00976210714285</v>
      </c>
    </row>
    <row r="10" spans="1:30" x14ac:dyDescent="0.45">
      <c r="A10" t="s">
        <v>7</v>
      </c>
      <c r="B10">
        <v>29.635740999999999</v>
      </c>
      <c r="C10">
        <v>26.40841</v>
      </c>
      <c r="D10">
        <v>22.119767</v>
      </c>
      <c r="E10">
        <v>58.727429999999998</v>
      </c>
      <c r="F10">
        <v>90.883230999999995</v>
      </c>
      <c r="G10">
        <v>79.835616999999999</v>
      </c>
      <c r="H10">
        <v>37.297418999999998</v>
      </c>
      <c r="I10">
        <v>22.111267000000002</v>
      </c>
      <c r="J10">
        <v>16.916215999999999</v>
      </c>
      <c r="K10">
        <v>14.636324</v>
      </c>
      <c r="L10">
        <v>56.072719999999997</v>
      </c>
      <c r="M10">
        <v>43.764130999999999</v>
      </c>
      <c r="N10">
        <v>37.156455999999999</v>
      </c>
      <c r="O10">
        <v>30.258780999999999</v>
      </c>
      <c r="P10">
        <v>24.077393000000001</v>
      </c>
      <c r="Q10">
        <v>39.401964</v>
      </c>
      <c r="R10">
        <v>89.469769999999997</v>
      </c>
      <c r="S10">
        <v>90.386116000000001</v>
      </c>
      <c r="T10">
        <v>62.165976999999998</v>
      </c>
      <c r="U10">
        <v>27.704591000000001</v>
      </c>
      <c r="V10">
        <v>22.410803999999999</v>
      </c>
      <c r="W10">
        <v>39.000382000000002</v>
      </c>
      <c r="X10">
        <v>55.153202999999998</v>
      </c>
      <c r="Y10">
        <v>39.105083999999998</v>
      </c>
      <c r="Z10">
        <v>34.754660000000001</v>
      </c>
      <c r="AA10">
        <v>34.580486000000001</v>
      </c>
      <c r="AB10">
        <v>37.799301</v>
      </c>
      <c r="AC10">
        <v>37.172863</v>
      </c>
      <c r="AD10">
        <f t="shared" si="0"/>
        <v>42.82164657142858</v>
      </c>
    </row>
    <row r="11" spans="1:30" x14ac:dyDescent="0.45">
      <c r="A11" t="s">
        <v>8</v>
      </c>
      <c r="B11">
        <v>22.844318999999999</v>
      </c>
      <c r="C11">
        <v>21.447827</v>
      </c>
      <c r="D11">
        <v>16.756428</v>
      </c>
      <c r="E11">
        <v>56.145705999999997</v>
      </c>
      <c r="F11">
        <v>93.048930999999996</v>
      </c>
      <c r="G11">
        <v>72.901756000000006</v>
      </c>
      <c r="H11">
        <v>24.608682000000002</v>
      </c>
      <c r="I11">
        <v>14.133181</v>
      </c>
      <c r="J11">
        <v>10.580368</v>
      </c>
      <c r="K11">
        <v>7.620457</v>
      </c>
      <c r="L11">
        <v>44.584598</v>
      </c>
      <c r="M11">
        <v>26.311651000000001</v>
      </c>
      <c r="N11">
        <v>22.006985</v>
      </c>
      <c r="O11">
        <v>21.041998</v>
      </c>
      <c r="P11">
        <v>10.484973</v>
      </c>
      <c r="Q11">
        <v>25.119077000000001</v>
      </c>
      <c r="R11">
        <v>81.977072000000007</v>
      </c>
      <c r="S11">
        <v>74.626836999999995</v>
      </c>
      <c r="T11">
        <v>58.947243</v>
      </c>
      <c r="U11">
        <v>18.410312000000001</v>
      </c>
      <c r="V11">
        <v>8.7927029999999995</v>
      </c>
      <c r="W11">
        <v>24.259998</v>
      </c>
      <c r="X11">
        <v>41.536195999999997</v>
      </c>
      <c r="Y11">
        <v>22.841355</v>
      </c>
      <c r="Z11">
        <v>19.361411</v>
      </c>
      <c r="AA11">
        <v>23.250758000000001</v>
      </c>
      <c r="AB11">
        <v>17.827435999999999</v>
      </c>
      <c r="AC11">
        <v>25.581675000000001</v>
      </c>
      <c r="AD11">
        <f t="shared" si="0"/>
        <v>32.394640464285708</v>
      </c>
    </row>
    <row r="12" spans="1:30" x14ac:dyDescent="0.45">
      <c r="A12" t="s">
        <v>9</v>
      </c>
      <c r="B12">
        <v>3.9281600000000001</v>
      </c>
      <c r="C12">
        <v>5.9707660000000002</v>
      </c>
      <c r="D12">
        <v>5.4332180000000001</v>
      </c>
      <c r="E12">
        <v>24.211545000000001</v>
      </c>
      <c r="F12">
        <v>64.615780999999998</v>
      </c>
      <c r="G12">
        <v>41.767583000000002</v>
      </c>
      <c r="H12">
        <v>5.5941280000000004</v>
      </c>
      <c r="I12">
        <v>0.50061100000000003</v>
      </c>
      <c r="J12">
        <v>4.6585099999999997</v>
      </c>
      <c r="K12">
        <v>3.2532619999999999</v>
      </c>
      <c r="L12">
        <v>3.7524009999999999</v>
      </c>
      <c r="M12">
        <v>5.1943830000000002</v>
      </c>
      <c r="N12">
        <v>5.540419</v>
      </c>
      <c r="O12">
        <v>6.151097</v>
      </c>
      <c r="P12">
        <v>1.5915820000000001</v>
      </c>
      <c r="Q12">
        <v>6.6189660000000003</v>
      </c>
      <c r="R12">
        <v>78.289289999999994</v>
      </c>
      <c r="S12">
        <v>72.701595999999995</v>
      </c>
      <c r="T12">
        <v>30.345647</v>
      </c>
      <c r="U12">
        <v>4.8593909999999996</v>
      </c>
      <c r="V12">
        <v>0.12809200000000001</v>
      </c>
      <c r="W12">
        <v>2.7128450000000002</v>
      </c>
      <c r="X12">
        <v>11.937512</v>
      </c>
      <c r="Y12">
        <v>2.8586339999999999</v>
      </c>
      <c r="Z12">
        <v>1.9821489999999999</v>
      </c>
      <c r="AA12">
        <v>7.6386859999999999</v>
      </c>
      <c r="AB12">
        <v>4.5188280000000001</v>
      </c>
      <c r="AC12">
        <v>3.6410930000000001</v>
      </c>
      <c r="AD12">
        <f t="shared" si="0"/>
        <v>14.657006249999998</v>
      </c>
    </row>
    <row r="13" spans="1:30" x14ac:dyDescent="0.45">
      <c r="A13" t="s">
        <v>10</v>
      </c>
      <c r="B13">
        <v>27.053283</v>
      </c>
      <c r="C13">
        <v>25.604001</v>
      </c>
      <c r="D13">
        <v>19.843630000000001</v>
      </c>
      <c r="E13">
        <v>55.532187999999998</v>
      </c>
      <c r="F13">
        <v>85.395016999999996</v>
      </c>
      <c r="G13">
        <v>74.30856</v>
      </c>
      <c r="H13">
        <v>34.891070999999997</v>
      </c>
      <c r="I13">
        <v>20.271588999999999</v>
      </c>
      <c r="J13">
        <v>31.005648000000001</v>
      </c>
      <c r="K13">
        <v>29.909696</v>
      </c>
      <c r="L13">
        <v>0</v>
      </c>
      <c r="M13">
        <v>32.769033999999998</v>
      </c>
      <c r="N13">
        <v>25.541847000000001</v>
      </c>
      <c r="O13">
        <v>23.454129999999999</v>
      </c>
      <c r="P13">
        <v>17.640032999999999</v>
      </c>
      <c r="Q13">
        <v>33.885134000000001</v>
      </c>
      <c r="R13">
        <v>83.806225999999995</v>
      </c>
      <c r="S13">
        <v>73.842039</v>
      </c>
      <c r="T13">
        <v>57.947338000000002</v>
      </c>
      <c r="U13">
        <v>26.982555999999999</v>
      </c>
      <c r="V13">
        <v>22.190090999999999</v>
      </c>
      <c r="W13">
        <v>35.868571000000003</v>
      </c>
      <c r="X13">
        <v>47.720436999999997</v>
      </c>
      <c r="Y13">
        <v>28.290818999999999</v>
      </c>
      <c r="Z13">
        <v>23.96041</v>
      </c>
      <c r="AA13">
        <v>27.460874</v>
      </c>
      <c r="AB13">
        <v>26.570944999999998</v>
      </c>
      <c r="AC13">
        <v>28.813638000000001</v>
      </c>
      <c r="AD13">
        <f t="shared" si="0"/>
        <v>36.448528750000001</v>
      </c>
    </row>
    <row r="14" spans="1:30" x14ac:dyDescent="0.45">
      <c r="A14" t="s">
        <v>11</v>
      </c>
      <c r="B14">
        <v>52.130676999999999</v>
      </c>
      <c r="C14">
        <v>42.218425000000003</v>
      </c>
      <c r="D14">
        <v>35.970703</v>
      </c>
      <c r="E14">
        <v>74.026298999999995</v>
      </c>
      <c r="F14">
        <v>102.924487</v>
      </c>
      <c r="G14">
        <v>99.525120999999999</v>
      </c>
      <c r="H14">
        <v>63.524836999999998</v>
      </c>
      <c r="I14">
        <v>38.592447999999997</v>
      </c>
      <c r="J14">
        <v>54.138584999999999</v>
      </c>
      <c r="K14">
        <v>63.828358999999999</v>
      </c>
      <c r="L14">
        <v>0</v>
      </c>
      <c r="M14">
        <v>27.650164</v>
      </c>
      <c r="N14">
        <v>65.943378999999993</v>
      </c>
      <c r="O14">
        <v>52.435654999999997</v>
      </c>
      <c r="P14">
        <v>60.293489000000001</v>
      </c>
      <c r="Q14">
        <v>60.57593</v>
      </c>
      <c r="R14">
        <v>104.670874</v>
      </c>
      <c r="S14">
        <v>87.644368999999998</v>
      </c>
      <c r="T14">
        <v>73.586613</v>
      </c>
      <c r="U14">
        <v>40.313552000000001</v>
      </c>
      <c r="V14">
        <v>33.760734999999997</v>
      </c>
      <c r="W14">
        <v>10.407163000000001</v>
      </c>
      <c r="X14">
        <v>0</v>
      </c>
      <c r="Y14">
        <v>56.843736999999997</v>
      </c>
      <c r="Z14">
        <v>63.962308</v>
      </c>
      <c r="AA14">
        <v>63.04907</v>
      </c>
      <c r="AB14">
        <v>59.575915000000002</v>
      </c>
      <c r="AC14">
        <v>60.373883999999997</v>
      </c>
      <c r="AD14">
        <f t="shared" si="0"/>
        <v>55.284527785714282</v>
      </c>
    </row>
    <row r="15" spans="1:30" x14ac:dyDescent="0.45">
      <c r="A15" t="s">
        <v>12</v>
      </c>
      <c r="B15">
        <v>135.59218100000001</v>
      </c>
      <c r="C15">
        <v>121.64943</v>
      </c>
      <c r="D15">
        <v>100.123746</v>
      </c>
      <c r="E15">
        <v>268.643168</v>
      </c>
      <c r="F15">
        <v>436.86744900000002</v>
      </c>
      <c r="G15">
        <v>368.33863700000001</v>
      </c>
      <c r="H15">
        <v>165.91613699999999</v>
      </c>
      <c r="I15">
        <v>95.609094999999996</v>
      </c>
      <c r="J15">
        <v>117.29932700000001</v>
      </c>
      <c r="K15">
        <v>119.24809999999999</v>
      </c>
      <c r="L15">
        <v>104.409719</v>
      </c>
      <c r="M15">
        <v>135.68936400000001</v>
      </c>
      <c r="N15">
        <v>156.189087</v>
      </c>
      <c r="O15">
        <v>133.34166099999999</v>
      </c>
      <c r="P15">
        <v>114.08747</v>
      </c>
      <c r="Q15">
        <v>165.60106999999999</v>
      </c>
      <c r="R15">
        <v>438.213232</v>
      </c>
      <c r="S15">
        <v>399.20095600000002</v>
      </c>
      <c r="T15">
        <v>282.992819</v>
      </c>
      <c r="U15">
        <v>118.27040100000001</v>
      </c>
      <c r="V15">
        <v>87.282424000000006</v>
      </c>
      <c r="W15">
        <v>112.24896</v>
      </c>
      <c r="X15">
        <v>156.196686</v>
      </c>
      <c r="Y15">
        <v>149.939629</v>
      </c>
      <c r="Z15">
        <v>144.020937</v>
      </c>
      <c r="AA15">
        <v>155.979873</v>
      </c>
      <c r="AB15">
        <v>146.29242500000001</v>
      </c>
      <c r="AC15">
        <v>155.583155</v>
      </c>
      <c r="AD15">
        <f t="shared" si="0"/>
        <v>181.60096921428575</v>
      </c>
    </row>
    <row r="16" spans="1:30" x14ac:dyDescent="0.45">
      <c r="A16" t="s">
        <v>13</v>
      </c>
      <c r="B16">
        <v>32.205644999999997</v>
      </c>
      <c r="C16">
        <v>70.354167000000004</v>
      </c>
      <c r="D16">
        <v>45.683714999999999</v>
      </c>
      <c r="E16">
        <v>14.756944000000001</v>
      </c>
      <c r="F16">
        <v>11.114247000000001</v>
      </c>
      <c r="G16">
        <v>18.169443999999999</v>
      </c>
      <c r="H16">
        <v>23.465053999999999</v>
      </c>
      <c r="I16">
        <v>28.782257999999999</v>
      </c>
      <c r="J16">
        <v>27.873611</v>
      </c>
      <c r="K16">
        <v>31.607527000000001</v>
      </c>
      <c r="L16">
        <v>35.130374000000003</v>
      </c>
      <c r="M16">
        <v>35.184139999999999</v>
      </c>
      <c r="N16">
        <v>21.837365999999999</v>
      </c>
      <c r="O16">
        <v>16.508621000000002</v>
      </c>
      <c r="P16">
        <v>23.171709</v>
      </c>
      <c r="Q16">
        <v>16.468056000000001</v>
      </c>
      <c r="R16">
        <v>8.3158600000000007</v>
      </c>
      <c r="S16">
        <v>4.9041670000000002</v>
      </c>
      <c r="T16">
        <v>15.620968</v>
      </c>
      <c r="U16">
        <v>30.719086000000001</v>
      </c>
      <c r="V16">
        <v>24.956944</v>
      </c>
      <c r="W16">
        <v>26.146308999999999</v>
      </c>
      <c r="X16">
        <v>26.251389</v>
      </c>
      <c r="Y16">
        <v>30.193548</v>
      </c>
      <c r="Z16">
        <v>22.174731000000001</v>
      </c>
      <c r="AA16">
        <v>43.907738000000002</v>
      </c>
      <c r="AB16">
        <v>25.679677000000002</v>
      </c>
      <c r="AC16">
        <v>33.041666999999997</v>
      </c>
      <c r="AD16">
        <f t="shared" si="0"/>
        <v>26.57946292857142</v>
      </c>
    </row>
    <row r="17" spans="1:30" x14ac:dyDescent="0.45">
      <c r="A17" t="s">
        <v>14</v>
      </c>
      <c r="B17">
        <v>7.9212439999999997</v>
      </c>
      <c r="C17">
        <v>8.1923349999999999</v>
      </c>
      <c r="D17">
        <v>7.0843819999999997</v>
      </c>
      <c r="E17">
        <v>8.4220819999999996</v>
      </c>
      <c r="F17">
        <v>8.6798179999999991</v>
      </c>
      <c r="G17">
        <v>8.4325340000000004</v>
      </c>
      <c r="H17">
        <v>3.7642829999999998</v>
      </c>
      <c r="I17">
        <v>2.9557030000000002</v>
      </c>
      <c r="J17">
        <v>3.284294</v>
      </c>
      <c r="K17">
        <v>4.5212709999999996</v>
      </c>
      <c r="L17">
        <v>3.6687470000000002</v>
      </c>
      <c r="M17">
        <v>4.447635</v>
      </c>
      <c r="N17">
        <v>6.361726</v>
      </c>
      <c r="O17">
        <v>8.4700539999999993</v>
      </c>
      <c r="P17">
        <v>7.0958990000000002</v>
      </c>
      <c r="Q17">
        <v>8.8941280000000003</v>
      </c>
      <c r="R17">
        <v>8.5595289999999995</v>
      </c>
      <c r="S17">
        <v>8.2761750000000003</v>
      </c>
      <c r="T17">
        <v>3.5636000000000001</v>
      </c>
      <c r="U17">
        <v>2.0094919999999998</v>
      </c>
      <c r="V17">
        <v>2.2250800000000002</v>
      </c>
      <c r="W17">
        <v>4.2342279999999999</v>
      </c>
      <c r="X17">
        <v>5.3151479999999998</v>
      </c>
      <c r="Y17">
        <v>6.2321410000000004</v>
      </c>
      <c r="Z17">
        <v>8.4956479999999992</v>
      </c>
      <c r="AA17">
        <v>6.4324690000000002</v>
      </c>
      <c r="AB17">
        <v>7.8439810000000003</v>
      </c>
      <c r="AC17">
        <v>8.9247630000000004</v>
      </c>
      <c r="AD17">
        <f t="shared" si="0"/>
        <v>6.2252996071428575</v>
      </c>
    </row>
    <row r="18" spans="1:30" x14ac:dyDescent="0.45">
      <c r="A18" t="s">
        <v>15</v>
      </c>
      <c r="B18">
        <v>7.9960230000000001</v>
      </c>
      <c r="C18">
        <v>8.1394400000000005</v>
      </c>
      <c r="D18">
        <v>7.0333180000000004</v>
      </c>
      <c r="E18">
        <v>8.4219080000000002</v>
      </c>
      <c r="F18">
        <v>8.6807800000000004</v>
      </c>
      <c r="G18">
        <v>8.4852819999999998</v>
      </c>
      <c r="H18">
        <v>3.8037350000000001</v>
      </c>
      <c r="I18">
        <v>3.018303</v>
      </c>
      <c r="J18">
        <v>3.4855019999999999</v>
      </c>
      <c r="K18">
        <v>4.5196880000000004</v>
      </c>
      <c r="L18">
        <v>4.2726579999999998</v>
      </c>
      <c r="M18">
        <v>4.5848250000000004</v>
      </c>
      <c r="N18">
        <v>6.2656229999999997</v>
      </c>
      <c r="O18">
        <v>8.5083140000000004</v>
      </c>
      <c r="P18">
        <v>7.2666700000000004</v>
      </c>
      <c r="Q18">
        <v>8.9060609999999993</v>
      </c>
      <c r="R18">
        <v>8.5883179999999992</v>
      </c>
      <c r="S18">
        <v>8.4046719999999997</v>
      </c>
      <c r="T18">
        <v>3.9127190000000001</v>
      </c>
      <c r="U18">
        <v>2.3191470000000001</v>
      </c>
      <c r="V18">
        <v>2.3223760000000002</v>
      </c>
      <c r="W18">
        <v>4.4141110000000001</v>
      </c>
      <c r="X18">
        <v>6.4126519999999996</v>
      </c>
      <c r="Y18">
        <v>5.8648220000000002</v>
      </c>
      <c r="Z18">
        <v>8.5487929999999999</v>
      </c>
      <c r="AA18">
        <v>6.646941</v>
      </c>
      <c r="AB18">
        <v>7.984858</v>
      </c>
      <c r="AC18">
        <v>8.956493</v>
      </c>
      <c r="AD18">
        <f t="shared" si="0"/>
        <v>6.3487154285714285</v>
      </c>
    </row>
    <row r="19" spans="1:30" x14ac:dyDescent="0.45">
      <c r="A19" t="s">
        <v>16</v>
      </c>
      <c r="B19">
        <v>8.1422229999999995</v>
      </c>
      <c r="C19">
        <v>7.9802119999999999</v>
      </c>
      <c r="D19">
        <v>6.972461</v>
      </c>
      <c r="E19">
        <v>8.421754</v>
      </c>
      <c r="F19">
        <v>8.6807499999999997</v>
      </c>
      <c r="G19">
        <v>1.6361270000000001</v>
      </c>
      <c r="H19">
        <v>3.3947790000000002</v>
      </c>
      <c r="I19">
        <v>2.1421830000000002</v>
      </c>
      <c r="J19">
        <v>3.1823450000000002</v>
      </c>
      <c r="K19">
        <v>4.0562019999999999</v>
      </c>
      <c r="L19">
        <v>4.4783439999999999</v>
      </c>
      <c r="M19">
        <v>4.3379519999999996</v>
      </c>
      <c r="N19">
        <v>6.2706150000000003</v>
      </c>
      <c r="O19">
        <v>8.5205900000000003</v>
      </c>
      <c r="P19">
        <v>7.1563340000000002</v>
      </c>
      <c r="Q19">
        <v>8.9017689999999998</v>
      </c>
      <c r="R19">
        <v>8.5883179999999992</v>
      </c>
      <c r="S19">
        <v>8.4835429999999992</v>
      </c>
      <c r="T19">
        <v>4.2056690000000003</v>
      </c>
      <c r="U19">
        <v>2.1591330000000002</v>
      </c>
      <c r="V19">
        <v>2.1189010000000001</v>
      </c>
      <c r="W19">
        <v>0.68786700000000001</v>
      </c>
      <c r="X19">
        <v>3.485916</v>
      </c>
      <c r="Y19">
        <v>5.3354869999999996</v>
      </c>
      <c r="Z19">
        <v>8.3339359999999996</v>
      </c>
      <c r="AA19">
        <v>6.5697830000000002</v>
      </c>
      <c r="AB19">
        <v>7.9595359999999999</v>
      </c>
      <c r="AC19">
        <v>8.9556900000000006</v>
      </c>
      <c r="AD19">
        <f t="shared" si="0"/>
        <v>5.7556578214285707</v>
      </c>
    </row>
    <row r="20" spans="1:30" x14ac:dyDescent="0.45">
      <c r="A20" t="s">
        <v>17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  <c r="I20">
        <v>0</v>
      </c>
      <c r="J20">
        <v>0.48294199999999998</v>
      </c>
      <c r="K20">
        <v>2.6220349999999999</v>
      </c>
      <c r="L20">
        <v>3.8778609999999998</v>
      </c>
      <c r="M20">
        <v>4.0679590000000001</v>
      </c>
      <c r="N20">
        <v>6.2396500000000001</v>
      </c>
      <c r="O20">
        <v>8.4567999999999994</v>
      </c>
      <c r="P20">
        <v>7.0295620000000003</v>
      </c>
      <c r="Q20">
        <v>8.9076979999999999</v>
      </c>
      <c r="R20">
        <v>8.5883179999999992</v>
      </c>
      <c r="S20">
        <v>8.5327079999999995</v>
      </c>
      <c r="T20">
        <v>3.8473540000000002</v>
      </c>
      <c r="U20">
        <v>1.9859230000000001</v>
      </c>
      <c r="V20">
        <v>1.9567870000000001</v>
      </c>
      <c r="W20">
        <v>3.6597719999999998</v>
      </c>
      <c r="X20">
        <v>6.3949870000000004</v>
      </c>
      <c r="Y20">
        <v>3.3785150000000002</v>
      </c>
      <c r="Z20">
        <v>8.1885729999999999</v>
      </c>
      <c r="AA20">
        <v>6.7270300000000001</v>
      </c>
      <c r="AB20">
        <v>7.9744820000000001</v>
      </c>
      <c r="AC20">
        <v>8.9564780000000006</v>
      </c>
      <c r="AD20">
        <f t="shared" si="0"/>
        <v>3.9955512142857148</v>
      </c>
    </row>
    <row r="21" spans="1:30" x14ac:dyDescent="0.45">
      <c r="A21" t="s">
        <v>18</v>
      </c>
      <c r="B21">
        <v>24.059491000000001</v>
      </c>
      <c r="C21">
        <v>24.311986999999998</v>
      </c>
      <c r="D21">
        <v>21.090160999999998</v>
      </c>
      <c r="E21">
        <v>25.265741999999999</v>
      </c>
      <c r="F21">
        <v>26.041345</v>
      </c>
      <c r="G21">
        <v>18.553943</v>
      </c>
      <c r="H21">
        <v>10.962797</v>
      </c>
      <c r="I21">
        <v>8.1161899999999996</v>
      </c>
      <c r="J21">
        <v>10.435082</v>
      </c>
      <c r="K21">
        <v>15.719196</v>
      </c>
      <c r="L21">
        <v>16.292238999999999</v>
      </c>
      <c r="M21">
        <v>17.438371</v>
      </c>
      <c r="N21">
        <v>25.137612000000001</v>
      </c>
      <c r="O21">
        <v>33.955756999999998</v>
      </c>
      <c r="P21">
        <v>28.548465</v>
      </c>
      <c r="Q21">
        <v>35.609653000000002</v>
      </c>
      <c r="R21">
        <v>34.324480999999999</v>
      </c>
      <c r="S21">
        <v>33.697096000000002</v>
      </c>
      <c r="T21">
        <v>15.529342</v>
      </c>
      <c r="U21">
        <v>8.4736949999999993</v>
      </c>
      <c r="V21">
        <v>8.6231430000000007</v>
      </c>
      <c r="W21">
        <v>12.995977</v>
      </c>
      <c r="X21">
        <v>21.597691999999999</v>
      </c>
      <c r="Y21">
        <v>20.810964999999999</v>
      </c>
      <c r="Z21">
        <v>33.566949000000001</v>
      </c>
      <c r="AA21">
        <v>26.376221999999999</v>
      </c>
      <c r="AB21">
        <v>31.762855999999999</v>
      </c>
      <c r="AC21">
        <v>35.793424999999999</v>
      </c>
      <c r="AD21">
        <f t="shared" si="0"/>
        <v>22.324638357142852</v>
      </c>
    </row>
    <row r="22" spans="1:30" x14ac:dyDescent="0.45">
      <c r="A22" t="s">
        <v>19</v>
      </c>
      <c r="B22">
        <v>3.0109940000000002</v>
      </c>
      <c r="C22">
        <v>3.5596589999999999</v>
      </c>
      <c r="D22">
        <v>8.2120739999999994</v>
      </c>
      <c r="E22">
        <v>20.886634999999998</v>
      </c>
      <c r="F22">
        <v>20.973032</v>
      </c>
      <c r="G22">
        <v>9.6582539999999995</v>
      </c>
      <c r="H22">
        <v>1.011916</v>
      </c>
      <c r="I22">
        <v>4.4050370000000001</v>
      </c>
      <c r="J22">
        <v>4.7892219999999996</v>
      </c>
      <c r="K22">
        <v>8.8959720000000004</v>
      </c>
      <c r="L22">
        <v>8.1379219999999997</v>
      </c>
      <c r="M22">
        <v>6.5373570000000001</v>
      </c>
      <c r="N22">
        <v>11.929674</v>
      </c>
      <c r="O22">
        <v>19.437994</v>
      </c>
      <c r="P22">
        <v>13.918925</v>
      </c>
      <c r="Q22">
        <v>21.106856000000001</v>
      </c>
      <c r="R22">
        <v>20.875702</v>
      </c>
      <c r="S22">
        <v>20.812083999999999</v>
      </c>
      <c r="T22">
        <v>8.2107930000000007</v>
      </c>
      <c r="U22">
        <v>4.5743900000000002</v>
      </c>
      <c r="V22">
        <v>2.874133</v>
      </c>
      <c r="W22">
        <v>2.5255040000000002</v>
      </c>
      <c r="X22">
        <v>12.891964</v>
      </c>
      <c r="Y22">
        <v>10.595348</v>
      </c>
      <c r="Z22">
        <v>18.964141999999999</v>
      </c>
      <c r="AA22">
        <v>12.872633</v>
      </c>
      <c r="AB22">
        <v>17.767204</v>
      </c>
      <c r="AC22">
        <v>21.544560000000001</v>
      </c>
      <c r="AD22">
        <f t="shared" si="0"/>
        <v>11.463570714285712</v>
      </c>
    </row>
    <row r="23" spans="1:30" x14ac:dyDescent="0.45">
      <c r="A23" t="s">
        <v>20</v>
      </c>
      <c r="B23">
        <v>18.318732000000001</v>
      </c>
      <c r="C23">
        <v>18.261282999999999</v>
      </c>
      <c r="D23">
        <v>16.490494000000002</v>
      </c>
      <c r="E23">
        <v>20.895068999999999</v>
      </c>
      <c r="F23">
        <v>20.981501999999999</v>
      </c>
      <c r="G23">
        <v>15.606698</v>
      </c>
      <c r="H23">
        <v>8.895384</v>
      </c>
      <c r="I23">
        <v>6.6372049999999998</v>
      </c>
      <c r="J23">
        <v>9.1149730000000009</v>
      </c>
      <c r="K23">
        <v>13.234825000000001</v>
      </c>
      <c r="L23">
        <v>13.988334</v>
      </c>
      <c r="M23">
        <v>13.023854999999999</v>
      </c>
      <c r="N23">
        <v>16.136341999999999</v>
      </c>
      <c r="O23">
        <v>20.045511000000001</v>
      </c>
      <c r="P23">
        <v>17.958418000000002</v>
      </c>
      <c r="Q23">
        <v>21.075644</v>
      </c>
      <c r="R23">
        <v>20.884132999999999</v>
      </c>
      <c r="S23">
        <v>20.613513999999999</v>
      </c>
      <c r="T23">
        <v>10.30476</v>
      </c>
      <c r="U23">
        <v>6.5870119999999996</v>
      </c>
      <c r="V23">
        <v>6.1125259999999999</v>
      </c>
      <c r="W23">
        <v>8.7423570000000002</v>
      </c>
      <c r="X23">
        <v>11.046155000000001</v>
      </c>
      <c r="Y23">
        <v>16.048797</v>
      </c>
      <c r="Z23">
        <v>19.780633000000002</v>
      </c>
      <c r="AA23">
        <v>16.333376000000001</v>
      </c>
      <c r="AB23">
        <v>18.973998000000002</v>
      </c>
      <c r="AC23">
        <v>21.553258</v>
      </c>
      <c r="AD23">
        <f t="shared" si="0"/>
        <v>15.273028142857145</v>
      </c>
    </row>
    <row r="24" spans="1:30" x14ac:dyDescent="0.45">
      <c r="A24" t="s">
        <v>24</v>
      </c>
      <c r="B24">
        <v>17.780957000000001</v>
      </c>
      <c r="C24">
        <v>18.294791</v>
      </c>
      <c r="D24">
        <v>15.363575000000001</v>
      </c>
      <c r="E24">
        <v>20.931636999999998</v>
      </c>
      <c r="F24">
        <v>20.817813999999998</v>
      </c>
      <c r="G24">
        <v>16.812763</v>
      </c>
      <c r="H24">
        <v>6.7487240000000002</v>
      </c>
      <c r="I24">
        <v>6.8512579999999996</v>
      </c>
      <c r="J24">
        <v>9.4360630000000008</v>
      </c>
      <c r="K24">
        <v>13.045608</v>
      </c>
      <c r="L24">
        <v>0</v>
      </c>
      <c r="M24">
        <v>7.5091200000000002</v>
      </c>
      <c r="N24">
        <v>14.221337999999999</v>
      </c>
      <c r="O24">
        <v>20.191776999999998</v>
      </c>
      <c r="P24">
        <v>17.261292000000001</v>
      </c>
      <c r="Q24">
        <v>20.606372</v>
      </c>
      <c r="R24">
        <v>20.951592999999999</v>
      </c>
      <c r="S24">
        <v>19.168443</v>
      </c>
      <c r="T24">
        <v>10.271174</v>
      </c>
      <c r="U24">
        <v>4.4346519999999998</v>
      </c>
      <c r="V24">
        <v>6.106535</v>
      </c>
      <c r="W24">
        <v>8.0468810000000008</v>
      </c>
      <c r="X24">
        <v>8.3373659999999994</v>
      </c>
      <c r="Y24">
        <v>14.049519</v>
      </c>
      <c r="Z24">
        <v>20.136291</v>
      </c>
      <c r="AA24">
        <v>16.001975999999999</v>
      </c>
      <c r="AB24">
        <v>19.127852000000001</v>
      </c>
      <c r="AC24">
        <v>21.540837</v>
      </c>
      <c r="AD24">
        <f t="shared" si="0"/>
        <v>14.073078857142855</v>
      </c>
    </row>
    <row r="25" spans="1:30" x14ac:dyDescent="0.45">
      <c r="A25" t="s">
        <v>21</v>
      </c>
      <c r="B25">
        <v>19.39209</v>
      </c>
      <c r="C25">
        <v>19.582172</v>
      </c>
      <c r="D25">
        <v>17.186477</v>
      </c>
      <c r="E25">
        <v>21.219909000000001</v>
      </c>
      <c r="F25">
        <v>21.210260999999999</v>
      </c>
      <c r="G25">
        <v>20.128254999999999</v>
      </c>
      <c r="H25">
        <v>8.4525100000000002</v>
      </c>
      <c r="I25">
        <v>0</v>
      </c>
      <c r="J25">
        <v>0</v>
      </c>
      <c r="K25">
        <v>0.70633199999999996</v>
      </c>
      <c r="L25">
        <v>15.222549000000001</v>
      </c>
      <c r="M25">
        <v>13.412391</v>
      </c>
      <c r="N25">
        <v>17.039262000000001</v>
      </c>
      <c r="O25">
        <v>20.880877999999999</v>
      </c>
      <c r="P25">
        <v>19.124980000000001</v>
      </c>
      <c r="Q25">
        <v>21.142809</v>
      </c>
      <c r="R25">
        <v>21.210343999999999</v>
      </c>
      <c r="S25">
        <v>20.342811999999999</v>
      </c>
      <c r="T25">
        <v>7.2144240000000002</v>
      </c>
      <c r="U25">
        <v>2.6911550000000002</v>
      </c>
      <c r="V25">
        <v>3.6366679999999998</v>
      </c>
      <c r="W25">
        <v>10.559153</v>
      </c>
      <c r="X25">
        <v>18.352350999999999</v>
      </c>
      <c r="Y25">
        <v>8.2969650000000001</v>
      </c>
      <c r="Z25">
        <v>21.166201999999998</v>
      </c>
      <c r="AA25">
        <v>17.460357999999999</v>
      </c>
      <c r="AB25">
        <v>19.980395999999999</v>
      </c>
      <c r="AC25">
        <v>21.798625000000001</v>
      </c>
      <c r="AD25">
        <f t="shared" si="0"/>
        <v>14.550368857142855</v>
      </c>
    </row>
    <row r="26" spans="1:30" x14ac:dyDescent="0.45">
      <c r="A26" t="s">
        <v>22</v>
      </c>
      <c r="B26">
        <v>58.502772999999998</v>
      </c>
      <c r="C26">
        <v>59.697904000000001</v>
      </c>
      <c r="D26">
        <v>57.25262</v>
      </c>
      <c r="E26">
        <v>83.933250000000001</v>
      </c>
      <c r="F26">
        <v>83.982608999999997</v>
      </c>
      <c r="G26">
        <v>62.205969000000003</v>
      </c>
      <c r="H26">
        <v>25.108533999999999</v>
      </c>
      <c r="I26">
        <v>17.8935</v>
      </c>
      <c r="J26">
        <v>23.340259</v>
      </c>
      <c r="K26">
        <v>35.882736999999999</v>
      </c>
      <c r="L26">
        <v>37.337532000000003</v>
      </c>
      <c r="M26">
        <v>40.482723</v>
      </c>
      <c r="N26">
        <v>59.326616999999999</v>
      </c>
      <c r="O26">
        <v>80.556161000000003</v>
      </c>
      <c r="P26">
        <v>68.263615999999999</v>
      </c>
      <c r="Q26">
        <v>83.93168</v>
      </c>
      <c r="R26">
        <v>83.921772000000004</v>
      </c>
      <c r="S26">
        <v>80.936852000000002</v>
      </c>
      <c r="T26">
        <v>36.001150000000003</v>
      </c>
      <c r="U26">
        <v>18.287209000000001</v>
      </c>
      <c r="V26">
        <v>18.729862000000001</v>
      </c>
      <c r="W26">
        <v>29.873895000000001</v>
      </c>
      <c r="X26">
        <v>50.594634999999997</v>
      </c>
      <c r="Y26">
        <v>48.990628999999998</v>
      </c>
      <c r="Z26">
        <v>80.047268000000003</v>
      </c>
      <c r="AA26">
        <v>62.668343</v>
      </c>
      <c r="AB26">
        <v>75.849449000000007</v>
      </c>
      <c r="AC26">
        <v>86.437280000000001</v>
      </c>
      <c r="AD26">
        <f t="shared" si="0"/>
        <v>55.358458142857145</v>
      </c>
    </row>
    <row r="27" spans="1:30" x14ac:dyDescent="0.45">
      <c r="A27" t="s">
        <v>49</v>
      </c>
      <c r="B27">
        <f t="shared" ref="B27:AC27" si="1">B26+B21+B15+B9</f>
        <v>309.23490200000003</v>
      </c>
      <c r="C27">
        <f t="shared" si="1"/>
        <v>285.77567199999999</v>
      </c>
      <c r="D27">
        <f t="shared" si="1"/>
        <v>246.253536</v>
      </c>
      <c r="E27">
        <f t="shared" si="1"/>
        <v>552.38228000000004</v>
      </c>
      <c r="F27">
        <f t="shared" si="1"/>
        <v>785.83586100000002</v>
      </c>
      <c r="G27">
        <f t="shared" si="1"/>
        <v>672.70691799999997</v>
      </c>
      <c r="H27">
        <f t="shared" si="1"/>
        <v>311.662462</v>
      </c>
      <c r="I27">
        <f t="shared" si="1"/>
        <v>185.18125800000001</v>
      </c>
      <c r="J27">
        <f t="shared" si="1"/>
        <v>230.27364</v>
      </c>
      <c r="K27">
        <f t="shared" si="1"/>
        <v>247.08458899999999</v>
      </c>
      <c r="L27">
        <f t="shared" si="1"/>
        <v>229.00029499999999</v>
      </c>
      <c r="M27">
        <f t="shared" si="1"/>
        <v>287.180364</v>
      </c>
      <c r="N27">
        <f t="shared" si="1"/>
        <v>345.414354</v>
      </c>
      <c r="O27">
        <f t="shared" si="1"/>
        <v>341.88930499999998</v>
      </c>
      <c r="P27">
        <f t="shared" si="1"/>
        <v>286.888195</v>
      </c>
      <c r="Q27">
        <f t="shared" si="1"/>
        <v>394.55959799999999</v>
      </c>
      <c r="R27">
        <f t="shared" si="1"/>
        <v>738.15599099999997</v>
      </c>
      <c r="S27">
        <f t="shared" si="1"/>
        <v>719.58315700000003</v>
      </c>
      <c r="T27">
        <f t="shared" si="1"/>
        <v>518.45377799999994</v>
      </c>
      <c r="U27">
        <f t="shared" si="1"/>
        <v>221.53796299999999</v>
      </c>
      <c r="V27">
        <f t="shared" si="1"/>
        <v>156.75667600000003</v>
      </c>
      <c r="W27">
        <f t="shared" si="1"/>
        <v>232.55316399999998</v>
      </c>
      <c r="X27">
        <f t="shared" si="1"/>
        <v>334.38141999999999</v>
      </c>
      <c r="Y27">
        <f t="shared" si="1"/>
        <v>321.95096899999999</v>
      </c>
      <c r="Z27">
        <f t="shared" si="1"/>
        <v>354.90921900000001</v>
      </c>
      <c r="AA27">
        <f t="shared" si="1"/>
        <v>350.33980600000001</v>
      </c>
      <c r="AB27">
        <f t="shared" si="1"/>
        <v>354.57397300000002</v>
      </c>
      <c r="AC27">
        <f t="shared" si="1"/>
        <v>381.70783399999999</v>
      </c>
      <c r="AD27">
        <f>AD26+AD21+AD15+AD9</f>
        <v>371.29382782142864</v>
      </c>
    </row>
    <row r="28" spans="1:30" x14ac:dyDescent="0.45">
      <c r="B28">
        <v>2019</v>
      </c>
      <c r="C28">
        <v>2019</v>
      </c>
      <c r="D28">
        <v>2019</v>
      </c>
      <c r="E28">
        <v>2019</v>
      </c>
      <c r="F28">
        <v>2019</v>
      </c>
      <c r="G28">
        <v>2019</v>
      </c>
      <c r="H28">
        <v>2019</v>
      </c>
      <c r="I28">
        <v>2019</v>
      </c>
      <c r="J28">
        <v>2019</v>
      </c>
      <c r="K28">
        <v>2019</v>
      </c>
      <c r="L28">
        <v>2019</v>
      </c>
      <c r="M28">
        <v>2019</v>
      </c>
      <c r="N28">
        <v>2020</v>
      </c>
      <c r="O28">
        <v>2020</v>
      </c>
      <c r="P28">
        <v>2020</v>
      </c>
      <c r="Q28">
        <v>2020</v>
      </c>
      <c r="R28">
        <v>2020</v>
      </c>
      <c r="S28">
        <v>2020</v>
      </c>
      <c r="T28">
        <v>2020</v>
      </c>
      <c r="U28">
        <v>2020</v>
      </c>
      <c r="V28">
        <v>2020</v>
      </c>
      <c r="W28">
        <v>2020</v>
      </c>
      <c r="X28">
        <v>2020</v>
      </c>
      <c r="Y28">
        <v>2020</v>
      </c>
      <c r="Z28">
        <v>2021</v>
      </c>
      <c r="AA28">
        <v>2021</v>
      </c>
      <c r="AB28">
        <v>2021</v>
      </c>
      <c r="AC28">
        <v>2021</v>
      </c>
    </row>
    <row r="29" spans="1:30" x14ac:dyDescent="0.45">
      <c r="B29" s="1">
        <v>44197</v>
      </c>
      <c r="C29" s="1">
        <v>44228</v>
      </c>
      <c r="D29" s="1">
        <v>44256</v>
      </c>
      <c r="E29" s="1">
        <v>44287</v>
      </c>
      <c r="F29" s="1">
        <v>44317</v>
      </c>
      <c r="G29" s="1">
        <v>44348</v>
      </c>
      <c r="H29" s="1">
        <v>44378</v>
      </c>
      <c r="I29" s="1">
        <v>44409</v>
      </c>
      <c r="J29" s="1">
        <v>44440</v>
      </c>
      <c r="K29" s="1">
        <v>44470</v>
      </c>
      <c r="L29" s="1">
        <v>44501</v>
      </c>
      <c r="M29" s="1">
        <v>44531</v>
      </c>
      <c r="N29" s="1">
        <v>44197</v>
      </c>
      <c r="O29" s="1">
        <v>44228</v>
      </c>
      <c r="P29" s="1">
        <v>44256</v>
      </c>
      <c r="Q29" s="1">
        <v>44287</v>
      </c>
      <c r="R29" s="1">
        <v>44317</v>
      </c>
      <c r="S29" s="1">
        <v>44348</v>
      </c>
      <c r="T29" s="1">
        <v>44378</v>
      </c>
      <c r="U29" s="1">
        <v>44409</v>
      </c>
      <c r="V29" s="1">
        <v>44440</v>
      </c>
      <c r="W29" s="1">
        <v>44470</v>
      </c>
      <c r="X29" s="1">
        <v>44501</v>
      </c>
      <c r="Y29" s="1">
        <v>44531</v>
      </c>
      <c r="Z29" s="1">
        <v>44197</v>
      </c>
      <c r="AA29" s="1">
        <v>44228</v>
      </c>
      <c r="AB29" s="1">
        <v>44256</v>
      </c>
      <c r="AC29" s="1">
        <v>44287</v>
      </c>
      <c r="AD29" t="s">
        <v>23</v>
      </c>
    </row>
    <row r="30" spans="1:30" x14ac:dyDescent="0.45">
      <c r="A30" t="s">
        <v>0</v>
      </c>
      <c r="B30">
        <f>B3-'5 LL3 1999'!B3</f>
        <v>19141.126769000664</v>
      </c>
      <c r="C30">
        <f>C3-'5 LL3 1999'!C3</f>
        <v>19888.092375999317</v>
      </c>
      <c r="D30">
        <f>D3-'5 LL3 1999'!D3</f>
        <v>33129.825758000836</v>
      </c>
      <c r="E30">
        <f>E3-'5 LL3 1999'!E3</f>
        <v>108211.14907199889</v>
      </c>
      <c r="F30">
        <f>F3-'5 LL3 1999'!F3</f>
        <v>114379.95882900059</v>
      </c>
      <c r="G30">
        <f>G3-'5 LL3 1999'!G3</f>
        <v>80391.007884999737</v>
      </c>
      <c r="H30">
        <f>H3-'5 LL3 1999'!H3</f>
        <v>23480.705667000264</v>
      </c>
      <c r="I30">
        <f>I3-'5 LL3 1999'!I3</f>
        <v>8907.3231399990618</v>
      </c>
      <c r="J30">
        <f>J3-'5 LL3 1999'!J3</f>
        <v>20152.915261000395</v>
      </c>
      <c r="K30">
        <f>K3-'5 LL3 1999'!K3</f>
        <v>-4857.1297830045223</v>
      </c>
      <c r="L30">
        <f>L3-'5 LL3 1999'!L3</f>
        <v>47670.75231999997</v>
      </c>
      <c r="M30">
        <f>M3-'5 LL3 1999'!M3</f>
        <v>24789.73958999943</v>
      </c>
      <c r="N30">
        <f>N3-'5 LL3 1999'!N3</f>
        <v>41419.173964999616</v>
      </c>
      <c r="O30">
        <f>O3-'5 LL3 1999'!O3</f>
        <v>-7699.014008000493</v>
      </c>
      <c r="P30">
        <f>P3-'5 LL3 1999'!P3</f>
        <v>12794.351227000356</v>
      </c>
      <c r="Q30">
        <f>Q3-'5 LL3 1999'!Q3</f>
        <v>-7325.3271850012243</v>
      </c>
      <c r="R30">
        <f>R3-'5 LL3 1999'!R3</f>
        <v>181386.18359300494</v>
      </c>
      <c r="S30">
        <f>S3-'5 LL3 1999'!S3</f>
        <v>121660.75541199744</v>
      </c>
      <c r="T30">
        <f>T3-'5 LL3 1999'!T3</f>
        <v>59683.282616000623</v>
      </c>
      <c r="U30">
        <f>U3-'5 LL3 1999'!U3</f>
        <v>59927.332663000561</v>
      </c>
      <c r="V30">
        <f>V3-'5 LL3 1999'!V3</f>
        <v>5558.7593169994652</v>
      </c>
      <c r="W30">
        <f>W3-'5 LL3 1999'!W3</f>
        <v>1250.3552689999342</v>
      </c>
      <c r="X30">
        <f>X3-'5 LL3 1999'!X3</f>
        <v>2436.666021999903</v>
      </c>
      <c r="Y30">
        <f>Y3-'5 LL3 1999'!Y3</f>
        <v>22407.058914000168</v>
      </c>
      <c r="Z30">
        <f>Z3-'5 LL3 1999'!Z3</f>
        <v>-48572.004941999912</v>
      </c>
      <c r="AA30">
        <f>AA3-'5 LL3 1999'!AA3</f>
        <v>33622.411031000316</v>
      </c>
      <c r="AB30">
        <f>AB3-'5 LL3 1999'!AB3</f>
        <v>-46424.228175999597</v>
      </c>
      <c r="AC30">
        <f>AC3-'5 LL3 1999'!AC3</f>
        <v>298605.74059399962</v>
      </c>
      <c r="AD30">
        <f>AVERAGE(B30:AC30)</f>
        <v>43786.320114142727</v>
      </c>
    </row>
    <row r="31" spans="1:30" x14ac:dyDescent="0.45">
      <c r="A31" t="s">
        <v>1</v>
      </c>
      <c r="B31">
        <f>B4-'5 LL3 1999'!B4</f>
        <v>19480.998727000318</v>
      </c>
      <c r="C31">
        <f>C4-'5 LL3 1999'!C4</f>
        <v>46222.470529001206</v>
      </c>
      <c r="D31">
        <f>D4-'5 LL3 1999'!D4</f>
        <v>26699.013384000398</v>
      </c>
      <c r="E31">
        <f>E4-'5 LL3 1999'!E4</f>
        <v>91580.256546000019</v>
      </c>
      <c r="F31">
        <f>F4-'5 LL3 1999'!F4</f>
        <v>55755.316703999939</v>
      </c>
      <c r="G31">
        <f>G4-'5 LL3 1999'!G4</f>
        <v>82923.068019000057</v>
      </c>
      <c r="H31">
        <f>H4-'5 LL3 1999'!H4</f>
        <v>31341.924109000713</v>
      </c>
      <c r="I31">
        <f>I4-'5 LL3 1999'!I4</f>
        <v>8929.6574969999492</v>
      </c>
      <c r="J31">
        <f>J4-'5 LL3 1999'!J4</f>
        <v>19448.473643999547</v>
      </c>
      <c r="K31">
        <f>K4-'5 LL3 1999'!K4</f>
        <v>455.51303000003099</v>
      </c>
      <c r="L31">
        <f>L4-'5 LL3 1999'!L4</f>
        <v>47894.107766999863</v>
      </c>
      <c r="M31">
        <f>M4-'5 LL3 1999'!M4</f>
        <v>24777.133477999829</v>
      </c>
      <c r="N31">
        <f>N4-'5 LL3 1999'!N4</f>
        <v>48420.300611999817</v>
      </c>
      <c r="O31">
        <f>O4-'5 LL3 1999'!O4</f>
        <v>22742.584671000019</v>
      </c>
      <c r="P31">
        <f>P4-'5 LL3 1999'!P4</f>
        <v>12794.351226000115</v>
      </c>
      <c r="Q31">
        <f>Q4-'5 LL3 1999'!Q4</f>
        <v>26176.649020000361</v>
      </c>
      <c r="R31">
        <f>R4-'5 LL3 1999'!R4</f>
        <v>32870.307308000047</v>
      </c>
      <c r="S31">
        <f>S4-'5 LL3 1999'!S4</f>
        <v>50220.703000999987</v>
      </c>
      <c r="T31">
        <f>T4-'5 LL3 1999'!T4</f>
        <v>42594.370784000028</v>
      </c>
      <c r="U31">
        <f>U4-'5 LL3 1999'!U4</f>
        <v>63658.756829999387</v>
      </c>
      <c r="V31">
        <f>V4-'5 LL3 1999'!V4</f>
        <v>5626.127818999812</v>
      </c>
      <c r="W31">
        <f>W4-'5 LL3 1999'!W4</f>
        <v>1928.0119899995625</v>
      </c>
      <c r="X31">
        <f>X4-'5 LL3 1999'!X4</f>
        <v>2436.6658200006932</v>
      </c>
      <c r="Y31">
        <f>Y4-'5 LL3 1999'!Y4</f>
        <v>22407.058912999928</v>
      </c>
      <c r="Z31">
        <f>Z4-'5 LL3 1999'!Z4</f>
        <v>-6799.6681059999391</v>
      </c>
      <c r="AA31">
        <f>AA4-'5 LL3 1999'!AA4</f>
        <v>4832.4418540000916</v>
      </c>
      <c r="AB31">
        <f>AB4-'5 LL3 1999'!AB4</f>
        <v>-5700.8899030000903</v>
      </c>
      <c r="AC31">
        <f>AC4-'5 LL3 1999'!AC4</f>
        <v>83354.612947999965</v>
      </c>
      <c r="AD31">
        <f t="shared" ref="AD31:AD53" si="2">AVERAGE(B31:AC31)</f>
        <v>30823.939936464343</v>
      </c>
    </row>
    <row r="32" spans="1:30" x14ac:dyDescent="0.45">
      <c r="A32" t="s">
        <v>2</v>
      </c>
      <c r="B32">
        <f>B5-'5 LL3 1999'!B5</f>
        <v>-2.0214970000000037</v>
      </c>
      <c r="C32">
        <f>C5-'5 LL3 1999'!C5</f>
        <v>-1.7835040000000006</v>
      </c>
      <c r="D32">
        <f>D5-'5 LL3 1999'!D5</f>
        <v>-1.2009119999999953</v>
      </c>
      <c r="E32">
        <f>E5-'5 LL3 1999'!E5</f>
        <v>-1.445961000000004</v>
      </c>
      <c r="F32">
        <f>F5-'5 LL3 1999'!F5</f>
        <v>1.3912000000004809E-2</v>
      </c>
      <c r="G32">
        <f>G5-'5 LL3 1999'!G5</f>
        <v>-0.56049200000000354</v>
      </c>
      <c r="H32">
        <f>H5-'5 LL3 1999'!H5</f>
        <v>-0.90962999999999994</v>
      </c>
      <c r="I32">
        <f>I5-'5 LL3 1999'!I5</f>
        <v>5.7687669999999969</v>
      </c>
      <c r="J32">
        <f>J5-'5 LL3 1999'!J5</f>
        <v>8.8071800000000025</v>
      </c>
      <c r="K32">
        <f>K5-'5 LL3 1999'!K5</f>
        <v>5.8361870000000025</v>
      </c>
      <c r="L32">
        <f>L5-'5 LL3 1999'!L5</f>
        <v>4.0603899999999982</v>
      </c>
      <c r="M32">
        <f>M5-'5 LL3 1999'!M5</f>
        <v>-1.8297760000000025</v>
      </c>
      <c r="N32">
        <f>N5-'5 LL3 1999'!N5</f>
        <v>-2.4591360000000009</v>
      </c>
      <c r="O32">
        <f>O5-'5 LL3 1999'!O5</f>
        <v>-2.2092810000000043</v>
      </c>
      <c r="P32">
        <f>P5-'5 LL3 1999'!P5</f>
        <v>-0.95716099999999926</v>
      </c>
      <c r="Q32">
        <f>Q5-'5 LL3 1999'!Q5</f>
        <v>0</v>
      </c>
      <c r="R32">
        <f>R5-'5 LL3 1999'!R5</f>
        <v>0</v>
      </c>
      <c r="S32">
        <f>S5-'5 LL3 1999'!S5</f>
        <v>3.4355000000001468E-2</v>
      </c>
      <c r="T32">
        <f>T5-'5 LL3 1999'!T5</f>
        <v>-1.4120690000000025</v>
      </c>
      <c r="U32">
        <f>U5-'5 LL3 1999'!U5</f>
        <v>-1.7453410000000034</v>
      </c>
      <c r="V32">
        <f>V5-'5 LL3 1999'!V5</f>
        <v>-0.11060400000000215</v>
      </c>
      <c r="W32">
        <f>W5-'5 LL3 1999'!W5</f>
        <v>-8.5820000000005336E-2</v>
      </c>
      <c r="X32">
        <f>X5-'5 LL3 1999'!X5</f>
        <v>0.24689099999999797</v>
      </c>
      <c r="Y32">
        <f>Y5-'5 LL3 1999'!Y5</f>
        <v>-0.51638499999999965</v>
      </c>
      <c r="Z32">
        <f>Z5-'5 LL3 1999'!Z5</f>
        <v>-0.88720099999999746</v>
      </c>
      <c r="AA32">
        <f>AA5-'5 LL3 1999'!AA5</f>
        <v>0.82836999999999961</v>
      </c>
      <c r="AB32">
        <f>AB5-'5 LL3 1999'!AB5</f>
        <v>5.5793999999998789E-2</v>
      </c>
      <c r="AC32">
        <f>AC5-'5 LL3 1999'!AC5</f>
        <v>-1.956514999999996</v>
      </c>
      <c r="AD32">
        <f t="shared" si="2"/>
        <v>0.12716289285714222</v>
      </c>
    </row>
    <row r="33" spans="1:30" x14ac:dyDescent="0.45">
      <c r="A33" t="s">
        <v>3</v>
      </c>
      <c r="B33">
        <f>B6-'5 LL3 1999'!B6</f>
        <v>-5.5779169999999993</v>
      </c>
      <c r="C33">
        <f>C6-'5 LL3 1999'!C6</f>
        <v>-2.8416819999999987</v>
      </c>
      <c r="D33">
        <f>D6-'5 LL3 1999'!D6</f>
        <v>-3.9334100000000003</v>
      </c>
      <c r="E33">
        <f>E6-'5 LL3 1999'!E6</f>
        <v>-3.7718380000000025</v>
      </c>
      <c r="F33">
        <f>F6-'5 LL3 1999'!F6</f>
        <v>-3.7717000000000667E-2</v>
      </c>
      <c r="G33">
        <f>G6-'5 LL3 1999'!G6</f>
        <v>-1.7922459999999987</v>
      </c>
      <c r="H33">
        <f>H6-'5 LL3 1999'!H6</f>
        <v>-4.2488279999999996</v>
      </c>
      <c r="I33">
        <f>I6-'5 LL3 1999'!I6</f>
        <v>-13.153935000000001</v>
      </c>
      <c r="J33">
        <f>J6-'5 LL3 1999'!J6</f>
        <v>-0.91120400000000001</v>
      </c>
      <c r="K33">
        <f>K6-'5 LL3 1999'!K6</f>
        <v>0</v>
      </c>
      <c r="L33">
        <f>L6-'5 LL3 1999'!L6</f>
        <v>0</v>
      </c>
      <c r="M33">
        <f>M6-'5 LL3 1999'!M6</f>
        <v>0</v>
      </c>
      <c r="N33">
        <f>N6-'5 LL3 1999'!N6</f>
        <v>0</v>
      </c>
      <c r="O33">
        <f>O6-'5 LL3 1999'!O6</f>
        <v>0</v>
      </c>
      <c r="P33">
        <f>P6-'5 LL3 1999'!P6</f>
        <v>-4.1150369999999992</v>
      </c>
      <c r="Q33">
        <f>Q6-'5 LL3 1999'!Q6</f>
        <v>-2.4157280000000014</v>
      </c>
      <c r="R33">
        <f>R6-'5 LL3 1999'!R6</f>
        <v>-6.4029999999988263E-3</v>
      </c>
      <c r="S33">
        <f>S6-'5 LL3 1999'!S6</f>
        <v>-1.1899999999798183E-4</v>
      </c>
      <c r="T33">
        <f>T6-'5 LL3 1999'!T6</f>
        <v>-3.4777640000000005</v>
      </c>
      <c r="U33">
        <f>U6-'5 LL3 1999'!U6</f>
        <v>-1.5116750000000003</v>
      </c>
      <c r="V33">
        <f>V6-'5 LL3 1999'!V6</f>
        <v>-7.7238999999998725E-2</v>
      </c>
      <c r="W33">
        <f>W6-'5 LL3 1999'!W6</f>
        <v>0.11173499999999947</v>
      </c>
      <c r="X33">
        <f>X6-'5 LL3 1999'!X6</f>
        <v>-4.5560000000001821E-2</v>
      </c>
      <c r="Y33">
        <f>Y6-'5 LL3 1999'!Y6</f>
        <v>0.1636550000000021</v>
      </c>
      <c r="Z33">
        <f>Z6-'5 LL3 1999'!Z6</f>
        <v>0.72613200000000333</v>
      </c>
      <c r="AA33">
        <f>AA6-'5 LL3 1999'!AA6</f>
        <v>-1.6114499999999978</v>
      </c>
      <c r="AB33">
        <f>AB6-'5 LL3 1999'!AB6</f>
        <v>-0.95691300000000012</v>
      </c>
      <c r="AC33">
        <f>AC6-'5 LL3 1999'!AC6</f>
        <v>-8.0673139999999997</v>
      </c>
      <c r="AD33">
        <f t="shared" si="2"/>
        <v>-2.0554448928571425</v>
      </c>
    </row>
    <row r="34" spans="1:30" x14ac:dyDescent="0.45">
      <c r="A34" t="s">
        <v>4</v>
      </c>
      <c r="B34">
        <f>B7-'5 LL3 1999'!B7</f>
        <v>9.088517999999997</v>
      </c>
      <c r="C34">
        <f>C7-'5 LL3 1999'!C7</f>
        <v>7.5418059999999976</v>
      </c>
      <c r="D34">
        <f>D7-'5 LL3 1999'!D7</f>
        <v>7.4837249999999997</v>
      </c>
      <c r="E34">
        <f>E7-'5 LL3 1999'!E7</f>
        <v>10.323431999999997</v>
      </c>
      <c r="F34">
        <f>F7-'5 LL3 1999'!F7</f>
        <v>8.8233419999999967</v>
      </c>
      <c r="G34">
        <f>G7-'5 LL3 1999'!G7</f>
        <v>11.597386000000007</v>
      </c>
      <c r="H34">
        <f>H7-'5 LL3 1999'!H7</f>
        <v>8.9354369999999967</v>
      </c>
      <c r="I34">
        <f>I7-'5 LL3 1999'!I7</f>
        <v>6.712193000000001</v>
      </c>
      <c r="J34">
        <f>J7-'5 LL3 1999'!J7</f>
        <v>7.831395999999998</v>
      </c>
      <c r="K34">
        <f>K7-'5 LL3 1999'!K7</f>
        <v>0.2977620000000023</v>
      </c>
      <c r="L34">
        <f>L7-'5 LL3 1999'!L7</f>
        <v>6.8368549999999999</v>
      </c>
      <c r="M34">
        <f>M7-'5 LL3 1999'!M7</f>
        <v>7.7979419999999955</v>
      </c>
      <c r="N34">
        <f>N7-'5 LL3 1999'!N7</f>
        <v>10.105475999999996</v>
      </c>
      <c r="O34">
        <f>O7-'5 LL3 1999'!O7</f>
        <v>8.1808629999999987</v>
      </c>
      <c r="P34">
        <f>P7-'5 LL3 1999'!P7</f>
        <v>6.5506060000000019</v>
      </c>
      <c r="Q34">
        <f>Q7-'5 LL3 1999'!Q7</f>
        <v>11.664012</v>
      </c>
      <c r="R34">
        <f>R7-'5 LL3 1999'!R7</f>
        <v>8.9118910000000042</v>
      </c>
      <c r="S34">
        <f>S7-'5 LL3 1999'!S7</f>
        <v>8.7529069999999933</v>
      </c>
      <c r="T34">
        <f>T7-'5 LL3 1999'!T7</f>
        <v>12.762479999999996</v>
      </c>
      <c r="U34">
        <f>U7-'5 LL3 1999'!U7</f>
        <v>5.0576399999999992</v>
      </c>
      <c r="V34">
        <f>V7-'5 LL3 1999'!V7</f>
        <v>0.55662999999999996</v>
      </c>
      <c r="W34">
        <f>W7-'5 LL3 1999'!W7</f>
        <v>0</v>
      </c>
      <c r="X34">
        <f>X7-'5 LL3 1999'!X7</f>
        <v>0</v>
      </c>
      <c r="Y34">
        <f>Y7-'5 LL3 1999'!Y7</f>
        <v>0</v>
      </c>
      <c r="Z34">
        <f>Z7-'5 LL3 1999'!Z7</f>
        <v>0</v>
      </c>
      <c r="AA34">
        <f>AA7-'5 LL3 1999'!AA7</f>
        <v>0</v>
      </c>
      <c r="AB34">
        <f>AB7-'5 LL3 1999'!AB7</f>
        <v>0.53039299999999989</v>
      </c>
      <c r="AC34">
        <f>AC7-'5 LL3 1999'!AC7</f>
        <v>14.765433000000002</v>
      </c>
      <c r="AD34">
        <f t="shared" si="2"/>
        <v>6.4681473214285701</v>
      </c>
    </row>
    <row r="35" spans="1:30" x14ac:dyDescent="0.45">
      <c r="A35" t="s">
        <v>5</v>
      </c>
      <c r="B35">
        <f>B8-'5 LL3 1999'!B8</f>
        <v>-1.4553539999999998</v>
      </c>
      <c r="C35">
        <f>C8-'5 LL3 1999'!C8</f>
        <v>-2.0196319999999996</v>
      </c>
      <c r="D35">
        <f>D8-'5 LL3 1999'!D8</f>
        <v>-1.9407779999999999</v>
      </c>
      <c r="E35">
        <f>E8-'5 LL3 1999'!E8</f>
        <v>-1.6457759999999979</v>
      </c>
      <c r="F35">
        <f>F8-'5 LL3 1999'!F8</f>
        <v>1.7814000000001329E-2</v>
      </c>
      <c r="G35">
        <f>G8-'5 LL3 1999'!G8</f>
        <v>-2.2902550000000019</v>
      </c>
      <c r="H35">
        <f>H8-'5 LL3 1999'!H8</f>
        <v>-2.7220600000000008</v>
      </c>
      <c r="I35">
        <f>I8-'5 LL3 1999'!I8</f>
        <v>1.2961849999999999</v>
      </c>
      <c r="J35">
        <f>J8-'5 LL3 1999'!J8</f>
        <v>-14.200189</v>
      </c>
      <c r="K35">
        <f>K8-'5 LL3 1999'!K8</f>
        <v>-5.1987610000000002</v>
      </c>
      <c r="L35">
        <f>L8-'5 LL3 1999'!L8</f>
        <v>-9.1451980000000006</v>
      </c>
      <c r="M35">
        <f>M8-'5 LL3 1999'!M8</f>
        <v>-5.1837029999999995</v>
      </c>
      <c r="N35">
        <f>N8-'5 LL3 1999'!N8</f>
        <v>-5.6252720000000025</v>
      </c>
      <c r="O35">
        <f>O8-'5 LL3 1999'!O8</f>
        <v>-5.8013560000000002</v>
      </c>
      <c r="P35">
        <f>P8-'5 LL3 1999'!P8</f>
        <v>-0.62167499999999976</v>
      </c>
      <c r="Q35">
        <f>Q8-'5 LL3 1999'!Q8</f>
        <v>-7.3280139999999996</v>
      </c>
      <c r="R35">
        <f>R8-'5 LL3 1999'!R8</f>
        <v>-5.9190000000057807E-3</v>
      </c>
      <c r="S35">
        <f>S8-'5 LL3 1999'!S8</f>
        <v>0.23473700000000264</v>
      </c>
      <c r="T35">
        <f>T8-'5 LL3 1999'!T8</f>
        <v>-3.6169399999999996</v>
      </c>
      <c r="U35">
        <f>U8-'5 LL3 1999'!U8</f>
        <v>-1.2529979999999998</v>
      </c>
      <c r="V35">
        <f>V8-'5 LL3 1999'!V8</f>
        <v>-0.19863300000000006</v>
      </c>
      <c r="W35">
        <f>W8-'5 LL3 1999'!W8</f>
        <v>3.7403000000001185E-2</v>
      </c>
      <c r="X35">
        <f>X8-'5 LL3 1999'!X8</f>
        <v>-0.26903199999999927</v>
      </c>
      <c r="Y35">
        <f>Y8-'5 LL3 1999'!Y8</f>
        <v>0.51569000000000287</v>
      </c>
      <c r="Z35">
        <f>Z8-'5 LL3 1999'!Z8</f>
        <v>6.1800999999999107E-2</v>
      </c>
      <c r="AA35">
        <f>AA8-'5 LL3 1999'!AA8</f>
        <v>0.44625900000000129</v>
      </c>
      <c r="AB35">
        <f>AB8-'5 LL3 1999'!AB8</f>
        <v>0.27190800000000337</v>
      </c>
      <c r="AC35">
        <f>AC8-'5 LL3 1999'!AC8</f>
        <v>-2.7070110000000014</v>
      </c>
      <c r="AD35">
        <f t="shared" si="2"/>
        <v>-2.5123842499999998</v>
      </c>
    </row>
    <row r="36" spans="1:30" x14ac:dyDescent="0.45">
      <c r="A36" t="s">
        <v>6</v>
      </c>
      <c r="B36">
        <f>B9-'5 LL3 1999'!B9</f>
        <v>3.3750999999995202E-2</v>
      </c>
      <c r="C36">
        <f>C9-'5 LL3 1999'!C9</f>
        <v>0.89698799999999324</v>
      </c>
      <c r="D36">
        <f>D9-'5 LL3 1999'!D9</f>
        <v>0.40862599999999816</v>
      </c>
      <c r="E36">
        <f>E9-'5 LL3 1999'!E9</f>
        <v>3.459856000000002</v>
      </c>
      <c r="F36">
        <f>F9-'5 LL3 1999'!F9</f>
        <v>8.8173500000000047</v>
      </c>
      <c r="G36">
        <f>G9-'5 LL3 1999'!G9</f>
        <v>6.9543930000000103</v>
      </c>
      <c r="H36">
        <f>H9-'5 LL3 1999'!H9</f>
        <v>1.0549180000000007</v>
      </c>
      <c r="I36">
        <f>I9-'5 LL3 1999'!I9</f>
        <v>0.62321199999999521</v>
      </c>
      <c r="J36">
        <f>J9-'5 LL3 1999'!J9</f>
        <v>1.5271839999999912</v>
      </c>
      <c r="K36">
        <f>K9-'5 LL3 1999'!K9</f>
        <v>0.93518799999999658</v>
      </c>
      <c r="L36">
        <f>L9-'5 LL3 1999'!L9</f>
        <v>1.7552439999999905</v>
      </c>
      <c r="M36">
        <f>M9-'5 LL3 1999'!M9</f>
        <v>0.78446399999999983</v>
      </c>
      <c r="N36">
        <f>N9-'5 LL3 1999'!N9</f>
        <v>2.0210679999999996</v>
      </c>
      <c r="O36">
        <f>O9-'5 LL3 1999'!O9</f>
        <v>0.17022500000000207</v>
      </c>
      <c r="P36">
        <f>P9-'5 LL3 1999'!P9</f>
        <v>0.85673299999999131</v>
      </c>
      <c r="Q36">
        <f>Q9-'5 LL3 1999'!Q9</f>
        <v>1.9202700000000021</v>
      </c>
      <c r="R36">
        <f>R9-'5 LL3 1999'!R9</f>
        <v>8.8995689999999854</v>
      </c>
      <c r="S36">
        <f>S9-'5 LL3 1999'!S9</f>
        <v>9.0218770000000177</v>
      </c>
      <c r="T36">
        <f>T9-'5 LL3 1999'!T9</f>
        <v>4.2557060000000035</v>
      </c>
      <c r="U36">
        <f>U9-'5 LL3 1999'!U9</f>
        <v>0.54762499999999648</v>
      </c>
      <c r="V36">
        <f>V9-'5 LL3 1999'!V9</f>
        <v>0.17015499999999406</v>
      </c>
      <c r="W36">
        <f>W9-'5 LL3 1999'!W9</f>
        <v>6.3317999999995322E-2</v>
      </c>
      <c r="X36">
        <f>X9-'5 LL3 1999'!X9</f>
        <v>-6.732700000000591E-2</v>
      </c>
      <c r="Y36">
        <f>Y9-'5 LL3 1999'!Y9</f>
        <v>0.16295900000000074</v>
      </c>
      <c r="Z36">
        <f>Z9-'5 LL3 1999'!Z9</f>
        <v>-9.9268000000009238E-2</v>
      </c>
      <c r="AA36">
        <f>AA9-'5 LL3 1999'!AA9</f>
        <v>-0.33682199999999796</v>
      </c>
      <c r="AB36">
        <f>AB9-'5 LL3 1999'!AB9</f>
        <v>-9.8819000000005985E-2</v>
      </c>
      <c r="AC36">
        <f>AC9-'5 LL3 1999'!AC9</f>
        <v>2.034593000000001</v>
      </c>
      <c r="AD36">
        <f t="shared" si="2"/>
        <v>2.0276084285714266</v>
      </c>
    </row>
    <row r="37" spans="1:30" x14ac:dyDescent="0.45">
      <c r="A37" t="s">
        <v>7</v>
      </c>
      <c r="B37">
        <f>B10-'5 LL3 1999'!B10</f>
        <v>4.3244999999998868E-2</v>
      </c>
      <c r="C37">
        <f>C10-'5 LL3 1999'!C10</f>
        <v>-0.49622700000000108</v>
      </c>
      <c r="D37">
        <f>D10-'5 LL3 1999'!D10</f>
        <v>0.34041500000000013</v>
      </c>
      <c r="E37">
        <f>E10-'5 LL3 1999'!E10</f>
        <v>0.12724000000000046</v>
      </c>
      <c r="F37">
        <f>F10-'5 LL3 1999'!F10</f>
        <v>0.57330299999999568</v>
      </c>
      <c r="G37">
        <f>G10-'5 LL3 1999'!G10</f>
        <v>1.205489</v>
      </c>
      <c r="H37">
        <f>H10-'5 LL3 1999'!H10</f>
        <v>1.3201999999999998</v>
      </c>
      <c r="I37">
        <f>I10-'5 LL3 1999'!I10</f>
        <v>0.92398000000000025</v>
      </c>
      <c r="J37">
        <f>J10-'5 LL3 1999'!J10</f>
        <v>-0.52001600000000181</v>
      </c>
      <c r="K37">
        <f>K10-'5 LL3 1999'!K10</f>
        <v>0.86950200000000066</v>
      </c>
      <c r="L37">
        <f>L10-'5 LL3 1999'!L10</f>
        <v>-0.98918000000000461</v>
      </c>
      <c r="M37">
        <f>M10-'5 LL3 1999'!M10</f>
        <v>1.6937780000000018</v>
      </c>
      <c r="N37">
        <f>N10-'5 LL3 1999'!N10</f>
        <v>0.18365699999999663</v>
      </c>
      <c r="O37">
        <f>O10-'5 LL3 1999'!O10</f>
        <v>-0.48470000000000013</v>
      </c>
      <c r="P37">
        <f>P10-'5 LL3 1999'!P10</f>
        <v>-1.1908139999999996</v>
      </c>
      <c r="Q37">
        <f>Q10-'5 LL3 1999'!Q10</f>
        <v>-3.2075659999999999</v>
      </c>
      <c r="R37">
        <f>R10-'5 LL3 1999'!R10</f>
        <v>-0.48119900000000371</v>
      </c>
      <c r="S37">
        <f>S10-'5 LL3 1999'!S10</f>
        <v>0.17731799999999964</v>
      </c>
      <c r="T37">
        <f>T10-'5 LL3 1999'!T10</f>
        <v>-0.17450099999999935</v>
      </c>
      <c r="U37">
        <f>U10-'5 LL3 1999'!U10</f>
        <v>-1.8259329999999991</v>
      </c>
      <c r="V37">
        <f>V10-'5 LL3 1999'!V10</f>
        <v>-1.5870300000000022</v>
      </c>
      <c r="W37">
        <f>W10-'5 LL3 1999'!W10</f>
        <v>3.9660000000004914E-2</v>
      </c>
      <c r="X37">
        <f>X10-'5 LL3 1999'!X10</f>
        <v>1.1004639999999952</v>
      </c>
      <c r="Y37">
        <f>Y10-'5 LL3 1999'!Y10</f>
        <v>0.6847139999999996</v>
      </c>
      <c r="Z37">
        <f>Z10-'5 LL3 1999'!Z10</f>
        <v>1.1868979999999993</v>
      </c>
      <c r="AA37">
        <f>AA10-'5 LL3 1999'!AA10</f>
        <v>2.1325860000000034</v>
      </c>
      <c r="AB37">
        <f>AB10-'5 LL3 1999'!AB10</f>
        <v>-0.69449699999999837</v>
      </c>
      <c r="AC37">
        <f>AC10-'5 LL3 1999'!AC10</f>
        <v>-2.8143010000000004</v>
      </c>
      <c r="AD37">
        <f t="shared" si="2"/>
        <v>-6.655410714285763E-2</v>
      </c>
    </row>
    <row r="38" spans="1:30" x14ac:dyDescent="0.45">
      <c r="A38" t="s">
        <v>8</v>
      </c>
      <c r="B38">
        <f>B11-'5 LL3 1999'!B11</f>
        <v>0.24425899999999956</v>
      </c>
      <c r="C38">
        <f>C11-'5 LL3 1999'!C11</f>
        <v>8.5357999999999379E-2</v>
      </c>
      <c r="D38">
        <f>D11-'5 LL3 1999'!D11</f>
        <v>0.54096699999999842</v>
      </c>
      <c r="E38">
        <f>E11-'5 LL3 1999'!E11</f>
        <v>1.7585949999999997</v>
      </c>
      <c r="F38">
        <f>F11-'5 LL3 1999'!F11</f>
        <v>0.80740999999999019</v>
      </c>
      <c r="G38">
        <f>G11-'5 LL3 1999'!G11</f>
        <v>0.4135040000000032</v>
      </c>
      <c r="H38">
        <f>H11-'5 LL3 1999'!H11</f>
        <v>0.40170400000000228</v>
      </c>
      <c r="I38">
        <f>I11-'5 LL3 1999'!I11</f>
        <v>-1.2479669999999992</v>
      </c>
      <c r="J38">
        <f>J11-'5 LL3 1999'!J11</f>
        <v>1.5419230000000006</v>
      </c>
      <c r="K38">
        <f>K11-'5 LL3 1999'!K11</f>
        <v>-0.2879529999999999</v>
      </c>
      <c r="L38">
        <f>L11-'5 LL3 1999'!L11</f>
        <v>0.80112599999999645</v>
      </c>
      <c r="M38">
        <f>M11-'5 LL3 1999'!M11</f>
        <v>-0.58184899999999828</v>
      </c>
      <c r="N38">
        <f>N11-'5 LL3 1999'!N11</f>
        <v>0.90389000000000053</v>
      </c>
      <c r="O38">
        <f>O11-'5 LL3 1999'!O11</f>
        <v>1.3236880000000006</v>
      </c>
      <c r="P38">
        <f>P11-'5 LL3 1999'!P11</f>
        <v>-1.7034439999999993</v>
      </c>
      <c r="Q38">
        <f>Q11-'5 LL3 1999'!Q11</f>
        <v>0.2450259999999993</v>
      </c>
      <c r="R38">
        <f>R11-'5 LL3 1999'!R11</f>
        <v>-0.71278899999998657</v>
      </c>
      <c r="S38">
        <f>S11-'5 LL3 1999'!S11</f>
        <v>-0.37988500000000158</v>
      </c>
      <c r="T38">
        <f>T11-'5 LL3 1999'!T11</f>
        <v>1.0037730000000025</v>
      </c>
      <c r="U38">
        <f>U11-'5 LL3 1999'!U11</f>
        <v>-0.13468199999999797</v>
      </c>
      <c r="V38">
        <f>V11-'5 LL3 1999'!V11</f>
        <v>-0.24808200000000014</v>
      </c>
      <c r="W38">
        <f>W11-'5 LL3 1999'!W11</f>
        <v>0.25927799999999834</v>
      </c>
      <c r="X38">
        <f>X11-'5 LL3 1999'!X11</f>
        <v>-0.10448300000000188</v>
      </c>
      <c r="Y38">
        <f>Y11-'5 LL3 1999'!Y11</f>
        <v>0.66218999999999895</v>
      </c>
      <c r="Z38">
        <f>Z11-'5 LL3 1999'!Z11</f>
        <v>-0.22717899999999958</v>
      </c>
      <c r="AA38">
        <f>AA11-'5 LL3 1999'!AA11</f>
        <v>-0.64129299999999745</v>
      </c>
      <c r="AB38">
        <f>AB11-'5 LL3 1999'!AB11</f>
        <v>-0.45925400000000138</v>
      </c>
      <c r="AC38">
        <f>AC11-'5 LL3 1999'!AC11</f>
        <v>3.1172339999999998</v>
      </c>
      <c r="AD38">
        <f t="shared" si="2"/>
        <v>0.26360946428571452</v>
      </c>
    </row>
    <row r="39" spans="1:30" x14ac:dyDescent="0.45">
      <c r="A39" t="s">
        <v>9</v>
      </c>
      <c r="B39">
        <f>B12-'5 LL3 1999'!B12</f>
        <v>-1.1084199999999997</v>
      </c>
      <c r="C39">
        <f>C12-'5 LL3 1999'!C12</f>
        <v>-0.40751199999999965</v>
      </c>
      <c r="D39">
        <f>D12-'5 LL3 1999'!D12</f>
        <v>-0.12425499999999978</v>
      </c>
      <c r="E39">
        <f>E12-'5 LL3 1999'!E12</f>
        <v>-3.0300119999999993</v>
      </c>
      <c r="F39">
        <f>F12-'5 LL3 1999'!F12</f>
        <v>-0.42741700000000549</v>
      </c>
      <c r="G39">
        <f>G12-'5 LL3 1999'!G12</f>
        <v>3.9048999999998557E-2</v>
      </c>
      <c r="H39">
        <f>H12-'5 LL3 1999'!H12</f>
        <v>-0.61744599999999927</v>
      </c>
      <c r="I39">
        <f>I12-'5 LL3 1999'!I12</f>
        <v>-0.49667299999999992</v>
      </c>
      <c r="J39">
        <f>J12-'5 LL3 1999'!J12</f>
        <v>-1.2915830000000001</v>
      </c>
      <c r="K39">
        <f>K12-'5 LL3 1999'!K12</f>
        <v>0.24143500000000007</v>
      </c>
      <c r="L39">
        <f>L12-'5 LL3 1999'!L12</f>
        <v>0.14260099999999998</v>
      </c>
      <c r="M39">
        <f>M12-'5 LL3 1999'!M12</f>
        <v>-0.49450099999999964</v>
      </c>
      <c r="N39">
        <f>N12-'5 LL3 1999'!N12</f>
        <v>-0.62533399999999961</v>
      </c>
      <c r="O39">
        <f>O12-'5 LL3 1999'!O12</f>
        <v>-0.38706999999999958</v>
      </c>
      <c r="P39">
        <f>P12-'5 LL3 1999'!P12</f>
        <v>-0.49556700000000009</v>
      </c>
      <c r="Q39">
        <f>Q12-'5 LL3 1999'!Q12</f>
        <v>0.65434700000000046</v>
      </c>
      <c r="R39">
        <f>R12-'5 LL3 1999'!R12</f>
        <v>1.9698029999999989</v>
      </c>
      <c r="S39">
        <f>S12-'5 LL3 1999'!S12</f>
        <v>-0.45467800000000125</v>
      </c>
      <c r="T39">
        <f>T12-'5 LL3 1999'!T12</f>
        <v>-1.8655230000000032</v>
      </c>
      <c r="U39">
        <f>U12-'5 LL3 1999'!U12</f>
        <v>-0.75089500000000076</v>
      </c>
      <c r="V39">
        <f>V12-'5 LL3 1999'!V12</f>
        <v>2.2600000000000398E-4</v>
      </c>
      <c r="W39">
        <f>W12-'5 LL3 1999'!W12</f>
        <v>0.12629100000000015</v>
      </c>
      <c r="X39">
        <f>X12-'5 LL3 1999'!X12</f>
        <v>8.5999999999586407E-5</v>
      </c>
      <c r="Y39">
        <f>Y12-'5 LL3 1999'!Y12</f>
        <v>0.25666499999999992</v>
      </c>
      <c r="Z39">
        <f>Z12-'5 LL3 1999'!Z12</f>
        <v>-0.73535799999999996</v>
      </c>
      <c r="AA39">
        <f>AA12-'5 LL3 1999'!AA12</f>
        <v>3.1609999999995253E-3</v>
      </c>
      <c r="AB39">
        <f>AB12-'5 LL3 1999'!AB12</f>
        <v>-0.48846900000000026</v>
      </c>
      <c r="AC39">
        <f>AC12-'5 LL3 1999'!AC12</f>
        <v>0.25566700000000031</v>
      </c>
      <c r="AD39">
        <f t="shared" si="2"/>
        <v>-0.36112078571428607</v>
      </c>
    </row>
    <row r="40" spans="1:30" x14ac:dyDescent="0.45">
      <c r="A40" t="s">
        <v>10</v>
      </c>
      <c r="B40">
        <f>B13-'5 LL3 1999'!B13</f>
        <v>0.67219000000000051</v>
      </c>
      <c r="C40">
        <f>C13-'5 LL3 1999'!C13</f>
        <v>0.27731599999999901</v>
      </c>
      <c r="D40">
        <f>D13-'5 LL3 1999'!D13</f>
        <v>-0.45289099999999749</v>
      </c>
      <c r="E40">
        <f>E13-'5 LL3 1999'!E13</f>
        <v>2.3704970000000003</v>
      </c>
      <c r="F40">
        <f>F13-'5 LL3 1999'!F13</f>
        <v>-0.37360000000001037</v>
      </c>
      <c r="G40">
        <f>G13-'5 LL3 1999'!G13</f>
        <v>-1.507427000000007</v>
      </c>
      <c r="H40">
        <f>H13-'5 LL3 1999'!H13</f>
        <v>-0.756448000000006</v>
      </c>
      <c r="I40">
        <f>I13-'5 LL3 1999'!I13</f>
        <v>6.4405999999998187E-2</v>
      </c>
      <c r="J40">
        <f>J13-'5 LL3 1999'!J13</f>
        <v>-0.34178999999999959</v>
      </c>
      <c r="K40">
        <f>K13-'5 LL3 1999'!K13</f>
        <v>-1.1176299999999983</v>
      </c>
      <c r="L40">
        <f>L13-'5 LL3 1999'!L13</f>
        <v>0</v>
      </c>
      <c r="M40">
        <f>M13-'5 LL3 1999'!M13</f>
        <v>0.30709799999999632</v>
      </c>
      <c r="N40">
        <f>N13-'5 LL3 1999'!N13</f>
        <v>0.16956100000000163</v>
      </c>
      <c r="O40">
        <f>O13-'5 LL3 1999'!O13</f>
        <v>-1.0708400000000005</v>
      </c>
      <c r="P40">
        <f>P13-'5 LL3 1999'!P13</f>
        <v>0.77252599999999916</v>
      </c>
      <c r="Q40">
        <f>Q13-'5 LL3 1999'!Q13</f>
        <v>2.0380280000000006</v>
      </c>
      <c r="R40">
        <f>R13-'5 LL3 1999'!R13</f>
        <v>-0.96678200000000913</v>
      </c>
      <c r="S40">
        <f>S13-'5 LL3 1999'!S13</f>
        <v>-0.35621100000000183</v>
      </c>
      <c r="T40">
        <f>T13-'5 LL3 1999'!T13</f>
        <v>0.9361770000000007</v>
      </c>
      <c r="U40">
        <f>U13-'5 LL3 1999'!U13</f>
        <v>1.8635739999999998</v>
      </c>
      <c r="V40">
        <f>V13-'5 LL3 1999'!V13</f>
        <v>0.67356900000000053</v>
      </c>
      <c r="W40">
        <f>W13-'5 LL3 1999'!W13</f>
        <v>-0.87707999999999942</v>
      </c>
      <c r="X40">
        <f>X13-'5 LL3 1999'!X13</f>
        <v>-1.0919930000000022</v>
      </c>
      <c r="Y40">
        <f>Y13-'5 LL3 1999'!Y13</f>
        <v>-0.78726999999999947</v>
      </c>
      <c r="Z40">
        <f>Z13-'5 LL3 1999'!Z13</f>
        <v>-1.3505679999999991</v>
      </c>
      <c r="AA40">
        <f>AA13-'5 LL3 1999'!AA13</f>
        <v>-9.0678999999997956E-2</v>
      </c>
      <c r="AB40">
        <f>AB13-'5 LL3 1999'!AB13</f>
        <v>1.4888489999999983</v>
      </c>
      <c r="AC40">
        <f>AC13-'5 LL3 1999'!AC13</f>
        <v>1.4375360000000015</v>
      </c>
      <c r="AD40">
        <f t="shared" si="2"/>
        <v>6.8932785714284586E-2</v>
      </c>
    </row>
    <row r="41" spans="1:30" x14ac:dyDescent="0.45">
      <c r="A41" t="s">
        <v>11</v>
      </c>
      <c r="B41">
        <f>B14-'5 LL3 1999'!B14</f>
        <v>0.35289600000000121</v>
      </c>
      <c r="C41">
        <f>C14-'5 LL3 1999'!C14</f>
        <v>0.64888900000000405</v>
      </c>
      <c r="D41">
        <f>D14-'5 LL3 1999'!D14</f>
        <v>-0.36670000000000158</v>
      </c>
      <c r="E41">
        <f>E14-'5 LL3 1999'!E14</f>
        <v>-0.45647900000000163</v>
      </c>
      <c r="F41">
        <f>F14-'5 LL3 1999'!F14</f>
        <v>-0.7499520000000075</v>
      </c>
      <c r="G41">
        <f>G14-'5 LL3 1999'!G14</f>
        <v>-0.40348000000000184</v>
      </c>
      <c r="H41">
        <f>H14-'5 LL3 1999'!H14</f>
        <v>-6.1163000000000523E-2</v>
      </c>
      <c r="I41">
        <f>I14-'5 LL3 1999'!I14</f>
        <v>0.87238999999999578</v>
      </c>
      <c r="J41">
        <f>J14-'5 LL3 1999'!J14</f>
        <v>0.78913599999999917</v>
      </c>
      <c r="K41">
        <f>K14-'5 LL3 1999'!K14</f>
        <v>-0.11183100000000223</v>
      </c>
      <c r="L41">
        <f>L14-'5 LL3 1999'!L14</f>
        <v>0</v>
      </c>
      <c r="M41">
        <f>M14-'5 LL3 1999'!M14</f>
        <v>-0.936751000000001</v>
      </c>
      <c r="N41">
        <f>N14-'5 LL3 1999'!N14</f>
        <v>0.29176499999999805</v>
      </c>
      <c r="O41">
        <f>O14-'5 LL3 1999'!O14</f>
        <v>-6.7000000000021487E-3</v>
      </c>
      <c r="P41">
        <f>P14-'5 LL3 1999'!P14</f>
        <v>2.4011190000000013</v>
      </c>
      <c r="Q41">
        <f>Q14-'5 LL3 1999'!Q14</f>
        <v>0.51858699999999658</v>
      </c>
      <c r="R41">
        <f>R14-'5 LL3 1999'!R14</f>
        <v>0.27710999999999331</v>
      </c>
      <c r="S41">
        <f>S14-'5 LL3 1999'!S14</f>
        <v>-0.87129300000000853</v>
      </c>
      <c r="T41">
        <f>T14-'5 LL3 1999'!T14</f>
        <v>0.23952400000000296</v>
      </c>
      <c r="U41">
        <f>U14-'5 LL3 1999'!U14</f>
        <v>1.005937000000003</v>
      </c>
      <c r="V41">
        <f>V14-'5 LL3 1999'!V14</f>
        <v>1.399721999999997</v>
      </c>
      <c r="W41">
        <f>W14-'5 LL3 1999'!W14</f>
        <v>0.41948400000000063</v>
      </c>
      <c r="X41">
        <f>X14-'5 LL3 1999'!X14</f>
        <v>0</v>
      </c>
      <c r="Y41">
        <f>Y14-'5 LL3 1999'!Y14</f>
        <v>-0.28713900000000336</v>
      </c>
      <c r="Z41">
        <f>Z14-'5 LL3 1999'!Z14</f>
        <v>0.48125999999999891</v>
      </c>
      <c r="AA41">
        <f>AA14-'5 LL3 1999'!AA14</f>
        <v>-1.3477809999999977</v>
      </c>
      <c r="AB41">
        <f>AB14-'5 LL3 1999'!AB14</f>
        <v>0.29553400000000352</v>
      </c>
      <c r="AC41">
        <f>AC14-'5 LL3 1999'!AC14</f>
        <v>-1.8218560000000039</v>
      </c>
      <c r="AD41">
        <f t="shared" si="2"/>
        <v>9.1865285714284414E-2</v>
      </c>
    </row>
    <row r="42" spans="1:30" x14ac:dyDescent="0.45">
      <c r="A42" t="s">
        <v>12</v>
      </c>
      <c r="B42">
        <f>B15-'5 LL3 1999'!B15</f>
        <v>0.20417100000000232</v>
      </c>
      <c r="C42">
        <f>C15-'5 LL3 1999'!C15</f>
        <v>0.10782499999999118</v>
      </c>
      <c r="D42">
        <f>D15-'5 LL3 1999'!D15</f>
        <v>-6.2465000000003101E-2</v>
      </c>
      <c r="E42">
        <f>E15-'5 LL3 1999'!E15</f>
        <v>0.76984099999998534</v>
      </c>
      <c r="F42">
        <f>F15-'5 LL3 1999'!F15</f>
        <v>-0.17025499999999738</v>
      </c>
      <c r="G42">
        <f>G15-'5 LL3 1999'!G15</f>
        <v>-0.25286499999998568</v>
      </c>
      <c r="H42">
        <f>H15-'5 LL3 1999'!H15</f>
        <v>0.28684599999999705</v>
      </c>
      <c r="I42">
        <f>I15-'5 LL3 1999'!I15</f>
        <v>0.11613599999999735</v>
      </c>
      <c r="J42">
        <f>J15-'5 LL3 1999'!J15</f>
        <v>0.17766900000000874</v>
      </c>
      <c r="K42">
        <f>K15-'5 LL3 1999'!K15</f>
        <v>-0.40647500000000036</v>
      </c>
      <c r="L42">
        <f>L15-'5 LL3 1999'!L15</f>
        <v>-4.5453000000009069E-2</v>
      </c>
      <c r="M42">
        <f>M15-'5 LL3 1999'!M15</f>
        <v>-1.2223999999974922E-2</v>
      </c>
      <c r="N42">
        <f>N15-'5 LL3 1999'!N15</f>
        <v>0.92354000000000269</v>
      </c>
      <c r="O42">
        <f>O15-'5 LL3 1999'!O15</f>
        <v>-0.62562400000001617</v>
      </c>
      <c r="P42">
        <f>P15-'5 LL3 1999'!P15</f>
        <v>-0.21618100000000595</v>
      </c>
      <c r="Q42">
        <f>Q15-'5 LL3 1999'!Q15</f>
        <v>0.24842099999997913</v>
      </c>
      <c r="R42">
        <f>R15-'5 LL3 1999'!R15</f>
        <v>8.6142999999992753E-2</v>
      </c>
      <c r="S42">
        <f>S15-'5 LL3 1999'!S15</f>
        <v>-1.8847499999999968</v>
      </c>
      <c r="T42">
        <f>T15-'5 LL3 1999'!T15</f>
        <v>0.13945200000000568</v>
      </c>
      <c r="U42">
        <f>U15-'5 LL3 1999'!U15</f>
        <v>0.15800100000001294</v>
      </c>
      <c r="V42">
        <f>V15-'5 LL3 1999'!V15</f>
        <v>0.23840300000000525</v>
      </c>
      <c r="W42">
        <f>W15-'5 LL3 1999'!W15</f>
        <v>-3.2367000000007806E-2</v>
      </c>
      <c r="X42">
        <f>X15-'5 LL3 1999'!X15</f>
        <v>-0.10457600000000866</v>
      </c>
      <c r="Y42">
        <f>Y15-'5 LL3 1999'!Y15</f>
        <v>0.5291599999999903</v>
      </c>
      <c r="Z42">
        <f>Z15-'5 LL3 1999'!Z15</f>
        <v>-0.64494799999999941</v>
      </c>
      <c r="AA42">
        <f>AA15-'5 LL3 1999'!AA15</f>
        <v>5.5993999999998323E-2</v>
      </c>
      <c r="AB42">
        <f>AB15-'5 LL3 1999'!AB15</f>
        <v>0.14216400000000817</v>
      </c>
      <c r="AC42">
        <f>AC15-'5 LL3 1999'!AC15</f>
        <v>0.17428300000000263</v>
      </c>
      <c r="AD42">
        <f t="shared" si="2"/>
        <v>-3.5762142857151957E-3</v>
      </c>
    </row>
    <row r="43" spans="1:30" x14ac:dyDescent="0.45">
      <c r="A43" t="s">
        <v>13</v>
      </c>
      <c r="B43">
        <f>B16-'5 LL3 1999'!B16</f>
        <v>0</v>
      </c>
      <c r="C43">
        <f>C16-'5 LL3 1999'!C16</f>
        <v>0</v>
      </c>
      <c r="D43">
        <f>D16-'5 LL3 1999'!D16</f>
        <v>0</v>
      </c>
      <c r="E43">
        <f>E16-'5 LL3 1999'!E16</f>
        <v>0</v>
      </c>
      <c r="F43">
        <f>F16-'5 LL3 1999'!F16</f>
        <v>0</v>
      </c>
      <c r="G43">
        <f>G16-'5 LL3 1999'!G16</f>
        <v>0</v>
      </c>
      <c r="H43">
        <f>H16-'5 LL3 1999'!H16</f>
        <v>0</v>
      </c>
      <c r="I43">
        <f>I16-'5 LL3 1999'!I16</f>
        <v>0</v>
      </c>
      <c r="J43">
        <f>J16-'5 LL3 1999'!J16</f>
        <v>0</v>
      </c>
      <c r="K43">
        <f>K16-'5 LL3 1999'!K16</f>
        <v>0</v>
      </c>
      <c r="L43">
        <f>L16-'5 LL3 1999'!L16</f>
        <v>0</v>
      </c>
      <c r="M43">
        <f>M16-'5 LL3 1999'!M16</f>
        <v>0</v>
      </c>
      <c r="N43">
        <f>N16-'5 LL3 1999'!N16</f>
        <v>0</v>
      </c>
      <c r="O43">
        <f>O16-'5 LL3 1999'!O16</f>
        <v>0</v>
      </c>
      <c r="P43">
        <f>P16-'5 LL3 1999'!P16</f>
        <v>0</v>
      </c>
      <c r="Q43">
        <f>Q16-'5 LL3 1999'!Q16</f>
        <v>0</v>
      </c>
      <c r="R43">
        <f>R16-'5 LL3 1999'!R16</f>
        <v>0</v>
      </c>
      <c r="S43">
        <f>S16-'5 LL3 1999'!S16</f>
        <v>0</v>
      </c>
      <c r="T43">
        <f>T16-'5 LL3 1999'!T16</f>
        <v>0</v>
      </c>
      <c r="U43">
        <f>U16-'5 LL3 1999'!U16</f>
        <v>0</v>
      </c>
      <c r="V43">
        <f>V16-'5 LL3 1999'!V16</f>
        <v>0</v>
      </c>
      <c r="W43">
        <f>W16-'5 LL3 1999'!W16</f>
        <v>0</v>
      </c>
      <c r="X43">
        <f>X16-'5 LL3 1999'!X16</f>
        <v>0</v>
      </c>
      <c r="Y43">
        <f>Y16-'5 LL3 1999'!Y16</f>
        <v>0</v>
      </c>
      <c r="Z43">
        <f>Z16-'5 LL3 1999'!Z16</f>
        <v>0</v>
      </c>
      <c r="AA43">
        <f>AA16-'5 LL3 1999'!AA16</f>
        <v>0</v>
      </c>
      <c r="AB43">
        <f>AB16-'5 LL3 1999'!AB16</f>
        <v>0</v>
      </c>
      <c r="AC43">
        <f>AC16-'5 LL3 1999'!AC16</f>
        <v>0</v>
      </c>
      <c r="AD43">
        <f t="shared" si="2"/>
        <v>0</v>
      </c>
    </row>
    <row r="44" spans="1:30" x14ac:dyDescent="0.45">
      <c r="A44" t="s">
        <v>14</v>
      </c>
      <c r="B44">
        <f>B17-'5 LL3 1999'!B17</f>
        <v>-4.7833999999999932E-2</v>
      </c>
      <c r="C44">
        <f>C17-'5 LL3 1999'!C17</f>
        <v>8.5708000000000339E-2</v>
      </c>
      <c r="D44">
        <f>D17-'5 LL3 1999'!D17</f>
        <v>7.4942000000000064E-2</v>
      </c>
      <c r="E44">
        <f>E17-'5 LL3 1999'!E17</f>
        <v>1.1299999999891952E-4</v>
      </c>
      <c r="F44">
        <f>F17-'5 LL3 1999'!F17</f>
        <v>-3.1200000000097816E-4</v>
      </c>
      <c r="G44">
        <f>G17-'5 LL3 1999'!G17</f>
        <v>-5.1524999999999821E-2</v>
      </c>
      <c r="H44">
        <f>H17-'5 LL3 1999'!H17</f>
        <v>-4.1746999999999979E-2</v>
      </c>
      <c r="I44">
        <f>I17-'5 LL3 1999'!I17</f>
        <v>-3.7589999999996238E-3</v>
      </c>
      <c r="J44">
        <f>J17-'5 LL3 1999'!J17</f>
        <v>-0.1587320000000001</v>
      </c>
      <c r="K44">
        <f>K17-'5 LL3 1999'!K17</f>
        <v>-0.5911780000000002</v>
      </c>
      <c r="L44">
        <f>L17-'5 LL3 1999'!L17</f>
        <v>-1.1847689999999997</v>
      </c>
      <c r="M44">
        <f>M17-'5 LL3 1999'!M17</f>
        <v>-0.78425800000000034</v>
      </c>
      <c r="N44">
        <f>N17-'5 LL3 1999'!N17</f>
        <v>-0.47334000000000032</v>
      </c>
      <c r="O44">
        <f>O17-'5 LL3 1999'!O17</f>
        <v>-0.12215800000000065</v>
      </c>
      <c r="P44">
        <f>P17-'5 LL3 1999'!P17</f>
        <v>-0.50451900000000016</v>
      </c>
      <c r="Q44">
        <f>Q17-'5 LL3 1999'!Q17</f>
        <v>-8.5630000000005424E-3</v>
      </c>
      <c r="R44">
        <f>R17-'5 LL3 1999'!R17</f>
        <v>-2.8776000000000579E-2</v>
      </c>
      <c r="S44">
        <f>S17-'5 LL3 1999'!S17</f>
        <v>2.5624999999999787E-2</v>
      </c>
      <c r="T44">
        <f>T17-'5 LL3 1999'!T17</f>
        <v>-0.51539200000000029</v>
      </c>
      <c r="U44">
        <f>U17-'5 LL3 1999'!U17</f>
        <v>-0.62201100000000009</v>
      </c>
      <c r="V44">
        <f>V17-'5 LL3 1999'!V17</f>
        <v>-0.35760999999999976</v>
      </c>
      <c r="W44">
        <f>W17-'5 LL3 1999'!W17</f>
        <v>-0.54487299999999994</v>
      </c>
      <c r="X44">
        <f>X17-'5 LL3 1999'!X17</f>
        <v>-1.0588030000000002</v>
      </c>
      <c r="Y44">
        <f>Y17-'5 LL3 1999'!Y17</f>
        <v>-0.51825600000000005</v>
      </c>
      <c r="Z44">
        <f>Z17-'5 LL3 1999'!Z17</f>
        <v>-9.5236000000001653E-2</v>
      </c>
      <c r="AA44">
        <f>AA17-'5 LL3 1999'!AA17</f>
        <v>-0.60192800000000002</v>
      </c>
      <c r="AB44">
        <f>AB17-'5 LL3 1999'!AB17</f>
        <v>-0.21792399999999912</v>
      </c>
      <c r="AC44">
        <f>AC17-'5 LL3 1999'!AC17</f>
        <v>-4.021499999999989E-2</v>
      </c>
      <c r="AD44">
        <f t="shared" si="2"/>
        <v>-0.29954750000000019</v>
      </c>
    </row>
    <row r="45" spans="1:30" x14ac:dyDescent="0.45">
      <c r="A45" t="s">
        <v>15</v>
      </c>
      <c r="B45">
        <f>B18-'5 LL3 1999'!B18</f>
        <v>-0.11511300000000002</v>
      </c>
      <c r="C45">
        <f>C18-'5 LL3 1999'!C18</f>
        <v>2.8061000000001002E-2</v>
      </c>
      <c r="D45">
        <f>D18-'5 LL3 1999'!D18</f>
        <v>-9.6417999999999893E-2</v>
      </c>
      <c r="E45">
        <f>E18-'5 LL3 1999'!E18</f>
        <v>0</v>
      </c>
      <c r="F45">
        <f>F18-'5 LL3 1999'!F18</f>
        <v>1.5400000000020952E-4</v>
      </c>
      <c r="G45">
        <f>G18-'5 LL3 1999'!G18</f>
        <v>4.8061000000000575E-2</v>
      </c>
      <c r="H45">
        <f>H18-'5 LL3 1999'!H18</f>
        <v>3.8940000000002861E-3</v>
      </c>
      <c r="I45">
        <f>I18-'5 LL3 1999'!I18</f>
        <v>6.1780000000000168E-2</v>
      </c>
      <c r="J45">
        <f>J18-'5 LL3 1999'!J18</f>
        <v>-9.2099000000000153E-2</v>
      </c>
      <c r="K45">
        <f>K18-'5 LL3 1999'!K18</f>
        <v>-0.66515699999999978</v>
      </c>
      <c r="L45">
        <f>L18-'5 LL3 1999'!L18</f>
        <v>-1.1763310000000002</v>
      </c>
      <c r="M45">
        <f>M18-'5 LL3 1999'!M18</f>
        <v>-0.54999299999999973</v>
      </c>
      <c r="N45">
        <f>N18-'5 LL3 1999'!N18</f>
        <v>-0.56258799999999987</v>
      </c>
      <c r="O45">
        <f>O18-'5 LL3 1999'!O18</f>
        <v>-8.7759000000000142E-2</v>
      </c>
      <c r="P45">
        <f>P18-'5 LL3 1999'!P18</f>
        <v>-0.39731499999999986</v>
      </c>
      <c r="Q45">
        <f>Q18-'5 LL3 1999'!Q18</f>
        <v>1.1639999999992767E-3</v>
      </c>
      <c r="R45">
        <f>R18-'5 LL3 1999'!R18</f>
        <v>1.2359000000000009E-2</v>
      </c>
      <c r="S45">
        <f>S18-'5 LL3 1999'!S18</f>
        <v>5.6362000000000023E-2</v>
      </c>
      <c r="T45">
        <f>T18-'5 LL3 1999'!T18</f>
        <v>-0.4914550000000002</v>
      </c>
      <c r="U45">
        <f>U18-'5 LL3 1999'!U18</f>
        <v>-0.33714200000000005</v>
      </c>
      <c r="V45">
        <f>V18-'5 LL3 1999'!V18</f>
        <v>-0.39134999999999964</v>
      </c>
      <c r="W45">
        <f>W18-'5 LL3 1999'!W18</f>
        <v>-0.36679200000000023</v>
      </c>
      <c r="X45">
        <f>X18-'5 LL3 1999'!X18</f>
        <v>-0.86050700000000013</v>
      </c>
      <c r="Y45">
        <f>Y18-'5 LL3 1999'!Y18</f>
        <v>-0.19008700000000012</v>
      </c>
      <c r="Z45">
        <f>Z18-'5 LL3 1999'!Z18</f>
        <v>7.5769999999995008E-3</v>
      </c>
      <c r="AA45">
        <f>AA18-'5 LL3 1999'!AA18</f>
        <v>-0.43590299999999971</v>
      </c>
      <c r="AB45">
        <f>AB18-'5 LL3 1999'!AB18</f>
        <v>-3.4948000000000867E-2</v>
      </c>
      <c r="AC45">
        <f>AC18-'5 LL3 1999'!AC18</f>
        <v>-8.4850000000002979E-3</v>
      </c>
      <c r="AD45">
        <f t="shared" si="2"/>
        <v>-0.23714392857142857</v>
      </c>
    </row>
    <row r="46" spans="1:30" x14ac:dyDescent="0.45">
      <c r="A46" t="s">
        <v>16</v>
      </c>
      <c r="B46">
        <f>B19-'5 LL3 1999'!B19</f>
        <v>0.15978899999999996</v>
      </c>
      <c r="C46">
        <f>C19-'5 LL3 1999'!C19</f>
        <v>-0.10308599999999934</v>
      </c>
      <c r="D46">
        <f>D19-'5 LL3 1999'!D19</f>
        <v>3.6382999999999832E-2</v>
      </c>
      <c r="E46">
        <f>E19-'5 LL3 1999'!E19</f>
        <v>-1.1300000000069588E-4</v>
      </c>
      <c r="F46">
        <f>F19-'5 LL3 1999'!F19</f>
        <v>1.5799999999899228E-4</v>
      </c>
      <c r="G46">
        <f>G19-'5 LL3 1999'!G19</f>
        <v>4.9503000000000075E-2</v>
      </c>
      <c r="H46">
        <f>H19-'5 LL3 1999'!H19</f>
        <v>-1.7294999999999838E-2</v>
      </c>
      <c r="I46">
        <f>I19-'5 LL3 1999'!I19</f>
        <v>-7.2639999999999816E-2</v>
      </c>
      <c r="J46">
        <f>J19-'5 LL3 1999'!J19</f>
        <v>-0.18040699999999976</v>
      </c>
      <c r="K46">
        <f>K19-'5 LL3 1999'!K19</f>
        <v>-0.60777100000000051</v>
      </c>
      <c r="L46">
        <f>L19-'5 LL3 1999'!L19</f>
        <v>-0.60772099999999973</v>
      </c>
      <c r="M46">
        <f>M19-'5 LL3 1999'!M19</f>
        <v>-0.66104099999999999</v>
      </c>
      <c r="N46">
        <f>N19-'5 LL3 1999'!N19</f>
        <v>-0.3453779999999993</v>
      </c>
      <c r="O46">
        <f>O19-'5 LL3 1999'!O19</f>
        <v>-3.1169999999999476E-2</v>
      </c>
      <c r="P46">
        <f>P19-'5 LL3 1999'!P19</f>
        <v>-0.41697899999999954</v>
      </c>
      <c r="Q46">
        <f>Q19-'5 LL3 1999'!Q19</f>
        <v>-9.1049999999999187E-3</v>
      </c>
      <c r="R46">
        <f>R19-'5 LL3 1999'!R19</f>
        <v>1.2999999999152578E-5</v>
      </c>
      <c r="S46">
        <f>S19-'5 LL3 1999'!S19</f>
        <v>1.9652999999999921E-2</v>
      </c>
      <c r="T46">
        <f>T19-'5 LL3 1999'!T19</f>
        <v>-0.20286500000000007</v>
      </c>
      <c r="U46">
        <f>U19-'5 LL3 1999'!U19</f>
        <v>-0.31785799999999975</v>
      </c>
      <c r="V46">
        <f>V19-'5 LL3 1999'!V19</f>
        <v>-0.49227599999999994</v>
      </c>
      <c r="W46">
        <f>W19-'5 LL3 1999'!W19</f>
        <v>-7.1999999999999953E-2</v>
      </c>
      <c r="X46">
        <f>X19-'5 LL3 1999'!X19</f>
        <v>-0.5078330000000002</v>
      </c>
      <c r="Y46">
        <f>Y19-'5 LL3 1999'!Y19</f>
        <v>-0.27931400000000028</v>
      </c>
      <c r="Z46">
        <f>Z19-'5 LL3 1999'!Z19</f>
        <v>-5.3653000000000617E-2</v>
      </c>
      <c r="AA46">
        <f>AA19-'5 LL3 1999'!AA19</f>
        <v>-0.5268619999999995</v>
      </c>
      <c r="AB46">
        <f>AB19-'5 LL3 1999'!AB19</f>
        <v>-0.20468299999999928</v>
      </c>
      <c r="AC46">
        <f>AC19-'5 LL3 1999'!AC19</f>
        <v>-9.2879999999997409E-3</v>
      </c>
      <c r="AD46">
        <f t="shared" si="2"/>
        <v>-0.19477996428571426</v>
      </c>
    </row>
    <row r="47" spans="1:30" x14ac:dyDescent="0.45">
      <c r="A47" t="s">
        <v>17</v>
      </c>
      <c r="B47">
        <f>B20-'5 LL3 1999'!B20</f>
        <v>0</v>
      </c>
      <c r="C47">
        <f>C20-'5 LL3 1999'!C20</f>
        <v>0</v>
      </c>
      <c r="D47">
        <f>D20-'5 LL3 1999'!D20</f>
        <v>0</v>
      </c>
      <c r="E47">
        <f>E20-'5 LL3 1999'!E20</f>
        <v>0</v>
      </c>
      <c r="F47">
        <f>F20-'5 LL3 1999'!F20</f>
        <v>0</v>
      </c>
      <c r="G47">
        <f>G20-'5 LL3 1999'!G20</f>
        <v>0</v>
      </c>
      <c r="H47">
        <f>H20-'5 LL3 1999'!H20</f>
        <v>0</v>
      </c>
      <c r="I47">
        <f>I20-'5 LL3 1999'!I20</f>
        <v>0</v>
      </c>
      <c r="J47">
        <f>J20-'5 LL3 1999'!J20</f>
        <v>0.41028999999999999</v>
      </c>
      <c r="K47">
        <f>K20-'5 LL3 1999'!K20</f>
        <v>1.8327809999999998</v>
      </c>
      <c r="L47">
        <f>L20-'5 LL3 1999'!L20</f>
        <v>3.0434299999999999</v>
      </c>
      <c r="M47">
        <f>M20-'5 LL3 1999'!M20</f>
        <v>2.011279</v>
      </c>
      <c r="N47">
        <f>N20-'5 LL3 1999'!N20</f>
        <v>1.6836060000000002</v>
      </c>
      <c r="O47">
        <f>O20-'5 LL3 1999'!O20</f>
        <v>0.58953699999999909</v>
      </c>
      <c r="P47">
        <f>P20-'5 LL3 1999'!P20</f>
        <v>1.67347</v>
      </c>
      <c r="Q47">
        <f>Q20-'5 LL3 1999'!Q20</f>
        <v>0.4445339999999991</v>
      </c>
      <c r="R47">
        <f>R20-'5 LL3 1999'!R20</f>
        <v>0.47421699999999944</v>
      </c>
      <c r="S47">
        <f>S20-'5 LL3 1999'!S20</f>
        <v>0.44444399999999895</v>
      </c>
      <c r="T47">
        <f>T20-'5 LL3 1999'!T20</f>
        <v>1.3729610000000001</v>
      </c>
      <c r="U47">
        <f>U20-'5 LL3 1999'!U20</f>
        <v>1.296179</v>
      </c>
      <c r="V47">
        <f>V20-'5 LL3 1999'!V20</f>
        <v>1.2534900000000002</v>
      </c>
      <c r="W47">
        <f>W20-'5 LL3 1999'!W20</f>
        <v>1.1423299999999998</v>
      </c>
      <c r="X47">
        <f>X20-'5 LL3 1999'!X20</f>
        <v>2.6712960000000003</v>
      </c>
      <c r="Y47">
        <f>Y20-'5 LL3 1999'!Y20</f>
        <v>1.132056</v>
      </c>
      <c r="Z47">
        <f>Z20-'5 LL3 1999'!Z20</f>
        <v>0.50226799999999994</v>
      </c>
      <c r="AA47">
        <f>AA20-'5 LL3 1999'!AA20</f>
        <v>1.9179250000000003</v>
      </c>
      <c r="AB47">
        <f>AB20-'5 LL3 1999'!AB20</f>
        <v>0.81036200000000047</v>
      </c>
      <c r="AC47">
        <f>AC20-'5 LL3 1999'!AC20</f>
        <v>0.48626100000000072</v>
      </c>
      <c r="AD47">
        <f t="shared" si="2"/>
        <v>0.89973985714285731</v>
      </c>
    </row>
    <row r="48" spans="1:30" x14ac:dyDescent="0.45">
      <c r="A48" t="s">
        <v>18</v>
      </c>
      <c r="B48">
        <f>B21-'5 LL3 1999'!B21</f>
        <v>-3.157999999999106E-3</v>
      </c>
      <c r="C48">
        <f>C21-'5 LL3 1999'!C21</f>
        <v>1.0681999999999192E-2</v>
      </c>
      <c r="D48">
        <f>D21-'5 LL3 1999'!D21</f>
        <v>1.4905999999999864E-2</v>
      </c>
      <c r="E48">
        <f>E21-'5 LL3 1999'!E21</f>
        <v>0</v>
      </c>
      <c r="F48">
        <f>F21-'5 LL3 1999'!F21</f>
        <v>0</v>
      </c>
      <c r="G48">
        <f>G21-'5 LL3 1999'!G21</f>
        <v>4.6040000000001413E-2</v>
      </c>
      <c r="H48">
        <f>H21-'5 LL3 1999'!H21</f>
        <v>-5.5147999999999087E-2</v>
      </c>
      <c r="I48">
        <f>I21-'5 LL3 1999'!I21</f>
        <v>-1.4618000000000464E-2</v>
      </c>
      <c r="J48">
        <f>J21-'5 LL3 1999'!J21</f>
        <v>-2.0948999999999884E-2</v>
      </c>
      <c r="K48">
        <f>K21-'5 LL3 1999'!K21</f>
        <v>-3.1325000000000713E-2</v>
      </c>
      <c r="L48">
        <f>L21-'5 LL3 1999'!L21</f>
        <v>7.7437999999997231E-2</v>
      </c>
      <c r="M48">
        <f>M21-'5 LL3 1999'!M21</f>
        <v>1.5986999999999085E-2</v>
      </c>
      <c r="N48">
        <f>N21-'5 LL3 1999'!N21</f>
        <v>0.30229900000000143</v>
      </c>
      <c r="O48">
        <f>O21-'5 LL3 1999'!O21</f>
        <v>0.34844899999999512</v>
      </c>
      <c r="P48">
        <f>P21-'5 LL3 1999'!P21</f>
        <v>0.35465800000000058</v>
      </c>
      <c r="Q48">
        <f>Q21-'5 LL3 1999'!Q21</f>
        <v>0.42803100000000427</v>
      </c>
      <c r="R48">
        <f>R21-'5 LL3 1999'!R21</f>
        <v>0.457811999999997</v>
      </c>
      <c r="S48">
        <f>S21-'5 LL3 1999'!S21</f>
        <v>0.54608400000000046</v>
      </c>
      <c r="T48">
        <f>T21-'5 LL3 1999'!T21</f>
        <v>0.16324999999999967</v>
      </c>
      <c r="U48">
        <f>U21-'5 LL3 1999'!U21</f>
        <v>1.9167999999998742E-2</v>
      </c>
      <c r="V48">
        <f>V21-'5 LL3 1999'!V21</f>
        <v>1.225300000000118E-2</v>
      </c>
      <c r="W48">
        <f>W21-'5 LL3 1999'!W21</f>
        <v>0.15866300000000066</v>
      </c>
      <c r="X48">
        <f>X21-'5 LL3 1999'!X21</f>
        <v>0.24384599999999779</v>
      </c>
      <c r="Y48">
        <f>Y21-'5 LL3 1999'!Y21</f>
        <v>0.14439899999999994</v>
      </c>
      <c r="Z48">
        <f>Z21-'5 LL3 1999'!Z21</f>
        <v>0.36095600000000161</v>
      </c>
      <c r="AA48">
        <f>AA21-'5 LL3 1999'!AA21</f>
        <v>0.35323199999999844</v>
      </c>
      <c r="AB48">
        <f>AB21-'5 LL3 1999'!AB21</f>
        <v>0.35280699999999854</v>
      </c>
      <c r="AC48">
        <f>AC21-'5 LL3 1999'!AC21</f>
        <v>0.42827299999999724</v>
      </c>
      <c r="AD48">
        <f t="shared" si="2"/>
        <v>0.16835839285714252</v>
      </c>
    </row>
    <row r="49" spans="1:30" x14ac:dyDescent="0.45">
      <c r="A49" t="s">
        <v>19</v>
      </c>
      <c r="B49">
        <f>B22-'5 LL3 1999'!B22</f>
        <v>0.1010270000000002</v>
      </c>
      <c r="C49">
        <f>C22-'5 LL3 1999'!C22</f>
        <v>-0.43251300000000015</v>
      </c>
      <c r="D49">
        <f>D22-'5 LL3 1999'!D22</f>
        <v>-7.0332999999999757E-2</v>
      </c>
      <c r="E49">
        <f>E22-'5 LL3 1999'!E22</f>
        <v>-1.8170000000026221E-3</v>
      </c>
      <c r="F49">
        <f>F22-'5 LL3 1999'!F22</f>
        <v>0</v>
      </c>
      <c r="G49">
        <f>G22-'5 LL3 1999'!G22</f>
        <v>-0.17155600000000071</v>
      </c>
      <c r="H49">
        <f>H22-'5 LL3 1999'!H22</f>
        <v>0.16413</v>
      </c>
      <c r="I49">
        <f>I22-'5 LL3 1999'!I22</f>
        <v>-0.15163200000000021</v>
      </c>
      <c r="J49">
        <f>J22-'5 LL3 1999'!J22</f>
        <v>6.1022999999999605E-2</v>
      </c>
      <c r="K49">
        <f>K22-'5 LL3 1999'!K22</f>
        <v>0.43133000000000088</v>
      </c>
      <c r="L49">
        <f>L22-'5 LL3 1999'!L22</f>
        <v>-0.10867000000000004</v>
      </c>
      <c r="M49">
        <f>M22-'5 LL3 1999'!M22</f>
        <v>0.62942699999999974</v>
      </c>
      <c r="N49">
        <f>N22-'5 LL3 1999'!N22</f>
        <v>0.87980899999999984</v>
      </c>
      <c r="O49">
        <f>O22-'5 LL3 1999'!O22</f>
        <v>0.14620800000000145</v>
      </c>
      <c r="P49">
        <f>P22-'5 LL3 1999'!P22</f>
        <v>0.84720899999999943</v>
      </c>
      <c r="Q49">
        <f>Q22-'5 LL3 1999'!Q22</f>
        <v>9.0789999999998372E-3</v>
      </c>
      <c r="R49">
        <f>R22-'5 LL3 1999'!R22</f>
        <v>-7.3799999999835109E-4</v>
      </c>
      <c r="S49">
        <f>S22-'5 LL3 1999'!S22</f>
        <v>-4.410000000000025E-3</v>
      </c>
      <c r="T49">
        <f>T22-'5 LL3 1999'!T22</f>
        <v>0.30603900000000106</v>
      </c>
      <c r="U49">
        <f>U22-'5 LL3 1999'!U22</f>
        <v>0.37994100000000053</v>
      </c>
      <c r="V49">
        <f>V22-'5 LL3 1999'!V22</f>
        <v>0.19476400000000016</v>
      </c>
      <c r="W49">
        <f>W22-'5 LL3 1999'!W22</f>
        <v>0.12842799999999999</v>
      </c>
      <c r="X49">
        <f>X22-'5 LL3 1999'!X22</f>
        <v>0.50577599999999912</v>
      </c>
      <c r="Y49">
        <f>Y22-'5 LL3 1999'!Y22</f>
        <v>0.35768899999999881</v>
      </c>
      <c r="Z49">
        <f>Z22-'5 LL3 1999'!Z22</f>
        <v>0.26274599999999992</v>
      </c>
      <c r="AA49">
        <f>AA22-'5 LL3 1999'!AA22</f>
        <v>1.4537580000000005</v>
      </c>
      <c r="AB49">
        <f>AB22-'5 LL3 1999'!AB22</f>
        <v>0.27898499999999871</v>
      </c>
      <c r="AC49">
        <f>AC22-'5 LL3 1999'!AC22</f>
        <v>2.8363000000002359E-2</v>
      </c>
      <c r="AD49">
        <f t="shared" si="2"/>
        <v>0.22228792857142857</v>
      </c>
    </row>
    <row r="50" spans="1:30" x14ac:dyDescent="0.45">
      <c r="A50" t="s">
        <v>20</v>
      </c>
      <c r="B50">
        <f>B23-'5 LL3 1999'!B23</f>
        <v>-2.2117999999998972E-2</v>
      </c>
      <c r="C50">
        <f>C23-'5 LL3 1999'!C23</f>
        <v>0.46628999999999721</v>
      </c>
      <c r="D50">
        <f>D23-'5 LL3 1999'!D23</f>
        <v>1.2166000000000565E-2</v>
      </c>
      <c r="E50">
        <f>E23-'5 LL3 1999'!E23</f>
        <v>-1.8180000000000973E-3</v>
      </c>
      <c r="F50">
        <f>F23-'5 LL3 1999'!F23</f>
        <v>0</v>
      </c>
      <c r="G50">
        <f>G23-'5 LL3 1999'!G23</f>
        <v>3.0120999999999398E-2</v>
      </c>
      <c r="H50">
        <f>H23-'5 LL3 1999'!H23</f>
        <v>-9.8271999999999693E-2</v>
      </c>
      <c r="I50">
        <f>I23-'5 LL3 1999'!I23</f>
        <v>6.218099999999982E-2</v>
      </c>
      <c r="J50">
        <f>J23-'5 LL3 1999'!J23</f>
        <v>5.1830000000006038E-3</v>
      </c>
      <c r="K50">
        <f>K23-'5 LL3 1999'!K23</f>
        <v>3.3220000000007133E-3</v>
      </c>
      <c r="L50">
        <f>L23-'5 LL3 1999'!L23</f>
        <v>0.14002100000000084</v>
      </c>
      <c r="M50">
        <f>M23-'5 LL3 1999'!M23</f>
        <v>5.9280999999998585E-2</v>
      </c>
      <c r="N50">
        <f>N23-'5 LL3 1999'!N23</f>
        <v>-0.2015020000000014</v>
      </c>
      <c r="O50">
        <f>O23-'5 LL3 1999'!O23</f>
        <v>-0.17200300000000013</v>
      </c>
      <c r="P50">
        <f>P23-'5 LL3 1999'!P23</f>
        <v>5.2031000000003047E-2</v>
      </c>
      <c r="Q50">
        <f>Q23-'5 LL3 1999'!Q23</f>
        <v>9.0830000000003963E-3</v>
      </c>
      <c r="R50">
        <f>R23-'5 LL3 1999'!R23</f>
        <v>2.8822999999999155E-2</v>
      </c>
      <c r="S50">
        <f>S23-'5 LL3 1999'!S23</f>
        <v>4.9609000000000236E-2</v>
      </c>
      <c r="T50">
        <f>T23-'5 LL3 1999'!T23</f>
        <v>-9.3083000000000027E-2</v>
      </c>
      <c r="U50">
        <f>U23-'5 LL3 1999'!U23</f>
        <v>-4.8518000000000505E-2</v>
      </c>
      <c r="V50">
        <f>V23-'5 LL3 1999'!V23</f>
        <v>-7.4759000000000242E-2</v>
      </c>
      <c r="W50">
        <f>W23-'5 LL3 1999'!W23</f>
        <v>5.9060000000000556E-2</v>
      </c>
      <c r="X50">
        <f>X23-'5 LL3 1999'!X23</f>
        <v>-0.1730059999999991</v>
      </c>
      <c r="Y50">
        <f>Y23-'5 LL3 1999'!Y23</f>
        <v>0.23231700000000011</v>
      </c>
      <c r="Z50">
        <f>Z23-'5 LL3 1999'!Z23</f>
        <v>-6.8308999999999287E-2</v>
      </c>
      <c r="AA50">
        <f>AA23-'5 LL3 1999'!AA23</f>
        <v>-0.3419889999999981</v>
      </c>
      <c r="AB50">
        <f>AB23-'5 LL3 1999'!AB23</f>
        <v>-0.15883399999999881</v>
      </c>
      <c r="AC50">
        <f>AC23-'5 LL3 1999'!AC23</f>
        <v>8.9565999999997814E-2</v>
      </c>
      <c r="AD50">
        <f t="shared" si="2"/>
        <v>-5.541321428571333E-3</v>
      </c>
    </row>
    <row r="51" spans="1:30" x14ac:dyDescent="0.45">
      <c r="A51" t="s">
        <v>24</v>
      </c>
      <c r="B51">
        <f>B24-'5 LL3 1999'!B24</f>
        <v>-7.1481999999999601E-2</v>
      </c>
      <c r="C51">
        <f>C24-'5 LL3 1999'!C24</f>
        <v>-0.14277399999999929</v>
      </c>
      <c r="D51">
        <f>D24-'5 LL3 1999'!D24</f>
        <v>6.6369000000001677E-2</v>
      </c>
      <c r="E51">
        <f>E24-'5 LL3 1999'!E24</f>
        <v>2.0660999999996932E-2</v>
      </c>
      <c r="F51">
        <f>F24-'5 LL3 1999'!F24</f>
        <v>0</v>
      </c>
      <c r="G51">
        <f>G24-'5 LL3 1999'!G24</f>
        <v>0.12660200000000188</v>
      </c>
      <c r="H51">
        <f>H24-'5 LL3 1999'!H24</f>
        <v>-0.13646799999999981</v>
      </c>
      <c r="I51">
        <f>I24-'5 LL3 1999'!I24</f>
        <v>7.2760999999999854E-2</v>
      </c>
      <c r="J51">
        <f>J24-'5 LL3 1999'!J24</f>
        <v>-7.487099999999991E-2</v>
      </c>
      <c r="K51">
        <f>K24-'5 LL3 1999'!K24</f>
        <v>-0.36381700000000095</v>
      </c>
      <c r="L51">
        <f>L24-'5 LL3 1999'!L24</f>
        <v>0</v>
      </c>
      <c r="M51">
        <f>M24-'5 LL3 1999'!M24</f>
        <v>-0.8011089999999994</v>
      </c>
      <c r="N51">
        <f>N24-'5 LL3 1999'!N24</f>
        <v>-0.42154400000000081</v>
      </c>
      <c r="O51">
        <f>O24-'5 LL3 1999'!O24</f>
        <v>0.15538600000000002</v>
      </c>
      <c r="P51">
        <f>P24-'5 LL3 1999'!P24</f>
        <v>-0.76689099999999755</v>
      </c>
      <c r="Q51">
        <f>Q24-'5 LL3 1999'!Q24</f>
        <v>-1.3491999999999393E-2</v>
      </c>
      <c r="R51">
        <f>R24-'5 LL3 1999'!R24</f>
        <v>-7.9400000000262594E-4</v>
      </c>
      <c r="S51">
        <f>S24-'5 LL3 1999'!S24</f>
        <v>2.9527000000001635E-2</v>
      </c>
      <c r="T51">
        <f>T24-'5 LL3 1999'!T24</f>
        <v>-0.22502599999999973</v>
      </c>
      <c r="U51">
        <f>U24-'5 LL3 1999'!U24</f>
        <v>-0.3351620000000004</v>
      </c>
      <c r="V51">
        <f>V24-'5 LL3 1999'!V24</f>
        <v>-0.2021329999999999</v>
      </c>
      <c r="W51">
        <f>W24-'5 LL3 1999'!W24</f>
        <v>-0.15376699999999843</v>
      </c>
      <c r="X51">
        <f>X24-'5 LL3 1999'!X24</f>
        <v>-4.3813000000000102E-2</v>
      </c>
      <c r="Y51">
        <f>Y24-'5 LL3 1999'!Y24</f>
        <v>-0.26254499999999936</v>
      </c>
      <c r="Z51">
        <f>Z24-'5 LL3 1999'!Z24</f>
        <v>-0.18088499999999996</v>
      </c>
      <c r="AA51">
        <f>AA24-'5 LL3 1999'!AA24</f>
        <v>-0.64844800000000191</v>
      </c>
      <c r="AB51">
        <f>AB24-'5 LL3 1999'!AB24</f>
        <v>1.8069000000000557E-2</v>
      </c>
      <c r="AC51">
        <f>AC24-'5 LL3 1999'!AC24</f>
        <v>-3.9170999999999623E-2</v>
      </c>
      <c r="AD51">
        <f t="shared" si="2"/>
        <v>-0.15695774999999987</v>
      </c>
    </row>
    <row r="52" spans="1:30" x14ac:dyDescent="0.45">
      <c r="A52" t="s">
        <v>21</v>
      </c>
      <c r="B52">
        <f>B25-'5 LL3 1999'!B25</f>
        <v>1.4399999999881175E-4</v>
      </c>
      <c r="C52">
        <f>C25-'5 LL3 1999'!C25</f>
        <v>0.11974199999999868</v>
      </c>
      <c r="D52">
        <f>D25-'5 LL3 1999'!D25</f>
        <v>-2.2081000000000017E-2</v>
      </c>
      <c r="E52">
        <f>E25-'5 LL3 1999'!E25</f>
        <v>8.5680000000003531E-3</v>
      </c>
      <c r="F52">
        <f>F25-'5 LL3 1999'!F25</f>
        <v>0</v>
      </c>
      <c r="G52">
        <f>G25-'5 LL3 1999'!G25</f>
        <v>0.10046600000000083</v>
      </c>
      <c r="H52">
        <f>H25-'5 LL3 1999'!H25</f>
        <v>6.9689999999997809E-3</v>
      </c>
      <c r="I52">
        <f>I25-'5 LL3 1999'!I25</f>
        <v>0</v>
      </c>
      <c r="J52">
        <f>J25-'5 LL3 1999'!J25</f>
        <v>0</v>
      </c>
      <c r="K52">
        <f>K25-'5 LL3 1999'!K25</f>
        <v>-0.12354600000000004</v>
      </c>
      <c r="L52">
        <f>L25-'5 LL3 1999'!L25</f>
        <v>0.16760800000000131</v>
      </c>
      <c r="M52">
        <f>M25-'5 LL3 1999'!M25</f>
        <v>-0.19593700000000069</v>
      </c>
      <c r="N52">
        <f>N25-'5 LL3 1999'!N25</f>
        <v>-0.16936099999999854</v>
      </c>
      <c r="O52">
        <f>O25-'5 LL3 1999'!O25</f>
        <v>-7.0340999999999099E-2</v>
      </c>
      <c r="P52">
        <f>P25-'5 LL3 1999'!P25</f>
        <v>-0.2040799999999976</v>
      </c>
      <c r="Q52">
        <f>Q25-'5 LL3 1999'!Q25</f>
        <v>-4.6679999999987842E-3</v>
      </c>
      <c r="R52">
        <f>R25-'5 LL3 1999'!R25</f>
        <v>-7.40000000000407E-4</v>
      </c>
      <c r="S52">
        <f>S25-'5 LL3 1999'!S25</f>
        <v>9.9634999999999252E-2</v>
      </c>
      <c r="T52">
        <f>T25-'5 LL3 1999'!T25</f>
        <v>8.5610000000002628E-3</v>
      </c>
      <c r="U52">
        <f>U25-'5 LL3 1999'!U25</f>
        <v>-9.1399999999985937E-4</v>
      </c>
      <c r="V52">
        <f>V25-'5 LL3 1999'!V25</f>
        <v>5.2508999999999695E-2</v>
      </c>
      <c r="W52">
        <f>W25-'5 LL3 1999'!W25</f>
        <v>-8.0949999999990752E-3</v>
      </c>
      <c r="X52">
        <f>X25-'5 LL3 1999'!X25</f>
        <v>-0.29968000000000217</v>
      </c>
      <c r="Y52">
        <f>Y25-'5 LL3 1999'!Y25</f>
        <v>-0.26063800000000015</v>
      </c>
      <c r="Z52">
        <f>Z25-'5 LL3 1999'!Z25</f>
        <v>-0.10184700000000291</v>
      </c>
      <c r="AA52">
        <f>AA25-'5 LL3 1999'!AA25</f>
        <v>-0.51596600000000237</v>
      </c>
      <c r="AB52">
        <f>AB25-'5 LL3 1999'!AB25</f>
        <v>-0.13816600000000179</v>
      </c>
      <c r="AC52">
        <f>AC25-'5 LL3 1999'!AC25</f>
        <v>-7.1793999999997027E-2</v>
      </c>
      <c r="AD52">
        <f t="shared" si="2"/>
        <v>-5.7987571428571485E-2</v>
      </c>
    </row>
    <row r="53" spans="1:30" x14ac:dyDescent="0.45">
      <c r="A53" t="s">
        <v>22</v>
      </c>
      <c r="B53">
        <f>B26-'5 LL3 1999'!B26</f>
        <v>7.5700000000011869E-3</v>
      </c>
      <c r="C53">
        <f>C26-'5 LL3 1999'!C26</f>
        <v>1.0742999999997949E-2</v>
      </c>
      <c r="D53">
        <f>D26-'5 LL3 1999'!D26</f>
        <v>-1.3879000000002861E-2</v>
      </c>
      <c r="E53">
        <f>E26-'5 LL3 1999'!E26</f>
        <v>2.5594999999995593E-2</v>
      </c>
      <c r="F53">
        <f>F26-'5 LL3 1999'!F26</f>
        <v>0</v>
      </c>
      <c r="G53">
        <f>G26-'5 LL3 1999'!G26</f>
        <v>8.5632000000003927E-2</v>
      </c>
      <c r="H53">
        <f>H26-'5 LL3 1999'!H26</f>
        <v>-6.3641000000000503E-2</v>
      </c>
      <c r="I53">
        <f>I26-'5 LL3 1999'!I26</f>
        <v>-1.6690000000000538E-2</v>
      </c>
      <c r="J53">
        <f>J26-'5 LL3 1999'!J26</f>
        <v>-8.6639999999995609E-3</v>
      </c>
      <c r="K53">
        <f>K26-'5 LL3 1999'!K26</f>
        <v>-5.2710000000004698E-2</v>
      </c>
      <c r="L53">
        <f>L26-'5 LL3 1999'!L26</f>
        <v>0.19910899999999998</v>
      </c>
      <c r="M53">
        <f>M26-'5 LL3 1999'!M26</f>
        <v>-0.30833799999999911</v>
      </c>
      <c r="N53">
        <f>N26-'5 LL3 1999'!N26</f>
        <v>8.7403000000001896E-2</v>
      </c>
      <c r="O53">
        <f>O26-'5 LL3 1999'!O26</f>
        <v>5.9251000000003273E-2</v>
      </c>
      <c r="P53">
        <f>P26-'5 LL3 1999'!P26</f>
        <v>-7.1730000000002292E-2</v>
      </c>
      <c r="Q53">
        <f>Q26-'5 LL3 1999'!Q26</f>
        <v>0</v>
      </c>
      <c r="R53">
        <f>R26-'5 LL3 1999'!R26</f>
        <v>2.6550999999997771E-2</v>
      </c>
      <c r="S53">
        <f>S26-'5 LL3 1999'!S26</f>
        <v>0.17436000000000718</v>
      </c>
      <c r="T53">
        <f>T26-'5 LL3 1999'!T26</f>
        <v>-3.5099999999985698E-3</v>
      </c>
      <c r="U53">
        <f>U26-'5 LL3 1999'!U26</f>
        <v>-4.6529999999975757E-3</v>
      </c>
      <c r="V53">
        <f>V26-'5 LL3 1999'!V26</f>
        <v>-2.9619999999997759E-2</v>
      </c>
      <c r="W53">
        <f>W26-'5 LL3 1999'!W26</f>
        <v>2.5626000000002591E-2</v>
      </c>
      <c r="X53">
        <f>X26-'5 LL3 1999'!X26</f>
        <v>-1.1185000000004663E-2</v>
      </c>
      <c r="Y53">
        <f>Y26-'5 LL3 1999'!Y26</f>
        <v>6.6822999999999411E-2</v>
      </c>
      <c r="Z53">
        <f>Z26-'5 LL3 1999'!Z26</f>
        <v>-8.8293999999990547E-2</v>
      </c>
      <c r="AA53">
        <f>AA26-'5 LL3 1999'!AA26</f>
        <v>-5.2646000000002857E-2</v>
      </c>
      <c r="AB53">
        <f>AB26-'5 LL3 1999'!AB26</f>
        <v>5.4000000005771653E-5</v>
      </c>
      <c r="AC53">
        <f>AC26-'5 LL3 1999'!AC26</f>
        <v>6.9639999999964175E-3</v>
      </c>
      <c r="AD53">
        <f t="shared" si="2"/>
        <v>1.7900357142861217E-3</v>
      </c>
    </row>
    <row r="54" spans="1:30" x14ac:dyDescent="0.45">
      <c r="AD54">
        <f>AD53+AD48+AD42+AD36</f>
        <v>2.1941806428571402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AD54"/>
  <sheetViews>
    <sheetView workbookViewId="0">
      <selection sqref="A1:AC26"/>
    </sheetView>
  </sheetViews>
  <sheetFormatPr defaultRowHeight="14.25" x14ac:dyDescent="0.45"/>
  <cols>
    <col min="1" max="1" width="22" bestFit="1" customWidth="1"/>
    <col min="2" max="29" width="12.73046875" bestFit="1" customWidth="1"/>
  </cols>
  <sheetData>
    <row r="1" spans="1:30" x14ac:dyDescent="0.45">
      <c r="B1">
        <v>2019</v>
      </c>
      <c r="C1">
        <v>2019</v>
      </c>
      <c r="D1">
        <v>2019</v>
      </c>
      <c r="E1">
        <v>2019</v>
      </c>
      <c r="F1">
        <v>2019</v>
      </c>
      <c r="G1">
        <v>2019</v>
      </c>
      <c r="H1">
        <v>2019</v>
      </c>
      <c r="I1">
        <v>2019</v>
      </c>
      <c r="J1">
        <v>2019</v>
      </c>
      <c r="K1">
        <v>2019</v>
      </c>
      <c r="L1">
        <v>2019</v>
      </c>
      <c r="M1">
        <v>2019</v>
      </c>
      <c r="N1">
        <v>2020</v>
      </c>
      <c r="O1">
        <v>2020</v>
      </c>
      <c r="P1">
        <v>2020</v>
      </c>
      <c r="Q1">
        <v>2020</v>
      </c>
      <c r="R1">
        <v>2020</v>
      </c>
      <c r="S1">
        <v>2020</v>
      </c>
      <c r="T1">
        <v>2020</v>
      </c>
      <c r="U1">
        <v>2020</v>
      </c>
      <c r="V1">
        <v>2020</v>
      </c>
      <c r="W1">
        <v>2020</v>
      </c>
      <c r="X1">
        <v>2020</v>
      </c>
      <c r="Y1">
        <v>2020</v>
      </c>
      <c r="Z1">
        <v>2021</v>
      </c>
      <c r="AA1">
        <v>2021</v>
      </c>
      <c r="AB1">
        <v>2021</v>
      </c>
      <c r="AC1">
        <v>2021</v>
      </c>
    </row>
    <row r="2" spans="1:30" x14ac:dyDescent="0.45">
      <c r="B2" s="1">
        <v>44197</v>
      </c>
      <c r="C2" s="1">
        <v>44228</v>
      </c>
      <c r="D2" s="1">
        <v>44256</v>
      </c>
      <c r="E2" s="1">
        <v>44287</v>
      </c>
      <c r="F2" s="1">
        <v>44317</v>
      </c>
      <c r="G2" s="1">
        <v>44348</v>
      </c>
      <c r="H2" s="1">
        <v>44378</v>
      </c>
      <c r="I2" s="1">
        <v>44409</v>
      </c>
      <c r="J2" s="1">
        <v>44440</v>
      </c>
      <c r="K2" s="1">
        <v>44470</v>
      </c>
      <c r="L2" s="1">
        <v>44501</v>
      </c>
      <c r="M2" s="1">
        <v>44531</v>
      </c>
      <c r="N2" s="1">
        <v>44197</v>
      </c>
      <c r="O2" s="1">
        <v>44228</v>
      </c>
      <c r="P2" s="1">
        <v>44256</v>
      </c>
      <c r="Q2" s="1">
        <v>44287</v>
      </c>
      <c r="R2" s="1">
        <v>44317</v>
      </c>
      <c r="S2" s="1">
        <v>44348</v>
      </c>
      <c r="T2" s="1">
        <v>44378</v>
      </c>
      <c r="U2" s="1">
        <v>44409</v>
      </c>
      <c r="V2" s="1">
        <v>44440</v>
      </c>
      <c r="W2" s="1">
        <v>44470</v>
      </c>
      <c r="X2" s="1">
        <v>44501</v>
      </c>
      <c r="Y2" s="1">
        <v>44531</v>
      </c>
      <c r="Z2" s="1">
        <v>44197</v>
      </c>
      <c r="AA2" s="1">
        <v>44228</v>
      </c>
      <c r="AB2" s="1">
        <v>44256</v>
      </c>
      <c r="AC2" s="1">
        <v>44287</v>
      </c>
      <c r="AD2" t="s">
        <v>25</v>
      </c>
    </row>
    <row r="3" spans="1:30" x14ac:dyDescent="0.45">
      <c r="A3" t="s">
        <v>0</v>
      </c>
      <c r="B3">
        <v>-7998480.4791569998</v>
      </c>
      <c r="C3">
        <v>-16243605.263572</v>
      </c>
      <c r="D3">
        <v>-10732673.654154999</v>
      </c>
      <c r="E3">
        <v>-31413961.159791999</v>
      </c>
      <c r="F3">
        <v>-31569033.364762001</v>
      </c>
      <c r="G3">
        <v>-6968349.6282860003</v>
      </c>
      <c r="H3">
        <v>-10923702.091236001</v>
      </c>
      <c r="I3">
        <v>-11331563.678544</v>
      </c>
      <c r="J3">
        <v>-10584145.788687</v>
      </c>
      <c r="K3">
        <v>-36191407.908868998</v>
      </c>
      <c r="L3">
        <v>-8189275.0664210003</v>
      </c>
      <c r="M3">
        <v>-6761082.8212879999</v>
      </c>
      <c r="N3">
        <v>-7762451.8938210001</v>
      </c>
      <c r="O3">
        <v>-13375534.548002001</v>
      </c>
      <c r="P3">
        <v>-5971908.2190479999</v>
      </c>
      <c r="Q3">
        <v>-18616890.518146001</v>
      </c>
      <c r="R3">
        <v>-158232730.18062499</v>
      </c>
      <c r="S3">
        <v>-115542962.687264</v>
      </c>
      <c r="T3">
        <v>-10847226.466654999</v>
      </c>
      <c r="U3">
        <v>-5566135.8113230001</v>
      </c>
      <c r="V3">
        <v>-7707519.5754460003</v>
      </c>
      <c r="W3">
        <v>-8995179.2469209991</v>
      </c>
      <c r="X3">
        <v>-7062428.4709719997</v>
      </c>
      <c r="Y3">
        <v>-9633274.301802</v>
      </c>
      <c r="Z3">
        <v>-12460010.468168</v>
      </c>
      <c r="AA3">
        <v>-12119826.47029</v>
      </c>
      <c r="AB3">
        <v>-9497156.8760659993</v>
      </c>
      <c r="AC3">
        <v>-21305733.079112999</v>
      </c>
      <c r="AD3">
        <f>AVERAGE(B3:AC3)</f>
        <v>-21914437.489943959</v>
      </c>
    </row>
    <row r="4" spans="1:30" x14ac:dyDescent="0.45">
      <c r="A4" t="s">
        <v>1</v>
      </c>
      <c r="B4">
        <v>-5185898.1691199997</v>
      </c>
      <c r="C4">
        <v>-12220112.249544</v>
      </c>
      <c r="D4">
        <v>-4509153.4371499997</v>
      </c>
      <c r="E4">
        <v>-1125564.1048999999</v>
      </c>
      <c r="F4">
        <v>568590.30354200001</v>
      </c>
      <c r="G4">
        <v>629606.54639000003</v>
      </c>
      <c r="H4">
        <v>-4601652.937659</v>
      </c>
      <c r="I4">
        <v>-5747549.6536450004</v>
      </c>
      <c r="J4">
        <v>-5765519.3408960002</v>
      </c>
      <c r="K4">
        <v>-4580206.2480110005</v>
      </c>
      <c r="L4">
        <v>-7233341.6895399997</v>
      </c>
      <c r="M4">
        <v>-6678947.1115600001</v>
      </c>
      <c r="N4">
        <v>-6142378.3044539997</v>
      </c>
      <c r="O4">
        <v>-4994362.2375490004</v>
      </c>
      <c r="P4">
        <v>-5971908.2190479999</v>
      </c>
      <c r="Q4">
        <v>-4643008.3771080002</v>
      </c>
      <c r="R4">
        <v>-333393.69932399999</v>
      </c>
      <c r="S4">
        <v>-416257.27238899999</v>
      </c>
      <c r="T4">
        <v>-2769805.39506</v>
      </c>
      <c r="U4">
        <v>-5565955.0740080001</v>
      </c>
      <c r="V4">
        <v>-6939868.5883830003</v>
      </c>
      <c r="W4">
        <v>-6361193.6512019997</v>
      </c>
      <c r="X4">
        <v>-6759282.3120149998</v>
      </c>
      <c r="Y4">
        <v>-9475882.301802</v>
      </c>
      <c r="Z4">
        <v>-8065651.9677020004</v>
      </c>
      <c r="AA4">
        <v>-6953402.3273769999</v>
      </c>
      <c r="AB4">
        <v>-4060026.0514250002</v>
      </c>
      <c r="AC4">
        <v>-1468210.5010889999</v>
      </c>
      <c r="AD4">
        <f t="shared" ref="AD4:AD26" si="0">AVERAGE(B4:AC4)</f>
        <v>-4906083.3704295708</v>
      </c>
    </row>
    <row r="5" spans="1:30" x14ac:dyDescent="0.45">
      <c r="A5" t="s">
        <v>2</v>
      </c>
      <c r="B5">
        <v>39.866258000000002</v>
      </c>
      <c r="C5">
        <v>35.209983999999999</v>
      </c>
      <c r="D5">
        <v>32.205944000000002</v>
      </c>
      <c r="E5">
        <v>51.456397000000003</v>
      </c>
      <c r="F5">
        <v>61.352825000000003</v>
      </c>
      <c r="G5">
        <v>57.915536000000003</v>
      </c>
      <c r="H5">
        <v>41.024009</v>
      </c>
      <c r="I5">
        <v>36.068634000000003</v>
      </c>
      <c r="J5">
        <v>49.398476000000002</v>
      </c>
      <c r="K5">
        <v>41.952978000000002</v>
      </c>
      <c r="L5">
        <v>41.308266000000003</v>
      </c>
      <c r="M5">
        <v>45.238822999999996</v>
      </c>
      <c r="N5">
        <v>43.173419000000003</v>
      </c>
      <c r="O5">
        <v>46.224007</v>
      </c>
      <c r="P5">
        <v>14.570871</v>
      </c>
      <c r="Q5">
        <v>0</v>
      </c>
      <c r="R5">
        <v>0</v>
      </c>
      <c r="S5">
        <v>27.617906000000001</v>
      </c>
      <c r="T5">
        <v>53.688008000000004</v>
      </c>
      <c r="U5">
        <v>35.867364000000002</v>
      </c>
      <c r="V5">
        <v>24.255663999999999</v>
      </c>
      <c r="W5">
        <v>32.524987000000003</v>
      </c>
      <c r="X5">
        <v>46.712353</v>
      </c>
      <c r="Y5">
        <v>46.391624999999998</v>
      </c>
      <c r="Z5">
        <v>46.012929</v>
      </c>
      <c r="AA5">
        <v>46.568520999999997</v>
      </c>
      <c r="AB5">
        <v>46.824156000000002</v>
      </c>
      <c r="AC5">
        <v>41.714238999999999</v>
      </c>
      <c r="AD5">
        <f t="shared" si="0"/>
        <v>38.755149249999988</v>
      </c>
    </row>
    <row r="6" spans="1:30" x14ac:dyDescent="0.45">
      <c r="A6" t="s">
        <v>3</v>
      </c>
      <c r="B6">
        <v>25.639495</v>
      </c>
      <c r="C6">
        <v>20.874904000000001</v>
      </c>
      <c r="D6">
        <v>17.827967999999998</v>
      </c>
      <c r="E6">
        <v>49.255099999999999</v>
      </c>
      <c r="F6">
        <v>66.566395999999997</v>
      </c>
      <c r="G6">
        <v>65.088104999999999</v>
      </c>
      <c r="H6">
        <v>31.051701000000001</v>
      </c>
      <c r="I6">
        <v>21.567594</v>
      </c>
      <c r="J6">
        <v>1.3120799999999999</v>
      </c>
      <c r="K6">
        <v>0</v>
      </c>
      <c r="L6">
        <v>0</v>
      </c>
      <c r="M6">
        <v>0</v>
      </c>
      <c r="N6">
        <v>0</v>
      </c>
      <c r="O6">
        <v>0</v>
      </c>
      <c r="P6">
        <v>24.840733</v>
      </c>
      <c r="Q6">
        <v>46.809468000000003</v>
      </c>
      <c r="R6">
        <v>68.105716000000001</v>
      </c>
      <c r="S6">
        <v>66.628812999999994</v>
      </c>
      <c r="T6">
        <v>51.857629000000003</v>
      </c>
      <c r="U6">
        <v>17.408684000000001</v>
      </c>
      <c r="V6">
        <v>10.139915999999999</v>
      </c>
      <c r="W6">
        <v>26.911608999999999</v>
      </c>
      <c r="X6">
        <v>48.950431999999999</v>
      </c>
      <c r="Y6">
        <v>41.427784000000003</v>
      </c>
      <c r="Z6">
        <v>41.884528000000003</v>
      </c>
      <c r="AA6">
        <v>42.643934999999999</v>
      </c>
      <c r="AB6">
        <v>40.391987</v>
      </c>
      <c r="AC6">
        <v>30.520340999999998</v>
      </c>
      <c r="AD6">
        <f t="shared" si="0"/>
        <v>30.632318499999993</v>
      </c>
    </row>
    <row r="7" spans="1:30" x14ac:dyDescent="0.45">
      <c r="A7" t="s">
        <v>4</v>
      </c>
      <c r="B7">
        <v>21.273578000000001</v>
      </c>
      <c r="C7">
        <v>17.671787999999999</v>
      </c>
      <c r="D7">
        <v>13.190823</v>
      </c>
      <c r="E7">
        <v>45.752844000000003</v>
      </c>
      <c r="F7">
        <v>66.490133999999998</v>
      </c>
      <c r="G7">
        <v>63.358389000000003</v>
      </c>
      <c r="H7">
        <v>26.379328000000001</v>
      </c>
      <c r="I7">
        <v>4.9972529999999997</v>
      </c>
      <c r="J7">
        <v>27.905190000000001</v>
      </c>
      <c r="K7">
        <v>27.143297</v>
      </c>
      <c r="L7">
        <v>27.698664000000001</v>
      </c>
      <c r="M7">
        <v>36.938094</v>
      </c>
      <c r="N7">
        <v>43.960320000000003</v>
      </c>
      <c r="O7">
        <v>35.309797000000003</v>
      </c>
      <c r="P7">
        <v>14.589001</v>
      </c>
      <c r="Q7">
        <v>33.160062000000003</v>
      </c>
      <c r="R7">
        <v>68.022098</v>
      </c>
      <c r="S7">
        <v>66.530524</v>
      </c>
      <c r="T7">
        <v>49.406078000000001</v>
      </c>
      <c r="U7">
        <v>15.389609999999999</v>
      </c>
      <c r="V7">
        <v>1.7519100000000001</v>
      </c>
      <c r="W7">
        <v>0</v>
      </c>
      <c r="X7">
        <v>0</v>
      </c>
      <c r="Y7">
        <v>0</v>
      </c>
      <c r="Z7">
        <v>0</v>
      </c>
      <c r="AA7">
        <v>0</v>
      </c>
      <c r="AB7">
        <v>1.3851899999999999</v>
      </c>
      <c r="AC7">
        <v>24.737366999999999</v>
      </c>
      <c r="AD7">
        <f t="shared" si="0"/>
        <v>26.180047821428563</v>
      </c>
    </row>
    <row r="8" spans="1:30" x14ac:dyDescent="0.45">
      <c r="A8" t="s">
        <v>5</v>
      </c>
      <c r="B8">
        <v>5.0179270000000002</v>
      </c>
      <c r="C8">
        <v>6.3101409999999998</v>
      </c>
      <c r="D8">
        <v>4.7712810000000001</v>
      </c>
      <c r="E8">
        <v>30.836566999999999</v>
      </c>
      <c r="F8">
        <v>53.233305000000001</v>
      </c>
      <c r="G8">
        <v>42.957780999999997</v>
      </c>
      <c r="H8">
        <v>12.259402</v>
      </c>
      <c r="I8">
        <v>0.76008299999999995</v>
      </c>
      <c r="J8">
        <v>0.62299000000000004</v>
      </c>
      <c r="K8">
        <v>7.3404360000000004</v>
      </c>
      <c r="L8">
        <v>1.2843199999999999</v>
      </c>
      <c r="M8">
        <v>11.554306</v>
      </c>
      <c r="N8">
        <v>17.611979000000002</v>
      </c>
      <c r="O8">
        <v>12.044675</v>
      </c>
      <c r="P8">
        <v>22.235547</v>
      </c>
      <c r="Q8">
        <v>29.945891</v>
      </c>
      <c r="R8">
        <v>54.614700999999997</v>
      </c>
      <c r="S8">
        <v>53.366542000000003</v>
      </c>
      <c r="T8">
        <v>32.712176999999997</v>
      </c>
      <c r="U8">
        <v>8.2091480000000008</v>
      </c>
      <c r="V8">
        <v>6.2209810000000001</v>
      </c>
      <c r="W8">
        <v>18.731712000000002</v>
      </c>
      <c r="X8">
        <v>11.383815</v>
      </c>
      <c r="Y8">
        <v>15.326221</v>
      </c>
      <c r="Z8">
        <v>11.073971</v>
      </c>
      <c r="AA8">
        <v>17.069593999999999</v>
      </c>
      <c r="AB8">
        <v>14.053991</v>
      </c>
      <c r="AC8">
        <v>6.8093859999999999</v>
      </c>
      <c r="AD8">
        <f t="shared" si="0"/>
        <v>18.155673928571431</v>
      </c>
    </row>
    <row r="9" spans="1:30" x14ac:dyDescent="0.45">
      <c r="A9" t="s">
        <v>6</v>
      </c>
      <c r="B9">
        <v>91.797257999999999</v>
      </c>
      <c r="C9">
        <v>80.066817999999998</v>
      </c>
      <c r="D9">
        <v>67.996015999999997</v>
      </c>
      <c r="E9">
        <v>177.300907</v>
      </c>
      <c r="F9">
        <v>247.64266000000001</v>
      </c>
      <c r="G9">
        <v>229.31981099999999</v>
      </c>
      <c r="H9">
        <v>110.714439</v>
      </c>
      <c r="I9">
        <v>63.393563999999998</v>
      </c>
      <c r="J9">
        <v>79.238735000000005</v>
      </c>
      <c r="K9">
        <v>76.436711000000003</v>
      </c>
      <c r="L9">
        <v>70.251107000000005</v>
      </c>
      <c r="M9">
        <v>93.731223</v>
      </c>
      <c r="N9">
        <v>104.745718</v>
      </c>
      <c r="O9">
        <v>93.578479000000002</v>
      </c>
      <c r="P9">
        <v>76.236153000000002</v>
      </c>
      <c r="Q9">
        <v>109.91542099999999</v>
      </c>
      <c r="R9">
        <v>190.74251599999999</v>
      </c>
      <c r="S9">
        <v>214.14378400000001</v>
      </c>
      <c r="T9">
        <v>187.663892</v>
      </c>
      <c r="U9">
        <v>76.874804999999995</v>
      </c>
      <c r="V9">
        <v>42.368471</v>
      </c>
      <c r="W9">
        <v>78.168307999999996</v>
      </c>
      <c r="X9">
        <v>107.0466</v>
      </c>
      <c r="Y9">
        <v>103.14563</v>
      </c>
      <c r="Z9">
        <v>98.971428000000003</v>
      </c>
      <c r="AA9">
        <v>106.28205</v>
      </c>
      <c r="AB9">
        <v>102.65532399999999</v>
      </c>
      <c r="AC9">
        <v>103.781333</v>
      </c>
      <c r="AD9">
        <f t="shared" si="0"/>
        <v>113.72175574999997</v>
      </c>
    </row>
    <row r="10" spans="1:30" x14ac:dyDescent="0.45">
      <c r="A10" t="s">
        <v>7</v>
      </c>
      <c r="B10">
        <v>30.263508999999999</v>
      </c>
      <c r="C10">
        <v>27.528193000000002</v>
      </c>
      <c r="D10">
        <v>22.509820999999999</v>
      </c>
      <c r="E10">
        <v>58.737189000000001</v>
      </c>
      <c r="F10">
        <v>91.039773999999994</v>
      </c>
      <c r="G10">
        <v>80.293598000000003</v>
      </c>
      <c r="H10">
        <v>38.536898000000001</v>
      </c>
      <c r="I10">
        <v>21.946245999999999</v>
      </c>
      <c r="J10">
        <v>17.016635000000001</v>
      </c>
      <c r="K10">
        <v>14.479258</v>
      </c>
      <c r="L10">
        <v>56.598145000000002</v>
      </c>
      <c r="M10">
        <v>43.890787000000003</v>
      </c>
      <c r="N10">
        <v>39.269491000000002</v>
      </c>
      <c r="O10">
        <v>32.528979999999997</v>
      </c>
      <c r="P10">
        <v>26.308883000000002</v>
      </c>
      <c r="Q10">
        <v>42.887574000000001</v>
      </c>
      <c r="R10">
        <v>89.349995000000007</v>
      </c>
      <c r="S10">
        <v>90.742566999999994</v>
      </c>
      <c r="T10">
        <v>62.866256999999997</v>
      </c>
      <c r="U10">
        <v>27.658270000000002</v>
      </c>
      <c r="V10">
        <v>22.854462000000002</v>
      </c>
      <c r="W10">
        <v>38.352106999999997</v>
      </c>
      <c r="X10">
        <v>56.201103000000003</v>
      </c>
      <c r="Y10">
        <v>38.722546999999999</v>
      </c>
      <c r="Z10">
        <v>31.888490999999998</v>
      </c>
      <c r="AA10">
        <v>35.029573999999997</v>
      </c>
      <c r="AB10">
        <v>38.301734000000003</v>
      </c>
      <c r="AC10">
        <v>41.479934</v>
      </c>
      <c r="AD10">
        <f t="shared" si="0"/>
        <v>43.474357928571422</v>
      </c>
    </row>
    <row r="11" spans="1:30" x14ac:dyDescent="0.45">
      <c r="A11" t="s">
        <v>8</v>
      </c>
      <c r="B11">
        <v>22.074494000000001</v>
      </c>
      <c r="C11">
        <v>21.378461999999999</v>
      </c>
      <c r="D11">
        <v>16.659324999999999</v>
      </c>
      <c r="E11">
        <v>55.990665999999997</v>
      </c>
      <c r="F11">
        <v>93.255026999999998</v>
      </c>
      <c r="G11">
        <v>73.519957000000005</v>
      </c>
      <c r="H11">
        <v>24.101282999999999</v>
      </c>
      <c r="I11">
        <v>14.485638</v>
      </c>
      <c r="J11">
        <v>11.302725000000001</v>
      </c>
      <c r="K11">
        <v>7.9813130000000001</v>
      </c>
      <c r="L11">
        <v>43.809218999999999</v>
      </c>
      <c r="M11">
        <v>26.613928999999999</v>
      </c>
      <c r="N11">
        <v>20.773907000000001</v>
      </c>
      <c r="O11">
        <v>19.947597999999999</v>
      </c>
      <c r="P11">
        <v>11.158056</v>
      </c>
      <c r="Q11">
        <v>23.731504000000001</v>
      </c>
      <c r="R11">
        <v>80.812573999999998</v>
      </c>
      <c r="S11">
        <v>73.484741999999997</v>
      </c>
      <c r="T11">
        <v>58.797842000000003</v>
      </c>
      <c r="U11">
        <v>18.060309</v>
      </c>
      <c r="V11">
        <v>8.7668900000000001</v>
      </c>
      <c r="W11">
        <v>25.870835</v>
      </c>
      <c r="X11">
        <v>41.311582000000001</v>
      </c>
      <c r="Y11">
        <v>23.409548000000001</v>
      </c>
      <c r="Z11">
        <v>19.243317999999999</v>
      </c>
      <c r="AA11">
        <v>23.706958</v>
      </c>
      <c r="AB11">
        <v>16.608944000000001</v>
      </c>
      <c r="AC11">
        <v>22.953938999999998</v>
      </c>
      <c r="AD11">
        <f t="shared" si="0"/>
        <v>32.136092285714291</v>
      </c>
    </row>
    <row r="12" spans="1:30" x14ac:dyDescent="0.45">
      <c r="A12" t="s">
        <v>9</v>
      </c>
      <c r="B12">
        <v>4.5542559999999996</v>
      </c>
      <c r="C12">
        <v>5.567685</v>
      </c>
      <c r="D12">
        <v>5.1884680000000003</v>
      </c>
      <c r="E12">
        <v>23.835357999999999</v>
      </c>
      <c r="F12">
        <v>65.182343000000003</v>
      </c>
      <c r="G12">
        <v>41.284274000000003</v>
      </c>
      <c r="H12">
        <v>5.7166969999999999</v>
      </c>
      <c r="I12">
        <v>0.62424299999999999</v>
      </c>
      <c r="J12">
        <v>4.9179300000000001</v>
      </c>
      <c r="K12">
        <v>3.2592110000000001</v>
      </c>
      <c r="L12">
        <v>3.3100809999999998</v>
      </c>
      <c r="M12">
        <v>5.1884550000000003</v>
      </c>
      <c r="N12">
        <v>5.5454049999999997</v>
      </c>
      <c r="O12">
        <v>5.8937689999999998</v>
      </c>
      <c r="P12">
        <v>1.4681109999999999</v>
      </c>
      <c r="Q12">
        <v>2.6774589999999998</v>
      </c>
      <c r="R12">
        <v>75.975465</v>
      </c>
      <c r="S12">
        <v>72.444863999999995</v>
      </c>
      <c r="T12">
        <v>29.584672999999999</v>
      </c>
      <c r="U12">
        <v>4.7299509999999998</v>
      </c>
      <c r="V12">
        <v>0.12778100000000001</v>
      </c>
      <c r="W12">
        <v>2.461471</v>
      </c>
      <c r="X12">
        <v>11.033701000000001</v>
      </c>
      <c r="Y12">
        <v>2.6103670000000001</v>
      </c>
      <c r="Z12">
        <v>2.5908350000000002</v>
      </c>
      <c r="AA12">
        <v>7.3588440000000004</v>
      </c>
      <c r="AB12">
        <v>4.0299459999999998</v>
      </c>
      <c r="AC12">
        <v>3.5249730000000001</v>
      </c>
      <c r="AD12">
        <f t="shared" si="0"/>
        <v>14.310236285714288</v>
      </c>
    </row>
    <row r="13" spans="1:30" x14ac:dyDescent="0.45">
      <c r="A13" t="s">
        <v>10</v>
      </c>
      <c r="B13">
        <v>26.648522</v>
      </c>
      <c r="C13">
        <v>25.340115999999998</v>
      </c>
      <c r="D13">
        <v>19.507097000000002</v>
      </c>
      <c r="E13">
        <v>56.146537000000002</v>
      </c>
      <c r="F13">
        <v>84.613372999999996</v>
      </c>
      <c r="G13">
        <v>74.181230999999997</v>
      </c>
      <c r="H13">
        <v>33.266491000000002</v>
      </c>
      <c r="I13">
        <v>20.028407000000001</v>
      </c>
      <c r="J13">
        <v>30.834392000000001</v>
      </c>
      <c r="K13">
        <v>29.832007999999998</v>
      </c>
      <c r="L13">
        <v>0</v>
      </c>
      <c r="M13">
        <v>32.699803000000003</v>
      </c>
      <c r="N13">
        <v>26.778880000000001</v>
      </c>
      <c r="O13">
        <v>22.530268</v>
      </c>
      <c r="P13">
        <v>15.252223000000001</v>
      </c>
      <c r="Q13">
        <v>33.103150999999997</v>
      </c>
      <c r="R13">
        <v>83.486754000000005</v>
      </c>
      <c r="S13">
        <v>72.737817000000007</v>
      </c>
      <c r="T13">
        <v>58.271881999999998</v>
      </c>
      <c r="U13">
        <v>26.803049000000001</v>
      </c>
      <c r="V13">
        <v>22.360344000000001</v>
      </c>
      <c r="W13">
        <v>35.402240999999997</v>
      </c>
      <c r="X13">
        <v>47.981631</v>
      </c>
      <c r="Y13">
        <v>30.240155000000001</v>
      </c>
      <c r="Z13">
        <v>25.032177999999998</v>
      </c>
      <c r="AA13">
        <v>26.567824000000002</v>
      </c>
      <c r="AB13">
        <v>27.304867000000002</v>
      </c>
      <c r="AC13">
        <v>27.151966999999999</v>
      </c>
      <c r="AD13">
        <f t="shared" si="0"/>
        <v>36.217971714285717</v>
      </c>
    </row>
    <row r="14" spans="1:30" x14ac:dyDescent="0.45">
      <c r="A14" t="s">
        <v>11</v>
      </c>
      <c r="B14">
        <v>51.906905000000002</v>
      </c>
      <c r="C14">
        <v>41.983866999999996</v>
      </c>
      <c r="D14">
        <v>36.359202000000003</v>
      </c>
      <c r="E14">
        <v>74.066805000000002</v>
      </c>
      <c r="F14">
        <v>102.644732</v>
      </c>
      <c r="G14">
        <v>99.258095999999995</v>
      </c>
      <c r="H14">
        <v>63.887853999999997</v>
      </c>
      <c r="I14">
        <v>38.632997000000003</v>
      </c>
      <c r="J14">
        <v>53.215431000000002</v>
      </c>
      <c r="K14">
        <v>64.237229999999997</v>
      </c>
      <c r="L14">
        <v>0</v>
      </c>
      <c r="M14">
        <v>27.382581999999999</v>
      </c>
      <c r="N14">
        <v>64.143749999999997</v>
      </c>
      <c r="O14">
        <v>52.21799</v>
      </c>
      <c r="P14">
        <v>59.705562999999998</v>
      </c>
      <c r="Q14">
        <v>63.868656000000001</v>
      </c>
      <c r="R14">
        <v>103.468996</v>
      </c>
      <c r="S14">
        <v>86.237217999999999</v>
      </c>
      <c r="T14">
        <v>73.432177999999993</v>
      </c>
      <c r="U14">
        <v>40.960988999999998</v>
      </c>
      <c r="V14">
        <v>33.035057999999999</v>
      </c>
      <c r="W14">
        <v>10.327522</v>
      </c>
      <c r="X14">
        <v>0</v>
      </c>
      <c r="Y14">
        <v>55.349369000000003</v>
      </c>
      <c r="Z14">
        <v>64.590205999999995</v>
      </c>
      <c r="AA14">
        <v>63.300424999999997</v>
      </c>
      <c r="AB14">
        <v>59.900899000000003</v>
      </c>
      <c r="AC14">
        <v>60.379375000000003</v>
      </c>
      <c r="AD14">
        <f t="shared" si="0"/>
        <v>55.160496249999987</v>
      </c>
    </row>
    <row r="15" spans="1:30" x14ac:dyDescent="0.45">
      <c r="A15" t="s">
        <v>12</v>
      </c>
      <c r="B15">
        <v>135.447686</v>
      </c>
      <c r="C15">
        <v>121.798323</v>
      </c>
      <c r="D15">
        <v>100.223913</v>
      </c>
      <c r="E15">
        <v>268.77655600000003</v>
      </c>
      <c r="F15">
        <v>436.73525100000001</v>
      </c>
      <c r="G15">
        <v>368.53715699999998</v>
      </c>
      <c r="H15">
        <v>165.50922199999999</v>
      </c>
      <c r="I15">
        <v>95.717530999999994</v>
      </c>
      <c r="J15">
        <v>117.28711300000001</v>
      </c>
      <c r="K15">
        <v>119.78901999999999</v>
      </c>
      <c r="L15">
        <v>103.717446</v>
      </c>
      <c r="M15">
        <v>135.77555699999999</v>
      </c>
      <c r="N15">
        <v>156.51143300000001</v>
      </c>
      <c r="O15">
        <v>133.118605</v>
      </c>
      <c r="P15">
        <v>113.892836</v>
      </c>
      <c r="Q15">
        <v>166.26834299999999</v>
      </c>
      <c r="R15">
        <v>433.09378400000003</v>
      </c>
      <c r="S15">
        <v>395.64720699999998</v>
      </c>
      <c r="T15">
        <v>282.952833</v>
      </c>
      <c r="U15">
        <v>118.212568</v>
      </c>
      <c r="V15">
        <v>87.144535000000005</v>
      </c>
      <c r="W15">
        <v>112.414175</v>
      </c>
      <c r="X15">
        <v>156.52801700000001</v>
      </c>
      <c r="Y15">
        <v>150.331986</v>
      </c>
      <c r="Z15">
        <v>143.34502800000001</v>
      </c>
      <c r="AA15">
        <v>155.96362500000001</v>
      </c>
      <c r="AB15">
        <v>146.14639099999999</v>
      </c>
      <c r="AC15">
        <v>155.49018899999999</v>
      </c>
      <c r="AD15">
        <f t="shared" si="0"/>
        <v>181.29915464285713</v>
      </c>
    </row>
    <row r="16" spans="1:30" x14ac:dyDescent="0.45">
      <c r="A16" t="s">
        <v>13</v>
      </c>
      <c r="B16">
        <v>32.205644999999997</v>
      </c>
      <c r="C16">
        <v>70.354167000000004</v>
      </c>
      <c r="D16">
        <v>45.683714999999999</v>
      </c>
      <c r="E16">
        <v>14.756944000000001</v>
      </c>
      <c r="F16">
        <v>11.114247000000001</v>
      </c>
      <c r="G16">
        <v>18.169443999999999</v>
      </c>
      <c r="H16">
        <v>23.465053999999999</v>
      </c>
      <c r="I16">
        <v>28.782257999999999</v>
      </c>
      <c r="J16">
        <v>27.873611</v>
      </c>
      <c r="K16">
        <v>31.607527000000001</v>
      </c>
      <c r="L16">
        <v>35.130374000000003</v>
      </c>
      <c r="M16">
        <v>35.184139999999999</v>
      </c>
      <c r="N16">
        <v>21.837365999999999</v>
      </c>
      <c r="O16">
        <v>16.508621000000002</v>
      </c>
      <c r="P16">
        <v>23.171709</v>
      </c>
      <c r="Q16">
        <v>16.468056000000001</v>
      </c>
      <c r="R16">
        <v>8.3158600000000007</v>
      </c>
      <c r="S16">
        <v>4.9041670000000002</v>
      </c>
      <c r="T16">
        <v>15.620968</v>
      </c>
      <c r="U16">
        <v>30.719086000000001</v>
      </c>
      <c r="V16">
        <v>24.956944</v>
      </c>
      <c r="W16">
        <v>26.146308999999999</v>
      </c>
      <c r="X16">
        <v>26.251389</v>
      </c>
      <c r="Y16">
        <v>30.193548</v>
      </c>
      <c r="Z16">
        <v>22.174731000000001</v>
      </c>
      <c r="AA16">
        <v>43.907738000000002</v>
      </c>
      <c r="AB16">
        <v>25.679677000000002</v>
      </c>
      <c r="AC16">
        <v>33.041666999999997</v>
      </c>
      <c r="AD16">
        <f t="shared" si="0"/>
        <v>26.57946292857142</v>
      </c>
    </row>
    <row r="17" spans="1:30" x14ac:dyDescent="0.45">
      <c r="A17" t="s">
        <v>14</v>
      </c>
      <c r="B17">
        <v>7.9090610000000003</v>
      </c>
      <c r="C17">
        <v>8.1285360000000004</v>
      </c>
      <c r="D17">
        <v>7.0325699999999998</v>
      </c>
      <c r="E17">
        <v>8.4219240000000006</v>
      </c>
      <c r="F17">
        <v>8.6795170000000006</v>
      </c>
      <c r="G17">
        <v>8.4550149999999995</v>
      </c>
      <c r="H17">
        <v>3.7504740000000001</v>
      </c>
      <c r="I17">
        <v>3.0021680000000002</v>
      </c>
      <c r="J17">
        <v>3.305326</v>
      </c>
      <c r="K17">
        <v>4.5011380000000001</v>
      </c>
      <c r="L17">
        <v>3.5789610000000001</v>
      </c>
      <c r="M17">
        <v>4.4907009999999996</v>
      </c>
      <c r="N17">
        <v>6.3484189999999998</v>
      </c>
      <c r="O17">
        <v>8.4464939999999995</v>
      </c>
      <c r="P17">
        <v>7.0734849999999998</v>
      </c>
      <c r="Q17">
        <v>8.895289</v>
      </c>
      <c r="R17">
        <v>8.5717750000000006</v>
      </c>
      <c r="S17">
        <v>8.1982789999999994</v>
      </c>
      <c r="T17">
        <v>3.3891870000000002</v>
      </c>
      <c r="U17">
        <v>2.1145740000000002</v>
      </c>
      <c r="V17">
        <v>2.3332980000000001</v>
      </c>
      <c r="W17">
        <v>4.2975430000000001</v>
      </c>
      <c r="X17">
        <v>5.2307399999999999</v>
      </c>
      <c r="Y17">
        <v>6.333183</v>
      </c>
      <c r="Z17">
        <v>8.4902949999999997</v>
      </c>
      <c r="AA17">
        <v>6.5765609999999999</v>
      </c>
      <c r="AB17">
        <v>7.8650000000000002</v>
      </c>
      <c r="AC17">
        <v>8.9385899999999996</v>
      </c>
      <c r="AD17">
        <f t="shared" si="0"/>
        <v>6.2270751071428583</v>
      </c>
    </row>
    <row r="18" spans="1:30" x14ac:dyDescent="0.45">
      <c r="A18" t="s">
        <v>15</v>
      </c>
      <c r="B18">
        <v>8.0437790000000007</v>
      </c>
      <c r="C18">
        <v>8.1677049999999998</v>
      </c>
      <c r="D18">
        <v>7.065118</v>
      </c>
      <c r="E18">
        <v>8.4223330000000001</v>
      </c>
      <c r="F18">
        <v>8.6806809999999999</v>
      </c>
      <c r="G18">
        <v>8.3877649999999999</v>
      </c>
      <c r="H18">
        <v>3.805949</v>
      </c>
      <c r="I18">
        <v>2.9780500000000001</v>
      </c>
      <c r="J18">
        <v>3.4275250000000002</v>
      </c>
      <c r="K18">
        <v>4.5309270000000001</v>
      </c>
      <c r="L18">
        <v>4.2337239999999996</v>
      </c>
      <c r="M18">
        <v>4.5550410000000001</v>
      </c>
      <c r="N18">
        <v>6.412255</v>
      </c>
      <c r="O18">
        <v>8.5183949999999999</v>
      </c>
      <c r="P18">
        <v>7.2326139999999999</v>
      </c>
      <c r="Q18">
        <v>8.9023839999999996</v>
      </c>
      <c r="R18">
        <v>8.5883669999999999</v>
      </c>
      <c r="S18">
        <v>8.4134229999999999</v>
      </c>
      <c r="T18">
        <v>4.0251729999999997</v>
      </c>
      <c r="U18">
        <v>2.2685</v>
      </c>
      <c r="V18">
        <v>2.231077</v>
      </c>
      <c r="W18">
        <v>4.3391229999999998</v>
      </c>
      <c r="X18">
        <v>6.2833699999999997</v>
      </c>
      <c r="Y18">
        <v>5.9821</v>
      </c>
      <c r="Z18">
        <v>8.531523</v>
      </c>
      <c r="AA18">
        <v>6.6477709999999997</v>
      </c>
      <c r="AB18">
        <v>7.9467150000000002</v>
      </c>
      <c r="AC18">
        <v>8.9613879999999995</v>
      </c>
      <c r="AD18">
        <f t="shared" si="0"/>
        <v>6.342241964285714</v>
      </c>
    </row>
    <row r="19" spans="1:30" x14ac:dyDescent="0.45">
      <c r="A19" t="s">
        <v>16</v>
      </c>
      <c r="B19">
        <v>8.0999210000000001</v>
      </c>
      <c r="C19">
        <v>8.017747</v>
      </c>
      <c r="D19">
        <v>6.9627319999999999</v>
      </c>
      <c r="E19">
        <v>8.4214880000000001</v>
      </c>
      <c r="F19">
        <v>8.6809130000000003</v>
      </c>
      <c r="G19">
        <v>1.752346</v>
      </c>
      <c r="H19">
        <v>3.391769</v>
      </c>
      <c r="I19">
        <v>2.1532650000000002</v>
      </c>
      <c r="J19">
        <v>3.1897120000000001</v>
      </c>
      <c r="K19">
        <v>4.0844300000000002</v>
      </c>
      <c r="L19">
        <v>4.2990709999999996</v>
      </c>
      <c r="M19">
        <v>4.346571</v>
      </c>
      <c r="N19">
        <v>6.3172699999999997</v>
      </c>
      <c r="O19">
        <v>8.5105090000000008</v>
      </c>
      <c r="P19">
        <v>7.2694200000000002</v>
      </c>
      <c r="Q19">
        <v>8.9065499999999993</v>
      </c>
      <c r="R19">
        <v>8.5883669999999999</v>
      </c>
      <c r="S19">
        <v>8.4960210000000007</v>
      </c>
      <c r="T19">
        <v>4.1915990000000001</v>
      </c>
      <c r="U19">
        <v>2.247331</v>
      </c>
      <c r="V19">
        <v>2.0735160000000001</v>
      </c>
      <c r="W19">
        <v>0.70392699999999997</v>
      </c>
      <c r="X19">
        <v>3.624377</v>
      </c>
      <c r="Y19">
        <v>5.3303159999999998</v>
      </c>
      <c r="Z19">
        <v>8.3390529999999998</v>
      </c>
      <c r="AA19">
        <v>6.5183949999999999</v>
      </c>
      <c r="AB19">
        <v>8.0617560000000008</v>
      </c>
      <c r="AC19">
        <v>8.9577969999999993</v>
      </c>
      <c r="AD19">
        <f t="shared" si="0"/>
        <v>5.7691488928571415</v>
      </c>
    </row>
    <row r="20" spans="1:30" x14ac:dyDescent="0.45">
      <c r="A20" t="s">
        <v>17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  <c r="I20">
        <v>0</v>
      </c>
      <c r="J20">
        <v>0.50573599999999996</v>
      </c>
      <c r="K20">
        <v>2.5746540000000002</v>
      </c>
      <c r="L20">
        <v>4.001811</v>
      </c>
      <c r="M20">
        <v>4.0412670000000004</v>
      </c>
      <c r="N20">
        <v>6.0854549999999996</v>
      </c>
      <c r="O20">
        <v>8.4893959999999993</v>
      </c>
      <c r="P20">
        <v>7.0096049999999996</v>
      </c>
      <c r="Q20">
        <v>8.9019720000000007</v>
      </c>
      <c r="R20">
        <v>8.5883669999999999</v>
      </c>
      <c r="S20">
        <v>8.5181799999999992</v>
      </c>
      <c r="T20">
        <v>3.888029</v>
      </c>
      <c r="U20">
        <v>1.8674230000000001</v>
      </c>
      <c r="V20">
        <v>2.0099990000000001</v>
      </c>
      <c r="W20">
        <v>3.6341920000000001</v>
      </c>
      <c r="X20">
        <v>6.4227809999999996</v>
      </c>
      <c r="Y20">
        <v>3.273641</v>
      </c>
      <c r="Z20">
        <v>8.1548079999999992</v>
      </c>
      <c r="AA20">
        <v>6.6066549999999999</v>
      </c>
      <c r="AB20">
        <v>7.932804</v>
      </c>
      <c r="AC20">
        <v>8.9597899999999999</v>
      </c>
      <c r="AD20">
        <f t="shared" si="0"/>
        <v>3.98094875</v>
      </c>
    </row>
    <row r="21" spans="1:30" x14ac:dyDescent="0.45">
      <c r="A21" t="s">
        <v>18</v>
      </c>
      <c r="B21">
        <v>24.052762000000001</v>
      </c>
      <c r="C21">
        <v>24.31399</v>
      </c>
      <c r="D21">
        <v>21.060420000000001</v>
      </c>
      <c r="E21">
        <v>25.265741999999999</v>
      </c>
      <c r="F21">
        <v>26.041107</v>
      </c>
      <c r="G21">
        <v>18.595126</v>
      </c>
      <c r="H21">
        <v>10.948192000000001</v>
      </c>
      <c r="I21">
        <v>8.133483</v>
      </c>
      <c r="J21">
        <v>10.428298</v>
      </c>
      <c r="K21">
        <v>15.69115</v>
      </c>
      <c r="L21">
        <v>16.107613000000001</v>
      </c>
      <c r="M21">
        <v>17.433579999999999</v>
      </c>
      <c r="N21">
        <v>25.163398000000001</v>
      </c>
      <c r="O21">
        <v>33.964793</v>
      </c>
      <c r="P21">
        <v>28.585122999999999</v>
      </c>
      <c r="Q21">
        <v>35.606191000000003</v>
      </c>
      <c r="R21">
        <v>34.336874999999999</v>
      </c>
      <c r="S21">
        <v>33.625900000000001</v>
      </c>
      <c r="T21">
        <v>15.493987000000001</v>
      </c>
      <c r="U21">
        <v>8.4978280000000002</v>
      </c>
      <c r="V21">
        <v>8.6478889999999993</v>
      </c>
      <c r="W21">
        <v>12.974784</v>
      </c>
      <c r="X21">
        <v>21.548985999999999</v>
      </c>
      <c r="Y21">
        <v>20.919239999999999</v>
      </c>
      <c r="Z21">
        <v>33.515678000000001</v>
      </c>
      <c r="AA21">
        <v>26.349381000000001</v>
      </c>
      <c r="AB21">
        <v>31.806273999999998</v>
      </c>
      <c r="AC21">
        <v>35.817565999999999</v>
      </c>
      <c r="AD21">
        <f t="shared" si="0"/>
        <v>22.318762714285722</v>
      </c>
    </row>
    <row r="22" spans="1:30" x14ac:dyDescent="0.45">
      <c r="A22" t="s">
        <v>19</v>
      </c>
      <c r="B22">
        <v>3.022688</v>
      </c>
      <c r="C22">
        <v>4.2902120000000004</v>
      </c>
      <c r="D22">
        <v>8.2470960000000009</v>
      </c>
      <c r="E22">
        <v>20.886634999999998</v>
      </c>
      <c r="F22">
        <v>20.977699999999999</v>
      </c>
      <c r="G22">
        <v>9.9122869999999992</v>
      </c>
      <c r="H22">
        <v>0.94579299999999999</v>
      </c>
      <c r="I22">
        <v>4.3968179999999997</v>
      </c>
      <c r="J22">
        <v>4.6435969999999998</v>
      </c>
      <c r="K22">
        <v>8.6853300000000004</v>
      </c>
      <c r="L22">
        <v>8.641883</v>
      </c>
      <c r="M22">
        <v>6.5663349999999996</v>
      </c>
      <c r="N22">
        <v>12.136953</v>
      </c>
      <c r="O22">
        <v>19.460456000000001</v>
      </c>
      <c r="P22">
        <v>13.784988999999999</v>
      </c>
      <c r="Q22">
        <v>21.106159999999999</v>
      </c>
      <c r="R22">
        <v>20.877738999999998</v>
      </c>
      <c r="S22">
        <v>20.784296000000001</v>
      </c>
      <c r="T22">
        <v>8.0482499999999995</v>
      </c>
      <c r="U22">
        <v>4.6689249999999998</v>
      </c>
      <c r="V22">
        <v>2.7985380000000002</v>
      </c>
      <c r="W22">
        <v>2.4879769999999999</v>
      </c>
      <c r="X22">
        <v>12.6349</v>
      </c>
      <c r="Y22">
        <v>10.938005</v>
      </c>
      <c r="Z22">
        <v>18.757586</v>
      </c>
      <c r="AA22">
        <v>12.936140999999999</v>
      </c>
      <c r="AB22">
        <v>17.684822</v>
      </c>
      <c r="AC22">
        <v>21.518079</v>
      </c>
      <c r="AD22">
        <f t="shared" si="0"/>
        <v>11.4942925</v>
      </c>
    </row>
    <row r="23" spans="1:30" x14ac:dyDescent="0.45">
      <c r="A23" t="s">
        <v>20</v>
      </c>
      <c r="B23">
        <v>18.274211000000001</v>
      </c>
      <c r="C23">
        <v>17.763193000000001</v>
      </c>
      <c r="D23">
        <v>16.540742999999999</v>
      </c>
      <c r="E23">
        <v>20.895068999999999</v>
      </c>
      <c r="F23">
        <v>20.986170999999999</v>
      </c>
      <c r="G23">
        <v>15.788290999999999</v>
      </c>
      <c r="H23">
        <v>8.8377990000000004</v>
      </c>
      <c r="I23">
        <v>6.6575980000000001</v>
      </c>
      <c r="J23">
        <v>9.1359429999999993</v>
      </c>
      <c r="K23">
        <v>13.122163</v>
      </c>
      <c r="L23">
        <v>13.924236000000001</v>
      </c>
      <c r="M23">
        <v>13.184678</v>
      </c>
      <c r="N23">
        <v>16.040458000000001</v>
      </c>
      <c r="O23">
        <v>20.026319999999998</v>
      </c>
      <c r="P23">
        <v>18.098844</v>
      </c>
      <c r="Q23">
        <v>21.074947999999999</v>
      </c>
      <c r="R23">
        <v>20.886171000000001</v>
      </c>
      <c r="S23">
        <v>20.710564999999999</v>
      </c>
      <c r="T23">
        <v>10.406651999999999</v>
      </c>
      <c r="U23">
        <v>6.5872950000000001</v>
      </c>
      <c r="V23">
        <v>6.1515959999999996</v>
      </c>
      <c r="W23">
        <v>8.4991699999999994</v>
      </c>
      <c r="X23">
        <v>11.23376</v>
      </c>
      <c r="Y23">
        <v>15.918134999999999</v>
      </c>
      <c r="Z23">
        <v>19.779716000000001</v>
      </c>
      <c r="AA23">
        <v>16.34159</v>
      </c>
      <c r="AB23">
        <v>19.053256999999999</v>
      </c>
      <c r="AC23">
        <v>21.526767</v>
      </c>
      <c r="AD23">
        <f t="shared" si="0"/>
        <v>15.265904964285712</v>
      </c>
    </row>
    <row r="24" spans="1:30" x14ac:dyDescent="0.45">
      <c r="A24" t="s">
        <v>24</v>
      </c>
      <c r="B24">
        <v>17.804857999999999</v>
      </c>
      <c r="C24">
        <v>18.139737</v>
      </c>
      <c r="D24">
        <v>15.29419</v>
      </c>
      <c r="E24">
        <v>20.931636999999998</v>
      </c>
      <c r="F24">
        <v>20.726081000000001</v>
      </c>
      <c r="G24">
        <v>16.310645000000001</v>
      </c>
      <c r="H24">
        <v>7.0055990000000001</v>
      </c>
      <c r="I24">
        <v>6.8636900000000001</v>
      </c>
      <c r="J24">
        <v>9.5714439999999996</v>
      </c>
      <c r="K24">
        <v>13.339029</v>
      </c>
      <c r="L24">
        <v>0</v>
      </c>
      <c r="M24">
        <v>7.6182730000000003</v>
      </c>
      <c r="N24">
        <v>14.360525000000001</v>
      </c>
      <c r="O24">
        <v>20.217797000000001</v>
      </c>
      <c r="P24">
        <v>17.319448000000001</v>
      </c>
      <c r="Q24">
        <v>20.605778999999998</v>
      </c>
      <c r="R24">
        <v>20.976112000000001</v>
      </c>
      <c r="S24">
        <v>19.150608999999999</v>
      </c>
      <c r="T24">
        <v>10.295038</v>
      </c>
      <c r="U24">
        <v>4.4508210000000004</v>
      </c>
      <c r="V24">
        <v>6.1672190000000002</v>
      </c>
      <c r="W24">
        <v>8.4815419999999992</v>
      </c>
      <c r="X24">
        <v>8.2636020000000006</v>
      </c>
      <c r="Y24">
        <v>13.897512000000001</v>
      </c>
      <c r="Z24">
        <v>20.173774000000002</v>
      </c>
      <c r="AA24">
        <v>15.807105</v>
      </c>
      <c r="AB24">
        <v>19.103172000000001</v>
      </c>
      <c r="AC24">
        <v>21.574390000000001</v>
      </c>
      <c r="AD24">
        <f t="shared" si="0"/>
        <v>14.087486714285708</v>
      </c>
    </row>
    <row r="25" spans="1:30" x14ac:dyDescent="0.45">
      <c r="A25" t="s">
        <v>21</v>
      </c>
      <c r="B25">
        <v>19.402363999999999</v>
      </c>
      <c r="C25">
        <v>19.499096999999999</v>
      </c>
      <c r="D25">
        <v>17.165724000000001</v>
      </c>
      <c r="E25">
        <v>21.219909000000001</v>
      </c>
      <c r="F25">
        <v>21.211321000000002</v>
      </c>
      <c r="G25">
        <v>20.284085999999999</v>
      </c>
      <c r="H25">
        <v>8.1935300000000009</v>
      </c>
      <c r="I25">
        <v>0</v>
      </c>
      <c r="J25">
        <v>0</v>
      </c>
      <c r="K25">
        <v>0.87977899999999998</v>
      </c>
      <c r="L25">
        <v>14.500856000000001</v>
      </c>
      <c r="M25">
        <v>13.198594</v>
      </c>
      <c r="N25">
        <v>16.780355</v>
      </c>
      <c r="O25">
        <v>20.866862999999999</v>
      </c>
      <c r="P25">
        <v>19.036565</v>
      </c>
      <c r="Q25">
        <v>21.145499000000001</v>
      </c>
      <c r="R25">
        <v>21.208687999999999</v>
      </c>
      <c r="S25">
        <v>20.312118999999999</v>
      </c>
      <c r="T25">
        <v>7.2577449999999999</v>
      </c>
      <c r="U25">
        <v>2.5862259999999999</v>
      </c>
      <c r="V25">
        <v>3.6864940000000002</v>
      </c>
      <c r="W25">
        <v>10.345226</v>
      </c>
      <c r="X25">
        <v>18.470862</v>
      </c>
      <c r="Y25">
        <v>8.4299549999999996</v>
      </c>
      <c r="Z25">
        <v>21.141138999999999</v>
      </c>
      <c r="AA25">
        <v>17.583712999999999</v>
      </c>
      <c r="AB25">
        <v>19.999478</v>
      </c>
      <c r="AC25">
        <v>21.868390999999999</v>
      </c>
      <c r="AD25">
        <f t="shared" si="0"/>
        <v>14.509806357142855</v>
      </c>
    </row>
    <row r="26" spans="1:30" x14ac:dyDescent="0.45">
      <c r="A26" t="s">
        <v>22</v>
      </c>
      <c r="B26">
        <v>58.504122000000002</v>
      </c>
      <c r="C26">
        <v>59.692239000000001</v>
      </c>
      <c r="D26">
        <v>57.247753000000003</v>
      </c>
      <c r="E26">
        <v>83.933250000000001</v>
      </c>
      <c r="F26">
        <v>83.901272000000006</v>
      </c>
      <c r="G26">
        <v>62.295309000000003</v>
      </c>
      <c r="H26">
        <v>24.982721999999999</v>
      </c>
      <c r="I26">
        <v>17.918106999999999</v>
      </c>
      <c r="J26">
        <v>23.350982999999999</v>
      </c>
      <c r="K26">
        <v>36.026300999999997</v>
      </c>
      <c r="L26">
        <v>37.055005999999999</v>
      </c>
      <c r="M26">
        <v>40.567878999999998</v>
      </c>
      <c r="N26">
        <v>59.318291000000002</v>
      </c>
      <c r="O26">
        <v>80.571436000000006</v>
      </c>
      <c r="P26">
        <v>68.239845000000003</v>
      </c>
      <c r="Q26">
        <v>83.932387000000006</v>
      </c>
      <c r="R26">
        <v>83.948708999999994</v>
      </c>
      <c r="S26">
        <v>80.957588000000001</v>
      </c>
      <c r="T26">
        <v>36.007685000000002</v>
      </c>
      <c r="U26">
        <v>18.293265000000002</v>
      </c>
      <c r="V26">
        <v>18.803847000000001</v>
      </c>
      <c r="W26">
        <v>29.813915000000001</v>
      </c>
      <c r="X26">
        <v>50.57002</v>
      </c>
      <c r="Y26">
        <v>49.183607000000002</v>
      </c>
      <c r="Z26">
        <v>79.852215000000001</v>
      </c>
      <c r="AA26">
        <v>62.668548999999999</v>
      </c>
      <c r="AB26">
        <v>75.840728999999996</v>
      </c>
      <c r="AC26">
        <v>86.487627000000003</v>
      </c>
      <c r="AD26">
        <f t="shared" si="0"/>
        <v>55.355880642857137</v>
      </c>
    </row>
    <row r="27" spans="1:30" x14ac:dyDescent="0.45">
      <c r="A27" t="s">
        <v>49</v>
      </c>
      <c r="B27">
        <f t="shared" ref="B27:AC27" si="1">B26+B21+B15+B9</f>
        <v>309.801828</v>
      </c>
      <c r="C27">
        <f t="shared" si="1"/>
        <v>285.87137000000001</v>
      </c>
      <c r="D27">
        <f t="shared" si="1"/>
        <v>246.52810199999999</v>
      </c>
      <c r="E27">
        <f t="shared" si="1"/>
        <v>555.27645499999994</v>
      </c>
      <c r="F27">
        <f t="shared" si="1"/>
        <v>794.32029</v>
      </c>
      <c r="G27">
        <f t="shared" si="1"/>
        <v>678.74740299999996</v>
      </c>
      <c r="H27">
        <f t="shared" si="1"/>
        <v>312.15457500000002</v>
      </c>
      <c r="I27">
        <f t="shared" si="1"/>
        <v>185.16268499999998</v>
      </c>
      <c r="J27">
        <f t="shared" si="1"/>
        <v>230.30512900000002</v>
      </c>
      <c r="K27">
        <f t="shared" si="1"/>
        <v>247.94318199999998</v>
      </c>
      <c r="L27">
        <f t="shared" si="1"/>
        <v>227.13117199999999</v>
      </c>
      <c r="M27">
        <f t="shared" si="1"/>
        <v>287.508239</v>
      </c>
      <c r="N27">
        <f t="shared" si="1"/>
        <v>345.73884000000004</v>
      </c>
      <c r="O27">
        <f t="shared" si="1"/>
        <v>341.23331300000001</v>
      </c>
      <c r="P27">
        <f t="shared" si="1"/>
        <v>286.953957</v>
      </c>
      <c r="Q27">
        <f t="shared" si="1"/>
        <v>395.72234199999997</v>
      </c>
      <c r="R27">
        <f t="shared" si="1"/>
        <v>742.12188400000002</v>
      </c>
      <c r="S27">
        <f t="shared" si="1"/>
        <v>724.37447899999995</v>
      </c>
      <c r="T27">
        <f t="shared" si="1"/>
        <v>522.11839699999996</v>
      </c>
      <c r="U27">
        <f t="shared" si="1"/>
        <v>221.878466</v>
      </c>
      <c r="V27">
        <f t="shared" si="1"/>
        <v>156.964742</v>
      </c>
      <c r="W27">
        <f t="shared" si="1"/>
        <v>233.371182</v>
      </c>
      <c r="X27">
        <f t="shared" si="1"/>
        <v>335.693623</v>
      </c>
      <c r="Y27">
        <f t="shared" si="1"/>
        <v>323.58046300000001</v>
      </c>
      <c r="Z27">
        <f t="shared" si="1"/>
        <v>355.68434900000005</v>
      </c>
      <c r="AA27">
        <f t="shared" si="1"/>
        <v>351.26360499999998</v>
      </c>
      <c r="AB27">
        <f t="shared" si="1"/>
        <v>356.44871799999999</v>
      </c>
      <c r="AC27">
        <f t="shared" si="1"/>
        <v>381.57671500000004</v>
      </c>
      <c r="AD27">
        <f>AD26+AD21+AD15+AD9</f>
        <v>372.69555374999993</v>
      </c>
    </row>
    <row r="28" spans="1:30" x14ac:dyDescent="0.45">
      <c r="B28">
        <v>2019</v>
      </c>
      <c r="C28">
        <v>2019</v>
      </c>
      <c r="D28">
        <v>2019</v>
      </c>
      <c r="E28">
        <v>2019</v>
      </c>
      <c r="F28">
        <v>2019</v>
      </c>
      <c r="G28">
        <v>2019</v>
      </c>
      <c r="H28">
        <v>2019</v>
      </c>
      <c r="I28">
        <v>2019</v>
      </c>
      <c r="J28">
        <v>2019</v>
      </c>
      <c r="K28">
        <v>2019</v>
      </c>
      <c r="L28">
        <v>2019</v>
      </c>
      <c r="M28">
        <v>2019</v>
      </c>
      <c r="N28">
        <v>2020</v>
      </c>
      <c r="O28">
        <v>2020</v>
      </c>
      <c r="P28">
        <v>2020</v>
      </c>
      <c r="Q28">
        <v>2020</v>
      </c>
      <c r="R28">
        <v>2020</v>
      </c>
      <c r="S28">
        <v>2020</v>
      </c>
      <c r="T28">
        <v>2020</v>
      </c>
      <c r="U28">
        <v>2020</v>
      </c>
      <c r="V28">
        <v>2020</v>
      </c>
      <c r="W28">
        <v>2020</v>
      </c>
      <c r="X28">
        <v>2020</v>
      </c>
      <c r="Y28">
        <v>2020</v>
      </c>
      <c r="Z28">
        <v>2021</v>
      </c>
      <c r="AA28">
        <v>2021</v>
      </c>
      <c r="AB28">
        <v>2021</v>
      </c>
      <c r="AC28">
        <v>2021</v>
      </c>
    </row>
    <row r="29" spans="1:30" x14ac:dyDescent="0.45">
      <c r="B29" s="1">
        <v>44197</v>
      </c>
      <c r="C29" s="1">
        <v>44228</v>
      </c>
      <c r="D29" s="1">
        <v>44256</v>
      </c>
      <c r="E29" s="1">
        <v>44287</v>
      </c>
      <c r="F29" s="1">
        <v>44317</v>
      </c>
      <c r="G29" s="1">
        <v>44348</v>
      </c>
      <c r="H29" s="1">
        <v>44378</v>
      </c>
      <c r="I29" s="1">
        <v>44409</v>
      </c>
      <c r="J29" s="1">
        <v>44440</v>
      </c>
      <c r="K29" s="1">
        <v>44470</v>
      </c>
      <c r="L29" s="1">
        <v>44501</v>
      </c>
      <c r="M29" s="1">
        <v>44531</v>
      </c>
      <c r="N29" s="1">
        <v>44197</v>
      </c>
      <c r="O29" s="1">
        <v>44228</v>
      </c>
      <c r="P29" s="1">
        <v>44256</v>
      </c>
      <c r="Q29" s="1">
        <v>44287</v>
      </c>
      <c r="R29" s="1">
        <v>44317</v>
      </c>
      <c r="S29" s="1">
        <v>44348</v>
      </c>
      <c r="T29" s="1">
        <v>44378</v>
      </c>
      <c r="U29" s="1">
        <v>44409</v>
      </c>
      <c r="V29" s="1">
        <v>44440</v>
      </c>
      <c r="W29" s="1">
        <v>44470</v>
      </c>
      <c r="X29" s="1">
        <v>44501</v>
      </c>
      <c r="Y29" s="1">
        <v>44531</v>
      </c>
      <c r="Z29" s="1">
        <v>44197</v>
      </c>
      <c r="AA29" s="1">
        <v>44228</v>
      </c>
      <c r="AB29" s="1">
        <v>44256</v>
      </c>
      <c r="AC29" s="1">
        <v>44287</v>
      </c>
      <c r="AD29" t="s">
        <v>23</v>
      </c>
    </row>
    <row r="30" spans="1:30" x14ac:dyDescent="0.45">
      <c r="A30" t="s">
        <v>0</v>
      </c>
      <c r="B30">
        <f>B3-'6 Cab3-LL4 2001'!B3</f>
        <v>22831.51350899972</v>
      </c>
      <c r="C30">
        <f>C3-'6 Cab3-LL4 2001'!C3</f>
        <v>13825.382539000362</v>
      </c>
      <c r="D30">
        <f>D3-'6 Cab3-LL4 2001'!D3</f>
        <v>-3638.1556529998779</v>
      </c>
      <c r="E30">
        <f>E3-'6 Cab3-LL4 2001'!E3</f>
        <v>26607.098202001303</v>
      </c>
      <c r="F30">
        <f>F3-'6 Cab3-LL4 2001'!F3</f>
        <v>20921.24508599937</v>
      </c>
      <c r="G30">
        <f>G3-'6 Cab3-LL4 2001'!G3</f>
        <v>81095.000758999959</v>
      </c>
      <c r="H30">
        <f>H3-'6 Cab3-LL4 2001'!H3</f>
        <v>25352.219166999683</v>
      </c>
      <c r="I30">
        <f>I3-'6 Cab3-LL4 2001'!I3</f>
        <v>-5520.0953429993242</v>
      </c>
      <c r="J30">
        <f>J3-'6 Cab3-LL4 2001'!J3</f>
        <v>18382.856626000255</v>
      </c>
      <c r="K30">
        <f>K3-'6 Cab3-LL4 2001'!K3</f>
        <v>14561.334466002882</v>
      </c>
      <c r="L30">
        <f>L3-'6 Cab3-LL4 2001'!L3</f>
        <v>-34464.961644000374</v>
      </c>
      <c r="M30">
        <f>M3-'6 Cab3-LL4 2001'!M3</f>
        <v>17858.575303000398</v>
      </c>
      <c r="N30">
        <f>N3-'6 Cab3-LL4 2001'!N3</f>
        <v>9044.1012230003253</v>
      </c>
      <c r="O30">
        <f>O3-'6 Cab3-LL4 2001'!O3</f>
        <v>-28726.990015000105</v>
      </c>
      <c r="P30">
        <f>P3-'6 Cab3-LL4 2001'!P3</f>
        <v>5197.8988290000707</v>
      </c>
      <c r="Q30">
        <f>Q3-'6 Cab3-LL4 2001'!Q3</f>
        <v>17547.611501000822</v>
      </c>
      <c r="R30">
        <f>R3-'6 Cab3-LL4 2001'!R3</f>
        <v>-44243.100510001183</v>
      </c>
      <c r="S30">
        <f>S3-'6 Cab3-LL4 2001'!S3</f>
        <v>-125534.3124409914</v>
      </c>
      <c r="T30">
        <f>T3-'6 Cab3-LL4 2001'!T3</f>
        <v>34379.192250000313</v>
      </c>
      <c r="U30">
        <f>U3-'6 Cab3-LL4 2001'!U3</f>
        <v>64234.786910999566</v>
      </c>
      <c r="V30">
        <f>V3-'6 Cab3-LL4 2001'!V3</f>
        <v>11385.955947999842</v>
      </c>
      <c r="W30">
        <f>W3-'6 Cab3-LL4 2001'!W3</f>
        <v>27775.443789001554</v>
      </c>
      <c r="X30">
        <f>X3-'6 Cab3-LL4 2001'!X3</f>
        <v>38476.463480000384</v>
      </c>
      <c r="Y30">
        <f>Y3-'6 Cab3-LL4 2001'!Y3</f>
        <v>53359.09423599951</v>
      </c>
      <c r="Z30">
        <f>Z3-'6 Cab3-LL4 2001'!Z3</f>
        <v>17950.75538800098</v>
      </c>
      <c r="AA30">
        <f>AA3-'6 Cab3-LL4 2001'!AA3</f>
        <v>39446.736128000543</v>
      </c>
      <c r="AB30">
        <f>AB3-'6 Cab3-LL4 2001'!AB3</f>
        <v>60544.169492000714</v>
      </c>
      <c r="AC30">
        <f>AC3-'6 Cab3-LL4 2001'!AC3</f>
        <v>16932.170710999519</v>
      </c>
      <c r="AD30">
        <f>AVERAGE(B30:AC30)</f>
        <v>14127.928212036279</v>
      </c>
    </row>
    <row r="31" spans="1:30" x14ac:dyDescent="0.45">
      <c r="A31" t="s">
        <v>1</v>
      </c>
      <c r="B31">
        <f>B4-'6 Cab3-LL4 2001'!B4</f>
        <v>22672.515118000098</v>
      </c>
      <c r="C31">
        <f>C4-'6 Cab3-LL4 2001'!C4</f>
        <v>24021.739428998902</v>
      </c>
      <c r="D31">
        <f>D4-'6 Cab3-LL4 2001'!D4</f>
        <v>-2009.841544999741</v>
      </c>
      <c r="E31">
        <f>E4-'6 Cab3-LL4 2001'!E4</f>
        <v>26652.45172900008</v>
      </c>
      <c r="F31">
        <f>F4-'6 Cab3-LL4 2001'!F4</f>
        <v>37575.743771000067</v>
      </c>
      <c r="G31">
        <f>G4-'6 Cab3-LL4 2001'!G4</f>
        <v>80589.064027999993</v>
      </c>
      <c r="H31">
        <f>H4-'6 Cab3-LL4 2001'!H4</f>
        <v>18379.988877999596</v>
      </c>
      <c r="I31">
        <f>I4-'6 Cab3-LL4 2001'!I4</f>
        <v>-5185.7848320007324</v>
      </c>
      <c r="J31">
        <f>J4-'6 Cab3-LL4 2001'!J4</f>
        <v>18441.268453000113</v>
      </c>
      <c r="K31">
        <f>K4-'6 Cab3-LL4 2001'!K4</f>
        <v>7708.7065929993987</v>
      </c>
      <c r="L31">
        <f>L4-'6 Cab3-LL4 2001'!L4</f>
        <v>-33697.155083999969</v>
      </c>
      <c r="M31">
        <f>M4-'6 Cab3-LL4 2001'!M4</f>
        <v>17858.923275999725</v>
      </c>
      <c r="N31">
        <f>N4-'6 Cab3-LL4 2001'!N4</f>
        <v>13519.686289000325</v>
      </c>
      <c r="O31">
        <f>O4-'6 Cab3-LL4 2001'!O4</f>
        <v>-28906.356726000085</v>
      </c>
      <c r="P31">
        <f>P4-'6 Cab3-LL4 2001'!P4</f>
        <v>5197.8988300003111</v>
      </c>
      <c r="Q31">
        <f>Q4-'6 Cab3-LL4 2001'!Q4</f>
        <v>12504.767010999843</v>
      </c>
      <c r="R31">
        <f>R4-'6 Cab3-LL4 2001'!R4</f>
        <v>82266.801711999986</v>
      </c>
      <c r="S31">
        <f>S4-'6 Cab3-LL4 2001'!S4</f>
        <v>24032.797901000013</v>
      </c>
      <c r="T31">
        <f>T4-'6 Cab3-LL4 2001'!T4</f>
        <v>59575.048727999907</v>
      </c>
      <c r="U31">
        <f>U4-'6 Cab3-LL4 2001'!U4</f>
        <v>59970.286128000356</v>
      </c>
      <c r="V31">
        <f>V4-'6 Cab3-LL4 2001'!V4</f>
        <v>12059.65056199953</v>
      </c>
      <c r="W31">
        <f>W4-'6 Cab3-LL4 2001'!W4</f>
        <v>27444.737922000699</v>
      </c>
      <c r="X31">
        <f>X4-'6 Cab3-LL4 2001'!X4</f>
        <v>38476.463376999833</v>
      </c>
      <c r="Y31">
        <f>Y4-'6 Cab3-LL4 2001'!Y4</f>
        <v>53359.09423599951</v>
      </c>
      <c r="Z31">
        <f>Z4-'6 Cab3-LL4 2001'!Z4</f>
        <v>5955.1562099996954</v>
      </c>
      <c r="AA31">
        <f>AA4-'6 Cab3-LL4 2001'!AA4</f>
        <v>45503.366551999934</v>
      </c>
      <c r="AB31">
        <f>AB4-'6 Cab3-LL4 2001'!AB4</f>
        <v>53445.235589999706</v>
      </c>
      <c r="AC31">
        <f>AC4-'6 Cab3-LL4 2001'!AC4</f>
        <v>-14833.135209999979</v>
      </c>
      <c r="AD31">
        <f t="shared" ref="AD31:AD53" si="2">AVERAGE(B31:AC31)</f>
        <v>23663.539961642753</v>
      </c>
    </row>
    <row r="32" spans="1:30" x14ac:dyDescent="0.45">
      <c r="A32" t="s">
        <v>2</v>
      </c>
      <c r="B32">
        <f>B5-'6 Cab3-LL4 2001'!B5</f>
        <v>-1.6894439999999946</v>
      </c>
      <c r="C32">
        <f>C5-'6 Cab3-LL4 2001'!C5</f>
        <v>-0.55819300000000283</v>
      </c>
      <c r="D32">
        <f>D5-'6 Cab3-LL4 2001'!D5</f>
        <v>-0.87349199999999882</v>
      </c>
      <c r="E32">
        <f>E5-'6 Cab3-LL4 2001'!E5</f>
        <v>-1.7307519999999954</v>
      </c>
      <c r="F32">
        <f>F5-'6 Cab3-LL4 2001'!F5</f>
        <v>-2.7160999999999547E-2</v>
      </c>
      <c r="G32">
        <f>G5-'6 Cab3-LL4 2001'!G5</f>
        <v>-1.6168269999999936</v>
      </c>
      <c r="H32">
        <f>H5-'6 Cab3-LL4 2001'!H5</f>
        <v>-0.85617400000000288</v>
      </c>
      <c r="I32">
        <f>I5-'6 Cab3-LL4 2001'!I5</f>
        <v>-2.0335709999999949</v>
      </c>
      <c r="J32">
        <f>J5-'6 Cab3-LL4 2001'!J5</f>
        <v>0.14258399999999938</v>
      </c>
      <c r="K32">
        <f>K5-'6 Cab3-LL4 2001'!K5</f>
        <v>3.4078000000000941E-2</v>
      </c>
      <c r="L32">
        <f>L5-'6 Cab3-LL4 2001'!L5</f>
        <v>-0.3362679999999969</v>
      </c>
      <c r="M32">
        <f>M5-'6 Cab3-LL4 2001'!M5</f>
        <v>-0.29139400000000393</v>
      </c>
      <c r="N32">
        <f>N5-'6 Cab3-LL4 2001'!N5</f>
        <v>-9.9841999999995323E-2</v>
      </c>
      <c r="O32">
        <f>O5-'6 Cab3-LL4 2001'!O5</f>
        <v>0.6247460000000018</v>
      </c>
      <c r="P32">
        <f>P5-'6 Cab3-LL4 2001'!P5</f>
        <v>-4.1159999999999641E-2</v>
      </c>
      <c r="Q32">
        <f>Q5-'6 Cab3-LL4 2001'!Q5</f>
        <v>0</v>
      </c>
      <c r="R32">
        <f>R5-'6 Cab3-LL4 2001'!R5</f>
        <v>0</v>
      </c>
      <c r="S32">
        <f>S5-'6 Cab3-LL4 2001'!S5</f>
        <v>1.9684000000001589E-2</v>
      </c>
      <c r="T32">
        <f>T5-'6 Cab3-LL4 2001'!T5</f>
        <v>-1.1049659999999975</v>
      </c>
      <c r="U32">
        <f>U5-'6 Cab3-LL4 2001'!U5</f>
        <v>-0.78896799999999701</v>
      </c>
      <c r="V32">
        <f>V5-'6 Cab3-LL4 2001'!V5</f>
        <v>-0.91010999999999953</v>
      </c>
      <c r="W32">
        <f>W5-'6 Cab3-LL4 2001'!W5</f>
        <v>-3.4287299999999945</v>
      </c>
      <c r="X32">
        <f>X5-'6 Cab3-LL4 2001'!X5</f>
        <v>-3.4484700000000004</v>
      </c>
      <c r="Y32">
        <f>Y5-'6 Cab3-LL4 2001'!Y5</f>
        <v>-2.575685</v>
      </c>
      <c r="Z32">
        <f>Z5-'6 Cab3-LL4 2001'!Z5</f>
        <v>-0.79883000000000237</v>
      </c>
      <c r="AA32">
        <f>AA5-'6 Cab3-LL4 2001'!AA5</f>
        <v>-3.5408439999999999</v>
      </c>
      <c r="AB32">
        <f>AB5-'6 Cab3-LL4 2001'!AB5</f>
        <v>-1.7945959999999985</v>
      </c>
      <c r="AC32">
        <f>AC5-'6 Cab3-LL4 2001'!AC5</f>
        <v>0.14571699999999765</v>
      </c>
      <c r="AD32">
        <f t="shared" si="2"/>
        <v>-0.98495242857142729</v>
      </c>
    </row>
    <row r="33" spans="1:30" x14ac:dyDescent="0.45">
      <c r="A33" t="s">
        <v>3</v>
      </c>
      <c r="B33">
        <f>B6-'6 Cab3-LL4 2001'!B6</f>
        <v>12.362235999999999</v>
      </c>
      <c r="C33">
        <f>C6-'6 Cab3-LL4 2001'!C6</f>
        <v>8.251023</v>
      </c>
      <c r="D33">
        <f>D6-'6 Cab3-LL4 2001'!D6</f>
        <v>9.0261549999999993</v>
      </c>
      <c r="E33">
        <f>E6-'6 Cab3-LL4 2001'!E6</f>
        <v>12.603569999999998</v>
      </c>
      <c r="F33">
        <f>F6-'6 Cab3-LL4 2001'!F6</f>
        <v>8.9056689999999961</v>
      </c>
      <c r="G33">
        <f>G6-'6 Cab3-LL4 2001'!G6</f>
        <v>12.102798</v>
      </c>
      <c r="H33">
        <f>H6-'6 Cab3-LL4 2001'!H6</f>
        <v>11.159707000000001</v>
      </c>
      <c r="I33">
        <f>I6-'6 Cab3-LL4 2001'!I6</f>
        <v>19.798466000000001</v>
      </c>
      <c r="J33">
        <f>J6-'6 Cab3-LL4 2001'!J6</f>
        <v>1.3120799999999999</v>
      </c>
      <c r="K33">
        <f>K6-'6 Cab3-LL4 2001'!K6</f>
        <v>0</v>
      </c>
      <c r="L33">
        <f>L6-'6 Cab3-LL4 2001'!L6</f>
        <v>0</v>
      </c>
      <c r="M33">
        <f>M6-'6 Cab3-LL4 2001'!M6</f>
        <v>0</v>
      </c>
      <c r="N33">
        <f>N6-'6 Cab3-LL4 2001'!N6</f>
        <v>0</v>
      </c>
      <c r="O33">
        <f>O6-'6 Cab3-LL4 2001'!O6</f>
        <v>0</v>
      </c>
      <c r="P33">
        <f>P6-'6 Cab3-LL4 2001'!P6</f>
        <v>10.87635</v>
      </c>
      <c r="Q33">
        <f>Q6-'6 Cab3-LL4 2001'!Q6</f>
        <v>12.499044000000005</v>
      </c>
      <c r="R33">
        <f>R6-'6 Cab3-LL4 2001'!R6</f>
        <v>9.0253450000000015</v>
      </c>
      <c r="S33">
        <f>S6-'6 Cab3-LL4 2001'!S6</f>
        <v>8.7067779999999928</v>
      </c>
      <c r="T33">
        <f>T6-'6 Cab3-LL4 2001'!T6</f>
        <v>11.92107</v>
      </c>
      <c r="U33">
        <f>U6-'6 Cab3-LL4 2001'!U6</f>
        <v>5.0632650000000012</v>
      </c>
      <c r="V33">
        <f>V6-'6 Cab3-LL4 2001'!V6</f>
        <v>1.8047449999999987</v>
      </c>
      <c r="W33">
        <f>W6-'6 Cab3-LL4 2001'!W6</f>
        <v>4.5120709999999988</v>
      </c>
      <c r="X33">
        <f>X6-'6 Cab3-LL4 2001'!X6</f>
        <v>7.6193540000000013</v>
      </c>
      <c r="Y33">
        <f>Y6-'6 Cab3-LL4 2001'!Y6</f>
        <v>9.8358370000000015</v>
      </c>
      <c r="Z33">
        <f>Z6-'6 Cab3-LL4 2001'!Z6</f>
        <v>9.3464090000000013</v>
      </c>
      <c r="AA33">
        <f>AA6-'6 Cab3-LL4 2001'!AA6</f>
        <v>9.8328980000000001</v>
      </c>
      <c r="AB33">
        <f>AB6-'6 Cab3-LL4 2001'!AB6</f>
        <v>9.8485040000000019</v>
      </c>
      <c r="AC33">
        <f>AC6-'6 Cab3-LL4 2001'!AC6</f>
        <v>14.627144999999999</v>
      </c>
      <c r="AD33">
        <f t="shared" si="2"/>
        <v>7.8943042500000002</v>
      </c>
    </row>
    <row r="34" spans="1:30" x14ac:dyDescent="0.45">
      <c r="A34" t="s">
        <v>4</v>
      </c>
      <c r="B34">
        <f>B7-'6 Cab3-LL4 2001'!B7</f>
        <v>-7.705130999999998</v>
      </c>
      <c r="C34">
        <f>C7-'6 Cab3-LL4 2001'!C7</f>
        <v>-5.9897629999999999</v>
      </c>
      <c r="D34">
        <f>D7-'6 Cab3-LL4 2001'!D7</f>
        <v>-6.9472679999999993</v>
      </c>
      <c r="E34">
        <f>E7-'6 Cab3-LL4 2001'!E7</f>
        <v>-5.257405999999996</v>
      </c>
      <c r="F34">
        <f>F7-'6 Cab3-LL4 2001'!F7</f>
        <v>-1.6041000000001304E-2</v>
      </c>
      <c r="G34">
        <f>G7-'6 Cab3-LL4 2001'!G7</f>
        <v>-2.9334570000000042</v>
      </c>
      <c r="H34">
        <f>H7-'6 Cab3-LL4 2001'!H7</f>
        <v>-6.8362769999999955</v>
      </c>
      <c r="I34">
        <f>I7-'6 Cab3-LL4 2001'!I7</f>
        <v>-16.324662</v>
      </c>
      <c r="J34">
        <f>J7-'6 Cab3-LL4 2001'!J7</f>
        <v>-1.3981159999999981</v>
      </c>
      <c r="K34">
        <f>K7-'6 Cab3-LL4 2001'!K7</f>
        <v>0.17641899999999922</v>
      </c>
      <c r="L34">
        <f>L7-'6 Cab3-LL4 2001'!L7</f>
        <v>-0.36692299999999989</v>
      </c>
      <c r="M34">
        <f>M7-'6 Cab3-LL4 2001'!M7</f>
        <v>-0.60707399999999723</v>
      </c>
      <c r="N34">
        <f>N7-'6 Cab3-LL4 2001'!N7</f>
        <v>0.57906900000000405</v>
      </c>
      <c r="O34">
        <f>O7-'6 Cab3-LL4 2001'!O7</f>
        <v>-1.2588719999999967</v>
      </c>
      <c r="P34">
        <f>P7-'6 Cab3-LL4 2001'!P7</f>
        <v>-12.742263000000001</v>
      </c>
      <c r="Q34">
        <f>Q7-'6 Cab3-LL4 2001'!Q7</f>
        <v>-13.237596999999994</v>
      </c>
      <c r="R34">
        <f>R7-'6 Cab3-LL4 2001'!R7</f>
        <v>2.3432999999997151E-2</v>
      </c>
      <c r="S34">
        <f>S7-'6 Cab3-LL4 2001'!S7</f>
        <v>-0.15083799999999314</v>
      </c>
      <c r="T34">
        <f>T7-'6 Cab3-LL4 2001'!T7</f>
        <v>-5.5144529999999961</v>
      </c>
      <c r="U34">
        <f>U7-'6 Cab3-LL4 2001'!U7</f>
        <v>-2.8782639999999997</v>
      </c>
      <c r="V34">
        <f>V7-'6 Cab3-LL4 2001'!V7</f>
        <v>-0.21116999999999986</v>
      </c>
      <c r="W34">
        <f>W7-'6 Cab3-LL4 2001'!W7</f>
        <v>0</v>
      </c>
      <c r="X34">
        <f>X7-'6 Cab3-LL4 2001'!X7</f>
        <v>0</v>
      </c>
      <c r="Y34">
        <f>Y7-'6 Cab3-LL4 2001'!Y7</f>
        <v>0</v>
      </c>
      <c r="Z34">
        <f>Z7-'6 Cab3-LL4 2001'!Z7</f>
        <v>0</v>
      </c>
      <c r="AA34">
        <f>AA7-'6 Cab3-LL4 2001'!AA7</f>
        <v>0</v>
      </c>
      <c r="AB34">
        <f>AB7-'6 Cab3-LL4 2001'!AB7</f>
        <v>-0.49806499999999998</v>
      </c>
      <c r="AC34">
        <f>AC7-'6 Cab3-LL4 2001'!AC7</f>
        <v>-12.724391000000004</v>
      </c>
      <c r="AD34">
        <f t="shared" si="2"/>
        <v>-3.6721110714285703</v>
      </c>
    </row>
    <row r="35" spans="1:30" x14ac:dyDescent="0.45">
      <c r="A35" t="s">
        <v>5</v>
      </c>
      <c r="B35">
        <f>B8-'6 Cab3-LL4 2001'!B8</f>
        <v>-2.2508590000000002</v>
      </c>
      <c r="C35">
        <f>C8-'6 Cab3-LL4 2001'!C8</f>
        <v>-1.7526010000000003</v>
      </c>
      <c r="D35">
        <f>D8-'6 Cab3-LL4 2001'!D8</f>
        <v>-0.99638799999999961</v>
      </c>
      <c r="E35">
        <f>E8-'6 Cab3-LL4 2001'!E8</f>
        <v>-2.8546250000000022</v>
      </c>
      <c r="F35">
        <f>F8-'6 Cab3-LL4 2001'!F8</f>
        <v>-0.1642659999999978</v>
      </c>
      <c r="G35">
        <f>G8-'6 Cab3-LL4 2001'!G8</f>
        <v>-1.8410730000000015</v>
      </c>
      <c r="H35">
        <f>H8-'6 Cab3-LL4 2001'!H8</f>
        <v>-2.4278100000000009</v>
      </c>
      <c r="I35">
        <f>I8-'6 Cab3-LL4 2001'!I8</f>
        <v>-1.6091410000000002</v>
      </c>
      <c r="J35">
        <f>J8-'6 Cab3-LL4 2001'!J8</f>
        <v>-1.678399999999991E-2</v>
      </c>
      <c r="K35">
        <f>K8-'6 Cab3-LL4 2001'!K8</f>
        <v>-8.3419999999998495E-3</v>
      </c>
      <c r="L35">
        <f>L8-'6 Cab3-LL4 2001'!L8</f>
        <v>-7.025000000000059E-3</v>
      </c>
      <c r="M35">
        <f>M8-'6 Cab3-LL4 2001'!M8</f>
        <v>1.0597849999999998</v>
      </c>
      <c r="N35">
        <f>N8-'6 Cab3-LL4 2001'!N8</f>
        <v>-0.49454699999999718</v>
      </c>
      <c r="O35">
        <f>O8-'6 Cab3-LL4 2001'!O8</f>
        <v>0.17687899999999956</v>
      </c>
      <c r="P35">
        <f>P8-'6 Cab3-LL4 2001'!P8</f>
        <v>2.1545799999999993</v>
      </c>
      <c r="Q35">
        <f>Q8-'6 Cab3-LL4 2001'!Q8</f>
        <v>1.2367789999999985</v>
      </c>
      <c r="R35">
        <f>R8-'6 Cab3-LL4 2001'!R8</f>
        <v>-2.7690000000006876E-3</v>
      </c>
      <c r="S35">
        <f>S8-'6 Cab3-LL4 2001'!S8</f>
        <v>-0.18009299999999939</v>
      </c>
      <c r="T35">
        <f>T8-'6 Cab3-LL4 2001'!T8</f>
        <v>-1.5682260000000028</v>
      </c>
      <c r="U35">
        <f>U8-'6 Cab3-LL4 2001'!U8</f>
        <v>-1.0278859999999987</v>
      </c>
      <c r="V35">
        <f>V8-'6 Cab3-LL4 2001'!V8</f>
        <v>-0.43623999999999974</v>
      </c>
      <c r="W35">
        <f>W8-'6 Cab3-LL4 2001'!W8</f>
        <v>-0.34936499999999882</v>
      </c>
      <c r="X35">
        <f>X8-'6 Cab3-LL4 2001'!X8</f>
        <v>-3.1368299999999998</v>
      </c>
      <c r="Y35">
        <f>Y8-'6 Cab3-LL4 2001'!Y8</f>
        <v>-6.324269000000001</v>
      </c>
      <c r="Z35">
        <f>Z8-'6 Cab3-LL4 2001'!Z8</f>
        <v>-6.8502159999999996</v>
      </c>
      <c r="AA35">
        <f>AA8-'6 Cab3-LL4 2001'!AA8</f>
        <v>-5.3253720000000015</v>
      </c>
      <c r="AB35">
        <f>AB8-'6 Cab3-LL4 2001'!AB8</f>
        <v>-5.5697630000000018</v>
      </c>
      <c r="AC35">
        <f>AC8-'6 Cab3-LL4 2001'!AC8</f>
        <v>-2.1611119999999993</v>
      </c>
      <c r="AD35">
        <f t="shared" si="2"/>
        <v>-1.5259849642857144</v>
      </c>
    </row>
    <row r="36" spans="1:30" x14ac:dyDescent="0.45">
      <c r="A36" t="s">
        <v>6</v>
      </c>
      <c r="B36">
        <f>B9-'6 Cab3-LL4 2001'!B9</f>
        <v>0.7168010000000038</v>
      </c>
      <c r="C36">
        <f>C9-'6 Cab3-LL4 2001'!C9</f>
        <v>-4.9532999999996719E-2</v>
      </c>
      <c r="D36">
        <f>D9-'6 Cab3-LL4 2001'!D9</f>
        <v>0.20900699999999972</v>
      </c>
      <c r="E36">
        <f>E9-'6 Cab3-LL4 2001'!E9</f>
        <v>2.7607869999999934</v>
      </c>
      <c r="F36">
        <f>F9-'6 Cab3-LL4 2001'!F9</f>
        <v>8.6982020000000091</v>
      </c>
      <c r="G36">
        <f>G9-'6 Cab3-LL4 2001'!G9</f>
        <v>5.7114419999999768</v>
      </c>
      <c r="H36">
        <f>H9-'6 Cab3-LL4 2001'!H9</f>
        <v>1.0394450000000006</v>
      </c>
      <c r="I36">
        <f>I9-'6 Cab3-LL4 2001'!I9</f>
        <v>-0.16890899999999931</v>
      </c>
      <c r="J36">
        <f>J9-'6 Cab3-LL4 2001'!J9</f>
        <v>3.9763000000007764E-2</v>
      </c>
      <c r="K36">
        <f>K9-'6 Cab3-LL4 2001'!K9</f>
        <v>0.20215500000000475</v>
      </c>
      <c r="L36">
        <f>L9-'6 Cab3-LL4 2001'!L9</f>
        <v>-0.70969799999998884</v>
      </c>
      <c r="M36">
        <f>M9-'6 Cab3-LL4 2001'!M9</f>
        <v>0.16131699999999682</v>
      </c>
      <c r="N36">
        <f>N9-'6 Cab3-LL4 2001'!N9</f>
        <v>-1.5320000000002665E-2</v>
      </c>
      <c r="O36">
        <f>O9-'6 Cab3-LL4 2001'!O9</f>
        <v>-0.4572469999999953</v>
      </c>
      <c r="P36">
        <f>P9-'6 Cab3-LL4 2001'!P9</f>
        <v>0.24750900000000797</v>
      </c>
      <c r="Q36">
        <f>Q9-'6 Cab3-LL4 2001'!Q9</f>
        <v>0.49822599999998829</v>
      </c>
      <c r="R36">
        <f>R9-'6 Cab3-LL4 2001'!R9</f>
        <v>9.0460099999999954</v>
      </c>
      <c r="S36">
        <f>S9-'6 Cab3-LL4 2001'!S9</f>
        <v>8.3955310000000054</v>
      </c>
      <c r="T36">
        <f>T9-'6 Cab3-LL4 2001'!T9</f>
        <v>3.7334250000000111</v>
      </c>
      <c r="U36">
        <f>U9-'6 Cab3-LL4 2001'!U9</f>
        <v>0.36814699999999334</v>
      </c>
      <c r="V36">
        <f>V9-'6 Cab3-LL4 2001'!V9</f>
        <v>0.24722400000000277</v>
      </c>
      <c r="W36">
        <f>W9-'6 Cab3-LL4 2001'!W9</f>
        <v>0.73397599999999841</v>
      </c>
      <c r="X36">
        <f>X9-'6 Cab3-LL4 2001'!X9</f>
        <v>1.0541929999999979</v>
      </c>
      <c r="Y36">
        <f>Y9-'6 Cab3-LL4 2001'!Y9</f>
        <v>0.93588400000000149</v>
      </c>
      <c r="Z36">
        <f>Z9-'6 Cab3-LL4 2001'!Z9</f>
        <v>1.6973630000000099</v>
      </c>
      <c r="AA36">
        <f>AA9-'6 Cab3-LL4 2001'!AA9</f>
        <v>0.9666819999999916</v>
      </c>
      <c r="AB36">
        <f>AB9-'6 Cab3-LL4 2001'!AB9</f>
        <v>1.9860809999999987</v>
      </c>
      <c r="AC36">
        <f>AC9-'6 Cab3-LL4 2001'!AC9</f>
        <v>-0.11264099999999644</v>
      </c>
      <c r="AD36">
        <f t="shared" si="2"/>
        <v>1.7119936428571434</v>
      </c>
    </row>
    <row r="37" spans="1:30" x14ac:dyDescent="0.45">
      <c r="A37" t="s">
        <v>7</v>
      </c>
      <c r="B37">
        <f>B10-'6 Cab3-LL4 2001'!B10</f>
        <v>0.62776799999999966</v>
      </c>
      <c r="C37">
        <f>C10-'6 Cab3-LL4 2001'!C10</f>
        <v>1.1197830000000017</v>
      </c>
      <c r="D37">
        <f>D10-'6 Cab3-LL4 2001'!D10</f>
        <v>0.39005399999999923</v>
      </c>
      <c r="E37">
        <f>E10-'6 Cab3-LL4 2001'!E10</f>
        <v>9.7590000000025157E-3</v>
      </c>
      <c r="F37">
        <f>F10-'6 Cab3-LL4 2001'!F10</f>
        <v>0.15654299999999921</v>
      </c>
      <c r="G37">
        <f>G10-'6 Cab3-LL4 2001'!G10</f>
        <v>0.45798100000000375</v>
      </c>
      <c r="H37">
        <f>H10-'6 Cab3-LL4 2001'!H10</f>
        <v>1.2394790000000029</v>
      </c>
      <c r="I37">
        <f>I10-'6 Cab3-LL4 2001'!I10</f>
        <v>-0.16502100000000297</v>
      </c>
      <c r="J37">
        <f>J10-'6 Cab3-LL4 2001'!J10</f>
        <v>0.10041900000000226</v>
      </c>
      <c r="K37">
        <f>K10-'6 Cab3-LL4 2001'!K10</f>
        <v>-0.15706600000000037</v>
      </c>
      <c r="L37">
        <f>L10-'6 Cab3-LL4 2001'!L10</f>
        <v>0.52542500000000558</v>
      </c>
      <c r="M37">
        <f>M10-'6 Cab3-LL4 2001'!M10</f>
        <v>0.1266560000000041</v>
      </c>
      <c r="N37">
        <f>N10-'6 Cab3-LL4 2001'!N10</f>
        <v>2.1130350000000035</v>
      </c>
      <c r="O37">
        <f>O10-'6 Cab3-LL4 2001'!O10</f>
        <v>2.2701989999999981</v>
      </c>
      <c r="P37">
        <f>P10-'6 Cab3-LL4 2001'!P10</f>
        <v>2.2314900000000009</v>
      </c>
      <c r="Q37">
        <f>Q10-'6 Cab3-LL4 2001'!Q10</f>
        <v>3.4856100000000012</v>
      </c>
      <c r="R37">
        <f>R10-'6 Cab3-LL4 2001'!R10</f>
        <v>-0.11977499999998997</v>
      </c>
      <c r="S37">
        <f>S10-'6 Cab3-LL4 2001'!S10</f>
        <v>0.35645099999999275</v>
      </c>
      <c r="T37">
        <f>T10-'6 Cab3-LL4 2001'!T10</f>
        <v>0.70027999999999935</v>
      </c>
      <c r="U37">
        <f>U10-'6 Cab3-LL4 2001'!U10</f>
        <v>-4.6320999999998946E-2</v>
      </c>
      <c r="V37">
        <f>V10-'6 Cab3-LL4 2001'!V10</f>
        <v>0.44365800000000277</v>
      </c>
      <c r="W37">
        <f>W10-'6 Cab3-LL4 2001'!W10</f>
        <v>-0.64827500000000526</v>
      </c>
      <c r="X37">
        <f>X10-'6 Cab3-LL4 2001'!X10</f>
        <v>1.0479000000000056</v>
      </c>
      <c r="Y37">
        <f>Y10-'6 Cab3-LL4 2001'!Y10</f>
        <v>-0.38253699999999924</v>
      </c>
      <c r="Z37">
        <f>Z10-'6 Cab3-LL4 2001'!Z10</f>
        <v>-2.8661690000000029</v>
      </c>
      <c r="AA37">
        <f>AA10-'6 Cab3-LL4 2001'!AA10</f>
        <v>0.44908799999999616</v>
      </c>
      <c r="AB37">
        <f>AB10-'6 Cab3-LL4 2001'!AB10</f>
        <v>0.50243300000000346</v>
      </c>
      <c r="AC37">
        <f>AC10-'6 Cab3-LL4 2001'!AC10</f>
        <v>4.3070710000000005</v>
      </c>
      <c r="AD37">
        <f t="shared" si="2"/>
        <v>0.65271135714285811</v>
      </c>
    </row>
    <row r="38" spans="1:30" x14ac:dyDescent="0.45">
      <c r="A38" t="s">
        <v>8</v>
      </c>
      <c r="B38">
        <f>B11-'6 Cab3-LL4 2001'!B11</f>
        <v>-0.76982499999999732</v>
      </c>
      <c r="C38">
        <f>C11-'6 Cab3-LL4 2001'!C11</f>
        <v>-6.9365000000001231E-2</v>
      </c>
      <c r="D38">
        <f>D11-'6 Cab3-LL4 2001'!D11</f>
        <v>-9.7103000000000605E-2</v>
      </c>
      <c r="E38">
        <f>E11-'6 Cab3-LL4 2001'!E11</f>
        <v>-0.15503999999999962</v>
      </c>
      <c r="F38">
        <f>F11-'6 Cab3-LL4 2001'!F11</f>
        <v>0.20609600000000228</v>
      </c>
      <c r="G38">
        <f>G11-'6 Cab3-LL4 2001'!G11</f>
        <v>0.61820099999999911</v>
      </c>
      <c r="H38">
        <f>H11-'6 Cab3-LL4 2001'!H11</f>
        <v>-0.50739900000000304</v>
      </c>
      <c r="I38">
        <f>I11-'6 Cab3-LL4 2001'!I11</f>
        <v>0.35245699999999935</v>
      </c>
      <c r="J38">
        <f>J11-'6 Cab3-LL4 2001'!J11</f>
        <v>0.72235700000000058</v>
      </c>
      <c r="K38">
        <f>K11-'6 Cab3-LL4 2001'!K11</f>
        <v>0.36085600000000007</v>
      </c>
      <c r="L38">
        <f>L11-'6 Cab3-LL4 2001'!L11</f>
        <v>-0.77537900000000093</v>
      </c>
      <c r="M38">
        <f>M11-'6 Cab3-LL4 2001'!M11</f>
        <v>0.3022779999999976</v>
      </c>
      <c r="N38">
        <f>N11-'6 Cab3-LL4 2001'!N11</f>
        <v>-1.233077999999999</v>
      </c>
      <c r="O38">
        <f>O11-'6 Cab3-LL4 2001'!O11</f>
        <v>-1.0944000000000003</v>
      </c>
      <c r="P38">
        <f>P11-'6 Cab3-LL4 2001'!P11</f>
        <v>0.6730830000000001</v>
      </c>
      <c r="Q38">
        <f>Q11-'6 Cab3-LL4 2001'!Q11</f>
        <v>-1.3875729999999997</v>
      </c>
      <c r="R38">
        <f>R11-'6 Cab3-LL4 2001'!R11</f>
        <v>-1.1644980000000089</v>
      </c>
      <c r="S38">
        <f>S11-'6 Cab3-LL4 2001'!S11</f>
        <v>-1.1420949999999976</v>
      </c>
      <c r="T38">
        <f>T11-'6 Cab3-LL4 2001'!T11</f>
        <v>-0.14940099999999745</v>
      </c>
      <c r="U38">
        <f>U11-'6 Cab3-LL4 2001'!U11</f>
        <v>-0.35000300000000095</v>
      </c>
      <c r="V38">
        <f>V11-'6 Cab3-LL4 2001'!V11</f>
        <v>-2.581299999999942E-2</v>
      </c>
      <c r="W38">
        <f>W11-'6 Cab3-LL4 2001'!W11</f>
        <v>1.6108370000000001</v>
      </c>
      <c r="X38">
        <f>X11-'6 Cab3-LL4 2001'!X11</f>
        <v>-0.22461399999999543</v>
      </c>
      <c r="Y38">
        <f>Y11-'6 Cab3-LL4 2001'!Y11</f>
        <v>0.56819300000000084</v>
      </c>
      <c r="Z38">
        <f>Z11-'6 Cab3-LL4 2001'!Z11</f>
        <v>-0.11809300000000178</v>
      </c>
      <c r="AA38">
        <f>AA11-'6 Cab3-LL4 2001'!AA11</f>
        <v>0.45619999999999905</v>
      </c>
      <c r="AB38">
        <f>AB11-'6 Cab3-LL4 2001'!AB11</f>
        <v>-1.2184919999999977</v>
      </c>
      <c r="AC38">
        <f>AC11-'6 Cab3-LL4 2001'!AC11</f>
        <v>-2.6277360000000023</v>
      </c>
      <c r="AD38">
        <f t="shared" si="2"/>
        <v>-0.2585481785714287</v>
      </c>
    </row>
    <row r="39" spans="1:30" x14ac:dyDescent="0.45">
      <c r="A39" t="s">
        <v>9</v>
      </c>
      <c r="B39">
        <f>B12-'6 Cab3-LL4 2001'!B12</f>
        <v>0.62609599999999954</v>
      </c>
      <c r="C39">
        <f>C12-'6 Cab3-LL4 2001'!C12</f>
        <v>-0.40308100000000024</v>
      </c>
      <c r="D39">
        <f>D12-'6 Cab3-LL4 2001'!D12</f>
        <v>-0.2447499999999998</v>
      </c>
      <c r="E39">
        <f>E12-'6 Cab3-LL4 2001'!E12</f>
        <v>-0.3761870000000016</v>
      </c>
      <c r="F39">
        <f>F12-'6 Cab3-LL4 2001'!F12</f>
        <v>0.56656200000000467</v>
      </c>
      <c r="G39">
        <f>G12-'6 Cab3-LL4 2001'!G12</f>
        <v>-0.48330899999999843</v>
      </c>
      <c r="H39">
        <f>H12-'6 Cab3-LL4 2001'!H12</f>
        <v>0.12256899999999948</v>
      </c>
      <c r="I39">
        <f>I12-'6 Cab3-LL4 2001'!I12</f>
        <v>0.12363199999999996</v>
      </c>
      <c r="J39">
        <f>J12-'6 Cab3-LL4 2001'!J12</f>
        <v>0.25942000000000043</v>
      </c>
      <c r="K39">
        <f>K12-'6 Cab3-LL4 2001'!K12</f>
        <v>5.9490000000002041E-3</v>
      </c>
      <c r="L39">
        <f>L12-'6 Cab3-LL4 2001'!L12</f>
        <v>-0.44232000000000005</v>
      </c>
      <c r="M39">
        <f>M12-'6 Cab3-LL4 2001'!M12</f>
        <v>-5.9279999999999333E-3</v>
      </c>
      <c r="N39">
        <f>N12-'6 Cab3-LL4 2001'!N12</f>
        <v>4.9859999999997129E-3</v>
      </c>
      <c r="O39">
        <f>O12-'6 Cab3-LL4 2001'!O12</f>
        <v>-0.25732800000000022</v>
      </c>
      <c r="P39">
        <f>P12-'6 Cab3-LL4 2001'!P12</f>
        <v>-0.12347100000000011</v>
      </c>
      <c r="Q39">
        <f>Q12-'6 Cab3-LL4 2001'!Q12</f>
        <v>-3.9415070000000005</v>
      </c>
      <c r="R39">
        <f>R12-'6 Cab3-LL4 2001'!R12</f>
        <v>-2.3138249999999942</v>
      </c>
      <c r="S39">
        <f>S12-'6 Cab3-LL4 2001'!S12</f>
        <v>-0.25673199999999952</v>
      </c>
      <c r="T39">
        <f>T12-'6 Cab3-LL4 2001'!T12</f>
        <v>-0.76097400000000093</v>
      </c>
      <c r="U39">
        <f>U12-'6 Cab3-LL4 2001'!U12</f>
        <v>-0.12943999999999978</v>
      </c>
      <c r="V39">
        <f>V12-'6 Cab3-LL4 2001'!V12</f>
        <v>-3.1100000000000572E-4</v>
      </c>
      <c r="W39">
        <f>W12-'6 Cab3-LL4 2001'!W12</f>
        <v>-0.25137400000000021</v>
      </c>
      <c r="X39">
        <f>X12-'6 Cab3-LL4 2001'!X12</f>
        <v>-0.90381099999999925</v>
      </c>
      <c r="Y39">
        <f>Y12-'6 Cab3-LL4 2001'!Y12</f>
        <v>-0.24826699999999979</v>
      </c>
      <c r="Z39">
        <f>Z12-'6 Cab3-LL4 2001'!Z12</f>
        <v>0.60868600000000028</v>
      </c>
      <c r="AA39">
        <f>AA12-'6 Cab3-LL4 2001'!AA12</f>
        <v>-0.27984199999999948</v>
      </c>
      <c r="AB39">
        <f>AB12-'6 Cab3-LL4 2001'!AB12</f>
        <v>-0.48888200000000026</v>
      </c>
      <c r="AC39">
        <f>AC12-'6 Cab3-LL4 2001'!AC12</f>
        <v>-0.11612</v>
      </c>
      <c r="AD39">
        <f t="shared" si="2"/>
        <v>-0.34676996428571394</v>
      </c>
    </row>
    <row r="40" spans="1:30" x14ac:dyDescent="0.45">
      <c r="A40" t="s">
        <v>10</v>
      </c>
      <c r="B40">
        <f>B13-'6 Cab3-LL4 2001'!B13</f>
        <v>-0.40476100000000059</v>
      </c>
      <c r="C40">
        <f>C13-'6 Cab3-LL4 2001'!C13</f>
        <v>-0.26388500000000192</v>
      </c>
      <c r="D40">
        <f>D13-'6 Cab3-LL4 2001'!D13</f>
        <v>-0.3365329999999993</v>
      </c>
      <c r="E40">
        <f>E13-'6 Cab3-LL4 2001'!E13</f>
        <v>0.61434900000000425</v>
      </c>
      <c r="F40">
        <f>F13-'6 Cab3-LL4 2001'!F13</f>
        <v>-0.78164400000000001</v>
      </c>
      <c r="G40">
        <f>G13-'6 Cab3-LL4 2001'!G13</f>
        <v>-0.12732900000000313</v>
      </c>
      <c r="H40">
        <f>H13-'6 Cab3-LL4 2001'!H13</f>
        <v>-1.6245799999999946</v>
      </c>
      <c r="I40">
        <f>I13-'6 Cab3-LL4 2001'!I13</f>
        <v>-0.24318199999999734</v>
      </c>
      <c r="J40">
        <f>J13-'6 Cab3-LL4 2001'!J13</f>
        <v>-0.17125599999999963</v>
      </c>
      <c r="K40">
        <f>K13-'6 Cab3-LL4 2001'!K13</f>
        <v>-7.7688000000001978E-2</v>
      </c>
      <c r="L40">
        <f>L13-'6 Cab3-LL4 2001'!L13</f>
        <v>0</v>
      </c>
      <c r="M40">
        <f>M13-'6 Cab3-LL4 2001'!M13</f>
        <v>-6.9230999999994935E-2</v>
      </c>
      <c r="N40">
        <f>N13-'6 Cab3-LL4 2001'!N13</f>
        <v>1.2370330000000003</v>
      </c>
      <c r="O40">
        <f>O13-'6 Cab3-LL4 2001'!O13</f>
        <v>-0.92386199999999974</v>
      </c>
      <c r="P40">
        <f>P13-'6 Cab3-LL4 2001'!P13</f>
        <v>-2.3878099999999982</v>
      </c>
      <c r="Q40">
        <f>Q13-'6 Cab3-LL4 2001'!Q13</f>
        <v>-0.78198300000000387</v>
      </c>
      <c r="R40">
        <f>R13-'6 Cab3-LL4 2001'!R13</f>
        <v>-0.31947199999999043</v>
      </c>
      <c r="S40">
        <f>S13-'6 Cab3-LL4 2001'!S13</f>
        <v>-1.1042219999999929</v>
      </c>
      <c r="T40">
        <f>T13-'6 Cab3-LL4 2001'!T13</f>
        <v>0.32454399999999595</v>
      </c>
      <c r="U40">
        <f>U13-'6 Cab3-LL4 2001'!U13</f>
        <v>-0.17950699999999742</v>
      </c>
      <c r="V40">
        <f>V13-'6 Cab3-LL4 2001'!V13</f>
        <v>0.17025300000000243</v>
      </c>
      <c r="W40">
        <f>W13-'6 Cab3-LL4 2001'!W13</f>
        <v>-0.46633000000000635</v>
      </c>
      <c r="X40">
        <f>X13-'6 Cab3-LL4 2001'!X13</f>
        <v>0.26119400000000326</v>
      </c>
      <c r="Y40">
        <f>Y13-'6 Cab3-LL4 2001'!Y13</f>
        <v>1.9493360000000024</v>
      </c>
      <c r="Z40">
        <f>Z13-'6 Cab3-LL4 2001'!Z13</f>
        <v>1.0717679999999987</v>
      </c>
      <c r="AA40">
        <f>AA13-'6 Cab3-LL4 2001'!AA13</f>
        <v>-0.89304999999999879</v>
      </c>
      <c r="AB40">
        <f>AB13-'6 Cab3-LL4 2001'!AB13</f>
        <v>0.73392200000000329</v>
      </c>
      <c r="AC40">
        <f>AC13-'6 Cab3-LL4 2001'!AC13</f>
        <v>-1.6616710000000019</v>
      </c>
      <c r="AD40">
        <f t="shared" si="2"/>
        <v>-0.23055703571428474</v>
      </c>
    </row>
    <row r="41" spans="1:30" x14ac:dyDescent="0.45">
      <c r="A41" t="s">
        <v>11</v>
      </c>
      <c r="B41">
        <f>B14-'6 Cab3-LL4 2001'!B14</f>
        <v>-0.22377199999999675</v>
      </c>
      <c r="C41">
        <f>C14-'6 Cab3-LL4 2001'!C14</f>
        <v>-0.23455800000000693</v>
      </c>
      <c r="D41">
        <f>D14-'6 Cab3-LL4 2001'!D14</f>
        <v>0.38849900000000304</v>
      </c>
      <c r="E41">
        <f>E14-'6 Cab3-LL4 2001'!E14</f>
        <v>4.0506000000007703E-2</v>
      </c>
      <c r="F41">
        <f>F14-'6 Cab3-LL4 2001'!F14</f>
        <v>-0.27975499999999442</v>
      </c>
      <c r="G41">
        <f>G14-'6 Cab3-LL4 2001'!G14</f>
        <v>-0.26702500000000384</v>
      </c>
      <c r="H41">
        <f>H14-'6 Cab3-LL4 2001'!H14</f>
        <v>0.36301699999999926</v>
      </c>
      <c r="I41">
        <f>I14-'6 Cab3-LL4 2001'!I14</f>
        <v>4.0549000000005719E-2</v>
      </c>
      <c r="J41">
        <f>J14-'6 Cab3-LL4 2001'!J14</f>
        <v>-0.9231539999999967</v>
      </c>
      <c r="K41">
        <f>K14-'6 Cab3-LL4 2001'!K14</f>
        <v>0.40887099999999776</v>
      </c>
      <c r="L41">
        <f>L14-'6 Cab3-LL4 2001'!L14</f>
        <v>0</v>
      </c>
      <c r="M41">
        <f>M14-'6 Cab3-LL4 2001'!M14</f>
        <v>-0.26758200000000087</v>
      </c>
      <c r="N41">
        <f>N14-'6 Cab3-LL4 2001'!N14</f>
        <v>-1.7996289999999959</v>
      </c>
      <c r="O41">
        <f>O14-'6 Cab3-LL4 2001'!O14</f>
        <v>-0.21766499999999667</v>
      </c>
      <c r="P41">
        <f>P14-'6 Cab3-LL4 2001'!P14</f>
        <v>-0.58792600000000306</v>
      </c>
      <c r="Q41">
        <f>Q14-'6 Cab3-LL4 2001'!Q14</f>
        <v>3.2927260000000018</v>
      </c>
      <c r="R41">
        <f>R14-'6 Cab3-LL4 2001'!R14</f>
        <v>-1.2018779999999936</v>
      </c>
      <c r="S41">
        <f>S14-'6 Cab3-LL4 2001'!S14</f>
        <v>-1.4071509999999989</v>
      </c>
      <c r="T41">
        <f>T14-'6 Cab3-LL4 2001'!T14</f>
        <v>-0.15443500000000654</v>
      </c>
      <c r="U41">
        <f>U14-'6 Cab3-LL4 2001'!U14</f>
        <v>0.64743699999999649</v>
      </c>
      <c r="V41">
        <f>V14-'6 Cab3-LL4 2001'!V14</f>
        <v>-0.72567699999999746</v>
      </c>
      <c r="W41">
        <f>W14-'6 Cab3-LL4 2001'!W14</f>
        <v>-7.9641000000000517E-2</v>
      </c>
      <c r="X41">
        <f>X14-'6 Cab3-LL4 2001'!X14</f>
        <v>0</v>
      </c>
      <c r="Y41">
        <f>Y14-'6 Cab3-LL4 2001'!Y14</f>
        <v>-1.4943679999999944</v>
      </c>
      <c r="Z41">
        <f>Z14-'6 Cab3-LL4 2001'!Z14</f>
        <v>0.62789799999999474</v>
      </c>
      <c r="AA41">
        <f>AA14-'6 Cab3-LL4 2001'!AA14</f>
        <v>0.25135499999999666</v>
      </c>
      <c r="AB41">
        <f>AB14-'6 Cab3-LL4 2001'!AB14</f>
        <v>0.32498400000000061</v>
      </c>
      <c r="AC41">
        <f>AC14-'6 Cab3-LL4 2001'!AC14</f>
        <v>5.4910000000063519E-3</v>
      </c>
      <c r="AD41">
        <f t="shared" si="2"/>
        <v>-0.12403153571428487</v>
      </c>
    </row>
    <row r="42" spans="1:30" x14ac:dyDescent="0.45">
      <c r="A42" t="s">
        <v>12</v>
      </c>
      <c r="B42">
        <f>B15-'6 Cab3-LL4 2001'!B15</f>
        <v>-0.14449500000000626</v>
      </c>
      <c r="C42">
        <f>C15-'6 Cab3-LL4 2001'!C15</f>
        <v>0.14889300000000105</v>
      </c>
      <c r="D42">
        <f>D15-'6 Cab3-LL4 2001'!D15</f>
        <v>0.10016699999999901</v>
      </c>
      <c r="E42">
        <f>E15-'6 Cab3-LL4 2001'!E15</f>
        <v>0.13338800000002493</v>
      </c>
      <c r="F42">
        <f>F15-'6 Cab3-LL4 2001'!F15</f>
        <v>-0.13219800000001669</v>
      </c>
      <c r="G42">
        <f>G15-'6 Cab3-LL4 2001'!G15</f>
        <v>0.19851999999997361</v>
      </c>
      <c r="H42">
        <f>H15-'6 Cab3-LL4 2001'!H15</f>
        <v>-0.40691499999999792</v>
      </c>
      <c r="I42">
        <f>I15-'6 Cab3-LL4 2001'!I15</f>
        <v>0.10843599999999753</v>
      </c>
      <c r="J42">
        <f>J15-'6 Cab3-LL4 2001'!J15</f>
        <v>-1.2214000000000169E-2</v>
      </c>
      <c r="K42">
        <f>K15-'6 Cab3-LL4 2001'!K15</f>
        <v>0.54091999999999985</v>
      </c>
      <c r="L42">
        <f>L15-'6 Cab3-LL4 2001'!L15</f>
        <v>-0.69227300000000014</v>
      </c>
      <c r="M42">
        <f>M15-'6 Cab3-LL4 2001'!M15</f>
        <v>8.6192999999980202E-2</v>
      </c>
      <c r="N42">
        <f>N15-'6 Cab3-LL4 2001'!N15</f>
        <v>0.32234600000001024</v>
      </c>
      <c r="O42">
        <f>O15-'6 Cab3-LL4 2001'!O15</f>
        <v>-0.22305599999998549</v>
      </c>
      <c r="P42">
        <f>P15-'6 Cab3-LL4 2001'!P15</f>
        <v>-0.19463399999999353</v>
      </c>
      <c r="Q42">
        <f>Q15-'6 Cab3-LL4 2001'!Q15</f>
        <v>0.66727299999999445</v>
      </c>
      <c r="R42">
        <f>R15-'6 Cab3-LL4 2001'!R15</f>
        <v>-5.1194479999999771</v>
      </c>
      <c r="S42">
        <f>S15-'6 Cab3-LL4 2001'!S15</f>
        <v>-3.5537490000000389</v>
      </c>
      <c r="T42">
        <f>T15-'6 Cab3-LL4 2001'!T15</f>
        <v>-3.9985999999998967E-2</v>
      </c>
      <c r="U42">
        <f>U15-'6 Cab3-LL4 2001'!U15</f>
        <v>-5.7833000000002244E-2</v>
      </c>
      <c r="V42">
        <f>V15-'6 Cab3-LL4 2001'!V15</f>
        <v>-0.13788900000000126</v>
      </c>
      <c r="W42">
        <f>W15-'6 Cab3-LL4 2001'!W15</f>
        <v>0.16521500000000344</v>
      </c>
      <c r="X42">
        <f>X15-'6 Cab3-LL4 2001'!X15</f>
        <v>0.33133100000000582</v>
      </c>
      <c r="Y42">
        <f>Y15-'6 Cab3-LL4 2001'!Y15</f>
        <v>0.39235700000000406</v>
      </c>
      <c r="Z42">
        <f>Z15-'6 Cab3-LL4 2001'!Z15</f>
        <v>-0.6759089999999901</v>
      </c>
      <c r="AA42">
        <f>AA15-'6 Cab3-LL4 2001'!AA15</f>
        <v>-1.624799999999027E-2</v>
      </c>
      <c r="AB42">
        <f>AB15-'6 Cab3-LL4 2001'!AB15</f>
        <v>-0.14603400000001443</v>
      </c>
      <c r="AC42">
        <f>AC15-'6 Cab3-LL4 2001'!AC15</f>
        <v>-9.2966000000018312E-2</v>
      </c>
      <c r="AD42">
        <f t="shared" si="2"/>
        <v>-0.30181457142857276</v>
      </c>
    </row>
    <row r="43" spans="1:30" x14ac:dyDescent="0.45">
      <c r="A43" t="s">
        <v>13</v>
      </c>
      <c r="B43">
        <f>B16-'6 Cab3-LL4 2001'!B16</f>
        <v>0</v>
      </c>
      <c r="C43">
        <f>C16-'6 Cab3-LL4 2001'!C16</f>
        <v>0</v>
      </c>
      <c r="D43">
        <f>D16-'6 Cab3-LL4 2001'!D16</f>
        <v>0</v>
      </c>
      <c r="E43">
        <f>E16-'6 Cab3-LL4 2001'!E16</f>
        <v>0</v>
      </c>
      <c r="F43">
        <f>F16-'6 Cab3-LL4 2001'!F16</f>
        <v>0</v>
      </c>
      <c r="G43">
        <f>G16-'6 Cab3-LL4 2001'!G16</f>
        <v>0</v>
      </c>
      <c r="H43">
        <f>H16-'6 Cab3-LL4 2001'!H16</f>
        <v>0</v>
      </c>
      <c r="I43">
        <f>I16-'6 Cab3-LL4 2001'!I16</f>
        <v>0</v>
      </c>
      <c r="J43">
        <f>J16-'6 Cab3-LL4 2001'!J16</f>
        <v>0</v>
      </c>
      <c r="K43">
        <f>K16-'6 Cab3-LL4 2001'!K16</f>
        <v>0</v>
      </c>
      <c r="L43">
        <f>L16-'6 Cab3-LL4 2001'!L16</f>
        <v>0</v>
      </c>
      <c r="M43">
        <f>M16-'6 Cab3-LL4 2001'!M16</f>
        <v>0</v>
      </c>
      <c r="N43">
        <f>N16-'6 Cab3-LL4 2001'!N16</f>
        <v>0</v>
      </c>
      <c r="O43">
        <f>O16-'6 Cab3-LL4 2001'!O16</f>
        <v>0</v>
      </c>
      <c r="P43">
        <f>P16-'6 Cab3-LL4 2001'!P16</f>
        <v>0</v>
      </c>
      <c r="Q43">
        <f>Q16-'6 Cab3-LL4 2001'!Q16</f>
        <v>0</v>
      </c>
      <c r="R43">
        <f>R16-'6 Cab3-LL4 2001'!R16</f>
        <v>0</v>
      </c>
      <c r="S43">
        <f>S16-'6 Cab3-LL4 2001'!S16</f>
        <v>0</v>
      </c>
      <c r="T43">
        <f>T16-'6 Cab3-LL4 2001'!T16</f>
        <v>0</v>
      </c>
      <c r="U43">
        <f>U16-'6 Cab3-LL4 2001'!U16</f>
        <v>0</v>
      </c>
      <c r="V43">
        <f>V16-'6 Cab3-LL4 2001'!V16</f>
        <v>0</v>
      </c>
      <c r="W43">
        <f>W16-'6 Cab3-LL4 2001'!W16</f>
        <v>0</v>
      </c>
      <c r="X43">
        <f>X16-'6 Cab3-LL4 2001'!X16</f>
        <v>0</v>
      </c>
      <c r="Y43">
        <f>Y16-'6 Cab3-LL4 2001'!Y16</f>
        <v>0</v>
      </c>
      <c r="Z43">
        <f>Z16-'6 Cab3-LL4 2001'!Z16</f>
        <v>0</v>
      </c>
      <c r="AA43">
        <f>AA16-'6 Cab3-LL4 2001'!AA16</f>
        <v>0</v>
      </c>
      <c r="AB43">
        <f>AB16-'6 Cab3-LL4 2001'!AB16</f>
        <v>0</v>
      </c>
      <c r="AC43">
        <f>AC16-'6 Cab3-LL4 2001'!AC16</f>
        <v>0</v>
      </c>
      <c r="AD43">
        <f t="shared" si="2"/>
        <v>0</v>
      </c>
    </row>
    <row r="44" spans="1:30" x14ac:dyDescent="0.45">
      <c r="A44" t="s">
        <v>14</v>
      </c>
      <c r="B44">
        <f>B17-'6 Cab3-LL4 2001'!B17</f>
        <v>-1.2182999999999389E-2</v>
      </c>
      <c r="C44">
        <f>C17-'6 Cab3-LL4 2001'!C17</f>
        <v>-6.3798999999999495E-2</v>
      </c>
      <c r="D44">
        <f>D17-'6 Cab3-LL4 2001'!D17</f>
        <v>-5.1811999999999969E-2</v>
      </c>
      <c r="E44">
        <f>E17-'6 Cab3-LL4 2001'!E17</f>
        <v>-1.5799999999899228E-4</v>
      </c>
      <c r="F44">
        <f>F17-'6 Cab3-LL4 2001'!F17</f>
        <v>-3.0099999999855243E-4</v>
      </c>
      <c r="G44">
        <f>G17-'6 Cab3-LL4 2001'!G17</f>
        <v>2.2480999999999085E-2</v>
      </c>
      <c r="H44">
        <f>H17-'6 Cab3-LL4 2001'!H17</f>
        <v>-1.3808999999999738E-2</v>
      </c>
      <c r="I44">
        <f>I17-'6 Cab3-LL4 2001'!I17</f>
        <v>4.6464999999999979E-2</v>
      </c>
      <c r="J44">
        <f>J17-'6 Cab3-LL4 2001'!J17</f>
        <v>2.103199999999994E-2</v>
      </c>
      <c r="K44">
        <f>K17-'6 Cab3-LL4 2001'!K17</f>
        <v>-2.0132999999999512E-2</v>
      </c>
      <c r="L44">
        <f>L17-'6 Cab3-LL4 2001'!L17</f>
        <v>-8.9786000000000143E-2</v>
      </c>
      <c r="M44">
        <f>M17-'6 Cab3-LL4 2001'!M17</f>
        <v>4.3065999999999605E-2</v>
      </c>
      <c r="N44">
        <f>N17-'6 Cab3-LL4 2001'!N17</f>
        <v>-1.330700000000018E-2</v>
      </c>
      <c r="O44">
        <f>O17-'6 Cab3-LL4 2001'!O17</f>
        <v>-2.3559999999999803E-2</v>
      </c>
      <c r="P44">
        <f>P17-'6 Cab3-LL4 2001'!P17</f>
        <v>-2.2414000000000378E-2</v>
      </c>
      <c r="Q44">
        <f>Q17-'6 Cab3-LL4 2001'!Q17</f>
        <v>1.1609999999997456E-3</v>
      </c>
      <c r="R44">
        <f>R17-'6 Cab3-LL4 2001'!R17</f>
        <v>1.2246000000001089E-2</v>
      </c>
      <c r="S44">
        <f>S17-'6 Cab3-LL4 2001'!S17</f>
        <v>-7.7896000000000853E-2</v>
      </c>
      <c r="T44">
        <f>T17-'6 Cab3-LL4 2001'!T17</f>
        <v>-0.17441299999999993</v>
      </c>
      <c r="U44">
        <f>U17-'6 Cab3-LL4 2001'!U17</f>
        <v>0.10508200000000034</v>
      </c>
      <c r="V44">
        <f>V17-'6 Cab3-LL4 2001'!V17</f>
        <v>0.10821799999999993</v>
      </c>
      <c r="W44">
        <f>W17-'6 Cab3-LL4 2001'!W17</f>
        <v>6.3315000000000232E-2</v>
      </c>
      <c r="X44">
        <f>X17-'6 Cab3-LL4 2001'!X17</f>
        <v>-8.4407999999999817E-2</v>
      </c>
      <c r="Y44">
        <f>Y17-'6 Cab3-LL4 2001'!Y17</f>
        <v>0.10104199999999963</v>
      </c>
      <c r="Z44">
        <f>Z17-'6 Cab3-LL4 2001'!Z17</f>
        <v>-5.352999999999497E-3</v>
      </c>
      <c r="AA44">
        <f>AA17-'6 Cab3-LL4 2001'!AA17</f>
        <v>0.14409199999999966</v>
      </c>
      <c r="AB44">
        <f>AB17-'6 Cab3-LL4 2001'!AB17</f>
        <v>2.1018999999999899E-2</v>
      </c>
      <c r="AC44">
        <f>AC17-'6 Cab3-LL4 2001'!AC17</f>
        <v>1.3826999999999146E-2</v>
      </c>
      <c r="AD44">
        <f t="shared" si="2"/>
        <v>1.7755000000000726E-3</v>
      </c>
    </row>
    <row r="45" spans="1:30" x14ac:dyDescent="0.45">
      <c r="A45" t="s">
        <v>15</v>
      </c>
      <c r="B45">
        <f>B18-'6 Cab3-LL4 2001'!B18</f>
        <v>4.7756000000000576E-2</v>
      </c>
      <c r="C45">
        <f>C18-'6 Cab3-LL4 2001'!C18</f>
        <v>2.8264999999999318E-2</v>
      </c>
      <c r="D45">
        <f>D18-'6 Cab3-LL4 2001'!D18</f>
        <v>3.1799999999999606E-2</v>
      </c>
      <c r="E45">
        <f>E18-'6 Cab3-LL4 2001'!E18</f>
        <v>4.2499999999989768E-4</v>
      </c>
      <c r="F45">
        <f>F18-'6 Cab3-LL4 2001'!F18</f>
        <v>-9.9000000000515342E-5</v>
      </c>
      <c r="G45">
        <f>G18-'6 Cab3-LL4 2001'!G18</f>
        <v>-9.7516999999999854E-2</v>
      </c>
      <c r="H45">
        <f>H18-'6 Cab3-LL4 2001'!H18</f>
        <v>2.2139999999999382E-3</v>
      </c>
      <c r="I45">
        <f>I18-'6 Cab3-LL4 2001'!I18</f>
        <v>-4.0252999999999872E-2</v>
      </c>
      <c r="J45">
        <f>J18-'6 Cab3-LL4 2001'!J18</f>
        <v>-5.7976999999999723E-2</v>
      </c>
      <c r="K45">
        <f>K18-'6 Cab3-LL4 2001'!K18</f>
        <v>1.1238999999999777E-2</v>
      </c>
      <c r="L45">
        <f>L18-'6 Cab3-LL4 2001'!L18</f>
        <v>-3.8934000000000246E-2</v>
      </c>
      <c r="M45">
        <f>M18-'6 Cab3-LL4 2001'!M18</f>
        <v>-2.9784000000000255E-2</v>
      </c>
      <c r="N45">
        <f>N18-'6 Cab3-LL4 2001'!N18</f>
        <v>0.14663200000000032</v>
      </c>
      <c r="O45">
        <f>O18-'6 Cab3-LL4 2001'!O18</f>
        <v>1.0080999999999563E-2</v>
      </c>
      <c r="P45">
        <f>P18-'6 Cab3-LL4 2001'!P18</f>
        <v>-3.405600000000053E-2</v>
      </c>
      <c r="Q45">
        <f>Q18-'6 Cab3-LL4 2001'!Q18</f>
        <v>-3.6769999999997083E-3</v>
      </c>
      <c r="R45">
        <f>R18-'6 Cab3-LL4 2001'!R18</f>
        <v>4.9000000000631871E-5</v>
      </c>
      <c r="S45">
        <f>S18-'6 Cab3-LL4 2001'!S18</f>
        <v>8.7510000000001753E-3</v>
      </c>
      <c r="T45">
        <f>T18-'6 Cab3-LL4 2001'!T18</f>
        <v>0.11245399999999961</v>
      </c>
      <c r="U45">
        <f>U18-'6 Cab3-LL4 2001'!U18</f>
        <v>-5.0647000000000109E-2</v>
      </c>
      <c r="V45">
        <f>V18-'6 Cab3-LL4 2001'!V18</f>
        <v>-9.1299000000000241E-2</v>
      </c>
      <c r="W45">
        <f>W18-'6 Cab3-LL4 2001'!W18</f>
        <v>-7.4988000000000277E-2</v>
      </c>
      <c r="X45">
        <f>X18-'6 Cab3-LL4 2001'!X18</f>
        <v>-0.1292819999999999</v>
      </c>
      <c r="Y45">
        <f>Y18-'6 Cab3-LL4 2001'!Y18</f>
        <v>0.11727799999999977</v>
      </c>
      <c r="Z45">
        <f>Z18-'6 Cab3-LL4 2001'!Z18</f>
        <v>-1.7269999999999897E-2</v>
      </c>
      <c r="AA45">
        <f>AA18-'6 Cab3-LL4 2001'!AA18</f>
        <v>8.2999999999966434E-4</v>
      </c>
      <c r="AB45">
        <f>AB18-'6 Cab3-LL4 2001'!AB18</f>
        <v>-3.8142999999999816E-2</v>
      </c>
      <c r="AC45">
        <f>AC18-'6 Cab3-LL4 2001'!AC18</f>
        <v>4.8949999999994276E-3</v>
      </c>
      <c r="AD45">
        <f t="shared" si="2"/>
        <v>-6.4734642857143809E-3</v>
      </c>
    </row>
    <row r="46" spans="1:30" x14ac:dyDescent="0.45">
      <c r="A46" t="s">
        <v>16</v>
      </c>
      <c r="B46">
        <f>B19-'6 Cab3-LL4 2001'!B19</f>
        <v>-4.2301999999999396E-2</v>
      </c>
      <c r="C46">
        <f>C19-'6 Cab3-LL4 2001'!C19</f>
        <v>3.7535000000000096E-2</v>
      </c>
      <c r="D46">
        <f>D19-'6 Cab3-LL4 2001'!D19</f>
        <v>-9.7290000000000987E-3</v>
      </c>
      <c r="E46">
        <f>E19-'6 Cab3-LL4 2001'!E19</f>
        <v>-2.6599999999987745E-4</v>
      </c>
      <c r="F46">
        <f>F19-'6 Cab3-LL4 2001'!F19</f>
        <v>1.6300000000057935E-4</v>
      </c>
      <c r="G46">
        <f>G19-'6 Cab3-LL4 2001'!G19</f>
        <v>0.11621899999999985</v>
      </c>
      <c r="H46">
        <f>H19-'6 Cab3-LL4 2001'!H19</f>
        <v>-3.0100000000001792E-3</v>
      </c>
      <c r="I46">
        <f>I19-'6 Cab3-LL4 2001'!I19</f>
        <v>1.1082000000000036E-2</v>
      </c>
      <c r="J46">
        <f>J19-'6 Cab3-LL4 2001'!J19</f>
        <v>7.3669999999999014E-3</v>
      </c>
      <c r="K46">
        <f>K19-'6 Cab3-LL4 2001'!K19</f>
        <v>2.8228000000000364E-2</v>
      </c>
      <c r="L46">
        <f>L19-'6 Cab3-LL4 2001'!L19</f>
        <v>-0.17927300000000024</v>
      </c>
      <c r="M46">
        <f>M19-'6 Cab3-LL4 2001'!M19</f>
        <v>8.6190000000003764E-3</v>
      </c>
      <c r="N46">
        <f>N19-'6 Cab3-LL4 2001'!N19</f>
        <v>4.6654999999999447E-2</v>
      </c>
      <c r="O46">
        <f>O19-'6 Cab3-LL4 2001'!O19</f>
        <v>-1.0080999999999563E-2</v>
      </c>
      <c r="P46">
        <f>P19-'6 Cab3-LL4 2001'!P19</f>
        <v>0.11308600000000002</v>
      </c>
      <c r="Q46">
        <f>Q19-'6 Cab3-LL4 2001'!Q19</f>
        <v>4.7809999999994801E-3</v>
      </c>
      <c r="R46">
        <f>R19-'6 Cab3-LL4 2001'!R19</f>
        <v>4.9000000000631871E-5</v>
      </c>
      <c r="S46">
        <f>S19-'6 Cab3-LL4 2001'!S19</f>
        <v>1.2478000000001543E-2</v>
      </c>
      <c r="T46">
        <f>T19-'6 Cab3-LL4 2001'!T19</f>
        <v>-1.4070000000000249E-2</v>
      </c>
      <c r="U46">
        <f>U19-'6 Cab3-LL4 2001'!U19</f>
        <v>8.8197999999999777E-2</v>
      </c>
      <c r="V46">
        <f>V19-'6 Cab3-LL4 2001'!V19</f>
        <v>-4.5385000000000009E-2</v>
      </c>
      <c r="W46">
        <f>W19-'6 Cab3-LL4 2001'!W19</f>
        <v>1.6059999999999963E-2</v>
      </c>
      <c r="X46">
        <f>X19-'6 Cab3-LL4 2001'!X19</f>
        <v>0.13846099999999995</v>
      </c>
      <c r="Y46">
        <f>Y19-'6 Cab3-LL4 2001'!Y19</f>
        <v>-5.1709999999998146E-3</v>
      </c>
      <c r="Z46">
        <f>Z19-'6 Cab3-LL4 2001'!Z19</f>
        <v>5.1170000000002602E-3</v>
      </c>
      <c r="AA46">
        <f>AA19-'6 Cab3-LL4 2001'!AA19</f>
        <v>-5.1388000000000211E-2</v>
      </c>
      <c r="AB46">
        <f>AB19-'6 Cab3-LL4 2001'!AB19</f>
        <v>0.10222000000000087</v>
      </c>
      <c r="AC46">
        <f>AC19-'6 Cab3-LL4 2001'!AC19</f>
        <v>2.1069999999987488E-3</v>
      </c>
      <c r="AD46">
        <f t="shared" si="2"/>
        <v>1.3491071428571508E-2</v>
      </c>
    </row>
    <row r="47" spans="1:30" x14ac:dyDescent="0.45">
      <c r="A47" t="s">
        <v>17</v>
      </c>
      <c r="B47">
        <f>B20-'6 Cab3-LL4 2001'!B20</f>
        <v>0</v>
      </c>
      <c r="C47">
        <f>C20-'6 Cab3-LL4 2001'!C20</f>
        <v>0</v>
      </c>
      <c r="D47">
        <f>D20-'6 Cab3-LL4 2001'!D20</f>
        <v>0</v>
      </c>
      <c r="E47">
        <f>E20-'6 Cab3-LL4 2001'!E20</f>
        <v>0</v>
      </c>
      <c r="F47">
        <f>F20-'6 Cab3-LL4 2001'!F20</f>
        <v>0</v>
      </c>
      <c r="G47">
        <f>G20-'6 Cab3-LL4 2001'!G20</f>
        <v>0</v>
      </c>
      <c r="H47">
        <f>H20-'6 Cab3-LL4 2001'!H20</f>
        <v>0</v>
      </c>
      <c r="I47">
        <f>I20-'6 Cab3-LL4 2001'!I20</f>
        <v>0</v>
      </c>
      <c r="J47">
        <f>J20-'6 Cab3-LL4 2001'!J20</f>
        <v>2.2793999999999981E-2</v>
      </c>
      <c r="K47">
        <f>K20-'6 Cab3-LL4 2001'!K20</f>
        <v>-4.7380999999999673E-2</v>
      </c>
      <c r="L47">
        <f>L20-'6 Cab3-LL4 2001'!L20</f>
        <v>0.12395000000000023</v>
      </c>
      <c r="M47">
        <f>M20-'6 Cab3-LL4 2001'!M20</f>
        <v>-2.6691999999999716E-2</v>
      </c>
      <c r="N47">
        <f>N20-'6 Cab3-LL4 2001'!N20</f>
        <v>-0.15419500000000053</v>
      </c>
      <c r="O47">
        <f>O20-'6 Cab3-LL4 2001'!O20</f>
        <v>3.2595999999999847E-2</v>
      </c>
      <c r="P47">
        <f>P20-'6 Cab3-LL4 2001'!P20</f>
        <v>-1.9957000000000669E-2</v>
      </c>
      <c r="Q47">
        <f>Q20-'6 Cab3-LL4 2001'!Q20</f>
        <v>-5.7259999999992317E-3</v>
      </c>
      <c r="R47">
        <f>R20-'6 Cab3-LL4 2001'!R20</f>
        <v>4.9000000000631871E-5</v>
      </c>
      <c r="S47">
        <f>S20-'6 Cab3-LL4 2001'!S20</f>
        <v>-1.4528000000000318E-2</v>
      </c>
      <c r="T47">
        <f>T20-'6 Cab3-LL4 2001'!T20</f>
        <v>4.0674999999999795E-2</v>
      </c>
      <c r="U47">
        <f>U20-'6 Cab3-LL4 2001'!U20</f>
        <v>-0.11850000000000005</v>
      </c>
      <c r="V47">
        <f>V20-'6 Cab3-LL4 2001'!V20</f>
        <v>5.3212000000000037E-2</v>
      </c>
      <c r="W47">
        <f>W20-'6 Cab3-LL4 2001'!W20</f>
        <v>-2.5579999999999714E-2</v>
      </c>
      <c r="X47">
        <f>X20-'6 Cab3-LL4 2001'!X20</f>
        <v>2.7793999999999208E-2</v>
      </c>
      <c r="Y47">
        <f>Y20-'6 Cab3-LL4 2001'!Y20</f>
        <v>-0.10487400000000013</v>
      </c>
      <c r="Z47">
        <f>Z20-'6 Cab3-LL4 2001'!Z20</f>
        <v>-3.3765000000000711E-2</v>
      </c>
      <c r="AA47">
        <f>AA20-'6 Cab3-LL4 2001'!AA20</f>
        <v>-0.12037500000000012</v>
      </c>
      <c r="AB47">
        <f>AB20-'6 Cab3-LL4 2001'!AB20</f>
        <v>-4.1678000000000104E-2</v>
      </c>
      <c r="AC47">
        <f>AC20-'6 Cab3-LL4 2001'!AC20</f>
        <v>3.3119999999993155E-3</v>
      </c>
      <c r="AD47">
        <f t="shared" si="2"/>
        <v>-1.4602464285714354E-2</v>
      </c>
    </row>
    <row r="48" spans="1:30" x14ac:dyDescent="0.45">
      <c r="A48" t="s">
        <v>18</v>
      </c>
      <c r="B48">
        <f>B21-'6 Cab3-LL4 2001'!B21</f>
        <v>-6.728999999999985E-3</v>
      </c>
      <c r="C48">
        <f>C21-'6 Cab3-LL4 2001'!C21</f>
        <v>2.0030000000019754E-3</v>
      </c>
      <c r="D48">
        <f>D21-'6 Cab3-LL4 2001'!D21</f>
        <v>-2.9740999999997797E-2</v>
      </c>
      <c r="E48">
        <f>E21-'6 Cab3-LL4 2001'!E21</f>
        <v>0</v>
      </c>
      <c r="F48">
        <f>F21-'6 Cab3-LL4 2001'!F21</f>
        <v>-2.3799999999951638E-4</v>
      </c>
      <c r="G48">
        <f>G21-'6 Cab3-LL4 2001'!G21</f>
        <v>4.1183000000000192E-2</v>
      </c>
      <c r="H48">
        <f>H21-'6 Cab3-LL4 2001'!H21</f>
        <v>-1.4604999999999535E-2</v>
      </c>
      <c r="I48">
        <f>I21-'6 Cab3-LL4 2001'!I21</f>
        <v>1.7293000000000447E-2</v>
      </c>
      <c r="J48">
        <f>J21-'6 Cab3-LL4 2001'!J21</f>
        <v>-6.7839999999996792E-3</v>
      </c>
      <c r="K48">
        <f>K21-'6 Cab3-LL4 2001'!K21</f>
        <v>-2.8045999999999793E-2</v>
      </c>
      <c r="L48">
        <f>L21-'6 Cab3-LL4 2001'!L21</f>
        <v>-0.18462599999999796</v>
      </c>
      <c r="M48">
        <f>M21-'6 Cab3-LL4 2001'!M21</f>
        <v>-4.7910000000008779E-3</v>
      </c>
      <c r="N48">
        <f>N21-'6 Cab3-LL4 2001'!N21</f>
        <v>2.5786000000000087E-2</v>
      </c>
      <c r="O48">
        <f>O21-'6 Cab3-LL4 2001'!O21</f>
        <v>9.0360000000018204E-3</v>
      </c>
      <c r="P48">
        <f>P21-'6 Cab3-LL4 2001'!P21</f>
        <v>3.6657999999999191E-2</v>
      </c>
      <c r="Q48">
        <f>Q21-'6 Cab3-LL4 2001'!Q21</f>
        <v>-3.4619999999989659E-3</v>
      </c>
      <c r="R48">
        <f>R21-'6 Cab3-LL4 2001'!R21</f>
        <v>1.239400000000046E-2</v>
      </c>
      <c r="S48">
        <f>S21-'6 Cab3-LL4 2001'!S21</f>
        <v>-7.1196000000000481E-2</v>
      </c>
      <c r="T48">
        <f>T21-'6 Cab3-LL4 2001'!T21</f>
        <v>-3.5354999999999137E-2</v>
      </c>
      <c r="U48">
        <f>U21-'6 Cab3-LL4 2001'!U21</f>
        <v>2.4133000000000848E-2</v>
      </c>
      <c r="V48">
        <f>V21-'6 Cab3-LL4 2001'!V21</f>
        <v>2.4745999999998602E-2</v>
      </c>
      <c r="W48">
        <f>W21-'6 Cab3-LL4 2001'!W21</f>
        <v>-2.1193000000000239E-2</v>
      </c>
      <c r="X48">
        <f>X21-'6 Cab3-LL4 2001'!X21</f>
        <v>-4.870599999999925E-2</v>
      </c>
      <c r="Y48">
        <f>Y21-'6 Cab3-LL4 2001'!Y21</f>
        <v>0.10827499999999901</v>
      </c>
      <c r="Z48">
        <f>Z21-'6 Cab3-LL4 2001'!Z21</f>
        <v>-5.1270999999999844E-2</v>
      </c>
      <c r="AA48">
        <f>AA21-'6 Cab3-LL4 2001'!AA21</f>
        <v>-2.684099999999745E-2</v>
      </c>
      <c r="AB48">
        <f>AB21-'6 Cab3-LL4 2001'!AB21</f>
        <v>4.3417999999999068E-2</v>
      </c>
      <c r="AC48">
        <f>AC21-'6 Cab3-LL4 2001'!AC21</f>
        <v>2.414100000000019E-2</v>
      </c>
      <c r="AD48">
        <f t="shared" si="2"/>
        <v>-5.8756428571424503E-3</v>
      </c>
    </row>
    <row r="49" spans="1:30" x14ac:dyDescent="0.45">
      <c r="A49" t="s">
        <v>19</v>
      </c>
      <c r="B49">
        <f>B22-'6 Cab3-LL4 2001'!B22</f>
        <v>1.1693999999999871E-2</v>
      </c>
      <c r="C49">
        <f>C22-'6 Cab3-LL4 2001'!C22</f>
        <v>0.73055300000000045</v>
      </c>
      <c r="D49">
        <f>D22-'6 Cab3-LL4 2001'!D22</f>
        <v>3.5022000000001441E-2</v>
      </c>
      <c r="E49">
        <f>E22-'6 Cab3-LL4 2001'!E22</f>
        <v>0</v>
      </c>
      <c r="F49">
        <f>F22-'6 Cab3-LL4 2001'!F22</f>
        <v>4.6679999999987842E-3</v>
      </c>
      <c r="G49">
        <f>G22-'6 Cab3-LL4 2001'!G22</f>
        <v>0.25403299999999973</v>
      </c>
      <c r="H49">
        <f>H22-'6 Cab3-LL4 2001'!H22</f>
        <v>-6.6123000000000043E-2</v>
      </c>
      <c r="I49">
        <f>I22-'6 Cab3-LL4 2001'!I22</f>
        <v>-8.2190000000004204E-3</v>
      </c>
      <c r="J49">
        <f>J22-'6 Cab3-LL4 2001'!J22</f>
        <v>-0.14562499999999989</v>
      </c>
      <c r="K49">
        <f>K22-'6 Cab3-LL4 2001'!K22</f>
        <v>-0.210642</v>
      </c>
      <c r="L49">
        <f>L22-'6 Cab3-LL4 2001'!L22</f>
        <v>0.50396100000000033</v>
      </c>
      <c r="M49">
        <f>M22-'6 Cab3-LL4 2001'!M22</f>
        <v>2.8977999999999504E-2</v>
      </c>
      <c r="N49">
        <f>N22-'6 Cab3-LL4 2001'!N22</f>
        <v>0.20727899999999977</v>
      </c>
      <c r="O49">
        <f>O22-'6 Cab3-LL4 2001'!O22</f>
        <v>2.246200000000087E-2</v>
      </c>
      <c r="P49">
        <f>P22-'6 Cab3-LL4 2001'!P22</f>
        <v>-0.13393600000000028</v>
      </c>
      <c r="Q49">
        <f>Q22-'6 Cab3-LL4 2001'!Q22</f>
        <v>-6.960000000013622E-4</v>
      </c>
      <c r="R49">
        <f>R22-'6 Cab3-LL4 2001'!R22</f>
        <v>2.0369999999978461E-3</v>
      </c>
      <c r="S49">
        <f>S22-'6 Cab3-LL4 2001'!S22</f>
        <v>-2.7787999999997481E-2</v>
      </c>
      <c r="T49">
        <f>T22-'6 Cab3-LL4 2001'!T22</f>
        <v>-0.16254300000000121</v>
      </c>
      <c r="U49">
        <f>U22-'6 Cab3-LL4 2001'!U22</f>
        <v>9.4534999999999592E-2</v>
      </c>
      <c r="V49">
        <f>V22-'6 Cab3-LL4 2001'!V22</f>
        <v>-7.5594999999999857E-2</v>
      </c>
      <c r="W49">
        <f>W22-'6 Cab3-LL4 2001'!W22</f>
        <v>-3.752700000000031E-2</v>
      </c>
      <c r="X49">
        <f>X22-'6 Cab3-LL4 2001'!X22</f>
        <v>-0.25706399999999974</v>
      </c>
      <c r="Y49">
        <f>Y22-'6 Cab3-LL4 2001'!Y22</f>
        <v>0.34265700000000088</v>
      </c>
      <c r="Z49">
        <f>Z22-'6 Cab3-LL4 2001'!Z22</f>
        <v>-0.20655599999999907</v>
      </c>
      <c r="AA49">
        <f>AA22-'6 Cab3-LL4 2001'!AA22</f>
        <v>6.3507999999998788E-2</v>
      </c>
      <c r="AB49">
        <f>AB22-'6 Cab3-LL4 2001'!AB22</f>
        <v>-8.2381999999999067E-2</v>
      </c>
      <c r="AC49">
        <f>AC22-'6 Cab3-LL4 2001'!AC22</f>
        <v>-2.6481000000000421E-2</v>
      </c>
      <c r="AD49">
        <f t="shared" si="2"/>
        <v>3.0721785714285663E-2</v>
      </c>
    </row>
    <row r="50" spans="1:30" x14ac:dyDescent="0.45">
      <c r="A50" t="s">
        <v>20</v>
      </c>
      <c r="B50">
        <f>B23-'6 Cab3-LL4 2001'!B23</f>
        <v>-4.4520999999999589E-2</v>
      </c>
      <c r="C50">
        <f>C23-'6 Cab3-LL4 2001'!C23</f>
        <v>-0.4980899999999977</v>
      </c>
      <c r="D50">
        <f>D23-'6 Cab3-LL4 2001'!D23</f>
        <v>5.0248999999997324E-2</v>
      </c>
      <c r="E50">
        <f>E23-'6 Cab3-LL4 2001'!E23</f>
        <v>0</v>
      </c>
      <c r="F50">
        <f>F23-'6 Cab3-LL4 2001'!F23</f>
        <v>4.6689999999998122E-3</v>
      </c>
      <c r="G50">
        <f>G23-'6 Cab3-LL4 2001'!G23</f>
        <v>0.18159299999999945</v>
      </c>
      <c r="H50">
        <f>H23-'6 Cab3-LL4 2001'!H23</f>
        <v>-5.7584999999999553E-2</v>
      </c>
      <c r="I50">
        <f>I23-'6 Cab3-LL4 2001'!I23</f>
        <v>2.0393000000000328E-2</v>
      </c>
      <c r="J50">
        <f>J23-'6 Cab3-LL4 2001'!J23</f>
        <v>2.0969999999998379E-2</v>
      </c>
      <c r="K50">
        <f>K23-'6 Cab3-LL4 2001'!K23</f>
        <v>-0.11266200000000026</v>
      </c>
      <c r="L50">
        <f>L23-'6 Cab3-LL4 2001'!L23</f>
        <v>-6.4097999999999544E-2</v>
      </c>
      <c r="M50">
        <f>M23-'6 Cab3-LL4 2001'!M23</f>
        <v>0.1608230000000006</v>
      </c>
      <c r="N50">
        <f>N23-'6 Cab3-LL4 2001'!N23</f>
        <v>-9.5883999999998082E-2</v>
      </c>
      <c r="O50">
        <f>O23-'6 Cab3-LL4 2001'!O23</f>
        <v>-1.9191000000002845E-2</v>
      </c>
      <c r="P50">
        <f>P23-'6 Cab3-LL4 2001'!P23</f>
        <v>0.14042599999999794</v>
      </c>
      <c r="Q50">
        <f>Q23-'6 Cab3-LL4 2001'!Q23</f>
        <v>-6.960000000013622E-4</v>
      </c>
      <c r="R50">
        <f>R23-'6 Cab3-LL4 2001'!R23</f>
        <v>2.0380000000024268E-3</v>
      </c>
      <c r="S50">
        <f>S23-'6 Cab3-LL4 2001'!S23</f>
        <v>9.7051000000000442E-2</v>
      </c>
      <c r="T50">
        <f>T23-'6 Cab3-LL4 2001'!T23</f>
        <v>0.10189199999999943</v>
      </c>
      <c r="U50">
        <f>U23-'6 Cab3-LL4 2001'!U23</f>
        <v>2.8300000000047731E-4</v>
      </c>
      <c r="V50">
        <f>V23-'6 Cab3-LL4 2001'!V23</f>
        <v>3.9069999999999716E-2</v>
      </c>
      <c r="W50">
        <f>W23-'6 Cab3-LL4 2001'!W23</f>
        <v>-0.24318700000000071</v>
      </c>
      <c r="X50">
        <f>X23-'6 Cab3-LL4 2001'!X23</f>
        <v>0.18760499999999958</v>
      </c>
      <c r="Y50">
        <f>Y23-'6 Cab3-LL4 2001'!Y23</f>
        <v>-0.13066200000000094</v>
      </c>
      <c r="Z50">
        <f>Z23-'6 Cab3-LL4 2001'!Z23</f>
        <v>-9.1700000000116688E-4</v>
      </c>
      <c r="AA50">
        <f>AA23-'6 Cab3-LL4 2001'!AA23</f>
        <v>8.2139999999988333E-3</v>
      </c>
      <c r="AB50">
        <f>AB23-'6 Cab3-LL4 2001'!AB23</f>
        <v>7.925899999999686E-2</v>
      </c>
      <c r="AC50">
        <f>AC23-'6 Cab3-LL4 2001'!AC23</f>
        <v>-2.6491000000000042E-2</v>
      </c>
      <c r="AD50">
        <f t="shared" si="2"/>
        <v>-7.1231785714289354E-3</v>
      </c>
    </row>
    <row r="51" spans="1:30" x14ac:dyDescent="0.45">
      <c r="A51" t="s">
        <v>24</v>
      </c>
      <c r="B51">
        <f>B24-'6 Cab3-LL4 2001'!B24</f>
        <v>2.3900999999998618E-2</v>
      </c>
      <c r="C51">
        <f>C24-'6 Cab3-LL4 2001'!C24</f>
        <v>-0.1550539999999998</v>
      </c>
      <c r="D51">
        <f>D24-'6 Cab3-LL4 2001'!D24</f>
        <v>-6.9385000000000474E-2</v>
      </c>
      <c r="E51">
        <f>E24-'6 Cab3-LL4 2001'!E24</f>
        <v>0</v>
      </c>
      <c r="F51">
        <f>F24-'6 Cab3-LL4 2001'!F24</f>
        <v>-9.1732999999997844E-2</v>
      </c>
      <c r="G51">
        <f>G24-'6 Cab3-LL4 2001'!G24</f>
        <v>-0.5021179999999994</v>
      </c>
      <c r="H51">
        <f>H24-'6 Cab3-LL4 2001'!H24</f>
        <v>0.25687499999999996</v>
      </c>
      <c r="I51">
        <f>I24-'6 Cab3-LL4 2001'!I24</f>
        <v>1.2432000000000443E-2</v>
      </c>
      <c r="J51">
        <f>J24-'6 Cab3-LL4 2001'!J24</f>
        <v>0.13538099999999886</v>
      </c>
      <c r="K51">
        <f>K24-'6 Cab3-LL4 2001'!K24</f>
        <v>0.29342100000000038</v>
      </c>
      <c r="L51">
        <f>L24-'6 Cab3-LL4 2001'!L24</f>
        <v>0</v>
      </c>
      <c r="M51">
        <f>M24-'6 Cab3-LL4 2001'!M24</f>
        <v>0.10915300000000006</v>
      </c>
      <c r="N51">
        <f>N24-'6 Cab3-LL4 2001'!N24</f>
        <v>0.1391870000000015</v>
      </c>
      <c r="O51">
        <f>O24-'6 Cab3-LL4 2001'!O24</f>
        <v>2.6020000000002597E-2</v>
      </c>
      <c r="P51">
        <f>P24-'6 Cab3-LL4 2001'!P24</f>
        <v>5.8156000000000319E-2</v>
      </c>
      <c r="Q51">
        <f>Q24-'6 Cab3-LL4 2001'!Q24</f>
        <v>-5.930000000020641E-4</v>
      </c>
      <c r="R51">
        <f>R24-'6 Cab3-LL4 2001'!R24</f>
        <v>2.4519000000001512E-2</v>
      </c>
      <c r="S51">
        <f>S24-'6 Cab3-LL4 2001'!S24</f>
        <v>-1.7834000000000572E-2</v>
      </c>
      <c r="T51">
        <f>T24-'6 Cab3-LL4 2001'!T24</f>
        <v>2.3863999999999663E-2</v>
      </c>
      <c r="U51">
        <f>U24-'6 Cab3-LL4 2001'!U24</f>
        <v>1.6169000000000544E-2</v>
      </c>
      <c r="V51">
        <f>V24-'6 Cab3-LL4 2001'!V24</f>
        <v>6.0684000000000182E-2</v>
      </c>
      <c r="W51">
        <f>W24-'6 Cab3-LL4 2001'!W24</f>
        <v>0.43466099999999841</v>
      </c>
      <c r="X51">
        <f>X24-'6 Cab3-LL4 2001'!X24</f>
        <v>-7.3763999999998831E-2</v>
      </c>
      <c r="Y51">
        <f>Y24-'6 Cab3-LL4 2001'!Y24</f>
        <v>-0.15200699999999934</v>
      </c>
      <c r="Z51">
        <f>Z24-'6 Cab3-LL4 2001'!Z24</f>
        <v>3.7483000000001709E-2</v>
      </c>
      <c r="AA51">
        <f>AA24-'6 Cab3-LL4 2001'!AA24</f>
        <v>-0.19487099999999913</v>
      </c>
      <c r="AB51">
        <f>AB24-'6 Cab3-LL4 2001'!AB24</f>
        <v>-2.4680000000000035E-2</v>
      </c>
      <c r="AC51">
        <f>AC24-'6 Cab3-LL4 2001'!AC24</f>
        <v>3.3553000000001276E-2</v>
      </c>
      <c r="AD51">
        <f t="shared" si="2"/>
        <v>1.4407857142857448E-2</v>
      </c>
    </row>
    <row r="52" spans="1:30" x14ac:dyDescent="0.45">
      <c r="A52" t="s">
        <v>21</v>
      </c>
      <c r="B52">
        <f>B25-'6 Cab3-LL4 2001'!B25</f>
        <v>1.0273999999999006E-2</v>
      </c>
      <c r="C52">
        <f>C25-'6 Cab3-LL4 2001'!C25</f>
        <v>-8.3075000000000898E-2</v>
      </c>
      <c r="D52">
        <f>D25-'6 Cab3-LL4 2001'!D25</f>
        <v>-2.0752999999999133E-2</v>
      </c>
      <c r="E52">
        <f>E25-'6 Cab3-LL4 2001'!E25</f>
        <v>0</v>
      </c>
      <c r="F52">
        <f>F25-'6 Cab3-LL4 2001'!F25</f>
        <v>1.0600000000025034E-3</v>
      </c>
      <c r="G52">
        <f>G25-'6 Cab3-LL4 2001'!G25</f>
        <v>0.15583099999999916</v>
      </c>
      <c r="H52">
        <f>H25-'6 Cab3-LL4 2001'!H25</f>
        <v>-0.25897999999999932</v>
      </c>
      <c r="I52">
        <f>I25-'6 Cab3-LL4 2001'!I25</f>
        <v>0</v>
      </c>
      <c r="J52">
        <f>J25-'6 Cab3-LL4 2001'!J25</f>
        <v>0</v>
      </c>
      <c r="K52">
        <f>K25-'6 Cab3-LL4 2001'!K25</f>
        <v>0.17344700000000002</v>
      </c>
      <c r="L52">
        <f>L25-'6 Cab3-LL4 2001'!L25</f>
        <v>-0.72169300000000014</v>
      </c>
      <c r="M52">
        <f>M25-'6 Cab3-LL4 2001'!M25</f>
        <v>-0.21379699999999957</v>
      </c>
      <c r="N52">
        <f>N25-'6 Cab3-LL4 2001'!N25</f>
        <v>-0.25890700000000066</v>
      </c>
      <c r="O52">
        <f>O25-'6 Cab3-LL4 2001'!O25</f>
        <v>-1.4015000000000555E-2</v>
      </c>
      <c r="P52">
        <f>P25-'6 Cab3-LL4 2001'!P25</f>
        <v>-8.8415000000001243E-2</v>
      </c>
      <c r="Q52">
        <f>Q25-'6 Cab3-LL4 2001'!Q25</f>
        <v>2.6900000000011914E-3</v>
      </c>
      <c r="R52">
        <f>R25-'6 Cab3-LL4 2001'!R25</f>
        <v>-1.6560000000005459E-3</v>
      </c>
      <c r="S52">
        <f>S25-'6 Cab3-LL4 2001'!S25</f>
        <v>-3.0692999999999415E-2</v>
      </c>
      <c r="T52">
        <f>T25-'6 Cab3-LL4 2001'!T25</f>
        <v>4.3320999999999721E-2</v>
      </c>
      <c r="U52">
        <f>U25-'6 Cab3-LL4 2001'!U25</f>
        <v>-0.10492900000000027</v>
      </c>
      <c r="V52">
        <f>V25-'6 Cab3-LL4 2001'!V25</f>
        <v>4.982600000000037E-2</v>
      </c>
      <c r="W52">
        <f>W25-'6 Cab3-LL4 2001'!W25</f>
        <v>-0.21392699999999998</v>
      </c>
      <c r="X52">
        <f>X25-'6 Cab3-LL4 2001'!X25</f>
        <v>0.11851100000000159</v>
      </c>
      <c r="Y52">
        <f>Y25-'6 Cab3-LL4 2001'!Y25</f>
        <v>0.1329899999999995</v>
      </c>
      <c r="Z52">
        <f>Z25-'6 Cab3-LL4 2001'!Z25</f>
        <v>-2.5062999999999391E-2</v>
      </c>
      <c r="AA52">
        <f>AA25-'6 Cab3-LL4 2001'!AA25</f>
        <v>0.1233550000000001</v>
      </c>
      <c r="AB52">
        <f>AB25-'6 Cab3-LL4 2001'!AB25</f>
        <v>1.9082000000000932E-2</v>
      </c>
      <c r="AC52">
        <f>AC25-'6 Cab3-LL4 2001'!AC25</f>
        <v>6.9765999999997774E-2</v>
      </c>
      <c r="AD52">
        <f t="shared" si="2"/>
        <v>-4.0562499999999981E-2</v>
      </c>
    </row>
    <row r="53" spans="1:30" x14ac:dyDescent="0.45">
      <c r="A53" t="s">
        <v>22</v>
      </c>
      <c r="B53">
        <f>B26-'6 Cab3-LL4 2001'!B26</f>
        <v>1.3490000000047075E-3</v>
      </c>
      <c r="C53">
        <f>C26-'6 Cab3-LL4 2001'!C26</f>
        <v>-5.6650000000004752E-3</v>
      </c>
      <c r="D53">
        <f>D26-'6 Cab3-LL4 2001'!D26</f>
        <v>-4.8669999999972902E-3</v>
      </c>
      <c r="E53">
        <f>E26-'6 Cab3-LL4 2001'!E26</f>
        <v>0</v>
      </c>
      <c r="F53">
        <f>F26-'6 Cab3-LL4 2001'!F26</f>
        <v>-8.1336999999990667E-2</v>
      </c>
      <c r="G53">
        <f>G26-'6 Cab3-LL4 2001'!G26</f>
        <v>8.9339999999999975E-2</v>
      </c>
      <c r="H53">
        <f>H26-'6 Cab3-LL4 2001'!H26</f>
        <v>-0.12581199999999981</v>
      </c>
      <c r="I53">
        <f>I26-'6 Cab3-LL4 2001'!I26</f>
        <v>2.4606999999999601E-2</v>
      </c>
      <c r="J53">
        <f>J26-'6 Cab3-LL4 2001'!J26</f>
        <v>1.0723999999999734E-2</v>
      </c>
      <c r="K53">
        <f>K26-'6 Cab3-LL4 2001'!K26</f>
        <v>0.1435639999999978</v>
      </c>
      <c r="L53">
        <f>L26-'6 Cab3-LL4 2001'!L26</f>
        <v>-0.28252600000000427</v>
      </c>
      <c r="M53">
        <f>M26-'6 Cab3-LL4 2001'!M26</f>
        <v>8.5155999999997789E-2</v>
      </c>
      <c r="N53">
        <f>N26-'6 Cab3-LL4 2001'!N26</f>
        <v>-8.3259999999967249E-3</v>
      </c>
      <c r="O53">
        <f>O26-'6 Cab3-LL4 2001'!O26</f>
        <v>1.5275000000002592E-2</v>
      </c>
      <c r="P53">
        <f>P26-'6 Cab3-LL4 2001'!P26</f>
        <v>-2.3770999999996434E-2</v>
      </c>
      <c r="Q53">
        <f>Q26-'6 Cab3-LL4 2001'!Q26</f>
        <v>7.0700000000556429E-4</v>
      </c>
      <c r="R53">
        <f>R26-'6 Cab3-LL4 2001'!R26</f>
        <v>2.6936999999989553E-2</v>
      </c>
      <c r="S53">
        <f>S26-'6 Cab3-LL4 2001'!S26</f>
        <v>2.0735999999999422E-2</v>
      </c>
      <c r="T53">
        <f>T26-'6 Cab3-LL4 2001'!T26</f>
        <v>6.5349999999995134E-3</v>
      </c>
      <c r="U53">
        <f>U26-'6 Cab3-LL4 2001'!U26</f>
        <v>6.0560000000009495E-3</v>
      </c>
      <c r="V53">
        <f>V26-'6 Cab3-LL4 2001'!V26</f>
        <v>7.3985000000000412E-2</v>
      </c>
      <c r="W53">
        <f>W26-'6 Cab3-LL4 2001'!W26</f>
        <v>-5.9979999999999478E-2</v>
      </c>
      <c r="X53">
        <f>X26-'6 Cab3-LL4 2001'!X26</f>
        <v>-2.4614999999997167E-2</v>
      </c>
      <c r="Y53">
        <f>Y26-'6 Cab3-LL4 2001'!Y26</f>
        <v>0.19297800000000365</v>
      </c>
      <c r="Z53">
        <f>Z26-'6 Cab3-LL4 2001'!Z26</f>
        <v>-0.19505300000000148</v>
      </c>
      <c r="AA53">
        <f>AA26-'6 Cab3-LL4 2001'!AA26</f>
        <v>2.0599999999859619E-4</v>
      </c>
      <c r="AB53">
        <f>AB26-'6 Cab3-LL4 2001'!AB26</f>
        <v>-8.7200000000109412E-3</v>
      </c>
      <c r="AC53">
        <f>AC26-'6 Cab3-LL4 2001'!AC26</f>
        <v>5.034700000000214E-2</v>
      </c>
      <c r="AD53">
        <f t="shared" si="2"/>
        <v>-2.5774999999997406E-3</v>
      </c>
    </row>
    <row r="54" spans="1:30" x14ac:dyDescent="0.45">
      <c r="AD54">
        <f>AD53+AD48+AD42+AD36</f>
        <v>1.4017259285714285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AD54"/>
  <sheetViews>
    <sheetView workbookViewId="0">
      <selection sqref="A1:AC26"/>
    </sheetView>
  </sheetViews>
  <sheetFormatPr defaultRowHeight="14.25" x14ac:dyDescent="0.45"/>
  <cols>
    <col min="1" max="1" width="22" bestFit="1" customWidth="1"/>
    <col min="2" max="29" width="12.73046875" bestFit="1" customWidth="1"/>
  </cols>
  <sheetData>
    <row r="1" spans="1:30" x14ac:dyDescent="0.45">
      <c r="B1">
        <v>2019</v>
      </c>
      <c r="C1">
        <v>2019</v>
      </c>
      <c r="D1">
        <v>2019</v>
      </c>
      <c r="E1">
        <v>2019</v>
      </c>
      <c r="F1">
        <v>2019</v>
      </c>
      <c r="G1">
        <v>2019</v>
      </c>
      <c r="H1">
        <v>2019</v>
      </c>
      <c r="I1">
        <v>2019</v>
      </c>
      <c r="J1">
        <v>2019</v>
      </c>
      <c r="K1">
        <v>2019</v>
      </c>
      <c r="L1">
        <v>2019</v>
      </c>
      <c r="M1">
        <v>2019</v>
      </c>
      <c r="N1">
        <v>2020</v>
      </c>
      <c r="O1">
        <v>2020</v>
      </c>
      <c r="P1">
        <v>2020</v>
      </c>
      <c r="Q1">
        <v>2020</v>
      </c>
      <c r="R1">
        <v>2020</v>
      </c>
      <c r="S1">
        <v>2020</v>
      </c>
      <c r="T1">
        <v>2020</v>
      </c>
      <c r="U1">
        <v>2020</v>
      </c>
      <c r="V1">
        <v>2020</v>
      </c>
      <c r="W1">
        <v>2020</v>
      </c>
      <c r="X1">
        <v>2020</v>
      </c>
      <c r="Y1">
        <v>2020</v>
      </c>
      <c r="Z1">
        <v>2021</v>
      </c>
      <c r="AA1">
        <v>2021</v>
      </c>
      <c r="AB1">
        <v>2021</v>
      </c>
      <c r="AC1">
        <v>2021</v>
      </c>
    </row>
    <row r="2" spans="1:30" x14ac:dyDescent="0.45">
      <c r="B2" s="1">
        <v>44197</v>
      </c>
      <c r="C2" s="1">
        <v>44228</v>
      </c>
      <c r="D2" s="1">
        <v>44256</v>
      </c>
      <c r="E2" s="1">
        <v>44287</v>
      </c>
      <c r="F2" s="1">
        <v>44317</v>
      </c>
      <c r="G2" s="1">
        <v>44348</v>
      </c>
      <c r="H2" s="1">
        <v>44378</v>
      </c>
      <c r="I2" s="1">
        <v>44409</v>
      </c>
      <c r="J2" s="1">
        <v>44440</v>
      </c>
      <c r="K2" s="1">
        <v>44470</v>
      </c>
      <c r="L2" s="1">
        <v>44501</v>
      </c>
      <c r="M2" s="1">
        <v>44531</v>
      </c>
      <c r="N2" s="1">
        <v>44197</v>
      </c>
      <c r="O2" s="1">
        <v>44228</v>
      </c>
      <c r="P2" s="1">
        <v>44256</v>
      </c>
      <c r="Q2" s="1">
        <v>44287</v>
      </c>
      <c r="R2" s="1">
        <v>44317</v>
      </c>
      <c r="S2" s="1">
        <v>44348</v>
      </c>
      <c r="T2" s="1">
        <v>44378</v>
      </c>
      <c r="U2" s="1">
        <v>44409</v>
      </c>
      <c r="V2" s="1">
        <v>44440</v>
      </c>
      <c r="W2" s="1">
        <v>44470</v>
      </c>
      <c r="X2" s="1">
        <v>44501</v>
      </c>
      <c r="Y2" s="1">
        <v>44531</v>
      </c>
      <c r="Z2" s="1">
        <v>44197</v>
      </c>
      <c r="AA2" s="1">
        <v>44228</v>
      </c>
      <c r="AB2" s="1">
        <v>44256</v>
      </c>
      <c r="AC2" s="1">
        <v>44287</v>
      </c>
      <c r="AD2" t="s">
        <v>25</v>
      </c>
    </row>
    <row r="3" spans="1:30" x14ac:dyDescent="0.45">
      <c r="A3" t="s">
        <v>0</v>
      </c>
      <c r="B3">
        <v>-7990492.0474960003</v>
      </c>
      <c r="C3">
        <v>-16251329.752917999</v>
      </c>
      <c r="D3">
        <v>-10730810.141776999</v>
      </c>
      <c r="E3">
        <v>-31395588.768676002</v>
      </c>
      <c r="F3">
        <v>-31519618.312607002</v>
      </c>
      <c r="G3">
        <v>-6943853.6040350003</v>
      </c>
      <c r="H3">
        <v>-10933255.097006001</v>
      </c>
      <c r="I3">
        <v>-11323703.530418999</v>
      </c>
      <c r="J3">
        <v>-10599307.905982999</v>
      </c>
      <c r="K3">
        <v>-36192054.556482002</v>
      </c>
      <c r="L3">
        <v>-8157533.3616779996</v>
      </c>
      <c r="M3">
        <v>-6775862.7901029997</v>
      </c>
      <c r="N3">
        <v>-7763577.1559269996</v>
      </c>
      <c r="O3">
        <v>-13376429.765069</v>
      </c>
      <c r="P3">
        <v>-5967451.8695170004</v>
      </c>
      <c r="Q3">
        <v>-18604125.744304001</v>
      </c>
      <c r="R3">
        <v>-157803478.16548499</v>
      </c>
      <c r="S3">
        <v>-115504880.56973299</v>
      </c>
      <c r="T3">
        <v>-10826535.979202</v>
      </c>
      <c r="U3">
        <v>-5571927.5027160002</v>
      </c>
      <c r="V3">
        <v>-7711425.7611889997</v>
      </c>
      <c r="W3">
        <v>-8990772.8491159994</v>
      </c>
      <c r="X3">
        <v>-7066077.8247579997</v>
      </c>
      <c r="Y3">
        <v>-9639288.2108740006</v>
      </c>
      <c r="Z3">
        <v>-12466745.884229001</v>
      </c>
      <c r="AA3">
        <v>-12126412.042823</v>
      </c>
      <c r="AB3">
        <v>-9497076.2363389991</v>
      </c>
      <c r="AC3">
        <v>-21317945.952137001</v>
      </c>
      <c r="AD3">
        <f>AVERAGE(B3:AC3)</f>
        <v>-21894555.763664208</v>
      </c>
    </row>
    <row r="4" spans="1:30" x14ac:dyDescent="0.45">
      <c r="A4" t="s">
        <v>1</v>
      </c>
      <c r="B4">
        <v>-5178262.0752219995</v>
      </c>
      <c r="C4">
        <v>-12218083.797057999</v>
      </c>
      <c r="D4">
        <v>-4507410.9961590003</v>
      </c>
      <c r="E4">
        <v>-1121688.5540159999</v>
      </c>
      <c r="F4">
        <v>562506.36066799995</v>
      </c>
      <c r="G4">
        <v>622318.93660999998</v>
      </c>
      <c r="H4">
        <v>-4601358.5978610003</v>
      </c>
      <c r="I4">
        <v>-5738647.73979</v>
      </c>
      <c r="J4">
        <v>-5779386.9152060002</v>
      </c>
      <c r="K4">
        <v>-4576565.9070969997</v>
      </c>
      <c r="L4">
        <v>-7202363.188232</v>
      </c>
      <c r="M4">
        <v>-6693727.4283480002</v>
      </c>
      <c r="N4">
        <v>-6147792.953028</v>
      </c>
      <c r="O4">
        <v>-4994705.9095529998</v>
      </c>
      <c r="P4">
        <v>-5967451.8695170004</v>
      </c>
      <c r="Q4">
        <v>-4635770.5053270003</v>
      </c>
      <c r="R4">
        <v>-330078.84825799998</v>
      </c>
      <c r="S4">
        <v>-424659.11400100001</v>
      </c>
      <c r="T4">
        <v>-2799393.5492679998</v>
      </c>
      <c r="U4">
        <v>-5570141.2579669999</v>
      </c>
      <c r="V4">
        <v>-6944731.8026249995</v>
      </c>
      <c r="W4">
        <v>-6356978.0208200002</v>
      </c>
      <c r="X4">
        <v>-6762931.6654979996</v>
      </c>
      <c r="Y4">
        <v>-9481896.2108740006</v>
      </c>
      <c r="Z4">
        <v>-8058562.4569300003</v>
      </c>
      <c r="AA4">
        <v>-6949698.9783920003</v>
      </c>
      <c r="AB4">
        <v>-4060115.1965200002</v>
      </c>
      <c r="AC4">
        <v>-1465203.1095509999</v>
      </c>
      <c r="AD4">
        <f t="shared" ref="AD4:AD26" si="0">AVERAGE(B4:AC4)</f>
        <v>-4906527.9053514292</v>
      </c>
    </row>
    <row r="5" spans="1:30" x14ac:dyDescent="0.45">
      <c r="A5" t="s">
        <v>2</v>
      </c>
      <c r="B5">
        <v>39.754401999999999</v>
      </c>
      <c r="C5">
        <v>35.230645000000003</v>
      </c>
      <c r="D5">
        <v>32.190412999999999</v>
      </c>
      <c r="E5">
        <v>51.991897000000002</v>
      </c>
      <c r="F5">
        <v>61.345500000000001</v>
      </c>
      <c r="G5">
        <v>58.128014999999998</v>
      </c>
      <c r="H5">
        <v>40.872884999999997</v>
      </c>
      <c r="I5">
        <v>35.688788000000002</v>
      </c>
      <c r="J5">
        <v>49.545783</v>
      </c>
      <c r="K5">
        <v>42.572218999999997</v>
      </c>
      <c r="L5">
        <v>41.113697999999999</v>
      </c>
      <c r="M5">
        <v>45.491743</v>
      </c>
      <c r="N5">
        <v>43.295479999999998</v>
      </c>
      <c r="O5">
        <v>45.472048000000001</v>
      </c>
      <c r="P5">
        <v>14.449915000000001</v>
      </c>
      <c r="Q5">
        <v>0</v>
      </c>
      <c r="R5">
        <v>0</v>
      </c>
      <c r="S5">
        <v>27.587299999999999</v>
      </c>
      <c r="T5">
        <v>53.745806000000002</v>
      </c>
      <c r="U5">
        <v>35.823521</v>
      </c>
      <c r="V5">
        <v>24.174610999999999</v>
      </c>
      <c r="W5">
        <v>32.668365999999999</v>
      </c>
      <c r="X5">
        <v>46.509480000000003</v>
      </c>
      <c r="Y5">
        <v>46.575232</v>
      </c>
      <c r="Z5">
        <v>45.709952999999999</v>
      </c>
      <c r="AA5">
        <v>45.794179999999997</v>
      </c>
      <c r="AB5">
        <v>46.868845999999998</v>
      </c>
      <c r="AC5">
        <v>42.138302000000003</v>
      </c>
      <c r="AD5">
        <f t="shared" si="0"/>
        <v>38.740679571428586</v>
      </c>
    </row>
    <row r="6" spans="1:30" x14ac:dyDescent="0.45">
      <c r="A6" t="s">
        <v>3</v>
      </c>
      <c r="B6">
        <v>25.639066</v>
      </c>
      <c r="C6">
        <v>21.009276</v>
      </c>
      <c r="D6">
        <v>17.522417000000001</v>
      </c>
      <c r="E6">
        <v>48.849451999999999</v>
      </c>
      <c r="F6">
        <v>66.587811000000002</v>
      </c>
      <c r="G6">
        <v>65.000984000000003</v>
      </c>
      <c r="H6">
        <v>30.724909</v>
      </c>
      <c r="I6">
        <v>21.969414</v>
      </c>
      <c r="J6">
        <v>1.312654</v>
      </c>
      <c r="K6">
        <v>0</v>
      </c>
      <c r="L6">
        <v>0</v>
      </c>
      <c r="M6">
        <v>0</v>
      </c>
      <c r="N6">
        <v>0</v>
      </c>
      <c r="O6">
        <v>0</v>
      </c>
      <c r="P6">
        <v>24.769732000000001</v>
      </c>
      <c r="Q6">
        <v>44.655721</v>
      </c>
      <c r="R6">
        <v>68.100386999999998</v>
      </c>
      <c r="S6">
        <v>66.439415999999994</v>
      </c>
      <c r="T6">
        <v>51.609254999999997</v>
      </c>
      <c r="U6">
        <v>16.973099000000001</v>
      </c>
      <c r="V6">
        <v>10.387241</v>
      </c>
      <c r="W6">
        <v>27.350904</v>
      </c>
      <c r="X6">
        <v>49.285241999999997</v>
      </c>
      <c r="Y6">
        <v>40.726306999999998</v>
      </c>
      <c r="Z6">
        <v>41.220478</v>
      </c>
      <c r="AA6">
        <v>41.994470999999997</v>
      </c>
      <c r="AB6">
        <v>40.378137000000002</v>
      </c>
      <c r="AC6">
        <v>29.776764</v>
      </c>
      <c r="AD6">
        <f t="shared" si="0"/>
        <v>30.43868346428572</v>
      </c>
    </row>
    <row r="7" spans="1:30" x14ac:dyDescent="0.45">
      <c r="A7" t="s">
        <v>4</v>
      </c>
      <c r="B7">
        <v>21.201205000000002</v>
      </c>
      <c r="C7">
        <v>17.461310000000001</v>
      </c>
      <c r="D7">
        <v>13.178953</v>
      </c>
      <c r="E7">
        <v>45.768456999999998</v>
      </c>
      <c r="F7">
        <v>66.511441000000005</v>
      </c>
      <c r="G7">
        <v>63.375706000000001</v>
      </c>
      <c r="H7">
        <v>26.440024000000001</v>
      </c>
      <c r="I7">
        <v>4.9731889999999996</v>
      </c>
      <c r="J7">
        <v>27.816030999999999</v>
      </c>
      <c r="K7">
        <v>26.607533</v>
      </c>
      <c r="L7">
        <v>28.29748</v>
      </c>
      <c r="M7">
        <v>37.435063999999997</v>
      </c>
      <c r="N7">
        <v>43.421954999999997</v>
      </c>
      <c r="O7">
        <v>34.896521</v>
      </c>
      <c r="P7">
        <v>14.573069</v>
      </c>
      <c r="Q7">
        <v>34.542968000000002</v>
      </c>
      <c r="R7">
        <v>68.016775999999993</v>
      </c>
      <c r="S7">
        <v>66.338049999999996</v>
      </c>
      <c r="T7">
        <v>49.733466</v>
      </c>
      <c r="U7">
        <v>15.267398</v>
      </c>
      <c r="V7">
        <v>1.7516670000000001</v>
      </c>
      <c r="W7">
        <v>0</v>
      </c>
      <c r="X7">
        <v>0</v>
      </c>
      <c r="Y7">
        <v>0</v>
      </c>
      <c r="Z7">
        <v>0</v>
      </c>
      <c r="AA7">
        <v>0</v>
      </c>
      <c r="AB7">
        <v>1.3844730000000001</v>
      </c>
      <c r="AC7">
        <v>24.647687999999999</v>
      </c>
      <c r="AD7">
        <f t="shared" si="0"/>
        <v>26.201443714285716</v>
      </c>
    </row>
    <row r="8" spans="1:30" x14ac:dyDescent="0.45">
      <c r="A8" t="s">
        <v>5</v>
      </c>
      <c r="B8">
        <v>5.2183659999999996</v>
      </c>
      <c r="C8">
        <v>6.5098900000000004</v>
      </c>
      <c r="D8">
        <v>4.9838180000000003</v>
      </c>
      <c r="E8">
        <v>31.007757000000002</v>
      </c>
      <c r="F8">
        <v>53.213442000000001</v>
      </c>
      <c r="G8">
        <v>42.875034999999997</v>
      </c>
      <c r="H8">
        <v>12.657983</v>
      </c>
      <c r="I8">
        <v>0.82158900000000001</v>
      </c>
      <c r="J8">
        <v>0.54856700000000003</v>
      </c>
      <c r="K8">
        <v>7.3438220000000003</v>
      </c>
      <c r="L8">
        <v>1.2450840000000001</v>
      </c>
      <c r="M8">
        <v>10.645752999999999</v>
      </c>
      <c r="N8">
        <v>18.158272</v>
      </c>
      <c r="O8">
        <v>12.862826</v>
      </c>
      <c r="P8">
        <v>22.563991000000001</v>
      </c>
      <c r="Q8">
        <v>31.688465000000001</v>
      </c>
      <c r="R8">
        <v>54.607962999999998</v>
      </c>
      <c r="S8">
        <v>53.269132999999997</v>
      </c>
      <c r="T8">
        <v>32.599752000000002</v>
      </c>
      <c r="U8">
        <v>8.5911899999999992</v>
      </c>
      <c r="V8">
        <v>6.2343719999999996</v>
      </c>
      <c r="W8">
        <v>18.421384</v>
      </c>
      <c r="X8">
        <v>11.372528000000001</v>
      </c>
      <c r="Y8">
        <v>16.527739</v>
      </c>
      <c r="Z8">
        <v>11.233946</v>
      </c>
      <c r="AA8">
        <v>18.677778</v>
      </c>
      <c r="AB8">
        <v>14.194842</v>
      </c>
      <c r="AC8">
        <v>7.1175480000000002</v>
      </c>
      <c r="AD8">
        <f t="shared" si="0"/>
        <v>18.399744107142858</v>
      </c>
    </row>
    <row r="9" spans="1:30" x14ac:dyDescent="0.45">
      <c r="A9" t="s">
        <v>6</v>
      </c>
      <c r="B9">
        <v>91.813038000000006</v>
      </c>
      <c r="C9">
        <v>80.211119999999994</v>
      </c>
      <c r="D9">
        <v>67.875601000000003</v>
      </c>
      <c r="E9">
        <v>177.61756199999999</v>
      </c>
      <c r="F9">
        <v>247.65819400000001</v>
      </c>
      <c r="G9">
        <v>229.379739</v>
      </c>
      <c r="H9">
        <v>110.69580000000001</v>
      </c>
      <c r="I9">
        <v>63.452979999999997</v>
      </c>
      <c r="J9">
        <v>79.223035999999993</v>
      </c>
      <c r="K9">
        <v>76.523573999999996</v>
      </c>
      <c r="L9">
        <v>70.615343999999993</v>
      </c>
      <c r="M9">
        <v>93.572560999999993</v>
      </c>
      <c r="N9">
        <v>104.87570700000001</v>
      </c>
      <c r="O9">
        <v>93.231395000000006</v>
      </c>
      <c r="P9">
        <v>76.356706000000003</v>
      </c>
      <c r="Q9">
        <v>110.887154</v>
      </c>
      <c r="R9">
        <v>190.72512399999999</v>
      </c>
      <c r="S9">
        <v>213.63389799999999</v>
      </c>
      <c r="T9">
        <v>187.68827899999999</v>
      </c>
      <c r="U9">
        <v>76.655208000000002</v>
      </c>
      <c r="V9">
        <v>42.547891999999997</v>
      </c>
      <c r="W9">
        <v>78.440653999999995</v>
      </c>
      <c r="X9">
        <v>107.16725</v>
      </c>
      <c r="Y9">
        <v>103.829279</v>
      </c>
      <c r="Z9">
        <v>98.164377000000002</v>
      </c>
      <c r="AA9">
        <v>106.46643</v>
      </c>
      <c r="AB9">
        <v>102.82629799999999</v>
      </c>
      <c r="AC9">
        <v>103.680301</v>
      </c>
      <c r="AD9">
        <f t="shared" si="0"/>
        <v>113.77908932142857</v>
      </c>
    </row>
    <row r="10" spans="1:30" x14ac:dyDescent="0.45">
      <c r="A10" t="s">
        <v>7</v>
      </c>
      <c r="B10">
        <v>30.623539999999998</v>
      </c>
      <c r="C10">
        <v>26.345303999999999</v>
      </c>
      <c r="D10">
        <v>22.511610000000001</v>
      </c>
      <c r="E10">
        <v>59.149448</v>
      </c>
      <c r="F10">
        <v>91.016634999999994</v>
      </c>
      <c r="G10">
        <v>80.362540999999993</v>
      </c>
      <c r="H10">
        <v>38.040948</v>
      </c>
      <c r="I10">
        <v>21.856798999999999</v>
      </c>
      <c r="J10">
        <v>17.041715</v>
      </c>
      <c r="K10">
        <v>14.620960999999999</v>
      </c>
      <c r="L10">
        <v>55.812963000000003</v>
      </c>
      <c r="M10">
        <v>43.199590999999998</v>
      </c>
      <c r="N10">
        <v>39.701726999999998</v>
      </c>
      <c r="O10">
        <v>32.522922000000001</v>
      </c>
      <c r="P10">
        <v>25.856442000000001</v>
      </c>
      <c r="Q10">
        <v>41.417256999999999</v>
      </c>
      <c r="R10">
        <v>89.434814000000003</v>
      </c>
      <c r="S10">
        <v>89.401177000000004</v>
      </c>
      <c r="T10">
        <v>62.276161999999999</v>
      </c>
      <c r="U10">
        <v>28.172723999999999</v>
      </c>
      <c r="V10">
        <v>21.762682000000002</v>
      </c>
      <c r="W10">
        <v>39.448025999999999</v>
      </c>
      <c r="X10">
        <v>55.058750000000003</v>
      </c>
      <c r="Y10">
        <v>39.149262999999998</v>
      </c>
      <c r="Z10">
        <v>32.994416000000001</v>
      </c>
      <c r="AA10">
        <v>33.952913000000002</v>
      </c>
      <c r="AB10">
        <v>37.628903999999999</v>
      </c>
      <c r="AC10">
        <v>40.606295000000003</v>
      </c>
      <c r="AD10">
        <f t="shared" si="0"/>
        <v>43.213090321428574</v>
      </c>
    </row>
    <row r="11" spans="1:30" x14ac:dyDescent="0.45">
      <c r="A11" t="s">
        <v>8</v>
      </c>
      <c r="B11">
        <v>21.857451000000001</v>
      </c>
      <c r="C11">
        <v>21.103023</v>
      </c>
      <c r="D11">
        <v>16.314477</v>
      </c>
      <c r="E11">
        <v>55.113643000000003</v>
      </c>
      <c r="F11">
        <v>91.357528000000002</v>
      </c>
      <c r="G11">
        <v>73.000461999999999</v>
      </c>
      <c r="H11">
        <v>24.363859999999999</v>
      </c>
      <c r="I11">
        <v>14.738072000000001</v>
      </c>
      <c r="J11">
        <v>9.2258589999999998</v>
      </c>
      <c r="K11">
        <v>8.1444019999999995</v>
      </c>
      <c r="L11">
        <v>43.863638999999999</v>
      </c>
      <c r="M11">
        <v>27.247567</v>
      </c>
      <c r="N11">
        <v>20.313980999999998</v>
      </c>
      <c r="O11">
        <v>20.261541999999999</v>
      </c>
      <c r="P11">
        <v>11.004085</v>
      </c>
      <c r="Q11">
        <v>24.552202999999999</v>
      </c>
      <c r="R11">
        <v>80.646310999999997</v>
      </c>
      <c r="S11">
        <v>74.136888999999996</v>
      </c>
      <c r="T11">
        <v>59.046196999999999</v>
      </c>
      <c r="U11">
        <v>18.608156999999999</v>
      </c>
      <c r="V11">
        <v>9.3432829999999996</v>
      </c>
      <c r="W11">
        <v>25.232923</v>
      </c>
      <c r="X11">
        <v>41.748179999999998</v>
      </c>
      <c r="Y11">
        <v>25.131336999999998</v>
      </c>
      <c r="Z11">
        <v>19.617449000000001</v>
      </c>
      <c r="AA11">
        <v>23.900473999999999</v>
      </c>
      <c r="AB11">
        <v>16.773607999999999</v>
      </c>
      <c r="AC11">
        <v>23.662763000000002</v>
      </c>
      <c r="AD11">
        <f t="shared" si="0"/>
        <v>32.153905892857146</v>
      </c>
    </row>
    <row r="12" spans="1:30" x14ac:dyDescent="0.45">
      <c r="A12" t="s">
        <v>9</v>
      </c>
      <c r="B12">
        <v>4.4306429999999999</v>
      </c>
      <c r="C12">
        <v>5.705336</v>
      </c>
      <c r="D12">
        <v>4.9422620000000004</v>
      </c>
      <c r="E12">
        <v>24.738150999999998</v>
      </c>
      <c r="F12">
        <v>65.763499999999993</v>
      </c>
      <c r="G12">
        <v>40.959015999999998</v>
      </c>
      <c r="H12">
        <v>5.8403770000000002</v>
      </c>
      <c r="I12">
        <v>0.74845600000000001</v>
      </c>
      <c r="J12">
        <v>5.5589050000000002</v>
      </c>
      <c r="K12">
        <v>3.0296400000000001</v>
      </c>
      <c r="L12">
        <v>4.3988659999999999</v>
      </c>
      <c r="M12">
        <v>5.3203019999999999</v>
      </c>
      <c r="N12">
        <v>5.547282</v>
      </c>
      <c r="O12">
        <v>5.4919120000000001</v>
      </c>
      <c r="P12">
        <v>1.3432580000000001</v>
      </c>
      <c r="Q12">
        <v>4.5750039999999998</v>
      </c>
      <c r="R12">
        <v>76.780282</v>
      </c>
      <c r="S12">
        <v>72.900057000000004</v>
      </c>
      <c r="T12">
        <v>30.055665999999999</v>
      </c>
      <c r="U12">
        <v>5.1057370000000004</v>
      </c>
      <c r="V12">
        <v>0.12778100000000001</v>
      </c>
      <c r="W12">
        <v>1.85145</v>
      </c>
      <c r="X12">
        <v>11.165406000000001</v>
      </c>
      <c r="Y12">
        <v>2.1031460000000002</v>
      </c>
      <c r="Z12">
        <v>2.8365179999999999</v>
      </c>
      <c r="AA12">
        <v>6.8198359999999996</v>
      </c>
      <c r="AB12">
        <v>4.2762650000000004</v>
      </c>
      <c r="AC12">
        <v>3.372071</v>
      </c>
      <c r="AD12">
        <f t="shared" si="0"/>
        <v>14.492397321428571</v>
      </c>
    </row>
    <row r="13" spans="1:30" x14ac:dyDescent="0.45">
      <c r="A13" t="s">
        <v>10</v>
      </c>
      <c r="B13">
        <v>26.457747000000001</v>
      </c>
      <c r="C13">
        <v>26.218309000000001</v>
      </c>
      <c r="D13">
        <v>20.165226000000001</v>
      </c>
      <c r="E13">
        <v>55.172967999999997</v>
      </c>
      <c r="F13">
        <v>85.413010999999997</v>
      </c>
      <c r="G13">
        <v>74.796783000000005</v>
      </c>
      <c r="H13">
        <v>33.485380999999997</v>
      </c>
      <c r="I13">
        <v>20.335929</v>
      </c>
      <c r="J13">
        <v>32.689655999999999</v>
      </c>
      <c r="K13">
        <v>30.239529999999998</v>
      </c>
      <c r="L13">
        <v>0</v>
      </c>
      <c r="M13">
        <v>31.781651</v>
      </c>
      <c r="N13">
        <v>26.156282999999998</v>
      </c>
      <c r="O13">
        <v>23.487984999999998</v>
      </c>
      <c r="P13">
        <v>15.718553999999999</v>
      </c>
      <c r="Q13">
        <v>33.184879000000002</v>
      </c>
      <c r="R13">
        <v>83.535313000000002</v>
      </c>
      <c r="S13">
        <v>72.570697999999993</v>
      </c>
      <c r="T13">
        <v>57.887661000000001</v>
      </c>
      <c r="U13">
        <v>26.762392999999999</v>
      </c>
      <c r="V13">
        <v>22.443776</v>
      </c>
      <c r="W13">
        <v>35.305168000000002</v>
      </c>
      <c r="X13">
        <v>48.480170000000001</v>
      </c>
      <c r="Y13">
        <v>27.447389000000001</v>
      </c>
      <c r="Z13">
        <v>24.398430000000001</v>
      </c>
      <c r="AA13">
        <v>27.861098999999999</v>
      </c>
      <c r="AB13">
        <v>27.814969000000001</v>
      </c>
      <c r="AC13">
        <v>26.847674999999999</v>
      </c>
      <c r="AD13">
        <f t="shared" si="0"/>
        <v>36.309236892857136</v>
      </c>
    </row>
    <row r="14" spans="1:30" x14ac:dyDescent="0.45">
      <c r="A14" t="s">
        <v>11</v>
      </c>
      <c r="B14">
        <v>52.343066</v>
      </c>
      <c r="C14">
        <v>42.141387999999999</v>
      </c>
      <c r="D14">
        <v>36.341155000000001</v>
      </c>
      <c r="E14">
        <v>74.391853999999995</v>
      </c>
      <c r="F14">
        <v>103.136557</v>
      </c>
      <c r="G14">
        <v>99.450670000000002</v>
      </c>
      <c r="H14">
        <v>63.606718999999998</v>
      </c>
      <c r="I14">
        <v>38.024025000000002</v>
      </c>
      <c r="J14">
        <v>52.659204000000003</v>
      </c>
      <c r="K14">
        <v>63.883279999999999</v>
      </c>
      <c r="L14">
        <v>0</v>
      </c>
      <c r="M14">
        <v>27.922982999999999</v>
      </c>
      <c r="N14">
        <v>65.019750000000002</v>
      </c>
      <c r="O14">
        <v>50.828977000000002</v>
      </c>
      <c r="P14">
        <v>60.140197999999998</v>
      </c>
      <c r="Q14">
        <v>61.914698999999999</v>
      </c>
      <c r="R14">
        <v>103.05059300000001</v>
      </c>
      <c r="S14">
        <v>87.084155999999993</v>
      </c>
      <c r="T14">
        <v>74.030203</v>
      </c>
      <c r="U14">
        <v>39.470874999999999</v>
      </c>
      <c r="V14">
        <v>33.589696000000004</v>
      </c>
      <c r="W14">
        <v>10.33329</v>
      </c>
      <c r="X14">
        <v>0</v>
      </c>
      <c r="Y14">
        <v>56.132055999999999</v>
      </c>
      <c r="Z14">
        <v>64.022097000000002</v>
      </c>
      <c r="AA14">
        <v>63.530264000000003</v>
      </c>
      <c r="AB14">
        <v>59.424354000000001</v>
      </c>
      <c r="AC14">
        <v>61.047269</v>
      </c>
      <c r="AD14">
        <f t="shared" si="0"/>
        <v>55.125692071428567</v>
      </c>
    </row>
    <row r="15" spans="1:30" x14ac:dyDescent="0.45">
      <c r="A15" t="s">
        <v>12</v>
      </c>
      <c r="B15">
        <v>135.712447</v>
      </c>
      <c r="C15">
        <v>121.51336000000001</v>
      </c>
      <c r="D15">
        <v>100.274731</v>
      </c>
      <c r="E15">
        <v>268.56606499999998</v>
      </c>
      <c r="F15">
        <v>436.68723199999999</v>
      </c>
      <c r="G15">
        <v>368.56947100000002</v>
      </c>
      <c r="H15">
        <v>165.33728500000001</v>
      </c>
      <c r="I15">
        <v>95.703281000000004</v>
      </c>
      <c r="J15">
        <v>117.17533899999999</v>
      </c>
      <c r="K15">
        <v>119.91781400000001</v>
      </c>
      <c r="L15">
        <v>104.075469</v>
      </c>
      <c r="M15">
        <v>135.472095</v>
      </c>
      <c r="N15">
        <v>156.739023</v>
      </c>
      <c r="O15">
        <v>132.59333699999999</v>
      </c>
      <c r="P15">
        <v>114.06253700000001</v>
      </c>
      <c r="Q15">
        <v>165.64404300000001</v>
      </c>
      <c r="R15">
        <v>433.44731300000001</v>
      </c>
      <c r="S15">
        <v>396.09297700000002</v>
      </c>
      <c r="T15">
        <v>283.29588899999999</v>
      </c>
      <c r="U15">
        <v>118.119885</v>
      </c>
      <c r="V15">
        <v>87.267217000000002</v>
      </c>
      <c r="W15">
        <v>112.170856</v>
      </c>
      <c r="X15">
        <v>156.31187800000001</v>
      </c>
      <c r="Y15">
        <v>149.96319099999999</v>
      </c>
      <c r="Z15">
        <v>143.86891</v>
      </c>
      <c r="AA15">
        <v>156.06458599999999</v>
      </c>
      <c r="AB15">
        <v>145.91810100000001</v>
      </c>
      <c r="AC15">
        <v>155.53607400000001</v>
      </c>
      <c r="AD15">
        <f t="shared" si="0"/>
        <v>181.28930021428573</v>
      </c>
    </row>
    <row r="16" spans="1:30" x14ac:dyDescent="0.45">
      <c r="A16" t="s">
        <v>13</v>
      </c>
      <c r="B16">
        <v>32.205644999999997</v>
      </c>
      <c r="C16">
        <v>70.354167000000004</v>
      </c>
      <c r="D16">
        <v>45.683714999999999</v>
      </c>
      <c r="E16">
        <v>14.756944000000001</v>
      </c>
      <c r="F16">
        <v>11.114247000000001</v>
      </c>
      <c r="G16">
        <v>18.169443999999999</v>
      </c>
      <c r="H16">
        <v>23.465053999999999</v>
      </c>
      <c r="I16">
        <v>28.782257999999999</v>
      </c>
      <c r="J16">
        <v>27.873611</v>
      </c>
      <c r="K16">
        <v>31.607527000000001</v>
      </c>
      <c r="L16">
        <v>35.130374000000003</v>
      </c>
      <c r="M16">
        <v>35.184139999999999</v>
      </c>
      <c r="N16">
        <v>21.837365999999999</v>
      </c>
      <c r="O16">
        <v>16.508621000000002</v>
      </c>
      <c r="P16">
        <v>23.171709</v>
      </c>
      <c r="Q16">
        <v>16.468056000000001</v>
      </c>
      <c r="R16">
        <v>8.3158600000000007</v>
      </c>
      <c r="S16">
        <v>4.9041670000000002</v>
      </c>
      <c r="T16">
        <v>15.620968</v>
      </c>
      <c r="U16">
        <v>30.719086000000001</v>
      </c>
      <c r="V16">
        <v>24.956944</v>
      </c>
      <c r="W16">
        <v>26.146308999999999</v>
      </c>
      <c r="X16">
        <v>26.251389</v>
      </c>
      <c r="Y16">
        <v>30.193548</v>
      </c>
      <c r="Z16">
        <v>22.174731000000001</v>
      </c>
      <c r="AA16">
        <v>43.907738000000002</v>
      </c>
      <c r="AB16">
        <v>25.679677000000002</v>
      </c>
      <c r="AC16">
        <v>33.041666999999997</v>
      </c>
      <c r="AD16">
        <f t="shared" si="0"/>
        <v>26.57946292857142</v>
      </c>
    </row>
    <row r="17" spans="1:30" x14ac:dyDescent="0.45">
      <c r="A17" t="s">
        <v>14</v>
      </c>
      <c r="B17">
        <v>8.0153250000000007</v>
      </c>
      <c r="C17">
        <v>8.1140640000000008</v>
      </c>
      <c r="D17">
        <v>7.1109270000000002</v>
      </c>
      <c r="E17">
        <v>8.4215599999999995</v>
      </c>
      <c r="F17">
        <v>8.679551</v>
      </c>
      <c r="G17">
        <v>8.4549529999999997</v>
      </c>
      <c r="H17">
        <v>3.7674189999999999</v>
      </c>
      <c r="I17">
        <v>2.9398230000000001</v>
      </c>
      <c r="J17">
        <v>3.3406769999999999</v>
      </c>
      <c r="K17">
        <v>4.3300979999999996</v>
      </c>
      <c r="L17">
        <v>3.4981659999999999</v>
      </c>
      <c r="M17">
        <v>4.6226929999999999</v>
      </c>
      <c r="N17">
        <v>6.2775809999999996</v>
      </c>
      <c r="O17">
        <v>8.4560630000000003</v>
      </c>
      <c r="P17">
        <v>7.1493089999999997</v>
      </c>
      <c r="Q17">
        <v>8.8972929999999995</v>
      </c>
      <c r="R17">
        <v>8.5725840000000009</v>
      </c>
      <c r="S17">
        <v>8.3025789999999997</v>
      </c>
      <c r="T17">
        <v>3.4866790000000001</v>
      </c>
      <c r="U17">
        <v>2.148997</v>
      </c>
      <c r="V17">
        <v>2.2230089999999998</v>
      </c>
      <c r="W17">
        <v>4.2996449999999999</v>
      </c>
      <c r="X17">
        <v>5.4046789999999998</v>
      </c>
      <c r="Y17">
        <v>6.4144569999999996</v>
      </c>
      <c r="Z17">
        <v>8.5176499999999997</v>
      </c>
      <c r="AA17">
        <v>6.5149350000000004</v>
      </c>
      <c r="AB17">
        <v>7.8478750000000002</v>
      </c>
      <c r="AC17">
        <v>8.9289889999999996</v>
      </c>
      <c r="AD17">
        <f t="shared" si="0"/>
        <v>6.2406278571428562</v>
      </c>
    </row>
    <row r="18" spans="1:30" x14ac:dyDescent="0.45">
      <c r="A18" t="s">
        <v>15</v>
      </c>
      <c r="B18">
        <v>8.0317670000000003</v>
      </c>
      <c r="C18">
        <v>8.1250599999999995</v>
      </c>
      <c r="D18">
        <v>7.0472539999999997</v>
      </c>
      <c r="E18">
        <v>8.4222000000000001</v>
      </c>
      <c r="F18">
        <v>8.6808139999999998</v>
      </c>
      <c r="G18">
        <v>8.4829869999999996</v>
      </c>
      <c r="H18">
        <v>3.8267519999999999</v>
      </c>
      <c r="I18">
        <v>3.0180189999999998</v>
      </c>
      <c r="J18">
        <v>3.4883329999999999</v>
      </c>
      <c r="K18">
        <v>4.5627209999999998</v>
      </c>
      <c r="L18">
        <v>3.993992</v>
      </c>
      <c r="M18">
        <v>4.613156</v>
      </c>
      <c r="N18">
        <v>6.3423119999999997</v>
      </c>
      <c r="O18">
        <v>8.5588119999999996</v>
      </c>
      <c r="P18">
        <v>7.1512310000000001</v>
      </c>
      <c r="Q18">
        <v>8.9066989999999997</v>
      </c>
      <c r="R18">
        <v>8.5883730000000007</v>
      </c>
      <c r="S18">
        <v>8.3889829999999996</v>
      </c>
      <c r="T18">
        <v>3.8471929999999999</v>
      </c>
      <c r="U18">
        <v>2.3170289999999998</v>
      </c>
      <c r="V18">
        <v>2.2695569999999998</v>
      </c>
      <c r="W18">
        <v>4.3604710000000004</v>
      </c>
      <c r="X18">
        <v>6.3193929999999998</v>
      </c>
      <c r="Y18">
        <v>5.8499140000000001</v>
      </c>
      <c r="Z18">
        <v>8.5138719999999992</v>
      </c>
      <c r="AA18">
        <v>6.4504349999999997</v>
      </c>
      <c r="AB18">
        <v>7.9157310000000001</v>
      </c>
      <c r="AC18">
        <v>8.9618830000000003</v>
      </c>
      <c r="AD18">
        <f t="shared" si="0"/>
        <v>6.3226765357142858</v>
      </c>
    </row>
    <row r="19" spans="1:30" x14ac:dyDescent="0.45">
      <c r="A19" t="s">
        <v>16</v>
      </c>
      <c r="B19">
        <v>8.0254560000000001</v>
      </c>
      <c r="C19">
        <v>8.0717029999999994</v>
      </c>
      <c r="D19">
        <v>6.9155009999999999</v>
      </c>
      <c r="E19">
        <v>8.4219849999999994</v>
      </c>
      <c r="F19">
        <v>8.6807449999999999</v>
      </c>
      <c r="G19">
        <v>1.6308450000000001</v>
      </c>
      <c r="H19">
        <v>3.3686690000000001</v>
      </c>
      <c r="I19">
        <v>2.1636449999999998</v>
      </c>
      <c r="J19">
        <v>3.1259109999999999</v>
      </c>
      <c r="K19">
        <v>3.9152170000000002</v>
      </c>
      <c r="L19">
        <v>4.5068729999999997</v>
      </c>
      <c r="M19">
        <v>4.1904560000000002</v>
      </c>
      <c r="N19">
        <v>6.237571</v>
      </c>
      <c r="O19">
        <v>8.4670380000000005</v>
      </c>
      <c r="P19">
        <v>7.304074</v>
      </c>
      <c r="Q19">
        <v>8.9029419999999995</v>
      </c>
      <c r="R19">
        <v>8.5768299999999993</v>
      </c>
      <c r="S19">
        <v>8.4646109999999997</v>
      </c>
      <c r="T19">
        <v>4.1626580000000004</v>
      </c>
      <c r="U19">
        <v>2.0965790000000002</v>
      </c>
      <c r="V19">
        <v>2.2842039999999999</v>
      </c>
      <c r="W19">
        <v>0.69294699999999998</v>
      </c>
      <c r="X19">
        <v>3.4784929999999998</v>
      </c>
      <c r="Y19">
        <v>5.2817170000000004</v>
      </c>
      <c r="Z19">
        <v>8.3952670000000005</v>
      </c>
      <c r="AA19">
        <v>6.683592</v>
      </c>
      <c r="AB19">
        <v>7.9860949999999997</v>
      </c>
      <c r="AC19">
        <v>8.9589820000000007</v>
      </c>
      <c r="AD19">
        <f t="shared" si="0"/>
        <v>5.7496645000000006</v>
      </c>
    </row>
    <row r="20" spans="1:30" x14ac:dyDescent="0.45">
      <c r="A20" t="s">
        <v>17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  <c r="I20">
        <v>0</v>
      </c>
      <c r="J20">
        <v>0.50380400000000003</v>
      </c>
      <c r="K20">
        <v>2.903381</v>
      </c>
      <c r="L20">
        <v>4.225562</v>
      </c>
      <c r="M20">
        <v>4.1279380000000003</v>
      </c>
      <c r="N20">
        <v>6.2081580000000001</v>
      </c>
      <c r="O20">
        <v>8.4778680000000008</v>
      </c>
      <c r="P20">
        <v>6.9584080000000004</v>
      </c>
      <c r="Q20">
        <v>8.9066139999999994</v>
      </c>
      <c r="R20">
        <v>8.5883730000000007</v>
      </c>
      <c r="S20">
        <v>8.5090299999999992</v>
      </c>
      <c r="T20">
        <v>4.0041469999999997</v>
      </c>
      <c r="U20">
        <v>1.8719669999999999</v>
      </c>
      <c r="V20">
        <v>1.8491359999999999</v>
      </c>
      <c r="W20">
        <v>3.6119910000000002</v>
      </c>
      <c r="X20">
        <v>6.4029990000000003</v>
      </c>
      <c r="Y20">
        <v>3.256389</v>
      </c>
      <c r="Z20">
        <v>8.2273320000000005</v>
      </c>
      <c r="AA20">
        <v>6.7229000000000001</v>
      </c>
      <c r="AB20">
        <v>8.0151219999999999</v>
      </c>
      <c r="AC20">
        <v>8.9579330000000006</v>
      </c>
      <c r="AD20">
        <f t="shared" si="0"/>
        <v>4.0117518571428565</v>
      </c>
    </row>
    <row r="21" spans="1:30" x14ac:dyDescent="0.45">
      <c r="A21" t="s">
        <v>18</v>
      </c>
      <c r="B21">
        <v>24.072548000000001</v>
      </c>
      <c r="C21">
        <v>24.310828999999998</v>
      </c>
      <c r="D21">
        <v>21.073682999999999</v>
      </c>
      <c r="E21">
        <v>25.265741999999999</v>
      </c>
      <c r="F21">
        <v>26.041107</v>
      </c>
      <c r="G21">
        <v>18.568784999999998</v>
      </c>
      <c r="H21">
        <v>10.96284</v>
      </c>
      <c r="I21">
        <v>8.1214870000000001</v>
      </c>
      <c r="J21">
        <v>10.458724999999999</v>
      </c>
      <c r="K21">
        <v>15.711416</v>
      </c>
      <c r="L21">
        <v>16.212499999999999</v>
      </c>
      <c r="M21">
        <v>17.554244000000001</v>
      </c>
      <c r="N21">
        <v>25.065619999999999</v>
      </c>
      <c r="O21">
        <v>33.959781</v>
      </c>
      <c r="P21">
        <v>28.563022</v>
      </c>
      <c r="Q21">
        <v>35.613543999999997</v>
      </c>
      <c r="R21">
        <v>34.326160000000002</v>
      </c>
      <c r="S21">
        <v>33.665199000000001</v>
      </c>
      <c r="T21">
        <v>15.500677</v>
      </c>
      <c r="U21">
        <v>8.4345719999999993</v>
      </c>
      <c r="V21">
        <v>8.6259049999999995</v>
      </c>
      <c r="W21">
        <v>12.965055</v>
      </c>
      <c r="X21">
        <v>21.600739999999998</v>
      </c>
      <c r="Y21">
        <v>20.802477</v>
      </c>
      <c r="Z21">
        <v>33.654119000000001</v>
      </c>
      <c r="AA21">
        <v>26.371862</v>
      </c>
      <c r="AB21">
        <v>31.764821999999999</v>
      </c>
      <c r="AC21">
        <v>35.807786999999998</v>
      </c>
      <c r="AD21">
        <f t="shared" si="0"/>
        <v>22.324115999999997</v>
      </c>
    </row>
    <row r="22" spans="1:30" x14ac:dyDescent="0.45">
      <c r="A22" t="s">
        <v>19</v>
      </c>
      <c r="B22">
        <v>3.0499420000000002</v>
      </c>
      <c r="C22">
        <v>4.1784809999999997</v>
      </c>
      <c r="D22">
        <v>8.041677</v>
      </c>
      <c r="E22">
        <v>20.886634999999998</v>
      </c>
      <c r="F22">
        <v>20.977706000000001</v>
      </c>
      <c r="G22">
        <v>9.9823260000000005</v>
      </c>
      <c r="H22">
        <v>0.86819900000000005</v>
      </c>
      <c r="I22">
        <v>4.4642340000000003</v>
      </c>
      <c r="J22">
        <v>4.8094000000000001</v>
      </c>
      <c r="K22">
        <v>8.7497729999999994</v>
      </c>
      <c r="L22">
        <v>8.4384139999999999</v>
      </c>
      <c r="M22">
        <v>6.6609299999999996</v>
      </c>
      <c r="N22">
        <v>12.191267</v>
      </c>
      <c r="O22">
        <v>19.457909000000001</v>
      </c>
      <c r="P22">
        <v>13.827862</v>
      </c>
      <c r="Q22">
        <v>21.093796000000001</v>
      </c>
      <c r="R22">
        <v>20.848784999999999</v>
      </c>
      <c r="S22">
        <v>20.92313</v>
      </c>
      <c r="T22">
        <v>8.2972520000000003</v>
      </c>
      <c r="U22">
        <v>4.5498209999999997</v>
      </c>
      <c r="V22">
        <v>2.9346260000000002</v>
      </c>
      <c r="W22">
        <v>2.5765699999999998</v>
      </c>
      <c r="X22">
        <v>12.859382</v>
      </c>
      <c r="Y22">
        <v>10.406148999999999</v>
      </c>
      <c r="Z22">
        <v>19.038764</v>
      </c>
      <c r="AA22">
        <v>12.975303</v>
      </c>
      <c r="AB22">
        <v>17.771381000000002</v>
      </c>
      <c r="AC22">
        <v>21.489061</v>
      </c>
      <c r="AD22">
        <f t="shared" si="0"/>
        <v>11.512456250000001</v>
      </c>
    </row>
    <row r="23" spans="1:30" x14ac:dyDescent="0.45">
      <c r="A23" t="s">
        <v>20</v>
      </c>
      <c r="B23">
        <v>18.339058000000001</v>
      </c>
      <c r="C23">
        <v>17.859203999999998</v>
      </c>
      <c r="D23">
        <v>16.576156999999998</v>
      </c>
      <c r="E23">
        <v>20.895068999999999</v>
      </c>
      <c r="F23">
        <v>20.897503</v>
      </c>
      <c r="G23">
        <v>15.420999999999999</v>
      </c>
      <c r="H23">
        <v>9.0462579999999999</v>
      </c>
      <c r="I23">
        <v>6.6068300000000004</v>
      </c>
      <c r="J23">
        <v>9.0594409999999996</v>
      </c>
      <c r="K23">
        <v>13.251359000000001</v>
      </c>
      <c r="L23">
        <v>13.681836000000001</v>
      </c>
      <c r="M23">
        <v>13.015871000000001</v>
      </c>
      <c r="N23">
        <v>15.648467</v>
      </c>
      <c r="O23">
        <v>20.026703000000001</v>
      </c>
      <c r="P23">
        <v>18.060642999999999</v>
      </c>
      <c r="Q23">
        <v>21.062578999999999</v>
      </c>
      <c r="R23">
        <v>20.857205</v>
      </c>
      <c r="S23">
        <v>20.651033999999999</v>
      </c>
      <c r="T23">
        <v>10.408564999999999</v>
      </c>
      <c r="U23">
        <v>6.5492610000000004</v>
      </c>
      <c r="V23">
        <v>5.9901280000000003</v>
      </c>
      <c r="W23">
        <v>8.5471850000000007</v>
      </c>
      <c r="X23">
        <v>11.284589</v>
      </c>
      <c r="Y23">
        <v>15.888697000000001</v>
      </c>
      <c r="Z23">
        <v>19.883409</v>
      </c>
      <c r="AA23">
        <v>16.338636999999999</v>
      </c>
      <c r="AB23">
        <v>18.845799</v>
      </c>
      <c r="AC23">
        <v>21.528033000000001</v>
      </c>
      <c r="AD23">
        <f t="shared" si="0"/>
        <v>15.222161428571429</v>
      </c>
    </row>
    <row r="24" spans="1:30" x14ac:dyDescent="0.45">
      <c r="A24" t="s">
        <v>24</v>
      </c>
      <c r="B24">
        <v>17.843450000000001</v>
      </c>
      <c r="C24">
        <v>18.151458000000002</v>
      </c>
      <c r="D24">
        <v>15.475317</v>
      </c>
      <c r="E24">
        <v>20.931636999999998</v>
      </c>
      <c r="F24">
        <v>20.815249999999999</v>
      </c>
      <c r="G24">
        <v>16.653482</v>
      </c>
      <c r="H24">
        <v>6.6672900000000004</v>
      </c>
      <c r="I24">
        <v>6.8552530000000003</v>
      </c>
      <c r="J24">
        <v>9.4714259999999992</v>
      </c>
      <c r="K24">
        <v>13.05688</v>
      </c>
      <c r="L24">
        <v>0</v>
      </c>
      <c r="M24">
        <v>7.4611020000000003</v>
      </c>
      <c r="N24">
        <v>14.659993</v>
      </c>
      <c r="O24">
        <v>20.207379</v>
      </c>
      <c r="P24">
        <v>17.310288</v>
      </c>
      <c r="Q24">
        <v>20.626864999999999</v>
      </c>
      <c r="R24">
        <v>20.975676</v>
      </c>
      <c r="S24">
        <v>19.096549</v>
      </c>
      <c r="T24">
        <v>9.9507560000000002</v>
      </c>
      <c r="U24">
        <v>4.4794609999999997</v>
      </c>
      <c r="V24">
        <v>6.125845</v>
      </c>
      <c r="W24">
        <v>8.1075990000000004</v>
      </c>
      <c r="X24">
        <v>8.1116639999999993</v>
      </c>
      <c r="Y24">
        <v>14.142874000000001</v>
      </c>
      <c r="Z24">
        <v>20.167891000000001</v>
      </c>
      <c r="AA24">
        <v>15.921409000000001</v>
      </c>
      <c r="AB24">
        <v>19.267302000000001</v>
      </c>
      <c r="AC24">
        <v>21.575666999999999</v>
      </c>
      <c r="AD24">
        <f t="shared" si="0"/>
        <v>14.075348678571432</v>
      </c>
    </row>
    <row r="25" spans="1:30" x14ac:dyDescent="0.45">
      <c r="A25" t="s">
        <v>21</v>
      </c>
      <c r="B25">
        <v>19.270033000000002</v>
      </c>
      <c r="C25">
        <v>19.488869999999999</v>
      </c>
      <c r="D25">
        <v>17.167127000000001</v>
      </c>
      <c r="E25">
        <v>21.219909000000001</v>
      </c>
      <c r="F25">
        <v>21.211303999999998</v>
      </c>
      <c r="G25">
        <v>20.247454000000001</v>
      </c>
      <c r="H25">
        <v>8.4523220000000006</v>
      </c>
      <c r="I25">
        <v>0</v>
      </c>
      <c r="J25">
        <v>0</v>
      </c>
      <c r="K25">
        <v>0.83752899999999997</v>
      </c>
      <c r="L25">
        <v>15.023939</v>
      </c>
      <c r="M25">
        <v>13.575965999999999</v>
      </c>
      <c r="N25">
        <v>16.710616000000002</v>
      </c>
      <c r="O25">
        <v>20.877521999999999</v>
      </c>
      <c r="P25">
        <v>19.045487000000001</v>
      </c>
      <c r="Q25">
        <v>21.148440000000001</v>
      </c>
      <c r="R25">
        <v>21.238334999999999</v>
      </c>
      <c r="S25">
        <v>20.407679000000002</v>
      </c>
      <c r="T25">
        <v>7.3427819999999997</v>
      </c>
      <c r="U25">
        <v>2.712358</v>
      </c>
      <c r="V25">
        <v>3.7016200000000001</v>
      </c>
      <c r="W25">
        <v>10.616142999999999</v>
      </c>
      <c r="X25">
        <v>18.362573999999999</v>
      </c>
      <c r="Y25">
        <v>8.3853030000000004</v>
      </c>
      <c r="Z25">
        <v>21.128216999999999</v>
      </c>
      <c r="AA25">
        <v>17.426279999999998</v>
      </c>
      <c r="AB25">
        <v>19.966318000000001</v>
      </c>
      <c r="AC25">
        <v>21.869783999999999</v>
      </c>
      <c r="AD25">
        <f t="shared" si="0"/>
        <v>14.551211107142858</v>
      </c>
    </row>
    <row r="26" spans="1:30" x14ac:dyDescent="0.45">
      <c r="A26" t="s">
        <v>22</v>
      </c>
      <c r="B26">
        <v>58.502482999999998</v>
      </c>
      <c r="C26">
        <v>59.678012000000003</v>
      </c>
      <c r="D26">
        <v>57.260277000000002</v>
      </c>
      <c r="E26">
        <v>83.933250000000001</v>
      </c>
      <c r="F26">
        <v>83.901762000000005</v>
      </c>
      <c r="G26">
        <v>62.304262000000001</v>
      </c>
      <c r="H26">
        <v>25.034068999999999</v>
      </c>
      <c r="I26">
        <v>17.926317999999998</v>
      </c>
      <c r="J26">
        <v>23.340267999999998</v>
      </c>
      <c r="K26">
        <v>35.895541000000001</v>
      </c>
      <c r="L26">
        <v>37.132500999999998</v>
      </c>
      <c r="M26">
        <v>40.713867999999998</v>
      </c>
      <c r="N26">
        <v>59.210343999999999</v>
      </c>
      <c r="O26">
        <v>80.569513000000001</v>
      </c>
      <c r="P26">
        <v>68.244280000000003</v>
      </c>
      <c r="Q26">
        <v>83.93168</v>
      </c>
      <c r="R26">
        <v>83.920001999999997</v>
      </c>
      <c r="S26">
        <v>81.078391999999994</v>
      </c>
      <c r="T26">
        <v>35.999355000000001</v>
      </c>
      <c r="U26">
        <v>18.290901000000002</v>
      </c>
      <c r="V26">
        <v>18.752219</v>
      </c>
      <c r="W26">
        <v>29.847498000000002</v>
      </c>
      <c r="X26">
        <v>50.584721999999999</v>
      </c>
      <c r="Y26">
        <v>48.823022000000002</v>
      </c>
      <c r="Z26">
        <v>80.218281000000005</v>
      </c>
      <c r="AA26">
        <v>62.661630000000002</v>
      </c>
      <c r="AB26">
        <v>75.850798999999995</v>
      </c>
      <c r="AC26">
        <v>86.462543999999994</v>
      </c>
      <c r="AD26">
        <f t="shared" si="0"/>
        <v>55.359564035714293</v>
      </c>
    </row>
    <row r="27" spans="1:30" x14ac:dyDescent="0.45">
      <c r="A27" t="s">
        <v>49</v>
      </c>
      <c r="B27">
        <f t="shared" ref="B27:AC27" si="1">B26+B21+B15+B9</f>
        <v>310.10051599999997</v>
      </c>
      <c r="C27">
        <f t="shared" si="1"/>
        <v>285.71332100000001</v>
      </c>
      <c r="D27">
        <f t="shared" si="1"/>
        <v>246.48429200000004</v>
      </c>
      <c r="E27">
        <f t="shared" si="1"/>
        <v>555.38261899999998</v>
      </c>
      <c r="F27">
        <f t="shared" si="1"/>
        <v>794.28829499999995</v>
      </c>
      <c r="G27">
        <f t="shared" si="1"/>
        <v>678.82225700000004</v>
      </c>
      <c r="H27">
        <f t="shared" si="1"/>
        <v>312.02999400000004</v>
      </c>
      <c r="I27">
        <f t="shared" si="1"/>
        <v>185.20406600000001</v>
      </c>
      <c r="J27">
        <f t="shared" si="1"/>
        <v>230.19736799999998</v>
      </c>
      <c r="K27">
        <f t="shared" si="1"/>
        <v>248.04834500000001</v>
      </c>
      <c r="L27">
        <f t="shared" si="1"/>
        <v>228.03581399999999</v>
      </c>
      <c r="M27">
        <f t="shared" si="1"/>
        <v>287.31276800000001</v>
      </c>
      <c r="N27">
        <f t="shared" si="1"/>
        <v>345.89069400000005</v>
      </c>
      <c r="O27">
        <f t="shared" si="1"/>
        <v>340.35402599999998</v>
      </c>
      <c r="P27">
        <f t="shared" si="1"/>
        <v>287.22654499999999</v>
      </c>
      <c r="Q27">
        <f t="shared" si="1"/>
        <v>396.07642099999998</v>
      </c>
      <c r="R27">
        <f t="shared" si="1"/>
        <v>742.41859900000009</v>
      </c>
      <c r="S27">
        <f t="shared" si="1"/>
        <v>724.47046599999999</v>
      </c>
      <c r="T27">
        <f t="shared" si="1"/>
        <v>522.48419999999999</v>
      </c>
      <c r="U27">
        <f t="shared" si="1"/>
        <v>221.50056599999999</v>
      </c>
      <c r="V27">
        <f t="shared" si="1"/>
        <v>157.19323299999999</v>
      </c>
      <c r="W27">
        <f t="shared" si="1"/>
        <v>233.42406299999999</v>
      </c>
      <c r="X27">
        <f t="shared" si="1"/>
        <v>335.66458999999998</v>
      </c>
      <c r="Y27">
        <f t="shared" si="1"/>
        <v>323.41796899999997</v>
      </c>
      <c r="Z27">
        <f t="shared" si="1"/>
        <v>355.905687</v>
      </c>
      <c r="AA27">
        <f t="shared" si="1"/>
        <v>351.56450799999999</v>
      </c>
      <c r="AB27">
        <f t="shared" si="1"/>
        <v>356.36002000000002</v>
      </c>
      <c r="AC27">
        <f t="shared" si="1"/>
        <v>381.48670600000003</v>
      </c>
      <c r="AD27">
        <f>AD26+AD21+AD15+AD9</f>
        <v>372.75206957142859</v>
      </c>
    </row>
    <row r="28" spans="1:30" x14ac:dyDescent="0.45">
      <c r="B28">
        <v>2019</v>
      </c>
      <c r="C28">
        <v>2019</v>
      </c>
      <c r="D28">
        <v>2019</v>
      </c>
      <c r="E28">
        <v>2019</v>
      </c>
      <c r="F28">
        <v>2019</v>
      </c>
      <c r="G28">
        <v>2019</v>
      </c>
      <c r="H28">
        <v>2019</v>
      </c>
      <c r="I28">
        <v>2019</v>
      </c>
      <c r="J28">
        <v>2019</v>
      </c>
      <c r="K28">
        <v>2019</v>
      </c>
      <c r="L28">
        <v>2019</v>
      </c>
      <c r="M28">
        <v>2019</v>
      </c>
      <c r="N28">
        <v>2020</v>
      </c>
      <c r="O28">
        <v>2020</v>
      </c>
      <c r="P28">
        <v>2020</v>
      </c>
      <c r="Q28">
        <v>2020</v>
      </c>
      <c r="R28">
        <v>2020</v>
      </c>
      <c r="S28">
        <v>2020</v>
      </c>
      <c r="T28">
        <v>2020</v>
      </c>
      <c r="U28">
        <v>2020</v>
      </c>
      <c r="V28">
        <v>2020</v>
      </c>
      <c r="W28">
        <v>2020</v>
      </c>
      <c r="X28">
        <v>2020</v>
      </c>
      <c r="Y28">
        <v>2020</v>
      </c>
      <c r="Z28">
        <v>2021</v>
      </c>
      <c r="AA28">
        <v>2021</v>
      </c>
      <c r="AB28">
        <v>2021</v>
      </c>
      <c r="AC28">
        <v>2021</v>
      </c>
    </row>
    <row r="29" spans="1:30" x14ac:dyDescent="0.45">
      <c r="B29" s="1">
        <v>44197</v>
      </c>
      <c r="C29" s="1">
        <v>44228</v>
      </c>
      <c r="D29" s="1">
        <v>44256</v>
      </c>
      <c r="E29" s="1">
        <v>44287</v>
      </c>
      <c r="F29" s="1">
        <v>44317</v>
      </c>
      <c r="G29" s="1">
        <v>44348</v>
      </c>
      <c r="H29" s="1">
        <v>44378</v>
      </c>
      <c r="I29" s="1">
        <v>44409</v>
      </c>
      <c r="J29" s="1">
        <v>44440</v>
      </c>
      <c r="K29" s="1">
        <v>44470</v>
      </c>
      <c r="L29" s="1">
        <v>44501</v>
      </c>
      <c r="M29" s="1">
        <v>44531</v>
      </c>
      <c r="N29" s="1">
        <v>44197</v>
      </c>
      <c r="O29" s="1">
        <v>44228</v>
      </c>
      <c r="P29" s="1">
        <v>44256</v>
      </c>
      <c r="Q29" s="1">
        <v>44287</v>
      </c>
      <c r="R29" s="1">
        <v>44317</v>
      </c>
      <c r="S29" s="1">
        <v>44348</v>
      </c>
      <c r="T29" s="1">
        <v>44378</v>
      </c>
      <c r="U29" s="1">
        <v>44409</v>
      </c>
      <c r="V29" s="1">
        <v>44440</v>
      </c>
      <c r="W29" s="1">
        <v>44470</v>
      </c>
      <c r="X29" s="1">
        <v>44501</v>
      </c>
      <c r="Y29" s="1">
        <v>44531</v>
      </c>
      <c r="Z29" s="1">
        <v>44197</v>
      </c>
      <c r="AA29" s="1">
        <v>44228</v>
      </c>
      <c r="AB29" s="1">
        <v>44256</v>
      </c>
      <c r="AC29" s="1">
        <v>44287</v>
      </c>
      <c r="AD29" t="s">
        <v>23</v>
      </c>
    </row>
    <row r="30" spans="1:30" x14ac:dyDescent="0.45">
      <c r="A30" t="s">
        <v>0</v>
      </c>
      <c r="B30">
        <f>B3-'7 Cab2 2004'!B3</f>
        <v>7988.431660999544</v>
      </c>
      <c r="C30">
        <f>C3-'7 Cab2 2004'!C3</f>
        <v>-7724.4893459994346</v>
      </c>
      <c r="D30">
        <f>D3-'7 Cab2 2004'!D3</f>
        <v>1863.512377999723</v>
      </c>
      <c r="E30">
        <f>E3-'7 Cab2 2004'!E3</f>
        <v>18372.391115996987</v>
      </c>
      <c r="F30">
        <f>F3-'7 Cab2 2004'!F3</f>
        <v>49415.052154999226</v>
      </c>
      <c r="G30">
        <f>G3-'7 Cab2 2004'!G3</f>
        <v>24496.024251000024</v>
      </c>
      <c r="H30">
        <f>H3-'7 Cab2 2004'!H3</f>
        <v>-9553.0057699996978</v>
      </c>
      <c r="I30">
        <f>I3-'7 Cab2 2004'!I3</f>
        <v>7860.148125000298</v>
      </c>
      <c r="J30">
        <f>J3-'7 Cab2 2004'!J3</f>
        <v>-15162.11729599908</v>
      </c>
      <c r="K30">
        <f>K3-'7 Cab2 2004'!K3</f>
        <v>-646.64761300384998</v>
      </c>
      <c r="L30">
        <f>L3-'7 Cab2 2004'!L3</f>
        <v>31741.704743000679</v>
      </c>
      <c r="M30">
        <f>M3-'7 Cab2 2004'!M3</f>
        <v>-14779.968814999796</v>
      </c>
      <c r="N30">
        <f>N3-'7 Cab2 2004'!N3</f>
        <v>-1125.2621059995145</v>
      </c>
      <c r="O30">
        <f>O3-'7 Cab2 2004'!O3</f>
        <v>-895.21706699952483</v>
      </c>
      <c r="P30">
        <f>P3-'7 Cab2 2004'!P3</f>
        <v>4456.3495309995487</v>
      </c>
      <c r="Q30">
        <f>Q3-'7 Cab2 2004'!Q3</f>
        <v>12764.773841999471</v>
      </c>
      <c r="R30">
        <f>R3-'7 Cab2 2004'!R3</f>
        <v>429252.01513999701</v>
      </c>
      <c r="S30">
        <f>S3-'7 Cab2 2004'!S3</f>
        <v>38082.117531001568</v>
      </c>
      <c r="T30">
        <f>T3-'7 Cab2 2004'!T3</f>
        <v>20690.487452998757</v>
      </c>
      <c r="U30">
        <f>U3-'7 Cab2 2004'!U3</f>
        <v>-5791.6913930000737</v>
      </c>
      <c r="V30">
        <f>V3-'7 Cab2 2004'!V3</f>
        <v>-3906.185742999427</v>
      </c>
      <c r="W30">
        <f>W3-'7 Cab2 2004'!W3</f>
        <v>4406.397804999724</v>
      </c>
      <c r="X30">
        <f>X3-'7 Cab2 2004'!X3</f>
        <v>-3649.3537860000506</v>
      </c>
      <c r="Y30">
        <f>Y3-'7 Cab2 2004'!Y3</f>
        <v>-6013.9090720005333</v>
      </c>
      <c r="Z30">
        <f>Z3-'7 Cab2 2004'!Z3</f>
        <v>-6735.4160610008985</v>
      </c>
      <c r="AA30">
        <f>AA3-'7 Cab2 2004'!AA3</f>
        <v>-6585.5725330002606</v>
      </c>
      <c r="AB30">
        <f>AB3-'7 Cab2 2004'!AB3</f>
        <v>80.639727000147104</v>
      </c>
      <c r="AC30">
        <f>AC3-'7 Cab2 2004'!AC3</f>
        <v>-12212.873024001718</v>
      </c>
      <c r="AD30">
        <f>AVERAGE(B30:AC30)</f>
        <v>19881.726279749601</v>
      </c>
    </row>
    <row r="31" spans="1:30" x14ac:dyDescent="0.45">
      <c r="A31" t="s">
        <v>1</v>
      </c>
      <c r="B31">
        <f>B4-'7 Cab2 2004'!B4</f>
        <v>7636.0938980001956</v>
      </c>
      <c r="C31">
        <f>C4-'7 Cab2 2004'!C4</f>
        <v>2028.4524860009551</v>
      </c>
      <c r="D31">
        <f>D4-'7 Cab2 2004'!D4</f>
        <v>1742.440990999341</v>
      </c>
      <c r="E31">
        <f>E4-'7 Cab2 2004'!E4</f>
        <v>3875.5508840000257</v>
      </c>
      <c r="F31">
        <f>F4-'7 Cab2 2004'!F4</f>
        <v>-6083.9428740000585</v>
      </c>
      <c r="G31">
        <f>G4-'7 Cab2 2004'!G4</f>
        <v>-7287.6097800000571</v>
      </c>
      <c r="H31">
        <f>H4-'7 Cab2 2004'!H4</f>
        <v>294.33979799970984</v>
      </c>
      <c r="I31">
        <f>I4-'7 Cab2 2004'!I4</f>
        <v>8901.9138550003991</v>
      </c>
      <c r="J31">
        <f>J4-'7 Cab2 2004'!J4</f>
        <v>-13867.574310000055</v>
      </c>
      <c r="K31">
        <f>K4-'7 Cab2 2004'!K4</f>
        <v>3640.340914000757</v>
      </c>
      <c r="L31">
        <f>L4-'7 Cab2 2004'!L4</f>
        <v>30978.501307999715</v>
      </c>
      <c r="M31">
        <f>M4-'7 Cab2 2004'!M4</f>
        <v>-14780.316788000055</v>
      </c>
      <c r="N31">
        <f>N4-'7 Cab2 2004'!N4</f>
        <v>-5414.6485740002245</v>
      </c>
      <c r="O31">
        <f>O4-'7 Cab2 2004'!O4</f>
        <v>-343.67200399935246</v>
      </c>
      <c r="P31">
        <f>P4-'7 Cab2 2004'!P4</f>
        <v>4456.3495309995487</v>
      </c>
      <c r="Q31">
        <f>Q4-'7 Cab2 2004'!Q4</f>
        <v>7237.8717809999362</v>
      </c>
      <c r="R31">
        <f>R4-'7 Cab2 2004'!R4</f>
        <v>3314.8510660000029</v>
      </c>
      <c r="S31">
        <f>S4-'7 Cab2 2004'!S4</f>
        <v>-8401.8416120000184</v>
      </c>
      <c r="T31">
        <f>T4-'7 Cab2 2004'!T4</f>
        <v>-29588.154207999818</v>
      </c>
      <c r="U31">
        <f>U4-'7 Cab2 2004'!U4</f>
        <v>-4186.1839589998126</v>
      </c>
      <c r="V31">
        <f>V4-'7 Cab2 2004'!V4</f>
        <v>-4863.2142419992015</v>
      </c>
      <c r="W31">
        <f>W4-'7 Cab2 2004'!W4</f>
        <v>4215.6303819995373</v>
      </c>
      <c r="X31">
        <f>X4-'7 Cab2 2004'!X4</f>
        <v>-3649.3534829998389</v>
      </c>
      <c r="Y31">
        <f>Y4-'7 Cab2 2004'!Y4</f>
        <v>-6013.9090720005333</v>
      </c>
      <c r="Z31">
        <f>Z4-'7 Cab2 2004'!Z4</f>
        <v>7089.5107720000669</v>
      </c>
      <c r="AA31">
        <f>AA4-'7 Cab2 2004'!AA4</f>
        <v>3703.3489849995822</v>
      </c>
      <c r="AB31">
        <f>AB4-'7 Cab2 2004'!AB4</f>
        <v>-89.145095000043511</v>
      </c>
      <c r="AC31">
        <f>AC4-'7 Cab2 2004'!AC4</f>
        <v>3007.3915379999671</v>
      </c>
      <c r="AD31">
        <f t="shared" ref="AD31:AD53" si="2">AVERAGE(B31:AC31)</f>
        <v>-444.53492185711883</v>
      </c>
    </row>
    <row r="32" spans="1:30" x14ac:dyDescent="0.45">
      <c r="A32" t="s">
        <v>2</v>
      </c>
      <c r="B32">
        <f>B5-'7 Cab2 2004'!B5</f>
        <v>-0.11185600000000306</v>
      </c>
      <c r="C32">
        <f>C5-'7 Cab2 2004'!C5</f>
        <v>2.0661000000004037E-2</v>
      </c>
      <c r="D32">
        <f>D5-'7 Cab2 2004'!D5</f>
        <v>-1.5531000000002848E-2</v>
      </c>
      <c r="E32">
        <f>E5-'7 Cab2 2004'!E5</f>
        <v>0.53549999999999898</v>
      </c>
      <c r="F32">
        <f>F5-'7 Cab2 2004'!F5</f>
        <v>-7.3250000000015802E-3</v>
      </c>
      <c r="G32">
        <f>G5-'7 Cab2 2004'!G5</f>
        <v>0.21247899999999476</v>
      </c>
      <c r="H32">
        <f>H5-'7 Cab2 2004'!H5</f>
        <v>-0.15112400000000292</v>
      </c>
      <c r="I32">
        <f>I5-'7 Cab2 2004'!I5</f>
        <v>-0.37984600000000057</v>
      </c>
      <c r="J32">
        <f>J5-'7 Cab2 2004'!J5</f>
        <v>0.14730699999999786</v>
      </c>
      <c r="K32">
        <f>K5-'7 Cab2 2004'!K5</f>
        <v>0.61924099999999527</v>
      </c>
      <c r="L32">
        <f>L5-'7 Cab2 2004'!L5</f>
        <v>-0.19456800000000385</v>
      </c>
      <c r="M32">
        <f>M5-'7 Cab2 2004'!M5</f>
        <v>0.25292000000000314</v>
      </c>
      <c r="N32">
        <f>N5-'7 Cab2 2004'!N5</f>
        <v>0.12206099999999509</v>
      </c>
      <c r="O32">
        <f>O5-'7 Cab2 2004'!O5</f>
        <v>-0.75195899999999938</v>
      </c>
      <c r="P32">
        <f>P5-'7 Cab2 2004'!P5</f>
        <v>-0.12095599999999962</v>
      </c>
      <c r="Q32">
        <f>Q5-'7 Cab2 2004'!Q5</f>
        <v>0</v>
      </c>
      <c r="R32">
        <f>R5-'7 Cab2 2004'!R5</f>
        <v>0</v>
      </c>
      <c r="S32">
        <f>S5-'7 Cab2 2004'!S5</f>
        <v>-3.0606000000002354E-2</v>
      </c>
      <c r="T32">
        <f>T5-'7 Cab2 2004'!T5</f>
        <v>5.779799999999824E-2</v>
      </c>
      <c r="U32">
        <f>U5-'7 Cab2 2004'!U5</f>
        <v>-4.3843000000002519E-2</v>
      </c>
      <c r="V32">
        <f>V5-'7 Cab2 2004'!V5</f>
        <v>-8.1053000000000708E-2</v>
      </c>
      <c r="W32">
        <f>W5-'7 Cab2 2004'!W5</f>
        <v>0.14337899999999593</v>
      </c>
      <c r="X32">
        <f>X5-'7 Cab2 2004'!X5</f>
        <v>-0.20287299999999675</v>
      </c>
      <c r="Y32">
        <f>Y5-'7 Cab2 2004'!Y5</f>
        <v>0.18360700000000207</v>
      </c>
      <c r="Z32">
        <f>Z5-'7 Cab2 2004'!Z5</f>
        <v>-0.30297600000000102</v>
      </c>
      <c r="AA32">
        <f>AA5-'7 Cab2 2004'!AA5</f>
        <v>-0.77434099999999972</v>
      </c>
      <c r="AB32">
        <f>AB5-'7 Cab2 2004'!AB5</f>
        <v>4.4689999999995678E-2</v>
      </c>
      <c r="AC32">
        <f>AC5-'7 Cab2 2004'!AC5</f>
        <v>0.42406300000000385</v>
      </c>
      <c r="AD32">
        <f t="shared" si="2"/>
        <v>-1.4469678571429714E-2</v>
      </c>
    </row>
    <row r="33" spans="1:30" x14ac:dyDescent="0.45">
      <c r="A33" t="s">
        <v>3</v>
      </c>
      <c r="B33">
        <f>B6-'7 Cab2 2004'!B6</f>
        <v>-4.2900000000045679E-4</v>
      </c>
      <c r="C33">
        <f>C6-'7 Cab2 2004'!C6</f>
        <v>0.13437199999999905</v>
      </c>
      <c r="D33">
        <f>D6-'7 Cab2 2004'!D6</f>
        <v>-0.30555099999999769</v>
      </c>
      <c r="E33">
        <f>E6-'7 Cab2 2004'!E6</f>
        <v>-0.40564799999999934</v>
      </c>
      <c r="F33">
        <f>F6-'7 Cab2 2004'!F6</f>
        <v>2.1415000000004625E-2</v>
      </c>
      <c r="G33">
        <f>G6-'7 Cab2 2004'!G6</f>
        <v>-8.7120999999996229E-2</v>
      </c>
      <c r="H33">
        <f>H6-'7 Cab2 2004'!H6</f>
        <v>-0.32679200000000108</v>
      </c>
      <c r="I33">
        <f>I6-'7 Cab2 2004'!I6</f>
        <v>0.40182000000000073</v>
      </c>
      <c r="J33">
        <f>J6-'7 Cab2 2004'!J6</f>
        <v>5.7400000000007445E-4</v>
      </c>
      <c r="K33">
        <f>K6-'7 Cab2 2004'!K6</f>
        <v>0</v>
      </c>
      <c r="L33">
        <f>L6-'7 Cab2 2004'!L6</f>
        <v>0</v>
      </c>
      <c r="M33">
        <f>M6-'7 Cab2 2004'!M6</f>
        <v>0</v>
      </c>
      <c r="N33">
        <f>N6-'7 Cab2 2004'!N6</f>
        <v>0</v>
      </c>
      <c r="O33">
        <f>O6-'7 Cab2 2004'!O6</f>
        <v>0</v>
      </c>
      <c r="P33">
        <f>P6-'7 Cab2 2004'!P6</f>
        <v>-7.1000999999998982E-2</v>
      </c>
      <c r="Q33">
        <f>Q6-'7 Cab2 2004'!Q6</f>
        <v>-2.1537470000000027</v>
      </c>
      <c r="R33">
        <f>R6-'7 Cab2 2004'!R6</f>
        <v>-5.3290000000032478E-3</v>
      </c>
      <c r="S33">
        <f>S6-'7 Cab2 2004'!S6</f>
        <v>-0.18939699999999959</v>
      </c>
      <c r="T33">
        <f>T6-'7 Cab2 2004'!T6</f>
        <v>-0.24837400000000542</v>
      </c>
      <c r="U33">
        <f>U6-'7 Cab2 2004'!U6</f>
        <v>-0.43558499999999967</v>
      </c>
      <c r="V33">
        <f>V6-'7 Cab2 2004'!V6</f>
        <v>0.24732500000000002</v>
      </c>
      <c r="W33">
        <f>W6-'7 Cab2 2004'!W6</f>
        <v>0.43929500000000132</v>
      </c>
      <c r="X33">
        <f>X6-'7 Cab2 2004'!X6</f>
        <v>0.33480999999999739</v>
      </c>
      <c r="Y33">
        <f>Y6-'7 Cab2 2004'!Y6</f>
        <v>-0.70147700000000413</v>
      </c>
      <c r="Z33">
        <f>Z6-'7 Cab2 2004'!Z6</f>
        <v>-0.66405000000000314</v>
      </c>
      <c r="AA33">
        <f>AA6-'7 Cab2 2004'!AA6</f>
        <v>-0.64946400000000182</v>
      </c>
      <c r="AB33">
        <f>AB6-'7 Cab2 2004'!AB6</f>
        <v>-1.384999999999792E-2</v>
      </c>
      <c r="AC33">
        <f>AC6-'7 Cab2 2004'!AC6</f>
        <v>-0.74357699999999838</v>
      </c>
      <c r="AD33">
        <f t="shared" si="2"/>
        <v>-0.19363503571428595</v>
      </c>
    </row>
    <row r="34" spans="1:30" x14ac:dyDescent="0.45">
      <c r="A34" t="s">
        <v>4</v>
      </c>
      <c r="B34">
        <f>B7-'7 Cab2 2004'!B7</f>
        <v>-7.237299999999891E-2</v>
      </c>
      <c r="C34">
        <f>C7-'7 Cab2 2004'!C7</f>
        <v>-0.21047799999999839</v>
      </c>
      <c r="D34">
        <f>D7-'7 Cab2 2004'!D7</f>
        <v>-1.1870000000000047E-2</v>
      </c>
      <c r="E34">
        <f>E7-'7 Cab2 2004'!E7</f>
        <v>1.561299999999477E-2</v>
      </c>
      <c r="F34">
        <f>F7-'7 Cab2 2004'!F7</f>
        <v>2.1307000000007292E-2</v>
      </c>
      <c r="G34">
        <f>G7-'7 Cab2 2004'!G7</f>
        <v>1.7316999999998473E-2</v>
      </c>
      <c r="H34">
        <f>H7-'7 Cab2 2004'!H7</f>
        <v>6.0696000000000083E-2</v>
      </c>
      <c r="I34">
        <f>I7-'7 Cab2 2004'!I7</f>
        <v>-2.4064000000000085E-2</v>
      </c>
      <c r="J34">
        <f>J7-'7 Cab2 2004'!J7</f>
        <v>-8.9159000000002209E-2</v>
      </c>
      <c r="K34">
        <f>K7-'7 Cab2 2004'!K7</f>
        <v>-0.53576400000000035</v>
      </c>
      <c r="L34">
        <f>L7-'7 Cab2 2004'!L7</f>
        <v>0.59881599999999935</v>
      </c>
      <c r="M34">
        <f>M7-'7 Cab2 2004'!M7</f>
        <v>0.49696999999999747</v>
      </c>
      <c r="N34">
        <f>N7-'7 Cab2 2004'!N7</f>
        <v>-0.53836500000000598</v>
      </c>
      <c r="O34">
        <f>O7-'7 Cab2 2004'!O7</f>
        <v>-0.41327600000000331</v>
      </c>
      <c r="P34">
        <f>P7-'7 Cab2 2004'!P7</f>
        <v>-1.5931999999999391E-2</v>
      </c>
      <c r="Q34">
        <f>Q7-'7 Cab2 2004'!Q7</f>
        <v>1.3829059999999984</v>
      </c>
      <c r="R34">
        <f>R7-'7 Cab2 2004'!R7</f>
        <v>-5.3220000000067103E-3</v>
      </c>
      <c r="S34">
        <f>S7-'7 Cab2 2004'!S7</f>
        <v>-0.19247400000000425</v>
      </c>
      <c r="T34">
        <f>T7-'7 Cab2 2004'!T7</f>
        <v>0.32738799999999912</v>
      </c>
      <c r="U34">
        <f>U7-'7 Cab2 2004'!U7</f>
        <v>-0.12221199999999932</v>
      </c>
      <c r="V34">
        <f>V7-'7 Cab2 2004'!V7</f>
        <v>-2.4299999999999322E-4</v>
      </c>
      <c r="W34">
        <f>W7-'7 Cab2 2004'!W7</f>
        <v>0</v>
      </c>
      <c r="X34">
        <f>X7-'7 Cab2 2004'!X7</f>
        <v>0</v>
      </c>
      <c r="Y34">
        <f>Y7-'7 Cab2 2004'!Y7</f>
        <v>0</v>
      </c>
      <c r="Z34">
        <f>Z7-'7 Cab2 2004'!Z7</f>
        <v>0</v>
      </c>
      <c r="AA34">
        <f>AA7-'7 Cab2 2004'!AA7</f>
        <v>0</v>
      </c>
      <c r="AB34">
        <f>AB7-'7 Cab2 2004'!AB7</f>
        <v>-7.1699999999985664E-4</v>
      </c>
      <c r="AC34">
        <f>AC7-'7 Cab2 2004'!AC7</f>
        <v>-8.9679000000000286E-2</v>
      </c>
      <c r="AD34">
        <f t="shared" si="2"/>
        <v>2.1395892857141996E-2</v>
      </c>
    </row>
    <row r="35" spans="1:30" x14ac:dyDescent="0.45">
      <c r="A35" t="s">
        <v>5</v>
      </c>
      <c r="B35">
        <f>B8-'7 Cab2 2004'!B8</f>
        <v>0.20043899999999937</v>
      </c>
      <c r="C35">
        <f>C8-'7 Cab2 2004'!C8</f>
        <v>0.19974900000000062</v>
      </c>
      <c r="D35">
        <f>D8-'7 Cab2 2004'!D8</f>
        <v>0.2125370000000002</v>
      </c>
      <c r="E35">
        <f>E8-'7 Cab2 2004'!E8</f>
        <v>0.17119000000000284</v>
      </c>
      <c r="F35">
        <f>F8-'7 Cab2 2004'!F8</f>
        <v>-1.9863000000000852E-2</v>
      </c>
      <c r="G35">
        <f>G8-'7 Cab2 2004'!G8</f>
        <v>-8.2746000000000208E-2</v>
      </c>
      <c r="H35">
        <f>H8-'7 Cab2 2004'!H8</f>
        <v>0.39858100000000007</v>
      </c>
      <c r="I35">
        <f>I8-'7 Cab2 2004'!I8</f>
        <v>6.1506000000000061E-2</v>
      </c>
      <c r="J35">
        <f>J8-'7 Cab2 2004'!J8</f>
        <v>-7.4423000000000017E-2</v>
      </c>
      <c r="K35">
        <f>K8-'7 Cab2 2004'!K8</f>
        <v>3.3859999999998891E-3</v>
      </c>
      <c r="L35">
        <f>L8-'7 Cab2 2004'!L8</f>
        <v>-3.9235999999999827E-2</v>
      </c>
      <c r="M35">
        <f>M8-'7 Cab2 2004'!M8</f>
        <v>-0.90855300000000128</v>
      </c>
      <c r="N35">
        <f>N8-'7 Cab2 2004'!N8</f>
        <v>0.54629299999999859</v>
      </c>
      <c r="O35">
        <f>O8-'7 Cab2 2004'!O8</f>
        <v>0.81815100000000029</v>
      </c>
      <c r="P35">
        <f>P8-'7 Cab2 2004'!P8</f>
        <v>0.32844400000000107</v>
      </c>
      <c r="Q35">
        <f>Q8-'7 Cab2 2004'!Q8</f>
        <v>1.7425740000000012</v>
      </c>
      <c r="R35">
        <f>R8-'7 Cab2 2004'!R8</f>
        <v>-6.7379999999985785E-3</v>
      </c>
      <c r="S35">
        <f>S8-'7 Cab2 2004'!S8</f>
        <v>-9.7409000000006074E-2</v>
      </c>
      <c r="T35">
        <f>T8-'7 Cab2 2004'!T8</f>
        <v>-0.11242499999999467</v>
      </c>
      <c r="U35">
        <f>U8-'7 Cab2 2004'!U8</f>
        <v>0.38204199999999844</v>
      </c>
      <c r="V35">
        <f>V8-'7 Cab2 2004'!V8</f>
        <v>1.3390999999999487E-2</v>
      </c>
      <c r="W35">
        <f>W8-'7 Cab2 2004'!W8</f>
        <v>-0.31032800000000194</v>
      </c>
      <c r="X35">
        <f>X8-'7 Cab2 2004'!X8</f>
        <v>-1.1286999999999381E-2</v>
      </c>
      <c r="Y35">
        <f>Y8-'7 Cab2 2004'!Y8</f>
        <v>1.2015180000000001</v>
      </c>
      <c r="Z35">
        <f>Z8-'7 Cab2 2004'!Z8</f>
        <v>0.15997499999999931</v>
      </c>
      <c r="AA35">
        <f>AA8-'7 Cab2 2004'!AA8</f>
        <v>1.6081840000000014</v>
      </c>
      <c r="AB35">
        <f>AB8-'7 Cab2 2004'!AB8</f>
        <v>0.14085099999999962</v>
      </c>
      <c r="AC35">
        <f>AC8-'7 Cab2 2004'!AC8</f>
        <v>0.30816200000000027</v>
      </c>
      <c r="AD35">
        <f t="shared" si="2"/>
        <v>0.24407017857142857</v>
      </c>
    </row>
    <row r="36" spans="1:30" x14ac:dyDescent="0.45">
      <c r="A36" t="s">
        <v>6</v>
      </c>
      <c r="B36">
        <f>B9-'7 Cab2 2004'!B9</f>
        <v>1.5780000000006567E-2</v>
      </c>
      <c r="C36">
        <f>C9-'7 Cab2 2004'!C9</f>
        <v>0.14430199999999616</v>
      </c>
      <c r="D36">
        <f>D9-'7 Cab2 2004'!D9</f>
        <v>-0.12041499999999417</v>
      </c>
      <c r="E36">
        <f>E9-'7 Cab2 2004'!E9</f>
        <v>0.31665499999999724</v>
      </c>
      <c r="F36">
        <f>F9-'7 Cab2 2004'!F9</f>
        <v>1.5534000000002379E-2</v>
      </c>
      <c r="G36">
        <f>G9-'7 Cab2 2004'!G9</f>
        <v>5.9928000000013526E-2</v>
      </c>
      <c r="H36">
        <f>H9-'7 Cab2 2004'!H9</f>
        <v>-1.8638999999993189E-2</v>
      </c>
      <c r="I36">
        <f>I9-'7 Cab2 2004'!I9</f>
        <v>5.9415999999998803E-2</v>
      </c>
      <c r="J36">
        <f>J9-'7 Cab2 2004'!J9</f>
        <v>-1.569900000001212E-2</v>
      </c>
      <c r="K36">
        <f>K9-'7 Cab2 2004'!K9</f>
        <v>8.6862999999993917E-2</v>
      </c>
      <c r="L36">
        <f>L9-'7 Cab2 2004'!L9</f>
        <v>0.3642369999999886</v>
      </c>
      <c r="M36">
        <f>M9-'7 Cab2 2004'!M9</f>
        <v>-0.15866200000000674</v>
      </c>
      <c r="N36">
        <f>N9-'7 Cab2 2004'!N9</f>
        <v>0.12998900000000901</v>
      </c>
      <c r="O36">
        <f>O9-'7 Cab2 2004'!O9</f>
        <v>-0.34708399999999529</v>
      </c>
      <c r="P36">
        <f>P9-'7 Cab2 2004'!P9</f>
        <v>0.12055300000000102</v>
      </c>
      <c r="Q36">
        <f>Q9-'7 Cab2 2004'!Q9</f>
        <v>0.9717330000000004</v>
      </c>
      <c r="R36">
        <f>R9-'7 Cab2 2004'!R9</f>
        <v>-1.7392000000000962E-2</v>
      </c>
      <c r="S36">
        <f>S9-'7 Cab2 2004'!S9</f>
        <v>-0.50988600000002293</v>
      </c>
      <c r="T36">
        <f>T9-'7 Cab2 2004'!T9</f>
        <v>2.4386999999990167E-2</v>
      </c>
      <c r="U36">
        <f>U9-'7 Cab2 2004'!U9</f>
        <v>-0.21959699999999316</v>
      </c>
      <c r="V36">
        <f>V9-'7 Cab2 2004'!V9</f>
        <v>0.17942099999999783</v>
      </c>
      <c r="W36">
        <f>W9-'7 Cab2 2004'!W9</f>
        <v>0.27234599999999887</v>
      </c>
      <c r="X36">
        <f>X9-'7 Cab2 2004'!X9</f>
        <v>0.1206499999999977</v>
      </c>
      <c r="Y36">
        <f>Y9-'7 Cab2 2004'!Y9</f>
        <v>0.68364900000000262</v>
      </c>
      <c r="Z36">
        <f>Z9-'7 Cab2 2004'!Z9</f>
        <v>-0.8070510000000013</v>
      </c>
      <c r="AA36">
        <f>AA9-'7 Cab2 2004'!AA9</f>
        <v>0.18438000000000443</v>
      </c>
      <c r="AB36">
        <f>AB9-'7 Cab2 2004'!AB9</f>
        <v>0.17097400000000107</v>
      </c>
      <c r="AC36">
        <f>AC9-'7 Cab2 2004'!AC9</f>
        <v>-0.10103200000000356</v>
      </c>
      <c r="AD36">
        <f t="shared" si="2"/>
        <v>5.7333571428570602E-2</v>
      </c>
    </row>
    <row r="37" spans="1:30" x14ac:dyDescent="0.45">
      <c r="A37" t="s">
        <v>7</v>
      </c>
      <c r="B37">
        <f>B10-'7 Cab2 2004'!B10</f>
        <v>0.36003099999999932</v>
      </c>
      <c r="C37">
        <f>C10-'7 Cab2 2004'!C10</f>
        <v>-1.182889000000003</v>
      </c>
      <c r="D37">
        <f>D10-'7 Cab2 2004'!D10</f>
        <v>1.789000000002261E-3</v>
      </c>
      <c r="E37">
        <f>E10-'7 Cab2 2004'!E10</f>
        <v>0.41225899999999882</v>
      </c>
      <c r="F37">
        <f>F10-'7 Cab2 2004'!F10</f>
        <v>-2.3139000000000465E-2</v>
      </c>
      <c r="G37">
        <f>G10-'7 Cab2 2004'!G10</f>
        <v>6.8942999999990207E-2</v>
      </c>
      <c r="H37">
        <f>H10-'7 Cab2 2004'!H10</f>
        <v>-0.49595000000000056</v>
      </c>
      <c r="I37">
        <f>I10-'7 Cab2 2004'!I10</f>
        <v>-8.9446999999999832E-2</v>
      </c>
      <c r="J37">
        <f>J10-'7 Cab2 2004'!J10</f>
        <v>2.5079999999999103E-2</v>
      </c>
      <c r="K37">
        <f>K10-'7 Cab2 2004'!K10</f>
        <v>0.14170299999999969</v>
      </c>
      <c r="L37">
        <f>L10-'7 Cab2 2004'!L10</f>
        <v>-0.78518199999999894</v>
      </c>
      <c r="M37">
        <f>M10-'7 Cab2 2004'!M10</f>
        <v>-0.69119600000000503</v>
      </c>
      <c r="N37">
        <f>N10-'7 Cab2 2004'!N10</f>
        <v>0.43223599999999607</v>
      </c>
      <c r="O37">
        <f>O10-'7 Cab2 2004'!O10</f>
        <v>-6.0579999999959E-3</v>
      </c>
      <c r="P37">
        <f>P10-'7 Cab2 2004'!P10</f>
        <v>-0.45244100000000032</v>
      </c>
      <c r="Q37">
        <f>Q10-'7 Cab2 2004'!Q10</f>
        <v>-1.4703170000000014</v>
      </c>
      <c r="R37">
        <f>R10-'7 Cab2 2004'!R10</f>
        <v>8.4818999999995981E-2</v>
      </c>
      <c r="S37">
        <f>S10-'7 Cab2 2004'!S10</f>
        <v>-1.3413899999999899</v>
      </c>
      <c r="T37">
        <f>T10-'7 Cab2 2004'!T10</f>
        <v>-0.59009499999999804</v>
      </c>
      <c r="U37">
        <f>U10-'7 Cab2 2004'!U10</f>
        <v>0.51445399999999708</v>
      </c>
      <c r="V37">
        <f>V10-'7 Cab2 2004'!V10</f>
        <v>-1.09178</v>
      </c>
      <c r="W37">
        <f>W10-'7 Cab2 2004'!W10</f>
        <v>1.0959190000000021</v>
      </c>
      <c r="X37">
        <f>X10-'7 Cab2 2004'!X10</f>
        <v>-1.142353</v>
      </c>
      <c r="Y37">
        <f>Y10-'7 Cab2 2004'!Y10</f>
        <v>0.42671599999999899</v>
      </c>
      <c r="Z37">
        <f>Z10-'7 Cab2 2004'!Z10</f>
        <v>1.1059250000000027</v>
      </c>
      <c r="AA37">
        <f>AA10-'7 Cab2 2004'!AA10</f>
        <v>-1.0766609999999943</v>
      </c>
      <c r="AB37">
        <f>AB10-'7 Cab2 2004'!AB10</f>
        <v>-0.6728300000000047</v>
      </c>
      <c r="AC37">
        <f>AC10-'7 Cab2 2004'!AC10</f>
        <v>-0.87363899999999717</v>
      </c>
      <c r="AD37">
        <f t="shared" si="2"/>
        <v>-0.26126760714285741</v>
      </c>
    </row>
    <row r="38" spans="1:30" x14ac:dyDescent="0.45">
      <c r="A38" t="s">
        <v>8</v>
      </c>
      <c r="B38">
        <f>B11-'7 Cab2 2004'!B11</f>
        <v>-0.21704300000000032</v>
      </c>
      <c r="C38">
        <f>C11-'7 Cab2 2004'!C11</f>
        <v>-0.27543899999999866</v>
      </c>
      <c r="D38">
        <f>D11-'7 Cab2 2004'!D11</f>
        <v>-0.34484799999999893</v>
      </c>
      <c r="E38">
        <f>E11-'7 Cab2 2004'!E11</f>
        <v>-0.87702299999999411</v>
      </c>
      <c r="F38">
        <f>F11-'7 Cab2 2004'!F11</f>
        <v>-1.8974989999999963</v>
      </c>
      <c r="G38">
        <f>G11-'7 Cab2 2004'!G11</f>
        <v>-0.51949500000000626</v>
      </c>
      <c r="H38">
        <f>H11-'7 Cab2 2004'!H11</f>
        <v>0.26257700000000028</v>
      </c>
      <c r="I38">
        <f>I11-'7 Cab2 2004'!I11</f>
        <v>0.25243400000000094</v>
      </c>
      <c r="J38">
        <f>J11-'7 Cab2 2004'!J11</f>
        <v>-2.0768660000000008</v>
      </c>
      <c r="K38">
        <f>K11-'7 Cab2 2004'!K11</f>
        <v>0.16308899999999937</v>
      </c>
      <c r="L38">
        <f>L11-'7 Cab2 2004'!L11</f>
        <v>5.4420000000000357E-2</v>
      </c>
      <c r="M38">
        <f>M11-'7 Cab2 2004'!M11</f>
        <v>0.63363800000000126</v>
      </c>
      <c r="N38">
        <f>N11-'7 Cab2 2004'!N11</f>
        <v>-0.45992600000000294</v>
      </c>
      <c r="O38">
        <f>O11-'7 Cab2 2004'!O11</f>
        <v>0.31394399999999933</v>
      </c>
      <c r="P38">
        <f>P11-'7 Cab2 2004'!P11</f>
        <v>-0.1539710000000003</v>
      </c>
      <c r="Q38">
        <f>Q11-'7 Cab2 2004'!Q11</f>
        <v>0.82069899999999762</v>
      </c>
      <c r="R38">
        <f>R11-'7 Cab2 2004'!R11</f>
        <v>-0.16626300000000072</v>
      </c>
      <c r="S38">
        <f>S11-'7 Cab2 2004'!S11</f>
        <v>0.65214699999999937</v>
      </c>
      <c r="T38">
        <f>T11-'7 Cab2 2004'!T11</f>
        <v>0.24835499999999655</v>
      </c>
      <c r="U38">
        <f>U11-'7 Cab2 2004'!U11</f>
        <v>0.54784799999999834</v>
      </c>
      <c r="V38">
        <f>V11-'7 Cab2 2004'!V11</f>
        <v>0.57639299999999949</v>
      </c>
      <c r="W38">
        <f>W11-'7 Cab2 2004'!W11</f>
        <v>-0.63791200000000003</v>
      </c>
      <c r="X38">
        <f>X11-'7 Cab2 2004'!X11</f>
        <v>0.43659799999999649</v>
      </c>
      <c r="Y38">
        <f>Y11-'7 Cab2 2004'!Y11</f>
        <v>1.7217889999999976</v>
      </c>
      <c r="Z38">
        <f>Z11-'7 Cab2 2004'!Z11</f>
        <v>0.37413100000000199</v>
      </c>
      <c r="AA38">
        <f>AA11-'7 Cab2 2004'!AA11</f>
        <v>0.19351599999999891</v>
      </c>
      <c r="AB38">
        <f>AB11-'7 Cab2 2004'!AB11</f>
        <v>0.16466399999999837</v>
      </c>
      <c r="AC38">
        <f>AC11-'7 Cab2 2004'!AC11</f>
        <v>0.70882400000000345</v>
      </c>
      <c r="AD38">
        <f t="shared" si="2"/>
        <v>1.7813607142856798E-2</v>
      </c>
    </row>
    <row r="39" spans="1:30" x14ac:dyDescent="0.45">
      <c r="A39" t="s">
        <v>9</v>
      </c>
      <c r="B39">
        <f>B12-'7 Cab2 2004'!B12</f>
        <v>-0.12361299999999975</v>
      </c>
      <c r="C39">
        <f>C12-'7 Cab2 2004'!C12</f>
        <v>0.13765099999999997</v>
      </c>
      <c r="D39">
        <f>D12-'7 Cab2 2004'!D12</f>
        <v>-0.24620599999999992</v>
      </c>
      <c r="E39">
        <f>E12-'7 Cab2 2004'!E12</f>
        <v>0.90279299999999907</v>
      </c>
      <c r="F39">
        <f>F12-'7 Cab2 2004'!F12</f>
        <v>0.58115699999999038</v>
      </c>
      <c r="G39">
        <f>G12-'7 Cab2 2004'!G12</f>
        <v>-0.32525800000000515</v>
      </c>
      <c r="H39">
        <f>H12-'7 Cab2 2004'!H12</f>
        <v>0.12368000000000023</v>
      </c>
      <c r="I39">
        <f>I12-'7 Cab2 2004'!I12</f>
        <v>0.12421300000000002</v>
      </c>
      <c r="J39">
        <f>J12-'7 Cab2 2004'!J12</f>
        <v>0.64097500000000007</v>
      </c>
      <c r="K39">
        <f>K12-'7 Cab2 2004'!K12</f>
        <v>-0.22957099999999997</v>
      </c>
      <c r="L39">
        <f>L12-'7 Cab2 2004'!L12</f>
        <v>1.0887850000000001</v>
      </c>
      <c r="M39">
        <f>M12-'7 Cab2 2004'!M12</f>
        <v>0.1318469999999996</v>
      </c>
      <c r="N39">
        <f>N12-'7 Cab2 2004'!N12</f>
        <v>1.8770000000003506E-3</v>
      </c>
      <c r="O39">
        <f>O12-'7 Cab2 2004'!O12</f>
        <v>-0.40185699999999969</v>
      </c>
      <c r="P39">
        <f>P12-'7 Cab2 2004'!P12</f>
        <v>-0.12485299999999988</v>
      </c>
      <c r="Q39">
        <f>Q12-'7 Cab2 2004'!Q12</f>
        <v>1.897545</v>
      </c>
      <c r="R39">
        <f>R12-'7 Cab2 2004'!R12</f>
        <v>0.80481699999999989</v>
      </c>
      <c r="S39">
        <f>S12-'7 Cab2 2004'!S12</f>
        <v>0.4551930000000084</v>
      </c>
      <c r="T39">
        <f>T12-'7 Cab2 2004'!T12</f>
        <v>0.47099299999999999</v>
      </c>
      <c r="U39">
        <f>U12-'7 Cab2 2004'!U12</f>
        <v>0.37578600000000062</v>
      </c>
      <c r="V39">
        <f>V12-'7 Cab2 2004'!V12</f>
        <v>0</v>
      </c>
      <c r="W39">
        <f>W12-'7 Cab2 2004'!W12</f>
        <v>-0.61002099999999992</v>
      </c>
      <c r="X39">
        <f>X12-'7 Cab2 2004'!X12</f>
        <v>0.13170500000000018</v>
      </c>
      <c r="Y39">
        <f>Y12-'7 Cab2 2004'!Y12</f>
        <v>-0.50722099999999992</v>
      </c>
      <c r="Z39">
        <f>Z12-'7 Cab2 2004'!Z12</f>
        <v>0.24568299999999965</v>
      </c>
      <c r="AA39">
        <f>AA12-'7 Cab2 2004'!AA12</f>
        <v>-0.53900800000000082</v>
      </c>
      <c r="AB39">
        <f>AB12-'7 Cab2 2004'!AB12</f>
        <v>0.24631900000000062</v>
      </c>
      <c r="AC39">
        <f>AC12-'7 Cab2 2004'!AC12</f>
        <v>-0.15290200000000009</v>
      </c>
      <c r="AD39">
        <f t="shared" si="2"/>
        <v>0.18216103571428549</v>
      </c>
    </row>
    <row r="40" spans="1:30" x14ac:dyDescent="0.45">
      <c r="A40" t="s">
        <v>10</v>
      </c>
      <c r="B40">
        <f>B13-'7 Cab2 2004'!B13</f>
        <v>-0.19077499999999858</v>
      </c>
      <c r="C40">
        <f>C13-'7 Cab2 2004'!C13</f>
        <v>0.87819300000000311</v>
      </c>
      <c r="D40">
        <f>D13-'7 Cab2 2004'!D13</f>
        <v>0.65812899999999885</v>
      </c>
      <c r="E40">
        <f>E13-'7 Cab2 2004'!E13</f>
        <v>-0.97356900000000479</v>
      </c>
      <c r="F40">
        <f>F13-'7 Cab2 2004'!F13</f>
        <v>0.79963800000000163</v>
      </c>
      <c r="G40">
        <f>G13-'7 Cab2 2004'!G13</f>
        <v>0.61555200000000809</v>
      </c>
      <c r="H40">
        <f>H13-'7 Cab2 2004'!H13</f>
        <v>0.2188899999999947</v>
      </c>
      <c r="I40">
        <f>I13-'7 Cab2 2004'!I13</f>
        <v>0.30752199999999874</v>
      </c>
      <c r="J40">
        <f>J13-'7 Cab2 2004'!J13</f>
        <v>1.8552639999999982</v>
      </c>
      <c r="K40">
        <f>K13-'7 Cab2 2004'!K13</f>
        <v>0.40752200000000016</v>
      </c>
      <c r="L40">
        <f>L13-'7 Cab2 2004'!L13</f>
        <v>0</v>
      </c>
      <c r="M40">
        <f>M13-'7 Cab2 2004'!M13</f>
        <v>-0.91815200000000274</v>
      </c>
      <c r="N40">
        <f>N13-'7 Cab2 2004'!N13</f>
        <v>-0.62259700000000251</v>
      </c>
      <c r="O40">
        <f>O13-'7 Cab2 2004'!O13</f>
        <v>0.95771699999999882</v>
      </c>
      <c r="P40">
        <f>P13-'7 Cab2 2004'!P13</f>
        <v>0.4663309999999985</v>
      </c>
      <c r="Q40">
        <f>Q13-'7 Cab2 2004'!Q13</f>
        <v>8.1728000000005352E-2</v>
      </c>
      <c r="R40">
        <f>R13-'7 Cab2 2004'!R13</f>
        <v>4.8558999999997354E-2</v>
      </c>
      <c r="S40">
        <f>S13-'7 Cab2 2004'!S13</f>
        <v>-0.16711900000001378</v>
      </c>
      <c r="T40">
        <f>T13-'7 Cab2 2004'!T13</f>
        <v>-0.38422099999999659</v>
      </c>
      <c r="U40">
        <f>U13-'7 Cab2 2004'!U13</f>
        <v>-4.0656000000002024E-2</v>
      </c>
      <c r="V40">
        <f>V13-'7 Cab2 2004'!V13</f>
        <v>8.3431999999998396E-2</v>
      </c>
      <c r="W40">
        <f>W13-'7 Cab2 2004'!W13</f>
        <v>-9.7072999999994636E-2</v>
      </c>
      <c r="X40">
        <f>X13-'7 Cab2 2004'!X13</f>
        <v>0.49853900000000095</v>
      </c>
      <c r="Y40">
        <f>Y13-'7 Cab2 2004'!Y13</f>
        <v>-2.7927660000000003</v>
      </c>
      <c r="Z40">
        <f>Z13-'7 Cab2 2004'!Z13</f>
        <v>-0.63374799999999709</v>
      </c>
      <c r="AA40">
        <f>AA13-'7 Cab2 2004'!AA13</f>
        <v>1.2932749999999977</v>
      </c>
      <c r="AB40">
        <f>AB13-'7 Cab2 2004'!AB13</f>
        <v>0.51010199999999983</v>
      </c>
      <c r="AC40">
        <f>AC13-'7 Cab2 2004'!AC13</f>
        <v>-0.30429200000000023</v>
      </c>
      <c r="AD40">
        <f t="shared" si="2"/>
        <v>9.1265178571428116E-2</v>
      </c>
    </row>
    <row r="41" spans="1:30" x14ac:dyDescent="0.45">
      <c r="A41" t="s">
        <v>11</v>
      </c>
      <c r="B41">
        <f>B14-'7 Cab2 2004'!B14</f>
        <v>0.43616099999999847</v>
      </c>
      <c r="C41">
        <f>C14-'7 Cab2 2004'!C14</f>
        <v>0.15752100000000269</v>
      </c>
      <c r="D41">
        <f>D14-'7 Cab2 2004'!D14</f>
        <v>-1.8047000000002811E-2</v>
      </c>
      <c r="E41">
        <f>E14-'7 Cab2 2004'!E14</f>
        <v>0.32504899999999282</v>
      </c>
      <c r="F41">
        <f>F14-'7 Cab2 2004'!F14</f>
        <v>0.49182499999999152</v>
      </c>
      <c r="G41">
        <f>G14-'7 Cab2 2004'!G14</f>
        <v>0.19257400000000757</v>
      </c>
      <c r="H41">
        <f>H14-'7 Cab2 2004'!H14</f>
        <v>-0.28113499999999902</v>
      </c>
      <c r="I41">
        <f>I14-'7 Cab2 2004'!I14</f>
        <v>-0.6089720000000014</v>
      </c>
      <c r="J41">
        <f>J14-'7 Cab2 2004'!J14</f>
        <v>-0.5562269999999998</v>
      </c>
      <c r="K41">
        <f>K14-'7 Cab2 2004'!K14</f>
        <v>-0.35394999999999754</v>
      </c>
      <c r="L41">
        <f>L14-'7 Cab2 2004'!L14</f>
        <v>0</v>
      </c>
      <c r="M41">
        <f>M14-'7 Cab2 2004'!M14</f>
        <v>0.54040099999999924</v>
      </c>
      <c r="N41">
        <f>N14-'7 Cab2 2004'!N14</f>
        <v>0.87600000000000477</v>
      </c>
      <c r="O41">
        <f>O14-'7 Cab2 2004'!O14</f>
        <v>-1.3890129999999985</v>
      </c>
      <c r="P41">
        <f>P14-'7 Cab2 2004'!P14</f>
        <v>0.4346350000000001</v>
      </c>
      <c r="Q41">
        <f>Q14-'7 Cab2 2004'!Q14</f>
        <v>-1.9539570000000026</v>
      </c>
      <c r="R41">
        <f>R14-'7 Cab2 2004'!R14</f>
        <v>-0.41840299999999786</v>
      </c>
      <c r="S41">
        <f>S14-'7 Cab2 2004'!S14</f>
        <v>0.84693799999999442</v>
      </c>
      <c r="T41">
        <f>T14-'7 Cab2 2004'!T14</f>
        <v>0.59802500000000691</v>
      </c>
      <c r="U41">
        <f>U14-'7 Cab2 2004'!U14</f>
        <v>-1.4901139999999984</v>
      </c>
      <c r="V41">
        <f>V14-'7 Cab2 2004'!V14</f>
        <v>0.55463800000000418</v>
      </c>
      <c r="W41">
        <f>W14-'7 Cab2 2004'!W14</f>
        <v>5.7679999999997733E-3</v>
      </c>
      <c r="X41">
        <f>X14-'7 Cab2 2004'!X14</f>
        <v>0</v>
      </c>
      <c r="Y41">
        <f>Y14-'7 Cab2 2004'!Y14</f>
        <v>0.78268699999999569</v>
      </c>
      <c r="Z41">
        <f>Z14-'7 Cab2 2004'!Z14</f>
        <v>-0.56810899999999265</v>
      </c>
      <c r="AA41">
        <f>AA14-'7 Cab2 2004'!AA14</f>
        <v>0.22983900000000546</v>
      </c>
      <c r="AB41">
        <f>AB14-'7 Cab2 2004'!AB14</f>
        <v>-0.47654500000000155</v>
      </c>
      <c r="AC41">
        <f>AC14-'7 Cab2 2004'!AC14</f>
        <v>0.66789399999999688</v>
      </c>
      <c r="AD41">
        <f t="shared" si="2"/>
        <v>-3.4804178571428271E-2</v>
      </c>
    </row>
    <row r="42" spans="1:30" x14ac:dyDescent="0.45">
      <c r="A42" t="s">
        <v>12</v>
      </c>
      <c r="B42">
        <f>B15-'7 Cab2 2004'!B15</f>
        <v>0.26476099999999292</v>
      </c>
      <c r="C42">
        <f>C15-'7 Cab2 2004'!C15</f>
        <v>-0.28496299999999053</v>
      </c>
      <c r="D42">
        <f>D15-'7 Cab2 2004'!D15</f>
        <v>5.0818000000006691E-2</v>
      </c>
      <c r="E42">
        <f>E15-'7 Cab2 2004'!E15</f>
        <v>-0.21049100000004728</v>
      </c>
      <c r="F42">
        <f>F15-'7 Cab2 2004'!F15</f>
        <v>-4.8019000000010692E-2</v>
      </c>
      <c r="G42">
        <f>G15-'7 Cab2 2004'!G15</f>
        <v>3.2314000000042142E-2</v>
      </c>
      <c r="H42">
        <f>H15-'7 Cab2 2004'!H15</f>
        <v>-0.17193699999998557</v>
      </c>
      <c r="I42">
        <f>I15-'7 Cab2 2004'!I15</f>
        <v>-1.4249999999989882E-2</v>
      </c>
      <c r="J42">
        <f>J15-'7 Cab2 2004'!J15</f>
        <v>-0.11177400000001114</v>
      </c>
      <c r="K42">
        <f>K15-'7 Cab2 2004'!K15</f>
        <v>0.1287940000000134</v>
      </c>
      <c r="L42">
        <f>L15-'7 Cab2 2004'!L15</f>
        <v>0.35802300000000287</v>
      </c>
      <c r="M42">
        <f>M15-'7 Cab2 2004'!M15</f>
        <v>-0.30346199999999612</v>
      </c>
      <c r="N42">
        <f>N15-'7 Cab2 2004'!N15</f>
        <v>0.22758999999999219</v>
      </c>
      <c r="O42">
        <f>O15-'7 Cab2 2004'!O15</f>
        <v>-0.52526800000001117</v>
      </c>
      <c r="P42">
        <f>P15-'7 Cab2 2004'!P15</f>
        <v>0.16970100000000343</v>
      </c>
      <c r="Q42">
        <f>Q15-'7 Cab2 2004'!Q15</f>
        <v>-0.62429999999997676</v>
      </c>
      <c r="R42">
        <f>R15-'7 Cab2 2004'!R15</f>
        <v>0.35352899999998044</v>
      </c>
      <c r="S42">
        <f>S15-'7 Cab2 2004'!S15</f>
        <v>0.44577000000003864</v>
      </c>
      <c r="T42">
        <f>T15-'7 Cab2 2004'!T15</f>
        <v>0.34305599999999004</v>
      </c>
      <c r="U42">
        <f>U15-'7 Cab2 2004'!U15</f>
        <v>-9.2683000000008064E-2</v>
      </c>
      <c r="V42">
        <f>V15-'7 Cab2 2004'!V15</f>
        <v>0.12268199999999752</v>
      </c>
      <c r="W42">
        <f>W15-'7 Cab2 2004'!W15</f>
        <v>-0.24331899999999962</v>
      </c>
      <c r="X42">
        <f>X15-'7 Cab2 2004'!X15</f>
        <v>-0.2161389999999983</v>
      </c>
      <c r="Y42">
        <f>Y15-'7 Cab2 2004'!Y15</f>
        <v>-0.36879500000000576</v>
      </c>
      <c r="Z42">
        <f>Z15-'7 Cab2 2004'!Z15</f>
        <v>0.52388199999998619</v>
      </c>
      <c r="AA42">
        <f>AA15-'7 Cab2 2004'!AA15</f>
        <v>0.10096099999998387</v>
      </c>
      <c r="AB42">
        <f>AB15-'7 Cab2 2004'!AB15</f>
        <v>-0.228289999999987</v>
      </c>
      <c r="AC42">
        <f>AC15-'7 Cab2 2004'!AC15</f>
        <v>4.5885000000026821E-2</v>
      </c>
      <c r="AD42">
        <f t="shared" si="2"/>
        <v>-9.8544285714271696E-3</v>
      </c>
    </row>
    <row r="43" spans="1:30" x14ac:dyDescent="0.45">
      <c r="A43" t="s">
        <v>13</v>
      </c>
      <c r="B43">
        <f>B16-'7 Cab2 2004'!B16</f>
        <v>0</v>
      </c>
      <c r="C43">
        <f>C16-'7 Cab2 2004'!C16</f>
        <v>0</v>
      </c>
      <c r="D43">
        <f>D16-'7 Cab2 2004'!D16</f>
        <v>0</v>
      </c>
      <c r="E43">
        <f>E16-'7 Cab2 2004'!E16</f>
        <v>0</v>
      </c>
      <c r="F43">
        <f>F16-'7 Cab2 2004'!F16</f>
        <v>0</v>
      </c>
      <c r="G43">
        <f>G16-'7 Cab2 2004'!G16</f>
        <v>0</v>
      </c>
      <c r="H43">
        <f>H16-'7 Cab2 2004'!H16</f>
        <v>0</v>
      </c>
      <c r="I43">
        <f>I16-'7 Cab2 2004'!I16</f>
        <v>0</v>
      </c>
      <c r="J43">
        <f>J16-'7 Cab2 2004'!J16</f>
        <v>0</v>
      </c>
      <c r="K43">
        <f>K16-'7 Cab2 2004'!K16</f>
        <v>0</v>
      </c>
      <c r="L43">
        <f>L16-'7 Cab2 2004'!L16</f>
        <v>0</v>
      </c>
      <c r="M43">
        <f>M16-'7 Cab2 2004'!M16</f>
        <v>0</v>
      </c>
      <c r="N43">
        <f>N16-'7 Cab2 2004'!N16</f>
        <v>0</v>
      </c>
      <c r="O43">
        <f>O16-'7 Cab2 2004'!O16</f>
        <v>0</v>
      </c>
      <c r="P43">
        <f>P16-'7 Cab2 2004'!P16</f>
        <v>0</v>
      </c>
      <c r="Q43">
        <f>Q16-'7 Cab2 2004'!Q16</f>
        <v>0</v>
      </c>
      <c r="R43">
        <f>R16-'7 Cab2 2004'!R16</f>
        <v>0</v>
      </c>
      <c r="S43">
        <f>S16-'7 Cab2 2004'!S16</f>
        <v>0</v>
      </c>
      <c r="T43">
        <f>T16-'7 Cab2 2004'!T16</f>
        <v>0</v>
      </c>
      <c r="U43">
        <f>U16-'7 Cab2 2004'!U16</f>
        <v>0</v>
      </c>
      <c r="V43">
        <f>V16-'7 Cab2 2004'!V16</f>
        <v>0</v>
      </c>
      <c r="W43">
        <f>W16-'7 Cab2 2004'!W16</f>
        <v>0</v>
      </c>
      <c r="X43">
        <f>X16-'7 Cab2 2004'!X16</f>
        <v>0</v>
      </c>
      <c r="Y43">
        <f>Y16-'7 Cab2 2004'!Y16</f>
        <v>0</v>
      </c>
      <c r="Z43">
        <f>Z16-'7 Cab2 2004'!Z16</f>
        <v>0</v>
      </c>
      <c r="AA43">
        <f>AA16-'7 Cab2 2004'!AA16</f>
        <v>0</v>
      </c>
      <c r="AB43">
        <f>AB16-'7 Cab2 2004'!AB16</f>
        <v>0</v>
      </c>
      <c r="AC43">
        <f>AC16-'7 Cab2 2004'!AC16</f>
        <v>0</v>
      </c>
      <c r="AD43">
        <f t="shared" si="2"/>
        <v>0</v>
      </c>
    </row>
    <row r="44" spans="1:30" x14ac:dyDescent="0.45">
      <c r="A44" t="s">
        <v>14</v>
      </c>
      <c r="B44">
        <f>B17-'7 Cab2 2004'!B17</f>
        <v>0.10626400000000036</v>
      </c>
      <c r="C44">
        <f>C17-'7 Cab2 2004'!C17</f>
        <v>-1.4471999999999596E-2</v>
      </c>
      <c r="D44">
        <f>D17-'7 Cab2 2004'!D17</f>
        <v>7.8357000000000454E-2</v>
      </c>
      <c r="E44">
        <f>E17-'7 Cab2 2004'!E17</f>
        <v>-3.6400000000114119E-4</v>
      </c>
      <c r="F44">
        <f>F17-'7 Cab2 2004'!F17</f>
        <v>3.399999999942338E-5</v>
      </c>
      <c r="G44">
        <f>G17-'7 Cab2 2004'!G17</f>
        <v>-6.199999999978445E-5</v>
      </c>
      <c r="H44">
        <f>H17-'7 Cab2 2004'!H17</f>
        <v>1.6944999999999766E-2</v>
      </c>
      <c r="I44">
        <f>I17-'7 Cab2 2004'!I17</f>
        <v>-6.2345000000000095E-2</v>
      </c>
      <c r="J44">
        <f>J17-'7 Cab2 2004'!J17</f>
        <v>3.535099999999991E-2</v>
      </c>
      <c r="K44">
        <f>K17-'7 Cab2 2004'!K17</f>
        <v>-0.17104000000000052</v>
      </c>
      <c r="L44">
        <f>L17-'7 Cab2 2004'!L17</f>
        <v>-8.0795000000000172E-2</v>
      </c>
      <c r="M44">
        <f>M17-'7 Cab2 2004'!M17</f>
        <v>0.13199200000000033</v>
      </c>
      <c r="N44">
        <f>N17-'7 Cab2 2004'!N17</f>
        <v>-7.0838000000000179E-2</v>
      </c>
      <c r="O44">
        <f>O17-'7 Cab2 2004'!O17</f>
        <v>9.5690000000008268E-3</v>
      </c>
      <c r="P44">
        <f>P17-'7 Cab2 2004'!P17</f>
        <v>7.5823999999999891E-2</v>
      </c>
      <c r="Q44">
        <f>Q17-'7 Cab2 2004'!Q17</f>
        <v>2.0039999999994507E-3</v>
      </c>
      <c r="R44">
        <f>R17-'7 Cab2 2004'!R17</f>
        <v>8.0900000000028172E-4</v>
      </c>
      <c r="S44">
        <f>S17-'7 Cab2 2004'!S17</f>
        <v>0.10430000000000028</v>
      </c>
      <c r="T44">
        <f>T17-'7 Cab2 2004'!T17</f>
        <v>9.7491999999999912E-2</v>
      </c>
      <c r="U44">
        <f>U17-'7 Cab2 2004'!U17</f>
        <v>3.442299999999987E-2</v>
      </c>
      <c r="V44">
        <f>V17-'7 Cab2 2004'!V17</f>
        <v>-0.1102890000000003</v>
      </c>
      <c r="W44">
        <f>W17-'7 Cab2 2004'!W17</f>
        <v>2.1019999999998262E-3</v>
      </c>
      <c r="X44">
        <f>X17-'7 Cab2 2004'!X17</f>
        <v>0.17393899999999984</v>
      </c>
      <c r="Y44">
        <f>Y17-'7 Cab2 2004'!Y17</f>
        <v>8.1273999999999624E-2</v>
      </c>
      <c r="Z44">
        <f>Z17-'7 Cab2 2004'!Z17</f>
        <v>2.7355000000000018E-2</v>
      </c>
      <c r="AA44">
        <f>AA17-'7 Cab2 2004'!AA17</f>
        <v>-6.1625999999999515E-2</v>
      </c>
      <c r="AB44">
        <f>AB17-'7 Cab2 2004'!AB17</f>
        <v>-1.7125000000000057E-2</v>
      </c>
      <c r="AC44">
        <f>AC17-'7 Cab2 2004'!AC17</f>
        <v>-9.6009999999999707E-3</v>
      </c>
      <c r="AD44">
        <f t="shared" si="2"/>
        <v>1.3552749999999955E-2</v>
      </c>
    </row>
    <row r="45" spans="1:30" x14ac:dyDescent="0.45">
      <c r="A45" t="s">
        <v>15</v>
      </c>
      <c r="B45">
        <f>B18-'7 Cab2 2004'!B18</f>
        <v>-1.2012000000000356E-2</v>
      </c>
      <c r="C45">
        <f>C18-'7 Cab2 2004'!C18</f>
        <v>-4.2645000000000266E-2</v>
      </c>
      <c r="D45">
        <f>D18-'7 Cab2 2004'!D18</f>
        <v>-1.7864000000000324E-2</v>
      </c>
      <c r="E45">
        <f>E18-'7 Cab2 2004'!E18</f>
        <v>-1.3299999999993872E-4</v>
      </c>
      <c r="F45">
        <f>F18-'7 Cab2 2004'!F18</f>
        <v>1.3299999999993872E-4</v>
      </c>
      <c r="G45">
        <f>G18-'7 Cab2 2004'!G18</f>
        <v>9.5221999999999696E-2</v>
      </c>
      <c r="H45">
        <f>H18-'7 Cab2 2004'!H18</f>
        <v>2.0802999999999905E-2</v>
      </c>
      <c r="I45">
        <f>I18-'7 Cab2 2004'!I18</f>
        <v>3.9968999999999699E-2</v>
      </c>
      <c r="J45">
        <f>J18-'7 Cab2 2004'!J18</f>
        <v>6.0807999999999751E-2</v>
      </c>
      <c r="K45">
        <f>K18-'7 Cab2 2004'!K18</f>
        <v>3.1793999999999656E-2</v>
      </c>
      <c r="L45">
        <f>L18-'7 Cab2 2004'!L18</f>
        <v>-0.23973199999999961</v>
      </c>
      <c r="M45">
        <f>M18-'7 Cab2 2004'!M18</f>
        <v>5.8114999999999917E-2</v>
      </c>
      <c r="N45">
        <f>N18-'7 Cab2 2004'!N18</f>
        <v>-6.994300000000031E-2</v>
      </c>
      <c r="O45">
        <f>O18-'7 Cab2 2004'!O18</f>
        <v>4.0416999999999703E-2</v>
      </c>
      <c r="P45">
        <f>P18-'7 Cab2 2004'!P18</f>
        <v>-8.1382999999999761E-2</v>
      </c>
      <c r="Q45">
        <f>Q18-'7 Cab2 2004'!Q18</f>
        <v>4.3150000000000688E-3</v>
      </c>
      <c r="R45">
        <f>R18-'7 Cab2 2004'!R18</f>
        <v>6.0000000008386678E-6</v>
      </c>
      <c r="S45">
        <f>S18-'7 Cab2 2004'!S18</f>
        <v>-2.4440000000000239E-2</v>
      </c>
      <c r="T45">
        <f>T18-'7 Cab2 2004'!T18</f>
        <v>-0.17797999999999981</v>
      </c>
      <c r="U45">
        <f>U18-'7 Cab2 2004'!U18</f>
        <v>4.8528999999999822E-2</v>
      </c>
      <c r="V45">
        <f>V18-'7 Cab2 2004'!V18</f>
        <v>3.8479999999999848E-2</v>
      </c>
      <c r="W45">
        <f>W18-'7 Cab2 2004'!W18</f>
        <v>2.1348000000000589E-2</v>
      </c>
      <c r="X45">
        <f>X18-'7 Cab2 2004'!X18</f>
        <v>3.6023000000000138E-2</v>
      </c>
      <c r="Y45">
        <f>Y18-'7 Cab2 2004'!Y18</f>
        <v>-0.13218599999999991</v>
      </c>
      <c r="Z45">
        <f>Z18-'7 Cab2 2004'!Z18</f>
        <v>-1.7651000000000749E-2</v>
      </c>
      <c r="AA45">
        <f>AA18-'7 Cab2 2004'!AA18</f>
        <v>-0.19733599999999996</v>
      </c>
      <c r="AB45">
        <f>AB18-'7 Cab2 2004'!AB18</f>
        <v>-3.0984000000000123E-2</v>
      </c>
      <c r="AC45">
        <f>AC18-'7 Cab2 2004'!AC18</f>
        <v>4.9500000000080036E-4</v>
      </c>
      <c r="AD45">
        <f t="shared" si="2"/>
        <v>-1.9565428571428605E-2</v>
      </c>
    </row>
    <row r="46" spans="1:30" x14ac:dyDescent="0.45">
      <c r="A46" t="s">
        <v>16</v>
      </c>
      <c r="B46">
        <f>B19-'7 Cab2 2004'!B19</f>
        <v>-7.4465000000000003E-2</v>
      </c>
      <c r="C46">
        <f>C19-'7 Cab2 2004'!C19</f>
        <v>5.3955999999999449E-2</v>
      </c>
      <c r="D46">
        <f>D19-'7 Cab2 2004'!D19</f>
        <v>-4.7231000000000023E-2</v>
      </c>
      <c r="E46">
        <f>E19-'7 Cab2 2004'!E19</f>
        <v>4.9699999999930355E-4</v>
      </c>
      <c r="F46">
        <f>F19-'7 Cab2 2004'!F19</f>
        <v>-1.6800000000039006E-4</v>
      </c>
      <c r="G46">
        <f>G19-'7 Cab2 2004'!G19</f>
        <v>-0.12150099999999986</v>
      </c>
      <c r="H46">
        <f>H19-'7 Cab2 2004'!H19</f>
        <v>-2.3099999999999898E-2</v>
      </c>
      <c r="I46">
        <f>I19-'7 Cab2 2004'!I19</f>
        <v>1.0379999999999612E-2</v>
      </c>
      <c r="J46">
        <f>J19-'7 Cab2 2004'!J19</f>
        <v>-6.3801000000000219E-2</v>
      </c>
      <c r="K46">
        <f>K19-'7 Cab2 2004'!K19</f>
        <v>-0.16921300000000006</v>
      </c>
      <c r="L46">
        <f>L19-'7 Cab2 2004'!L19</f>
        <v>0.20780200000000004</v>
      </c>
      <c r="M46">
        <f>M19-'7 Cab2 2004'!M19</f>
        <v>-0.15611499999999978</v>
      </c>
      <c r="N46">
        <f>N19-'7 Cab2 2004'!N19</f>
        <v>-7.9698999999999742E-2</v>
      </c>
      <c r="O46">
        <f>O19-'7 Cab2 2004'!O19</f>
        <v>-4.3471000000000259E-2</v>
      </c>
      <c r="P46">
        <f>P19-'7 Cab2 2004'!P19</f>
        <v>3.4653999999999741E-2</v>
      </c>
      <c r="Q46">
        <f>Q19-'7 Cab2 2004'!Q19</f>
        <v>-3.6079999999998336E-3</v>
      </c>
      <c r="R46">
        <f>R19-'7 Cab2 2004'!R19</f>
        <v>-1.1537000000000575E-2</v>
      </c>
      <c r="S46">
        <f>S19-'7 Cab2 2004'!S19</f>
        <v>-3.1410000000001048E-2</v>
      </c>
      <c r="T46">
        <f>T19-'7 Cab2 2004'!T19</f>
        <v>-2.8940999999999661E-2</v>
      </c>
      <c r="U46">
        <f>U19-'7 Cab2 2004'!U19</f>
        <v>-0.15075199999999978</v>
      </c>
      <c r="V46">
        <f>V19-'7 Cab2 2004'!V19</f>
        <v>0.21068799999999976</v>
      </c>
      <c r="W46">
        <f>W19-'7 Cab2 2004'!W19</f>
        <v>-1.097999999999999E-2</v>
      </c>
      <c r="X46">
        <f>X19-'7 Cab2 2004'!X19</f>
        <v>-0.14588400000000012</v>
      </c>
      <c r="Y46">
        <f>Y19-'7 Cab2 2004'!Y19</f>
        <v>-4.8598999999999393E-2</v>
      </c>
      <c r="Z46">
        <f>Z19-'7 Cab2 2004'!Z19</f>
        <v>5.6214000000000652E-2</v>
      </c>
      <c r="AA46">
        <f>AA19-'7 Cab2 2004'!AA19</f>
        <v>0.16519700000000004</v>
      </c>
      <c r="AB46">
        <f>AB19-'7 Cab2 2004'!AB19</f>
        <v>-7.5661000000001088E-2</v>
      </c>
      <c r="AC46">
        <f>AC19-'7 Cab2 2004'!AC19</f>
        <v>1.1850000000013239E-3</v>
      </c>
      <c r="AD46">
        <f t="shared" si="2"/>
        <v>-1.9484392857142922E-2</v>
      </c>
    </row>
    <row r="47" spans="1:30" x14ac:dyDescent="0.45">
      <c r="A47" t="s">
        <v>17</v>
      </c>
      <c r="B47">
        <f>B20-'7 Cab2 2004'!B20</f>
        <v>0</v>
      </c>
      <c r="C47">
        <f>C20-'7 Cab2 2004'!C20</f>
        <v>0</v>
      </c>
      <c r="D47">
        <f>D20-'7 Cab2 2004'!D20</f>
        <v>0</v>
      </c>
      <c r="E47">
        <f>E20-'7 Cab2 2004'!E20</f>
        <v>0</v>
      </c>
      <c r="F47">
        <f>F20-'7 Cab2 2004'!F20</f>
        <v>0</v>
      </c>
      <c r="G47">
        <f>G20-'7 Cab2 2004'!G20</f>
        <v>0</v>
      </c>
      <c r="H47">
        <f>H20-'7 Cab2 2004'!H20</f>
        <v>0</v>
      </c>
      <c r="I47">
        <f>I20-'7 Cab2 2004'!I20</f>
        <v>0</v>
      </c>
      <c r="J47">
        <f>J20-'7 Cab2 2004'!J20</f>
        <v>-1.9319999999999338E-3</v>
      </c>
      <c r="K47">
        <f>K20-'7 Cab2 2004'!K20</f>
        <v>0.32872699999999977</v>
      </c>
      <c r="L47">
        <f>L20-'7 Cab2 2004'!L20</f>
        <v>0.22375100000000003</v>
      </c>
      <c r="M47">
        <f>M20-'7 Cab2 2004'!M20</f>
        <v>8.6670999999999943E-2</v>
      </c>
      <c r="N47">
        <f>N20-'7 Cab2 2004'!N20</f>
        <v>0.12270300000000045</v>
      </c>
      <c r="O47">
        <f>O20-'7 Cab2 2004'!O20</f>
        <v>-1.1527999999998428E-2</v>
      </c>
      <c r="P47">
        <f>P20-'7 Cab2 2004'!P20</f>
        <v>-5.1196999999999271E-2</v>
      </c>
      <c r="Q47">
        <f>Q20-'7 Cab2 2004'!Q20</f>
        <v>4.6419999999987027E-3</v>
      </c>
      <c r="R47">
        <f>R20-'7 Cab2 2004'!R20</f>
        <v>6.0000000008386678E-6</v>
      </c>
      <c r="S47">
        <f>S20-'7 Cab2 2004'!S20</f>
        <v>-9.1499999999999915E-3</v>
      </c>
      <c r="T47">
        <f>T20-'7 Cab2 2004'!T20</f>
        <v>0.11611799999999972</v>
      </c>
      <c r="U47">
        <f>U20-'7 Cab2 2004'!U20</f>
        <v>4.5439999999998815E-3</v>
      </c>
      <c r="V47">
        <f>V20-'7 Cab2 2004'!V20</f>
        <v>-0.1608630000000002</v>
      </c>
      <c r="W47">
        <f>W20-'7 Cab2 2004'!W20</f>
        <v>-2.2200999999999915E-2</v>
      </c>
      <c r="X47">
        <f>X20-'7 Cab2 2004'!X20</f>
        <v>-1.97819999999993E-2</v>
      </c>
      <c r="Y47">
        <f>Y20-'7 Cab2 2004'!Y20</f>
        <v>-1.7252000000000045E-2</v>
      </c>
      <c r="Z47">
        <f>Z20-'7 Cab2 2004'!Z20</f>
        <v>7.2524000000001365E-2</v>
      </c>
      <c r="AA47">
        <f>AA20-'7 Cab2 2004'!AA20</f>
        <v>0.11624500000000015</v>
      </c>
      <c r="AB47">
        <f>AB20-'7 Cab2 2004'!AB20</f>
        <v>8.2317999999999891E-2</v>
      </c>
      <c r="AC47">
        <f>AC20-'7 Cab2 2004'!AC20</f>
        <v>-1.8569999999993314E-3</v>
      </c>
      <c r="AD47">
        <f t="shared" si="2"/>
        <v>3.0803107142857299E-2</v>
      </c>
    </row>
    <row r="48" spans="1:30" x14ac:dyDescent="0.45">
      <c r="A48" t="s">
        <v>18</v>
      </c>
      <c r="B48">
        <f>B21-'7 Cab2 2004'!B21</f>
        <v>1.9785999999999859E-2</v>
      </c>
      <c r="C48">
        <f>C21-'7 Cab2 2004'!C21</f>
        <v>-3.1610000000021898E-3</v>
      </c>
      <c r="D48">
        <f>D21-'7 Cab2 2004'!D21</f>
        <v>1.326299999999847E-2</v>
      </c>
      <c r="E48">
        <f>E21-'7 Cab2 2004'!E21</f>
        <v>0</v>
      </c>
      <c r="F48">
        <f>F21-'7 Cab2 2004'!F21</f>
        <v>0</v>
      </c>
      <c r="G48">
        <f>G21-'7 Cab2 2004'!G21</f>
        <v>-2.6341000000002168E-2</v>
      </c>
      <c r="H48">
        <f>H21-'7 Cab2 2004'!H21</f>
        <v>1.4647999999999328E-2</v>
      </c>
      <c r="I48">
        <f>I21-'7 Cab2 2004'!I21</f>
        <v>-1.1995999999999896E-2</v>
      </c>
      <c r="J48">
        <f>J21-'7 Cab2 2004'!J21</f>
        <v>3.0426999999999538E-2</v>
      </c>
      <c r="K48">
        <f>K21-'7 Cab2 2004'!K21</f>
        <v>2.0265999999999451E-2</v>
      </c>
      <c r="L48">
        <f>L21-'7 Cab2 2004'!L21</f>
        <v>0.10488699999999795</v>
      </c>
      <c r="M48">
        <f>M21-'7 Cab2 2004'!M21</f>
        <v>0.12066400000000144</v>
      </c>
      <c r="N48">
        <f>N21-'7 Cab2 2004'!N21</f>
        <v>-9.7778000000001697E-2</v>
      </c>
      <c r="O48">
        <f>O21-'7 Cab2 2004'!O21</f>
        <v>-5.0120000000006826E-3</v>
      </c>
      <c r="P48">
        <f>P21-'7 Cab2 2004'!P21</f>
        <v>-2.210099999999926E-2</v>
      </c>
      <c r="Q48">
        <f>Q21-'7 Cab2 2004'!Q21</f>
        <v>7.3529999999948359E-3</v>
      </c>
      <c r="R48">
        <f>R21-'7 Cab2 2004'!R21</f>
        <v>-1.0714999999997588E-2</v>
      </c>
      <c r="S48">
        <f>S21-'7 Cab2 2004'!S21</f>
        <v>3.9298999999999751E-2</v>
      </c>
      <c r="T48">
        <f>T21-'7 Cab2 2004'!T21</f>
        <v>6.6899999999989745E-3</v>
      </c>
      <c r="U48">
        <f>U21-'7 Cab2 2004'!U21</f>
        <v>-6.3256000000000867E-2</v>
      </c>
      <c r="V48">
        <f>V21-'7 Cab2 2004'!V21</f>
        <v>-2.1983999999999781E-2</v>
      </c>
      <c r="W48">
        <f>W21-'7 Cab2 2004'!W21</f>
        <v>-9.7290000000000987E-3</v>
      </c>
      <c r="X48">
        <f>X21-'7 Cab2 2004'!X21</f>
        <v>5.1753999999998967E-2</v>
      </c>
      <c r="Y48">
        <f>Y21-'7 Cab2 2004'!Y21</f>
        <v>-0.11676299999999884</v>
      </c>
      <c r="Z48">
        <f>Z21-'7 Cab2 2004'!Z21</f>
        <v>0.13844100000000026</v>
      </c>
      <c r="AA48">
        <f>AA21-'7 Cab2 2004'!AA21</f>
        <v>2.2480999999999085E-2</v>
      </c>
      <c r="AB48">
        <f>AB21-'7 Cab2 2004'!AB21</f>
        <v>-4.14519999999996E-2</v>
      </c>
      <c r="AC48">
        <f>AC21-'7 Cab2 2004'!AC21</f>
        <v>-9.7790000000017585E-3</v>
      </c>
      <c r="AD48">
        <f t="shared" si="2"/>
        <v>5.3532857142851243E-3</v>
      </c>
    </row>
    <row r="49" spans="1:30" x14ac:dyDescent="0.45">
      <c r="A49" t="s">
        <v>19</v>
      </c>
      <c r="B49">
        <f>B22-'7 Cab2 2004'!B22</f>
        <v>2.7254000000000111E-2</v>
      </c>
      <c r="C49">
        <f>C22-'7 Cab2 2004'!C22</f>
        <v>-0.11173100000000069</v>
      </c>
      <c r="D49">
        <f>D22-'7 Cab2 2004'!D22</f>
        <v>-0.20541900000000091</v>
      </c>
      <c r="E49">
        <f>E22-'7 Cab2 2004'!E22</f>
        <v>0</v>
      </c>
      <c r="F49">
        <f>F22-'7 Cab2 2004'!F22</f>
        <v>6.0000000026150246E-6</v>
      </c>
      <c r="G49">
        <f>G22-'7 Cab2 2004'!G22</f>
        <v>7.0039000000001295E-2</v>
      </c>
      <c r="H49">
        <f>H22-'7 Cab2 2004'!H22</f>
        <v>-7.7593999999999941E-2</v>
      </c>
      <c r="I49">
        <f>I22-'7 Cab2 2004'!I22</f>
        <v>6.7416000000000587E-2</v>
      </c>
      <c r="J49">
        <f>J22-'7 Cab2 2004'!J22</f>
        <v>0.16580300000000037</v>
      </c>
      <c r="K49">
        <f>K22-'7 Cab2 2004'!K22</f>
        <v>6.4442999999998918E-2</v>
      </c>
      <c r="L49">
        <f>L22-'7 Cab2 2004'!L22</f>
        <v>-0.20346900000000012</v>
      </c>
      <c r="M49">
        <f>M22-'7 Cab2 2004'!M22</f>
        <v>9.4594999999999985E-2</v>
      </c>
      <c r="N49">
        <f>N22-'7 Cab2 2004'!N22</f>
        <v>5.4313999999999751E-2</v>
      </c>
      <c r="O49">
        <f>O22-'7 Cab2 2004'!O22</f>
        <v>-2.5469999999998549E-3</v>
      </c>
      <c r="P49">
        <f>P22-'7 Cab2 2004'!P22</f>
        <v>4.2873000000000161E-2</v>
      </c>
      <c r="Q49">
        <f>Q22-'7 Cab2 2004'!Q22</f>
        <v>-1.2363999999998043E-2</v>
      </c>
      <c r="R49">
        <f>R22-'7 Cab2 2004'!R22</f>
        <v>-2.8953999999998814E-2</v>
      </c>
      <c r="S49">
        <f>S22-'7 Cab2 2004'!S22</f>
        <v>0.13883399999999924</v>
      </c>
      <c r="T49">
        <f>T22-'7 Cab2 2004'!T22</f>
        <v>0.24900200000000083</v>
      </c>
      <c r="U49">
        <f>U22-'7 Cab2 2004'!U22</f>
        <v>-0.1191040000000001</v>
      </c>
      <c r="V49">
        <f>V22-'7 Cab2 2004'!V22</f>
        <v>0.13608799999999999</v>
      </c>
      <c r="W49">
        <f>W22-'7 Cab2 2004'!W22</f>
        <v>8.8592999999999922E-2</v>
      </c>
      <c r="X49">
        <f>X22-'7 Cab2 2004'!X22</f>
        <v>0.22448200000000007</v>
      </c>
      <c r="Y49">
        <f>Y22-'7 Cab2 2004'!Y22</f>
        <v>-0.53185600000000122</v>
      </c>
      <c r="Z49">
        <f>Z22-'7 Cab2 2004'!Z22</f>
        <v>0.28117800000000059</v>
      </c>
      <c r="AA49">
        <f>AA22-'7 Cab2 2004'!AA22</f>
        <v>3.9162000000001029E-2</v>
      </c>
      <c r="AB49">
        <f>AB22-'7 Cab2 2004'!AB22</f>
        <v>8.6559000000001163E-2</v>
      </c>
      <c r="AC49">
        <f>AC22-'7 Cab2 2004'!AC22</f>
        <v>-2.9018000000000654E-2</v>
      </c>
      <c r="AD49">
        <f t="shared" si="2"/>
        <v>1.8163750000000225E-2</v>
      </c>
    </row>
    <row r="50" spans="1:30" x14ac:dyDescent="0.45">
      <c r="A50" t="s">
        <v>20</v>
      </c>
      <c r="B50">
        <f>B23-'7 Cab2 2004'!B23</f>
        <v>6.4847000000000321E-2</v>
      </c>
      <c r="C50">
        <f>C23-'7 Cab2 2004'!C23</f>
        <v>9.6010999999997182E-2</v>
      </c>
      <c r="D50">
        <f>D23-'7 Cab2 2004'!D23</f>
        <v>3.541399999999939E-2</v>
      </c>
      <c r="E50">
        <f>E23-'7 Cab2 2004'!E23</f>
        <v>0</v>
      </c>
      <c r="F50">
        <f>F23-'7 Cab2 2004'!F23</f>
        <v>-8.8667999999998415E-2</v>
      </c>
      <c r="G50">
        <f>G23-'7 Cab2 2004'!G23</f>
        <v>-0.36729099999999981</v>
      </c>
      <c r="H50">
        <f>H23-'7 Cab2 2004'!H23</f>
        <v>0.20845899999999951</v>
      </c>
      <c r="I50">
        <f>I23-'7 Cab2 2004'!I23</f>
        <v>-5.0767999999999702E-2</v>
      </c>
      <c r="J50">
        <f>J23-'7 Cab2 2004'!J23</f>
        <v>-7.6501999999999626E-2</v>
      </c>
      <c r="K50">
        <f>K23-'7 Cab2 2004'!K23</f>
        <v>0.12919600000000031</v>
      </c>
      <c r="L50">
        <f>L23-'7 Cab2 2004'!L23</f>
        <v>-0.24239999999999995</v>
      </c>
      <c r="M50">
        <f>M23-'7 Cab2 2004'!M23</f>
        <v>-0.16880699999999926</v>
      </c>
      <c r="N50">
        <f>N23-'7 Cab2 2004'!N23</f>
        <v>-0.39199100000000087</v>
      </c>
      <c r="O50">
        <f>O23-'7 Cab2 2004'!O23</f>
        <v>3.8300000000290879E-4</v>
      </c>
      <c r="P50">
        <f>P23-'7 Cab2 2004'!P23</f>
        <v>-3.8201000000000818E-2</v>
      </c>
      <c r="Q50">
        <f>Q23-'7 Cab2 2004'!Q23</f>
        <v>-1.236899999999963E-2</v>
      </c>
      <c r="R50">
        <f>R23-'7 Cab2 2004'!R23</f>
        <v>-2.8966000000000491E-2</v>
      </c>
      <c r="S50">
        <f>S23-'7 Cab2 2004'!S23</f>
        <v>-5.9530999999999779E-2</v>
      </c>
      <c r="T50">
        <f>T23-'7 Cab2 2004'!T23</f>
        <v>1.9130000000000535E-3</v>
      </c>
      <c r="U50">
        <f>U23-'7 Cab2 2004'!U23</f>
        <v>-3.8033999999999679E-2</v>
      </c>
      <c r="V50">
        <f>V23-'7 Cab2 2004'!V23</f>
        <v>-0.16146799999999928</v>
      </c>
      <c r="W50">
        <f>W23-'7 Cab2 2004'!W23</f>
        <v>4.8015000000001251E-2</v>
      </c>
      <c r="X50">
        <f>X23-'7 Cab2 2004'!X23</f>
        <v>5.0829000000000235E-2</v>
      </c>
      <c r="Y50">
        <f>Y23-'7 Cab2 2004'!Y23</f>
        <v>-2.9437999999998965E-2</v>
      </c>
      <c r="Z50">
        <f>Z23-'7 Cab2 2004'!Z23</f>
        <v>0.10369299999999981</v>
      </c>
      <c r="AA50">
        <f>AA23-'7 Cab2 2004'!AA23</f>
        <v>-2.9530000000015377E-3</v>
      </c>
      <c r="AB50">
        <f>AB23-'7 Cab2 2004'!AB23</f>
        <v>-0.20745799999999903</v>
      </c>
      <c r="AC50">
        <f>AC23-'7 Cab2 2004'!AC23</f>
        <v>1.2660000000010996E-3</v>
      </c>
      <c r="AD50">
        <f t="shared" si="2"/>
        <v>-4.3743535714285527E-2</v>
      </c>
    </row>
    <row r="51" spans="1:30" x14ac:dyDescent="0.45">
      <c r="A51" t="s">
        <v>24</v>
      </c>
      <c r="B51">
        <f>B24-'7 Cab2 2004'!B24</f>
        <v>3.8592000000001292E-2</v>
      </c>
      <c r="C51">
        <f>C24-'7 Cab2 2004'!C24</f>
        <v>1.1721000000001425E-2</v>
      </c>
      <c r="D51">
        <f>D24-'7 Cab2 2004'!D24</f>
        <v>0.18112700000000004</v>
      </c>
      <c r="E51">
        <f>E24-'7 Cab2 2004'!E24</f>
        <v>0</v>
      </c>
      <c r="F51">
        <f>F24-'7 Cab2 2004'!F24</f>
        <v>8.9168999999998277E-2</v>
      </c>
      <c r="G51">
        <f>G24-'7 Cab2 2004'!G24</f>
        <v>0.34283699999999939</v>
      </c>
      <c r="H51">
        <f>H24-'7 Cab2 2004'!H24</f>
        <v>-0.33830899999999975</v>
      </c>
      <c r="I51">
        <f>I24-'7 Cab2 2004'!I24</f>
        <v>-8.4369999999998058E-3</v>
      </c>
      <c r="J51">
        <f>J24-'7 Cab2 2004'!J24</f>
        <v>-0.10001800000000038</v>
      </c>
      <c r="K51">
        <f>K24-'7 Cab2 2004'!K24</f>
        <v>-0.28214900000000043</v>
      </c>
      <c r="L51">
        <f>L24-'7 Cab2 2004'!L24</f>
        <v>0</v>
      </c>
      <c r="M51">
        <f>M24-'7 Cab2 2004'!M24</f>
        <v>-0.15717099999999995</v>
      </c>
      <c r="N51">
        <f>N24-'7 Cab2 2004'!N24</f>
        <v>0.29946799999999918</v>
      </c>
      <c r="O51">
        <f>O24-'7 Cab2 2004'!O24</f>
        <v>-1.0418000000001371E-2</v>
      </c>
      <c r="P51">
        <f>P24-'7 Cab2 2004'!P24</f>
        <v>-9.1600000000013893E-3</v>
      </c>
      <c r="Q51">
        <f>Q24-'7 Cab2 2004'!Q24</f>
        <v>2.1086000000000382E-2</v>
      </c>
      <c r="R51">
        <f>R24-'7 Cab2 2004'!R24</f>
        <v>-4.3600000000054706E-4</v>
      </c>
      <c r="S51">
        <f>S24-'7 Cab2 2004'!S24</f>
        <v>-5.4059999999999775E-2</v>
      </c>
      <c r="T51">
        <f>T24-'7 Cab2 2004'!T24</f>
        <v>-0.34428199999999975</v>
      </c>
      <c r="U51">
        <f>U24-'7 Cab2 2004'!U24</f>
        <v>2.8639999999999333E-2</v>
      </c>
      <c r="V51">
        <f>V24-'7 Cab2 2004'!V24</f>
        <v>-4.1374000000000244E-2</v>
      </c>
      <c r="W51">
        <f>W24-'7 Cab2 2004'!W24</f>
        <v>-0.3739429999999988</v>
      </c>
      <c r="X51">
        <f>X24-'7 Cab2 2004'!X24</f>
        <v>-0.15193800000000124</v>
      </c>
      <c r="Y51">
        <f>Y24-'7 Cab2 2004'!Y24</f>
        <v>0.24536200000000008</v>
      </c>
      <c r="Z51">
        <f>Z24-'7 Cab2 2004'!Z24</f>
        <v>-5.8830000000007487E-3</v>
      </c>
      <c r="AA51">
        <f>AA24-'7 Cab2 2004'!AA24</f>
        <v>0.11430400000000063</v>
      </c>
      <c r="AB51">
        <f>AB24-'7 Cab2 2004'!AB24</f>
        <v>0.16413000000000011</v>
      </c>
      <c r="AC51">
        <f>AC24-'7 Cab2 2004'!AC24</f>
        <v>1.2769999999981962E-3</v>
      </c>
      <c r="AD51">
        <f t="shared" si="2"/>
        <v>-1.2138035714285924E-2</v>
      </c>
    </row>
    <row r="52" spans="1:30" x14ac:dyDescent="0.45">
      <c r="A52" t="s">
        <v>21</v>
      </c>
      <c r="B52">
        <f>B25-'7 Cab2 2004'!B25</f>
        <v>-0.13233099999999709</v>
      </c>
      <c r="C52">
        <f>C25-'7 Cab2 2004'!C25</f>
        <v>-1.022700000000043E-2</v>
      </c>
      <c r="D52">
        <f>D25-'7 Cab2 2004'!D25</f>
        <v>1.4029999999998211E-3</v>
      </c>
      <c r="E52">
        <f>E25-'7 Cab2 2004'!E25</f>
        <v>0</v>
      </c>
      <c r="F52">
        <f>F25-'7 Cab2 2004'!F25</f>
        <v>-1.7000000003264404E-5</v>
      </c>
      <c r="G52">
        <f>G25-'7 Cab2 2004'!G25</f>
        <v>-3.6631999999997333E-2</v>
      </c>
      <c r="H52">
        <f>H25-'7 Cab2 2004'!H25</f>
        <v>0.25879199999999969</v>
      </c>
      <c r="I52">
        <f>I25-'7 Cab2 2004'!I25</f>
        <v>0</v>
      </c>
      <c r="J52">
        <f>J25-'7 Cab2 2004'!J25</f>
        <v>0</v>
      </c>
      <c r="K52">
        <f>K25-'7 Cab2 2004'!K25</f>
        <v>-4.225000000000001E-2</v>
      </c>
      <c r="L52">
        <f>L25-'7 Cab2 2004'!L25</f>
        <v>0.52308299999999974</v>
      </c>
      <c r="M52">
        <f>M25-'7 Cab2 2004'!M25</f>
        <v>0.37737199999999937</v>
      </c>
      <c r="N52">
        <f>N25-'7 Cab2 2004'!N25</f>
        <v>-6.9738999999998441E-2</v>
      </c>
      <c r="O52">
        <f>O25-'7 Cab2 2004'!O25</f>
        <v>1.0659000000000418E-2</v>
      </c>
      <c r="P52">
        <f>P25-'7 Cab2 2004'!P25</f>
        <v>8.9220000000018729E-3</v>
      </c>
      <c r="Q52">
        <f>Q25-'7 Cab2 2004'!Q25</f>
        <v>2.9409999999998604E-3</v>
      </c>
      <c r="R52">
        <f>R25-'7 Cab2 2004'!R25</f>
        <v>2.9647000000000645E-2</v>
      </c>
      <c r="S52">
        <f>S25-'7 Cab2 2004'!S25</f>
        <v>9.5560000000002532E-2</v>
      </c>
      <c r="T52">
        <f>T25-'7 Cab2 2004'!T25</f>
        <v>8.5036999999999807E-2</v>
      </c>
      <c r="U52">
        <f>U25-'7 Cab2 2004'!U25</f>
        <v>0.12613200000000013</v>
      </c>
      <c r="V52">
        <f>V25-'7 Cab2 2004'!V25</f>
        <v>1.5125999999999973E-2</v>
      </c>
      <c r="W52">
        <f>W25-'7 Cab2 2004'!W25</f>
        <v>0.27091699999999896</v>
      </c>
      <c r="X52">
        <f>X25-'7 Cab2 2004'!X25</f>
        <v>-0.10828800000000172</v>
      </c>
      <c r="Y52">
        <f>Y25-'7 Cab2 2004'!Y25</f>
        <v>-4.4651999999999248E-2</v>
      </c>
      <c r="Z52">
        <f>Z25-'7 Cab2 2004'!Z25</f>
        <v>-1.2921999999999656E-2</v>
      </c>
      <c r="AA52">
        <f>AA25-'7 Cab2 2004'!AA25</f>
        <v>-0.15743300000000104</v>
      </c>
      <c r="AB52">
        <f>AB25-'7 Cab2 2004'!AB25</f>
        <v>-3.3159999999998746E-2</v>
      </c>
      <c r="AC52">
        <f>AC25-'7 Cab2 2004'!AC25</f>
        <v>1.3930000000001996E-3</v>
      </c>
      <c r="AD52">
        <f t="shared" si="2"/>
        <v>4.1404750000000212E-2</v>
      </c>
    </row>
    <row r="53" spans="1:30" x14ac:dyDescent="0.45">
      <c r="A53" t="s">
        <v>22</v>
      </c>
      <c r="B53">
        <f>B26-'7 Cab2 2004'!B26</f>
        <v>-1.6390000000043869E-3</v>
      </c>
      <c r="C53">
        <f>C26-'7 Cab2 2004'!C26</f>
        <v>-1.4226999999998213E-2</v>
      </c>
      <c r="D53">
        <f>D26-'7 Cab2 2004'!D26</f>
        <v>1.2523999999999091E-2</v>
      </c>
      <c r="E53">
        <f>E26-'7 Cab2 2004'!E26</f>
        <v>0</v>
      </c>
      <c r="F53">
        <f>F26-'7 Cab2 2004'!F26</f>
        <v>4.8999999999921329E-4</v>
      </c>
      <c r="G53">
        <f>G26-'7 Cab2 2004'!G26</f>
        <v>8.9529999999982124E-3</v>
      </c>
      <c r="H53">
        <f>H26-'7 Cab2 2004'!H26</f>
        <v>5.1346999999999809E-2</v>
      </c>
      <c r="I53">
        <f>I26-'7 Cab2 2004'!I26</f>
        <v>8.2109999999993022E-3</v>
      </c>
      <c r="J53">
        <f>J26-'7 Cab2 2004'!J26</f>
        <v>-1.071500000000114E-2</v>
      </c>
      <c r="K53">
        <f>K26-'7 Cab2 2004'!K26</f>
        <v>-0.1307599999999951</v>
      </c>
      <c r="L53">
        <f>L26-'7 Cab2 2004'!L26</f>
        <v>7.7494999999998981E-2</v>
      </c>
      <c r="M53">
        <f>M26-'7 Cab2 2004'!M26</f>
        <v>0.14598900000000015</v>
      </c>
      <c r="N53">
        <f>N26-'7 Cab2 2004'!N26</f>
        <v>-0.1079470000000029</v>
      </c>
      <c r="O53">
        <f>O26-'7 Cab2 2004'!O26</f>
        <v>-1.923000000005004E-3</v>
      </c>
      <c r="P53">
        <f>P26-'7 Cab2 2004'!P26</f>
        <v>4.4350000000008549E-3</v>
      </c>
      <c r="Q53">
        <f>Q26-'7 Cab2 2004'!Q26</f>
        <v>-7.0700000000556429E-4</v>
      </c>
      <c r="R53">
        <f>R26-'7 Cab2 2004'!R26</f>
        <v>-2.8706999999997151E-2</v>
      </c>
      <c r="S53">
        <f>S26-'7 Cab2 2004'!S26</f>
        <v>0.12080399999999258</v>
      </c>
      <c r="T53">
        <f>T26-'7 Cab2 2004'!T26</f>
        <v>-8.3300000000008367E-3</v>
      </c>
      <c r="U53">
        <f>U26-'7 Cab2 2004'!U26</f>
        <v>-2.3640000000000327E-3</v>
      </c>
      <c r="V53">
        <f>V26-'7 Cab2 2004'!V26</f>
        <v>-5.1628000000000895E-2</v>
      </c>
      <c r="W53">
        <f>W26-'7 Cab2 2004'!W26</f>
        <v>3.3583000000000141E-2</v>
      </c>
      <c r="X53">
        <f>X26-'7 Cab2 2004'!X26</f>
        <v>1.4701999999999771E-2</v>
      </c>
      <c r="Y53">
        <f>Y26-'7 Cab2 2004'!Y26</f>
        <v>-0.36058500000000038</v>
      </c>
      <c r="Z53">
        <f>Z26-'7 Cab2 2004'!Z26</f>
        <v>0.36606600000000356</v>
      </c>
      <c r="AA53">
        <f>AA26-'7 Cab2 2004'!AA26</f>
        <v>-6.9189999999963447E-3</v>
      </c>
      <c r="AB53">
        <f>AB26-'7 Cab2 2004'!AB26</f>
        <v>1.0069999999998913E-2</v>
      </c>
      <c r="AC53">
        <f>AC26-'7 Cab2 2004'!AC26</f>
        <v>-2.5083000000009292E-2</v>
      </c>
      <c r="AD53">
        <f t="shared" si="2"/>
        <v>3.6833928571419045E-3</v>
      </c>
    </row>
    <row r="54" spans="1:30" x14ac:dyDescent="0.45">
      <c r="AD54">
        <f>AD53+AD48+AD42+AD36</f>
        <v>5.6515821428570465E-2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F465D01A751DFB4DA7C423895574590A" ma:contentTypeVersion="44" ma:contentTypeDescription="" ma:contentTypeScope="" ma:versionID="6b2853efb9a1140c5f284baa7da6d653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2021-06-01T07:00:00+00:00</OpenedDate>
    <SignificantOrder xmlns="dc463f71-b30c-4ab2-9473-d307f9d35888">false</SignificantOrder>
    <Date1 xmlns="dc463f71-b30c-4ab2-9473-d307f9d35888">2021-06-01T07:00:00+00:00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210396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8347E39D-0E24-4679-AC65-72950BEF0DC8}"/>
</file>

<file path=customXml/itemProps2.xml><?xml version="1.0" encoding="utf-8"?>
<ds:datastoreItem xmlns:ds="http://schemas.openxmlformats.org/officeDocument/2006/customXml" ds:itemID="{74427940-680E-4D60-9C35-3245B314C0BD}"/>
</file>

<file path=customXml/itemProps3.xml><?xml version="1.0" encoding="utf-8"?>
<ds:datastoreItem xmlns:ds="http://schemas.openxmlformats.org/officeDocument/2006/customXml" ds:itemID="{5CC8BA18-7C34-4F6C-97D9-4BD7C9F740E5}"/>
</file>

<file path=customXml/itemProps4.xml><?xml version="1.0" encoding="utf-8"?>
<ds:datastoreItem xmlns:ds="http://schemas.openxmlformats.org/officeDocument/2006/customXml" ds:itemID="{A4296B6A-869C-4BD9-8392-A3108A4F196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34</vt:i4>
      </vt:variant>
    </vt:vector>
  </HeadingPairs>
  <TitlesOfParts>
    <vt:vector size="34" baseType="lpstr">
      <vt:lpstr>Table of Contents and Notes</vt:lpstr>
      <vt:lpstr>1 Summary MWh</vt:lpstr>
      <vt:lpstr>2 Summary aMW</vt:lpstr>
      <vt:lpstr>3 Turbine Upgrade Years</vt:lpstr>
      <vt:lpstr>4 CF &amp; LowerSp PreUp</vt:lpstr>
      <vt:lpstr>5 LL3 1999</vt:lpstr>
      <vt:lpstr>6 Cab3-LL4 2001</vt:lpstr>
      <vt:lpstr>7 Cab2 2004</vt:lpstr>
      <vt:lpstr>8 Cab4 2007</vt:lpstr>
      <vt:lpstr>9 Nox1 2009</vt:lpstr>
      <vt:lpstr>10 Nox3 2010</vt:lpstr>
      <vt:lpstr>11 Nox2 2011</vt:lpstr>
      <vt:lpstr>12 Nox4 2012</vt:lpstr>
      <vt:lpstr>13 9Mile Pre Upgrades</vt:lpstr>
      <vt:lpstr>14 9Mile Unit 1 Upgraded</vt:lpstr>
      <vt:lpstr>15 9Mile Units 1-2 Upgraded</vt:lpstr>
      <vt:lpstr>16 Turbine Upgrade Check</vt:lpstr>
      <vt:lpstr>17 Turbine Curve Data</vt:lpstr>
      <vt:lpstr>18 PREUPGRADE</vt:lpstr>
      <vt:lpstr>19 LL3_1999</vt:lpstr>
      <vt:lpstr>20 LL4&amp;Cab3_2001</vt:lpstr>
      <vt:lpstr>21 Cab2_2004</vt:lpstr>
      <vt:lpstr>22 Cab4_2007</vt:lpstr>
      <vt:lpstr>23 Nox1_2009</vt:lpstr>
      <vt:lpstr>24 Nox3_2010</vt:lpstr>
      <vt:lpstr>25 Nox2_2011</vt:lpstr>
      <vt:lpstr>26 Nox4_2012</vt:lpstr>
      <vt:lpstr>27 PWL_PpH_spo</vt:lpstr>
      <vt:lpstr>28 PWL_Flow_spo</vt:lpstr>
      <vt:lpstr>29 PWL_PpH_cf</vt:lpstr>
      <vt:lpstr>30 PWL_Flow_cf</vt:lpstr>
      <vt:lpstr>31 9 Mile Pre Upgrades</vt:lpstr>
      <vt:lpstr>32 9 Mile Unit 1 Upgraded</vt:lpstr>
      <vt:lpstr>33 9 Mile Unit 1&amp;2 Upgraded</vt:lpstr>
    </vt:vector>
  </TitlesOfParts>
  <Company>Avista Corp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Kalich, Clint</dc:creator>
  <cp:lastModifiedBy>Ghering, Amanda</cp:lastModifiedBy>
  <dcterms:created xsi:type="dcterms:W3CDTF">2021-05-22T01:11:01Z</dcterms:created>
  <dcterms:modified xsi:type="dcterms:W3CDTF">2021-05-27T19:39:08Z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0x0101006E56B4D1795A2E4DB2F0B01679ED314A00F465D01A751DFB4DA7C423895574590A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