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600"/>
  </bookViews>
  <sheets>
    <sheet name="2019 SAC True-Up" sheetId="2" r:id="rId1"/>
  </sheets>
  <definedNames>
    <definedName name="_xlnm.Print_Titles" localSheetId="0">'2019 SAC True-Up'!$3:$5</definedName>
    <definedName name="Z_605B1120_8785_11D7_88E4_005004818415_.wvu.PrintTitles" localSheetId="0" hidden="1">'2019 SAC True-Up'!$2:$4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1" i="2" l="1"/>
  <c r="H90" i="2"/>
  <c r="I90" i="2" s="1"/>
  <c r="J90" i="2" s="1"/>
  <c r="H91" i="2"/>
  <c r="I91" i="2" s="1"/>
  <c r="J91" i="2" s="1"/>
  <c r="H92" i="2"/>
  <c r="I92" i="2"/>
  <c r="J92" i="2" s="1"/>
  <c r="J89" i="2"/>
  <c r="J87" i="2"/>
  <c r="H61" i="2"/>
  <c r="I61" i="2" s="1"/>
  <c r="J61" i="2" s="1"/>
  <c r="I47" i="2"/>
  <c r="J47" i="2" s="1"/>
  <c r="H47" i="2"/>
  <c r="H46" i="2"/>
  <c r="I46" i="2" s="1"/>
  <c r="J46" i="2" s="1"/>
  <c r="H45" i="2"/>
  <c r="I45" i="2" s="1"/>
  <c r="J45" i="2" s="1"/>
  <c r="H21" i="2"/>
  <c r="I21" i="2" s="1"/>
  <c r="J21" i="2" s="1"/>
  <c r="J20" i="2"/>
  <c r="J13" i="2" l="1"/>
  <c r="H7" i="2" l="1"/>
  <c r="I7" i="2" s="1"/>
  <c r="J7" i="2" l="1"/>
  <c r="J110" i="2" l="1"/>
  <c r="H113" i="2" l="1"/>
  <c r="I113" i="2" s="1"/>
  <c r="H112" i="2"/>
  <c r="I112" i="2" s="1"/>
  <c r="H109" i="2"/>
  <c r="I109" i="2" s="1"/>
  <c r="H108" i="2"/>
  <c r="I108" i="2" s="1"/>
  <c r="H107" i="2"/>
  <c r="I107" i="2" s="1"/>
  <c r="H106" i="2"/>
  <c r="H105" i="2"/>
  <c r="J104" i="2"/>
  <c r="H99" i="2"/>
  <c r="I99" i="2" s="1"/>
  <c r="H79" i="2"/>
  <c r="I79" i="2" s="1"/>
  <c r="H44" i="2"/>
  <c r="I44" i="2" s="1"/>
  <c r="H43" i="2"/>
  <c r="I43" i="2" s="1"/>
  <c r="H41" i="2"/>
  <c r="I41" i="2" s="1"/>
  <c r="H37" i="2"/>
  <c r="I37" i="2" s="1"/>
  <c r="H31" i="2"/>
  <c r="I31" i="2" s="1"/>
  <c r="I106" i="2" l="1"/>
  <c r="J106" i="2" s="1"/>
  <c r="I105" i="2"/>
  <c r="J105" i="2" s="1"/>
  <c r="J113" i="2"/>
  <c r="J112" i="2"/>
  <c r="J109" i="2"/>
  <c r="J108" i="2"/>
  <c r="J107" i="2"/>
  <c r="H103" i="2" l="1"/>
  <c r="I103" i="2" s="1"/>
  <c r="H102" i="2"/>
  <c r="I102" i="2" s="1"/>
  <c r="H101" i="2"/>
  <c r="I101" i="2" s="1"/>
  <c r="H100" i="2"/>
  <c r="J99" i="2"/>
  <c r="J94" i="2"/>
  <c r="J93" i="2"/>
  <c r="H88" i="2"/>
  <c r="I88" i="2" s="1"/>
  <c r="H86" i="2"/>
  <c r="I86" i="2" s="1"/>
  <c r="H83" i="2"/>
  <c r="I83" i="2" s="1"/>
  <c r="H82" i="2"/>
  <c r="I82" i="2" s="1"/>
  <c r="H81" i="2"/>
  <c r="I81" i="2" s="1"/>
  <c r="J79" i="2"/>
  <c r="H78" i="2"/>
  <c r="I78" i="2" s="1"/>
  <c r="H77" i="2"/>
  <c r="I77" i="2" s="1"/>
  <c r="H76" i="2"/>
  <c r="I76" i="2" s="1"/>
  <c r="J75" i="2"/>
  <c r="H73" i="2"/>
  <c r="I73" i="2" s="1"/>
  <c r="H72" i="2"/>
  <c r="I72" i="2" s="1"/>
  <c r="H68" i="2"/>
  <c r="I68" i="2" s="1"/>
  <c r="H67" i="2"/>
  <c r="I67" i="2" s="1"/>
  <c r="H65" i="2"/>
  <c r="I65" i="2" s="1"/>
  <c r="H64" i="2"/>
  <c r="I64" i="2" s="1"/>
  <c r="H63" i="2"/>
  <c r="I63" i="2" s="1"/>
  <c r="H62" i="2"/>
  <c r="I62" i="2" s="1"/>
  <c r="H60" i="2"/>
  <c r="I60" i="2" s="1"/>
  <c r="H59" i="2"/>
  <c r="I59" i="2" s="1"/>
  <c r="I100" i="2" l="1"/>
  <c r="J100" i="2" s="1"/>
  <c r="J57" i="2"/>
  <c r="J59" i="2"/>
  <c r="J62" i="2"/>
  <c r="J64" i="2"/>
  <c r="J67" i="2"/>
  <c r="J71" i="2"/>
  <c r="J73" i="2"/>
  <c r="J77" i="2"/>
  <c r="J78" i="2"/>
  <c r="J80" i="2"/>
  <c r="J82" i="2"/>
  <c r="J84" i="2"/>
  <c r="J86" i="2"/>
  <c r="J88" i="2"/>
  <c r="J95" i="2"/>
  <c r="J97" i="2"/>
  <c r="J102" i="2"/>
  <c r="J58" i="2"/>
  <c r="J60" i="2"/>
  <c r="J63" i="2"/>
  <c r="J65" i="2"/>
  <c r="J68" i="2"/>
  <c r="J72" i="2"/>
  <c r="J74" i="2"/>
  <c r="J76" i="2"/>
  <c r="J81" i="2"/>
  <c r="J83" i="2"/>
  <c r="J85" i="2"/>
  <c r="J96" i="2"/>
  <c r="J98" i="2"/>
  <c r="J101" i="2"/>
  <c r="J103" i="2"/>
  <c r="J54" i="2"/>
  <c r="J48" i="2"/>
  <c r="J49" i="2"/>
  <c r="J50" i="2"/>
  <c r="J44" i="2"/>
  <c r="H42" i="2"/>
  <c r="I42" i="2" s="1"/>
  <c r="H39" i="2"/>
  <c r="I39" i="2" s="1"/>
  <c r="H36" i="2"/>
  <c r="I36" i="2" s="1"/>
  <c r="H35" i="2"/>
  <c r="I35" i="2" s="1"/>
  <c r="J53" i="2" l="1"/>
  <c r="J39" i="2"/>
  <c r="J42" i="2"/>
  <c r="H12" i="2"/>
  <c r="I12" i="2" s="1"/>
  <c r="J12" i="2" s="1"/>
  <c r="H11" i="2"/>
  <c r="I11" i="2" s="1"/>
  <c r="H10" i="2"/>
  <c r="I10" i="2" s="1"/>
  <c r="J36" i="2"/>
  <c r="J35" i="2"/>
  <c r="J22" i="2"/>
  <c r="J14" i="2"/>
  <c r="J9" i="2" l="1"/>
  <c r="J10" i="2"/>
  <c r="J11" i="2"/>
  <c r="J70" i="2"/>
  <c r="H69" i="2"/>
  <c r="I69" i="2" s="1"/>
  <c r="H66" i="2"/>
  <c r="I66" i="2" s="1"/>
  <c r="H56" i="2"/>
  <c r="I56" i="2" s="1"/>
  <c r="H55" i="2"/>
  <c r="I55" i="2" s="1"/>
  <c r="J43" i="2"/>
  <c r="J51" i="2" l="1"/>
  <c r="J55" i="2"/>
  <c r="J66" i="2"/>
  <c r="J52" i="2"/>
  <c r="J56" i="2"/>
  <c r="J69" i="2"/>
  <c r="J41" i="2"/>
  <c r="H40" i="2"/>
  <c r="I40" i="2" s="1"/>
  <c r="H32" i="2"/>
  <c r="I32" i="2" s="1"/>
  <c r="H26" i="2"/>
  <c r="I26" i="2" s="1"/>
  <c r="H25" i="2"/>
  <c r="I25" i="2" s="1"/>
  <c r="H24" i="2"/>
  <c r="I24" i="2" s="1"/>
  <c r="H23" i="2"/>
  <c r="I23" i="2" s="1"/>
  <c r="J24" i="2" l="1"/>
  <c r="J32" i="2"/>
  <c r="J40" i="2"/>
  <c r="J26" i="2"/>
  <c r="J23" i="2"/>
  <c r="J25" i="2"/>
  <c r="J38" i="2"/>
  <c r="F116" i="2"/>
  <c r="D116" i="2"/>
  <c r="J37" i="2"/>
  <c r="H34" i="2"/>
  <c r="I34" i="2" s="1"/>
  <c r="H33" i="2"/>
  <c r="I33" i="2" s="1"/>
  <c r="J31" i="2"/>
  <c r="H30" i="2"/>
  <c r="I30" i="2" s="1"/>
  <c r="H29" i="2"/>
  <c r="I29" i="2" s="1"/>
  <c r="H28" i="2"/>
  <c r="I28" i="2" s="1"/>
  <c r="H27" i="2"/>
  <c r="I27" i="2" s="1"/>
  <c r="H19" i="2"/>
  <c r="I19" i="2" s="1"/>
  <c r="H18" i="2"/>
  <c r="I18" i="2" s="1"/>
  <c r="H17" i="2"/>
  <c r="I17" i="2" s="1"/>
  <c r="H15" i="2"/>
  <c r="I15" i="2" s="1"/>
  <c r="J28" i="2" l="1"/>
  <c r="J33" i="2"/>
  <c r="J18" i="2"/>
  <c r="J30" i="2"/>
  <c r="J17" i="2"/>
  <c r="J19" i="2"/>
  <c r="J27" i="2"/>
  <c r="J29" i="2"/>
  <c r="J34" i="2"/>
  <c r="J15" i="2"/>
  <c r="J8" i="2"/>
  <c r="G116" i="2"/>
  <c r="H16" i="2"/>
  <c r="I16" i="2" s="1"/>
  <c r="J16" i="2" l="1"/>
  <c r="J116" i="2" s="1"/>
  <c r="D118" i="2" l="1"/>
  <c r="D121" i="2" s="1"/>
  <c r="I116" i="2"/>
  <c r="I118" i="2" s="1"/>
</calcChain>
</file>

<file path=xl/comments1.xml><?xml version="1.0" encoding="utf-8"?>
<comments xmlns="http://schemas.openxmlformats.org/spreadsheetml/2006/main">
  <authors>
    <author>Tray Caldwell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Formerly PN Services
Filed Chapter 11 Bankruptcy 3/29/17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NAME CHANGE 8/17/17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Formerly: EMERGENT PRODUCT DEVELOPMENT SEATTLE LLC, name change letter 8/1/16</t>
        </r>
      </text>
    </comment>
    <comment ref="C36" authorId="0">
      <text>
        <r>
          <rPr>
            <b/>
            <sz val="8"/>
            <color indexed="81"/>
            <rFont val="Tahoma"/>
            <family val="2"/>
          </rPr>
          <t>Tray Caldwell:</t>
        </r>
        <r>
          <rPr>
            <sz val="8"/>
            <color indexed="81"/>
            <rFont val="Tahoma"/>
            <family val="2"/>
          </rPr>
          <t xml:space="preserve">
Formerly Trubion Pharmaceuticals and Emergent BioSolutions (subsidiary of now)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Formerly Charles River Clinical Services. In Apr., 2013 recd. notice of filing bankruptcty. Write off invoiced amount.</t>
        </r>
      </text>
    </comment>
    <comment ref="C74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EARLE A. CHILES RESEARCH INSTITUTE</t>
        </r>
      </text>
    </comment>
    <comment ref="C78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In Dec. each year need to send an email to Aaron Bestor and Margaret (Peggy) Schott and two others to give notification of next year's SAC so can request funding. See 4/7/15 email and 12/2 recurring reminder.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Mistake made with preliminary filing. Corrected in Jan. with journal entry.</t>
        </r>
      </text>
    </comment>
  </commentList>
</comments>
</file>

<file path=xl/sharedStrings.xml><?xml version="1.0" encoding="utf-8"?>
<sst xmlns="http://schemas.openxmlformats.org/spreadsheetml/2006/main" count="405" uniqueCount="325">
  <si>
    <t>= Educational Research Institutions at one BLOCK lower</t>
  </si>
  <si>
    <t>SITE USE</t>
  </si>
  <si>
    <t>SAC</t>
  </si>
  <si>
    <t>ACTUAL</t>
  </si>
  <si>
    <t>FINAL SAC</t>
  </si>
  <si>
    <t>PERMIT #</t>
  </si>
  <si>
    <t>GENERATOR NAME</t>
  </si>
  <si>
    <t>BLOCK</t>
  </si>
  <si>
    <t>CHARGE</t>
  </si>
  <si>
    <t>BALANCE</t>
  </si>
  <si>
    <t>G1001</t>
  </si>
  <si>
    <t>HCS CORPORATION</t>
  </si>
  <si>
    <t>G1002</t>
  </si>
  <si>
    <t>GL Entry</t>
  </si>
  <si>
    <t>G1004</t>
  </si>
  <si>
    <t>US ECOLOGY RICHLAND SITE</t>
  </si>
  <si>
    <t>G1006</t>
  </si>
  <si>
    <t>NOAA NATIONAL MARINE FISHERIES SERVICE</t>
  </si>
  <si>
    <t>G1008</t>
  </si>
  <si>
    <t>FRED HUTCHINSON CANCER RESEARCH CENTER</t>
  </si>
  <si>
    <t>G1014</t>
  </si>
  <si>
    <t>G1015</t>
  </si>
  <si>
    <t>UNIVERSITY OF WASHINGTON</t>
  </si>
  <si>
    <t>G1018</t>
  </si>
  <si>
    <t>ENERGY NORTHWEST (WPPSS)</t>
  </si>
  <si>
    <t>G1022</t>
  </si>
  <si>
    <t>BOEING COMPANY, THE</t>
  </si>
  <si>
    <t>0 (1)</t>
  </si>
  <si>
    <t>2 (3)</t>
  </si>
  <si>
    <t>G1026</t>
  </si>
  <si>
    <t>TEST AMERICA</t>
  </si>
  <si>
    <t>G1027</t>
  </si>
  <si>
    <t>BENAROYA RESEARCH INSTITUTE AT VIRGINIA MASON</t>
  </si>
  <si>
    <t>G1028</t>
  </si>
  <si>
    <t>UNITECH SERVICES GROUP WA (INTERSTATE NUCLEAR)</t>
  </si>
  <si>
    <t>G1029</t>
  </si>
  <si>
    <t>PUGET SOUND NAVAL SHIPYARD</t>
  </si>
  <si>
    <t>G1032</t>
  </si>
  <si>
    <t>G1033</t>
  </si>
  <si>
    <t>WASHINGTON STATE UNIVERSITY</t>
  </si>
  <si>
    <t>3 (4)</t>
  </si>
  <si>
    <t>G1044</t>
  </si>
  <si>
    <t>WASHINGTON STATE DEPARTMENT OF HEALTH</t>
  </si>
  <si>
    <t>G1045</t>
  </si>
  <si>
    <t>VA PUGET SOUND HEALTH CARE SYSTEM</t>
  </si>
  <si>
    <t>G1048</t>
  </si>
  <si>
    <t>US AIR FORCE (WASHINGTON SITES)</t>
  </si>
  <si>
    <t>1 (2)</t>
  </si>
  <si>
    <t>0 (0)</t>
  </si>
  <si>
    <t>G1076</t>
  </si>
  <si>
    <t>US NAVY (WASHINGTON SITES)</t>
  </si>
  <si>
    <t>G1080</t>
  </si>
  <si>
    <t>US ARMY (WASHINGTON SITES)</t>
  </si>
  <si>
    <t>G1096</t>
  </si>
  <si>
    <t>MORAVEK BIOCHEMICALS, INC</t>
  </si>
  <si>
    <t>G1103</t>
  </si>
  <si>
    <t>PACIFIC NORTHWEST RESEARCH INSTITUTE</t>
  </si>
  <si>
    <t>G1108</t>
  </si>
  <si>
    <t>G1126</t>
  </si>
  <si>
    <t>SEATTLE GENETICS INC.</t>
  </si>
  <si>
    <t>G1137</t>
  </si>
  <si>
    <t>G1149</t>
  </si>
  <si>
    <t>ISORAY MEDICAL INC.</t>
  </si>
  <si>
    <t>G1150</t>
  </si>
  <si>
    <t>SCHNITZER STEEL OF TACOMA</t>
  </si>
  <si>
    <t>G1154</t>
  </si>
  <si>
    <t>G1156</t>
  </si>
  <si>
    <t>SEATTLE CHILDREN'S HOSPITAL</t>
  </si>
  <si>
    <t>G1173</t>
  </si>
  <si>
    <t>G2012</t>
  </si>
  <si>
    <t xml:space="preserve">UNIVERSITY OF OREGON </t>
  </si>
  <si>
    <t>G2016</t>
  </si>
  <si>
    <t>OREGON HEALTH &amp; SCIENCE UNIVERSITY</t>
  </si>
  <si>
    <t>G2017</t>
  </si>
  <si>
    <t xml:space="preserve">UNIVERSITY OF MONTANA </t>
  </si>
  <si>
    <t>G2020</t>
  </si>
  <si>
    <t>UNIVERSITY OF UTAH</t>
  </si>
  <si>
    <t>G2021</t>
  </si>
  <si>
    <t>UNIVERSITY OF HAWAII</t>
  </si>
  <si>
    <t>G2022</t>
  </si>
  <si>
    <t>OREGON STATE UNIVERSITY</t>
  </si>
  <si>
    <t>G2025</t>
  </si>
  <si>
    <t>PCC STRUCTURALS</t>
  </si>
  <si>
    <t>G2031</t>
  </si>
  <si>
    <t>VA MEDICAL CENTER - PORTLAND</t>
  </si>
  <si>
    <t>G2032</t>
  </si>
  <si>
    <t>PEARL HARBOR NAVAL SHIPYARD</t>
  </si>
  <si>
    <t>G2035</t>
  </si>
  <si>
    <t>ARUP, INC. (ASSOC. REGIONAL UNIV PATHOLOGY)</t>
  </si>
  <si>
    <t>G2042</t>
  </si>
  <si>
    <t>US ARMY (ALASKA SITES)</t>
  </si>
  <si>
    <t>G2049</t>
  </si>
  <si>
    <t>US ARMY (UTAH SITES) TOOELE</t>
  </si>
  <si>
    <t>G2050</t>
  </si>
  <si>
    <t>US ARMY (IDAHO SITES)</t>
  </si>
  <si>
    <t>G2051</t>
  </si>
  <si>
    <t>US ARMY (WYOMING SITES)</t>
  </si>
  <si>
    <t>G2052</t>
  </si>
  <si>
    <t>US AIR FORCE (OREGON SITES)</t>
  </si>
  <si>
    <t>G2053</t>
  </si>
  <si>
    <t>US AIR FORCE (UTAH SITES)</t>
  </si>
  <si>
    <t>G2054</t>
  </si>
  <si>
    <t>US AIR FORCE (MONTANA SITES)</t>
  </si>
  <si>
    <t>G2055</t>
  </si>
  <si>
    <t>US AIR FORCE (WYOMING SITES)</t>
  </si>
  <si>
    <t>G2064</t>
  </si>
  <si>
    <t>US ARMY (HAWAII SITES)</t>
  </si>
  <si>
    <t>G2066</t>
  </si>
  <si>
    <t>G2067</t>
  </si>
  <si>
    <t>US ARMY (OREGON SITES)</t>
  </si>
  <si>
    <t>G2068</t>
  </si>
  <si>
    <t>US AIR FORCE (IDAHO SITES)</t>
  </si>
  <si>
    <t>G2082</t>
  </si>
  <si>
    <t>PORTLAND STATE UNIVERSITY</t>
  </si>
  <si>
    <t>G2087</t>
  </si>
  <si>
    <t>US NAVY (HAWAII SITES)</t>
  </si>
  <si>
    <t>G2091</t>
  </si>
  <si>
    <t>US ARMY (MONTANA SITES)</t>
  </si>
  <si>
    <t>G2106</t>
  </si>
  <si>
    <t>ROCKY MOUNTAIN LABS, NIAID, NIH</t>
  </si>
  <si>
    <t>G2122</t>
  </si>
  <si>
    <t>SCHNITZER STEEL PRODUCTS COMPANY</t>
  </si>
  <si>
    <t>G2124</t>
  </si>
  <si>
    <t>REED COLLEGE</t>
  </si>
  <si>
    <t>G2130</t>
  </si>
  <si>
    <t>U.S. AIR FORCE (ALASKA SITES)</t>
  </si>
  <si>
    <t>G2131</t>
  </si>
  <si>
    <t>U.S. AIR FORCE (HAWAII SITES)</t>
  </si>
  <si>
    <t>G2140</t>
  </si>
  <si>
    <t>U.S. D.O.E., NETL-ALBANY</t>
  </si>
  <si>
    <t>G2151</t>
  </si>
  <si>
    <t>INTERNATIONAL ISOTOPES INC.</t>
  </si>
  <si>
    <t>G2155</t>
  </si>
  <si>
    <t>BYU - IDAHO</t>
  </si>
  <si>
    <t>G2167</t>
  </si>
  <si>
    <t>INTERMOUNTAIN HEALTHCARE INC.</t>
  </si>
  <si>
    <t>G3006</t>
  </si>
  <si>
    <t>G3007</t>
  </si>
  <si>
    <t>UNIVERSITY OF NEVADA (RENO)</t>
  </si>
  <si>
    <t>G3016</t>
  </si>
  <si>
    <t>UNIVERSITY OF COLORADO - BOULDER</t>
  </si>
  <si>
    <t>G3028</t>
  </si>
  <si>
    <t>UNIVERSITY OF NEVADA - LAS VEGAS</t>
  </si>
  <si>
    <t>G3037</t>
  </si>
  <si>
    <t xml:space="preserve">UNIVERSITY OF DENVER </t>
  </si>
  <si>
    <t>G3046</t>
  </si>
  <si>
    <t>US ARMY (NEVADA SITES)</t>
  </si>
  <si>
    <t>G3047</t>
  </si>
  <si>
    <t>US ARMY (COLORADO SITES)</t>
  </si>
  <si>
    <t>G3048</t>
  </si>
  <si>
    <t>US AIR FORCE (COLORADO SITES)</t>
  </si>
  <si>
    <t>G3049</t>
  </si>
  <si>
    <t>US AIR FORCE (NEW MEXICO SITES)</t>
  </si>
  <si>
    <t>G3050</t>
  </si>
  <si>
    <t>US AIR FORCE (NEVADA SITES)</t>
  </si>
  <si>
    <t>G3058</t>
  </si>
  <si>
    <t>NEW MEXICO STATE UNIVERSITY</t>
  </si>
  <si>
    <t>G3059</t>
  </si>
  <si>
    <t>US ARMY (NEW MEXICO SITES/NASA)</t>
  </si>
  <si>
    <t>G3095</t>
  </si>
  <si>
    <t>THERMO MF PHYSICS CORP</t>
  </si>
  <si>
    <t>G3124</t>
  </si>
  <si>
    <t>US NAVY (NEVADA SITES)</t>
  </si>
  <si>
    <t>Revenue Requirement</t>
  </si>
  <si>
    <t>G2173</t>
  </si>
  <si>
    <t>QAL-TEK ASSOCIATES</t>
  </si>
  <si>
    <t>INSTITUTE FOR SYSTEMS BIOLOGY</t>
  </si>
  <si>
    <t>G1191</t>
  </si>
  <si>
    <t>R.J. LEE GROUP, INC.</t>
  </si>
  <si>
    <t>WESTINGHOUSE, RICHLAND SERVICE CENTER</t>
  </si>
  <si>
    <t>G2193</t>
  </si>
  <si>
    <t>METRO METALS NORTHWEST, INC.</t>
  </si>
  <si>
    <t>UNIVERSITY OF COLORADO - DENVER</t>
  </si>
  <si>
    <t>SAC Refund / (Undercollection)</t>
  </si>
  <si>
    <t>G1200</t>
  </si>
  <si>
    <t>CARDINAL HEALTH PET MANUFACTURING</t>
  </si>
  <si>
    <t>G2080</t>
  </si>
  <si>
    <t>G3062</t>
  </si>
  <si>
    <t>US NAVY (NEW MEXICO SITES)</t>
  </si>
  <si>
    <t>G3150</t>
  </si>
  <si>
    <t>PARTICLE MEASURING SYSTEMS INC.</t>
  </si>
  <si>
    <t>G1166</t>
  </si>
  <si>
    <t>DAWN MINING COMPANY</t>
  </si>
  <si>
    <t>G2034</t>
  </si>
  <si>
    <t>MONTANA STATE UNIVERSITY</t>
  </si>
  <si>
    <t>G3035</t>
  </si>
  <si>
    <t>COLORADO STATE UNIVERSITY</t>
  </si>
  <si>
    <t>G3183</t>
  </si>
  <si>
    <t>UNIVERSITY OF NORTHERN COLORADO</t>
  </si>
  <si>
    <t>BLOODWORKS NORTHWEST</t>
  </si>
  <si>
    <t>G1207</t>
  </si>
  <si>
    <t>ALLEN INSTITUTE</t>
  </si>
  <si>
    <t>G1210</t>
  </si>
  <si>
    <t>G2003</t>
  </si>
  <si>
    <t>BRIGHAM YOUNG UNIVERSITY</t>
  </si>
  <si>
    <t>Prior Year</t>
  </si>
  <si>
    <t>Balance</t>
  </si>
  <si>
    <t>SAC True-up</t>
  </si>
  <si>
    <t>PERMA-FIX NORTHWEST, INC.</t>
  </si>
  <si>
    <t>APTEVO RESEARCH &amp; DEVELOPMENT LLC</t>
  </si>
  <si>
    <t>PROVIDENCE PORTLAND MEDICAL CENTER</t>
  </si>
  <si>
    <t>G2208</t>
  </si>
  <si>
    <t>UTAH PUBLIC HEALTH LABORATORY</t>
  </si>
  <si>
    <t>Never Renewed</t>
  </si>
  <si>
    <t>FRAMATOME</t>
  </si>
  <si>
    <t>DENDREON PHARMACEUTICALS, LLC</t>
  </si>
  <si>
    <t>G1225</t>
  </si>
  <si>
    <t>INTELLECTUAL VENTURES PROPERTY HOLDINGS, LLC</t>
  </si>
  <si>
    <t>G3190</t>
  </si>
  <si>
    <t>U.S. EPA (FIELD OPS LAS VEGAS)</t>
  </si>
  <si>
    <t>C026166</t>
  </si>
  <si>
    <t>C026154</t>
  </si>
  <si>
    <t>C026362</t>
  </si>
  <si>
    <t>C026146</t>
  </si>
  <si>
    <t>C026364</t>
  </si>
  <si>
    <t>C026376</t>
  </si>
  <si>
    <t>C026373</t>
  </si>
  <si>
    <t>C026147</t>
  </si>
  <si>
    <t>C026370</t>
  </si>
  <si>
    <t>C026149</t>
  </si>
  <si>
    <t>C026371</t>
  </si>
  <si>
    <t>C026368</t>
  </si>
  <si>
    <t>C026358</t>
  </si>
  <si>
    <t>C026378</t>
  </si>
  <si>
    <t>C026377</t>
  </si>
  <si>
    <t>C026372</t>
  </si>
  <si>
    <t>C026145</t>
  </si>
  <si>
    <t>C026360</t>
  </si>
  <si>
    <t>C026363</t>
  </si>
  <si>
    <t>C026357</t>
  </si>
  <si>
    <t>C026167</t>
  </si>
  <si>
    <t>C024949</t>
  </si>
  <si>
    <t>C026173</t>
  </si>
  <si>
    <t>C026174</t>
  </si>
  <si>
    <t>C026175</t>
  </si>
  <si>
    <t>C026177</t>
  </si>
  <si>
    <t>C026181</t>
  </si>
  <si>
    <t>C026182</t>
  </si>
  <si>
    <t>C026185</t>
  </si>
  <si>
    <t>C026190</t>
  </si>
  <si>
    <t>C026188</t>
  </si>
  <si>
    <t>C026189</t>
  </si>
  <si>
    <t>VEOLIA NUCLEAR SOLUTIONS, INC. (FORMERLY KURION INC.)</t>
  </si>
  <si>
    <t>C026199</t>
  </si>
  <si>
    <t>C027101</t>
  </si>
  <si>
    <t>G1226</t>
  </si>
  <si>
    <t>OMEROS CORPORATION</t>
  </si>
  <si>
    <t>C026155</t>
  </si>
  <si>
    <t>C026150</t>
  </si>
  <si>
    <t>C026148</t>
  </si>
  <si>
    <t>C026151</t>
  </si>
  <si>
    <t>C026158</t>
  </si>
  <si>
    <t>C026375</t>
  </si>
  <si>
    <t>C026156</t>
  </si>
  <si>
    <t>C026252</t>
  </si>
  <si>
    <t>C026470</t>
  </si>
  <si>
    <t>C026365</t>
  </si>
  <si>
    <t>C026359</t>
  </si>
  <si>
    <t>C026354</t>
  </si>
  <si>
    <t>C026593</t>
  </si>
  <si>
    <t>G2065</t>
  </si>
  <si>
    <t>IDAHO STATE UNIVERSITY</t>
  </si>
  <si>
    <t>C026152</t>
  </si>
  <si>
    <t>OREGON HEALTH AUTHORITY</t>
  </si>
  <si>
    <t>C026170</t>
  </si>
  <si>
    <t>C026366</t>
  </si>
  <si>
    <t>C026369</t>
  </si>
  <si>
    <t>C026164</t>
  </si>
  <si>
    <t>C026165</t>
  </si>
  <si>
    <t>C026169</t>
  </si>
  <si>
    <t>C026356</t>
  </si>
  <si>
    <t>C026172</t>
  </si>
  <si>
    <t>C026183</t>
  </si>
  <si>
    <t>C026184</t>
  </si>
  <si>
    <t>C026187</t>
  </si>
  <si>
    <t>C026192</t>
  </si>
  <si>
    <t>C027096</t>
  </si>
  <si>
    <t>G2239</t>
  </si>
  <si>
    <t>PROVIDENCE ALASKA MEDICAL CENTER</t>
  </si>
  <si>
    <t>C026159</t>
  </si>
  <si>
    <t>C026160</t>
  </si>
  <si>
    <t>C026374</t>
  </si>
  <si>
    <t>C026161</t>
  </si>
  <si>
    <t>C026162</t>
  </si>
  <si>
    <t>C026153</t>
  </si>
  <si>
    <t>C026163</t>
  </si>
  <si>
    <t>C026380</t>
  </si>
  <si>
    <t>C026171</t>
  </si>
  <si>
    <t>C026191</t>
  </si>
  <si>
    <t>C026202</t>
  </si>
  <si>
    <t>10 Dose</t>
  </si>
  <si>
    <t>11 Dose</t>
  </si>
  <si>
    <t>Bal. remaining in 32215 Other Payable - Site Availability</t>
  </si>
  <si>
    <t>2019</t>
  </si>
  <si>
    <t>CU FT 2019</t>
  </si>
  <si>
    <t>C028395</t>
  </si>
  <si>
    <t>G1000</t>
  </si>
  <si>
    <t>SWEDISH MEDICAL CENTER</t>
  </si>
  <si>
    <t>4 (5)</t>
  </si>
  <si>
    <t>7 (8)</t>
  </si>
  <si>
    <t>C027626</t>
  </si>
  <si>
    <t>G1227</t>
  </si>
  <si>
    <t>PACIFIC COAST SHREDDING LLC</t>
  </si>
  <si>
    <t>C027840</t>
  </si>
  <si>
    <t>G1228</t>
  </si>
  <si>
    <t>SKAGIT COUNTY PUBLIC WORKS</t>
  </si>
  <si>
    <t>C028393</t>
  </si>
  <si>
    <t>G1230</t>
  </si>
  <si>
    <t>EUROFINS CONSUMER PRODUCT TESTING US</t>
  </si>
  <si>
    <t>1(2)</t>
  </si>
  <si>
    <t>C028201</t>
  </si>
  <si>
    <t>G2048</t>
  </si>
  <si>
    <t>U.S. EPA/WESTERN ECOLOGY DIVISION</t>
  </si>
  <si>
    <t>C028394</t>
  </si>
  <si>
    <t>G2212</t>
  </si>
  <si>
    <t>IMAGING ASSOCIATES</t>
  </si>
  <si>
    <t>C028159</t>
  </si>
  <si>
    <t>G2243</t>
  </si>
  <si>
    <t>NORTHROP GRUMMAN INNOVATION SYSTEMS</t>
  </si>
  <si>
    <t>C027628</t>
  </si>
  <si>
    <t>G3193</t>
  </si>
  <si>
    <t>GLOBAL MEDICAL ISOTOPE SYSTEMS LLC</t>
  </si>
  <si>
    <t>C028262</t>
  </si>
  <si>
    <t>G3194</t>
  </si>
  <si>
    <t>COBHAM RAD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</si>
</sst>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2" formatCode="_(&quot;$&quot;* #,##0_);_(&quot;$&quot;* \(#,##0\);_(&quot;$&quot;* &quot;-&quot;_);_(@_)"/>
    <numFmt numFmtId="43" formatCode="_(* #,##0.00_);_(* \(#,##0.00\);_(* &quot;-&quot;??_);_(@_)"/>
  </numFmts>
  <fonts count="18" x14ac:knownFonts="1">
    <font>
      <sz val="10"/>
      <color indexed="8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0"/>
      <name val="MS Sans Serif"/>
      <family val="2"/>
    </font>
    <font>
      <b/>
      <sz val="10"/>
      <color indexed="61"/>
      <name val="MS Sans Serif"/>
      <family val="2"/>
    </font>
    <font>
      <b/>
      <sz val="8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0"/>
      <color indexed="20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.2"/>
      <color indexed="8"/>
      <name val="Arial"/>
      <family val="2"/>
    </font>
    <font>
      <sz val="10"/>
      <color indexed="8"/>
      <name val="MS Sans Serif"/>
    </font>
    <font>
      <b/>
      <sz val="10"/>
      <color indexed="12"/>
      <name val="MS Sans Serif"/>
      <family val="2"/>
    </font>
    <font>
      <b/>
      <sz val="10"/>
      <color indexed="54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0" fontId="1" fillId="0" borderId="0" applyFont="0" applyFill="0" applyBorder="0" applyAlignment="0" applyProtection="0"/>
    <xf numFmtId="3" fontId="2" fillId="0" borderId="0"/>
    <xf numFmtId="8" fontId="1" fillId="0" borderId="0" applyFont="0" applyFill="0" applyBorder="0" applyAlignment="0" applyProtection="0"/>
    <xf numFmtId="42" fontId="2" fillId="0" borderId="0"/>
    <xf numFmtId="0" fontId="1" fillId="0" borderId="0"/>
    <xf numFmtId="0" fontId="8" fillId="0" borderId="0"/>
    <xf numFmtId="43" fontId="14" fillId="0" borderId="0" applyFont="0" applyFill="0" applyBorder="0" applyAlignment="0" applyProtection="0"/>
    <xf numFmtId="0" fontId="2" fillId="0" borderId="0"/>
    <xf numFmtId="0" fontId="15" fillId="0" borderId="0"/>
    <xf numFmtId="40" fontId="1" fillId="0" borderId="0" applyFont="0" applyFill="0" applyBorder="0" applyAlignment="0" applyProtection="0"/>
  </cellStyleXfs>
  <cellXfs count="103">
    <xf numFmtId="0" fontId="0" fillId="0" borderId="0" xfId="0" applyNumberFormat="1" applyFill="1" applyBorder="1" applyAlignment="1" applyProtection="1"/>
    <xf numFmtId="0" fontId="3" fillId="0" borderId="0" xfId="5" quotePrefix="1" applyFont="1" applyFill="1" applyAlignment="1">
      <alignment horizontal="left"/>
    </xf>
    <xf numFmtId="0" fontId="3" fillId="0" borderId="0" xfId="5" applyFont="1"/>
    <xf numFmtId="0" fontId="3" fillId="0" borderId="0" xfId="5" applyFont="1" applyAlignment="1">
      <alignment horizontal="center"/>
    </xf>
    <xf numFmtId="39" fontId="3" fillId="0" borderId="0" xfId="5" applyNumberFormat="1" applyFont="1"/>
    <xf numFmtId="0" fontId="3" fillId="0" borderId="0" xfId="5" applyFont="1" applyFill="1" applyAlignment="1">
      <alignment horizontal="center"/>
    </xf>
    <xf numFmtId="0" fontId="3" fillId="0" borderId="0" xfId="5" applyFont="1" applyFill="1"/>
    <xf numFmtId="0" fontId="3" fillId="0" borderId="0" xfId="5" applyFont="1" applyFill="1" applyBorder="1" applyAlignment="1">
      <alignment horizontal="center"/>
    </xf>
    <xf numFmtId="0" fontId="3" fillId="0" borderId="0" xfId="5" applyFont="1" applyBorder="1" applyAlignment="1"/>
    <xf numFmtId="0" fontId="4" fillId="0" borderId="1" xfId="5" applyFont="1" applyBorder="1" applyAlignment="1">
      <alignment horizontal="center"/>
    </xf>
    <xf numFmtId="0" fontId="4" fillId="0" borderId="2" xfId="5" applyFont="1" applyBorder="1" applyAlignment="1">
      <alignment horizontal="center"/>
    </xf>
    <xf numFmtId="39" fontId="4" fillId="0" borderId="2" xfId="1" applyNumberFormat="1" applyFont="1" applyBorder="1" applyAlignment="1">
      <alignment horizontal="center"/>
    </xf>
    <xf numFmtId="0" fontId="3" fillId="0" borderId="3" xfId="5" applyFont="1" applyFill="1" applyBorder="1" applyAlignment="1">
      <alignment horizontal="center"/>
    </xf>
    <xf numFmtId="0" fontId="3" fillId="0" borderId="3" xfId="5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39" fontId="4" fillId="0" borderId="4" xfId="1" applyNumberFormat="1" applyFont="1" applyBorder="1" applyAlignment="1">
      <alignment horizontal="center"/>
    </xf>
    <xf numFmtId="0" fontId="1" fillId="0" borderId="0" xfId="5" applyFill="1" applyAlignment="1">
      <alignment horizontal="center"/>
    </xf>
    <xf numFmtId="0" fontId="1" fillId="0" borderId="0" xfId="5" applyAlignment="1">
      <alignment horizontal="left"/>
    </xf>
    <xf numFmtId="39" fontId="5" fillId="0" borderId="0" xfId="1" applyNumberFormat="1" applyFont="1"/>
    <xf numFmtId="0" fontId="6" fillId="0" borderId="0" xfId="5" applyFont="1" applyAlignment="1">
      <alignment horizontal="center"/>
    </xf>
    <xf numFmtId="38" fontId="4" fillId="0" borderId="0" xfId="1" applyNumberFormat="1" applyFont="1"/>
    <xf numFmtId="0" fontId="4" fillId="0" borderId="0" xfId="5" applyFont="1" applyAlignment="1">
      <alignment horizontal="center"/>
    </xf>
    <xf numFmtId="38" fontId="4" fillId="0" borderId="0" xfId="1" applyNumberFormat="1" applyFont="1" applyFill="1" applyAlignment="1">
      <alignment horizontal="right"/>
    </xf>
    <xf numFmtId="0" fontId="1" fillId="0" borderId="0" xfId="5" applyFill="1" applyBorder="1" applyAlignment="1">
      <alignment horizontal="center"/>
    </xf>
    <xf numFmtId="0" fontId="1" fillId="0" borderId="0" xfId="5" applyBorder="1" applyAlignment="1">
      <alignment horizontal="left"/>
    </xf>
    <xf numFmtId="0" fontId="1" fillId="0" borderId="0" xfId="5" applyFill="1" applyBorder="1"/>
    <xf numFmtId="0" fontId="1" fillId="0" borderId="0" xfId="5"/>
    <xf numFmtId="4" fontId="1" fillId="0" borderId="0" xfId="5" applyNumberFormat="1" applyFill="1" applyBorder="1" applyAlignment="1">
      <alignment horizontal="center"/>
    </xf>
    <xf numFmtId="0" fontId="4" fillId="0" borderId="0" xfId="5" quotePrefix="1" applyFont="1" applyAlignment="1">
      <alignment horizontal="center"/>
    </xf>
    <xf numFmtId="38" fontId="4" fillId="0" borderId="0" xfId="1" applyNumberFormat="1" applyFont="1" applyAlignment="1">
      <alignment horizontal="right"/>
    </xf>
    <xf numFmtId="0" fontId="1" fillId="0" borderId="0" xfId="5" applyBorder="1"/>
    <xf numFmtId="0" fontId="1" fillId="0" borderId="0" xfId="5" applyFill="1" applyBorder="1" applyAlignment="1">
      <alignment horizontal="left"/>
    </xf>
    <xf numFmtId="0" fontId="4" fillId="0" borderId="0" xfId="5" applyFont="1" applyFill="1" applyAlignment="1">
      <alignment horizontal="center"/>
    </xf>
    <xf numFmtId="38" fontId="4" fillId="0" borderId="0" xfId="1" applyNumberFormat="1" applyFont="1" applyFill="1"/>
    <xf numFmtId="39" fontId="4" fillId="0" borderId="0" xfId="1" applyNumberFormat="1" applyFont="1" applyFill="1"/>
    <xf numFmtId="0" fontId="8" fillId="0" borderId="0" xfId="5" applyFont="1" applyFill="1" applyBorder="1" applyAlignment="1">
      <alignment horizontal="center"/>
    </xf>
    <xf numFmtId="0" fontId="8" fillId="0" borderId="0" xfId="5" applyFont="1" applyBorder="1" applyAlignment="1">
      <alignment horizontal="left"/>
    </xf>
    <xf numFmtId="0" fontId="1" fillId="0" borderId="0" xfId="5" applyFill="1" applyAlignment="1">
      <alignment horizontal="left"/>
    </xf>
    <xf numFmtId="0" fontId="4" fillId="0" borderId="0" xfId="5" quotePrefix="1" applyFont="1" applyFill="1" applyAlignment="1">
      <alignment horizontal="center"/>
    </xf>
    <xf numFmtId="49" fontId="4" fillId="0" borderId="0" xfId="1" applyNumberFormat="1" applyFont="1" applyAlignment="1">
      <alignment horizontal="center"/>
    </xf>
    <xf numFmtId="0" fontId="7" fillId="0" borderId="0" xfId="5" applyFont="1"/>
    <xf numFmtId="0" fontId="8" fillId="0" borderId="0" xfId="5" applyFont="1" applyFill="1" applyBorder="1" applyAlignment="1">
      <alignment horizontal="left"/>
    </xf>
    <xf numFmtId="38" fontId="4" fillId="0" borderId="3" xfId="1" applyNumberFormat="1" applyFont="1" applyBorder="1"/>
    <xf numFmtId="39" fontId="4" fillId="0" borderId="3" xfId="1" applyNumberFormat="1" applyFont="1" applyBorder="1"/>
    <xf numFmtId="0" fontId="7" fillId="0" borderId="0" xfId="5" applyFont="1" applyAlignment="1">
      <alignment horizontal="center"/>
    </xf>
    <xf numFmtId="39" fontId="7" fillId="0" borderId="0" xfId="5" applyNumberFormat="1" applyFont="1"/>
    <xf numFmtId="0" fontId="3" fillId="0" borderId="0" xfId="5" applyFont="1" applyAlignment="1">
      <alignment horizontal="left"/>
    </xf>
    <xf numFmtId="0" fontId="3" fillId="0" borderId="0" xfId="5" applyFont="1" applyBorder="1"/>
    <xf numFmtId="0" fontId="3" fillId="0" borderId="0" xfId="5" applyFont="1" applyFill="1" applyAlignment="1">
      <alignment horizontal="left"/>
    </xf>
    <xf numFmtId="39" fontId="3" fillId="0" borderId="0" xfId="5" applyNumberFormat="1" applyFont="1" applyFill="1"/>
    <xf numFmtId="0" fontId="3" fillId="0" borderId="0" xfId="5" applyFont="1" applyBorder="1" applyAlignment="1">
      <alignment horizontal="center"/>
    </xf>
    <xf numFmtId="39" fontId="3" fillId="0" borderId="0" xfId="5" applyNumberFormat="1" applyFont="1" applyBorder="1"/>
    <xf numFmtId="0" fontId="1" fillId="0" borderId="0" xfId="5" applyFont="1" applyFill="1" applyBorder="1" applyAlignment="1">
      <alignment horizontal="center"/>
    </xf>
    <xf numFmtId="0" fontId="1" fillId="0" borderId="0" xfId="5" applyFont="1" applyFill="1" applyBorder="1"/>
    <xf numFmtId="0" fontId="1" fillId="0" borderId="0" xfId="5" applyFont="1" applyAlignment="1">
      <alignment horizontal="left"/>
    </xf>
    <xf numFmtId="0" fontId="1" fillId="0" borderId="0" xfId="5" applyFont="1" applyFill="1" applyBorder="1" applyAlignment="1">
      <alignment horizontal="left"/>
    </xf>
    <xf numFmtId="40" fontId="3" fillId="0" borderId="0" xfId="5" applyNumberFormat="1" applyFont="1" applyFill="1" applyAlignment="1">
      <alignment horizontal="right"/>
    </xf>
    <xf numFmtId="40" fontId="9" fillId="0" borderId="0" xfId="3" applyNumberFormat="1" applyFont="1" applyFill="1"/>
    <xf numFmtId="0" fontId="3" fillId="0" borderId="0" xfId="5" applyFont="1" applyFill="1" applyAlignment="1">
      <alignment horizontal="right"/>
    </xf>
    <xf numFmtId="0" fontId="1" fillId="2" borderId="0" xfId="5" applyFont="1" applyFill="1" applyBorder="1"/>
    <xf numFmtId="0" fontId="7" fillId="0" borderId="0" xfId="5" applyFont="1" applyAlignment="1">
      <alignment horizontal="right"/>
    </xf>
    <xf numFmtId="40" fontId="9" fillId="0" borderId="0" xfId="3" applyNumberFormat="1" applyFont="1"/>
    <xf numFmtId="40" fontId="6" fillId="0" borderId="8" xfId="5" applyNumberFormat="1" applyFont="1" applyBorder="1"/>
    <xf numFmtId="0" fontId="3" fillId="0" borderId="0" xfId="5" applyFont="1" applyAlignment="1">
      <alignment horizontal="right"/>
    </xf>
    <xf numFmtId="39" fontId="3" fillId="0" borderId="0" xfId="5" applyNumberFormat="1" applyFont="1" applyAlignment="1">
      <alignment horizontal="right"/>
    </xf>
    <xf numFmtId="40" fontId="3" fillId="0" borderId="0" xfId="5" applyNumberFormat="1" applyFont="1"/>
    <xf numFmtId="40" fontId="3" fillId="0" borderId="0" xfId="5" applyNumberFormat="1" applyFont="1" applyBorder="1"/>
    <xf numFmtId="0" fontId="1" fillId="2" borderId="0" xfId="5" applyFill="1"/>
    <xf numFmtId="0" fontId="1" fillId="0" borderId="0" xfId="5" applyFill="1"/>
    <xf numFmtId="0" fontId="1" fillId="2" borderId="0" xfId="5" applyFill="1" applyAlignment="1">
      <alignment horizontal="left"/>
    </xf>
    <xf numFmtId="0" fontId="1" fillId="2" borderId="0" xfId="5" applyFill="1" applyBorder="1" applyAlignment="1">
      <alignment horizontal="left"/>
    </xf>
    <xf numFmtId="0" fontId="1" fillId="2" borderId="0" xfId="5" applyFill="1" applyBorder="1"/>
    <xf numFmtId="39" fontId="5" fillId="0" borderId="0" xfId="1" applyNumberFormat="1" applyFont="1" applyAlignment="1">
      <alignment horizontal="center"/>
    </xf>
    <xf numFmtId="38" fontId="4" fillId="0" borderId="0" xfId="1" applyNumberFormat="1" applyFont="1" applyAlignment="1">
      <alignment horizontal="center"/>
    </xf>
    <xf numFmtId="40" fontId="9" fillId="0" borderId="0" xfId="3" applyNumberFormat="1" applyFont="1" applyAlignment="1">
      <alignment horizontal="center"/>
    </xf>
    <xf numFmtId="0" fontId="3" fillId="0" borderId="0" xfId="9" applyFont="1" applyFill="1" applyAlignment="1">
      <alignment horizontal="center"/>
    </xf>
    <xf numFmtId="0" fontId="3" fillId="0" borderId="0" xfId="9" quotePrefix="1" applyFont="1" applyFill="1" applyAlignment="1">
      <alignment horizontal="left"/>
    </xf>
    <xf numFmtId="40" fontId="16" fillId="0" borderId="9" xfId="10" applyNumberFormat="1" applyFont="1" applyFill="1" applyBorder="1" applyAlignment="1">
      <alignment horizontal="right"/>
    </xf>
    <xf numFmtId="0" fontId="4" fillId="0" borderId="1" xfId="5" applyFont="1" applyFill="1" applyBorder="1" applyAlignment="1">
      <alignment horizontal="center"/>
    </xf>
    <xf numFmtId="0" fontId="4" fillId="0" borderId="4" xfId="5" applyFont="1" applyFill="1" applyBorder="1" applyAlignment="1">
      <alignment horizontal="center"/>
    </xf>
    <xf numFmtId="0" fontId="8" fillId="0" borderId="0" xfId="9" applyFont="1" applyFill="1" applyAlignment="1">
      <alignment horizontal="center"/>
    </xf>
    <xf numFmtId="0" fontId="15" fillId="0" borderId="0" xfId="9" applyAlignment="1">
      <alignment horizontal="left"/>
    </xf>
    <xf numFmtId="40" fontId="17" fillId="0" borderId="0" xfId="7" applyNumberFormat="1" applyFont="1"/>
    <xf numFmtId="0" fontId="8" fillId="2" borderId="0" xfId="9" applyFont="1" applyFill="1" applyBorder="1"/>
    <xf numFmtId="0" fontId="8" fillId="0" borderId="0" xfId="9" applyFont="1" applyFill="1" applyBorder="1"/>
    <xf numFmtId="0" fontId="15" fillId="0" borderId="0" xfId="9" applyFill="1" applyBorder="1" applyAlignment="1">
      <alignment horizontal="center"/>
    </xf>
    <xf numFmtId="0" fontId="15" fillId="2" borderId="0" xfId="9" applyFill="1" applyBorder="1"/>
    <xf numFmtId="40" fontId="9" fillId="3" borderId="0" xfId="3" applyNumberFormat="1" applyFont="1" applyFill="1"/>
    <xf numFmtId="40" fontId="7" fillId="0" borderId="0" xfId="5" applyNumberFormat="1" applyFont="1"/>
    <xf numFmtId="40" fontId="3" fillId="4" borderId="0" xfId="5" applyNumberFormat="1" applyFont="1" applyFill="1"/>
    <xf numFmtId="40" fontId="3" fillId="0" borderId="8" xfId="5" applyNumberFormat="1" applyFont="1" applyBorder="1"/>
    <xf numFmtId="0" fontId="3" fillId="0" borderId="0" xfId="5" applyFont="1" applyFill="1" applyBorder="1"/>
    <xf numFmtId="0" fontId="3" fillId="2" borderId="0" xfId="5" applyFont="1" applyFill="1" applyAlignment="1">
      <alignment horizontal="center"/>
    </xf>
    <xf numFmtId="39" fontId="4" fillId="0" borderId="0" xfId="1" applyNumberFormat="1" applyFont="1" applyFill="1" applyAlignment="1">
      <alignment horizontal="right"/>
    </xf>
    <xf numFmtId="39" fontId="9" fillId="0" borderId="0" xfId="3" applyNumberFormat="1" applyFont="1"/>
    <xf numFmtId="0" fontId="1" fillId="2" borderId="0" xfId="5" applyFont="1" applyFill="1" applyAlignment="1">
      <alignment horizontal="left"/>
    </xf>
    <xf numFmtId="0" fontId="3" fillId="0" borderId="0" xfId="5" applyFont="1" applyFill="1" applyAlignment="1"/>
    <xf numFmtId="0" fontId="1" fillId="0" borderId="0" xfId="5" applyAlignment="1">
      <alignment horizontal="center"/>
    </xf>
    <xf numFmtId="0" fontId="4" fillId="0" borderId="0" xfId="5" applyFont="1" applyAlignment="1">
      <alignment horizontal="left"/>
    </xf>
    <xf numFmtId="38" fontId="4" fillId="0" borderId="0" xfId="1" applyNumberFormat="1" applyFont="1" applyAlignment="1">
      <alignment horizontal="left"/>
    </xf>
    <xf numFmtId="49" fontId="3" fillId="0" borderId="5" xfId="5" applyNumberFormat="1" applyFont="1" applyBorder="1" applyAlignment="1">
      <alignment horizontal="center"/>
    </xf>
    <xf numFmtId="49" fontId="3" fillId="0" borderId="6" xfId="5" applyNumberFormat="1" applyFont="1" applyBorder="1" applyAlignment="1">
      <alignment horizontal="center"/>
    </xf>
    <xf numFmtId="49" fontId="3" fillId="0" borderId="7" xfId="5" applyNumberFormat="1" applyFont="1" applyBorder="1" applyAlignment="1">
      <alignment horizontal="center"/>
    </xf>
  </cellXfs>
  <cellStyles count="11">
    <cellStyle name="Comma 2" xfId="7"/>
    <cellStyle name="Comma_2008 True-up and 2009 Site Availability Charge" xfId="10"/>
    <cellStyle name="Comma_2009 Site Availability Charge True-up" xfId="1"/>
    <cellStyle name="Comma0" xfId="2"/>
    <cellStyle name="Currency_2009 Site Availability Charge True-up" xfId="3"/>
    <cellStyle name="Currency0" xfId="4"/>
    <cellStyle name="Normal" xfId="0" builtinId="0"/>
    <cellStyle name="Normal 16" xfId="9"/>
    <cellStyle name="Normal 2" xfId="6"/>
    <cellStyle name="Normal 3" xfId="8"/>
    <cellStyle name="Normal_2009 Site Availability Charge True-up" xfId="5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79"/>
  <sheetViews>
    <sheetView tabSelected="1" zoomScaleNormal="100" zoomScaleSheetLayoutView="75" workbookViewId="0">
      <pane ySplit="5" topLeftCell="A108" activePane="bottomLeft" state="frozen"/>
      <selection pane="bottomLeft" activeCell="I119" sqref="I119"/>
    </sheetView>
  </sheetViews>
  <sheetFormatPr defaultColWidth="9.140625" defaultRowHeight="12.75" x14ac:dyDescent="0.2"/>
  <cols>
    <col min="1" max="1" width="9.7109375" style="5" customWidth="1"/>
    <col min="2" max="2" width="13.7109375" style="5" customWidth="1"/>
    <col min="3" max="3" width="47.5703125" style="2" customWidth="1"/>
    <col min="4" max="4" width="13" style="6" customWidth="1"/>
    <col min="5" max="5" width="11.7109375" style="3" customWidth="1"/>
    <col min="6" max="6" width="12.28515625" style="2" customWidth="1"/>
    <col min="7" max="7" width="12.28515625" style="4" customWidth="1"/>
    <col min="8" max="8" width="12.28515625" style="2" customWidth="1"/>
    <col min="9" max="9" width="12.85546875" style="2" customWidth="1"/>
    <col min="10" max="10" width="13" style="2" customWidth="1"/>
    <col min="11" max="16384" width="9.140625" style="2"/>
  </cols>
  <sheetData>
    <row r="1" spans="1:10" x14ac:dyDescent="0.2">
      <c r="A1" s="92"/>
      <c r="B1" s="1" t="s">
        <v>0</v>
      </c>
      <c r="H1" s="3"/>
    </row>
    <row r="2" spans="1:10" ht="13.5" thickBot="1" x14ac:dyDescent="0.25">
      <c r="A2" s="75"/>
      <c r="B2" s="76"/>
      <c r="C2" s="6"/>
      <c r="H2" s="3"/>
    </row>
    <row r="3" spans="1:10" ht="13.5" thickBot="1" x14ac:dyDescent="0.25">
      <c r="B3" s="1"/>
      <c r="D3" s="77"/>
      <c r="E3" s="100" t="s">
        <v>293</v>
      </c>
      <c r="F3" s="101"/>
      <c r="G3" s="101"/>
      <c r="H3" s="101"/>
      <c r="I3" s="101"/>
      <c r="J3" s="102"/>
    </row>
    <row r="4" spans="1:10" ht="16.5" customHeight="1" x14ac:dyDescent="0.2">
      <c r="B4" s="7" t="s">
        <v>1</v>
      </c>
      <c r="C4" s="8"/>
      <c r="D4" s="78" t="s">
        <v>195</v>
      </c>
      <c r="E4" s="10" t="s">
        <v>2</v>
      </c>
      <c r="F4" s="10" t="s">
        <v>2</v>
      </c>
      <c r="G4" s="11" t="s">
        <v>3</v>
      </c>
      <c r="H4" s="10" t="s">
        <v>4</v>
      </c>
      <c r="I4" s="10" t="s">
        <v>4</v>
      </c>
      <c r="J4" s="9">
        <v>2019</v>
      </c>
    </row>
    <row r="5" spans="1:10" ht="13.5" thickBot="1" x14ac:dyDescent="0.25">
      <c r="A5" s="12"/>
      <c r="B5" s="12" t="s">
        <v>5</v>
      </c>
      <c r="C5" s="13" t="s">
        <v>6</v>
      </c>
      <c r="D5" s="79" t="s">
        <v>196</v>
      </c>
      <c r="E5" s="14" t="s">
        <v>7</v>
      </c>
      <c r="F5" s="14" t="s">
        <v>8</v>
      </c>
      <c r="G5" s="15" t="s">
        <v>294</v>
      </c>
      <c r="H5" s="14" t="s">
        <v>7</v>
      </c>
      <c r="I5" s="14" t="s">
        <v>8</v>
      </c>
      <c r="J5" s="14" t="s">
        <v>9</v>
      </c>
    </row>
    <row r="6" spans="1:10" x14ac:dyDescent="0.2">
      <c r="B6" s="16"/>
      <c r="C6" s="17"/>
      <c r="D6" s="37"/>
      <c r="E6" s="19"/>
      <c r="F6" s="20"/>
      <c r="G6" s="18"/>
      <c r="H6" s="72"/>
      <c r="I6" s="18"/>
      <c r="J6" s="18"/>
    </row>
    <row r="7" spans="1:10" x14ac:dyDescent="0.2">
      <c r="A7" s="2" t="s">
        <v>295</v>
      </c>
      <c r="B7" s="97" t="s">
        <v>296</v>
      </c>
      <c r="C7" s="17" t="s">
        <v>297</v>
      </c>
      <c r="D7" s="37"/>
      <c r="E7" s="21">
        <v>1</v>
      </c>
      <c r="F7" s="20">
        <v>599</v>
      </c>
      <c r="G7" s="34">
        <v>1.36</v>
      </c>
      <c r="H7" s="73">
        <f>SUM(IF(G7=0,0),IF(G7&gt;0,1),IF(G7&gt;10,1),IF(G7&gt;20,1),IF(G7&gt;40,1),IF(G7&gt;80,1),IF(G7&gt;160,1),IF(G7&gt;320,1),IF(G7&gt;640,1),IF(G7&gt;1280,1),IF(G7&gt;2560,1),IF(G7&gt;5120,1))</f>
        <v>1</v>
      </c>
      <c r="I7" s="22">
        <f>SUM(IF(H7=0,313),IF(H7=1,599),IF(H7=2,1150),IF(H7=3,2206),IF(H7=4,4237),IF(H7=5,8137),IF(H7=6,15606),IF(H7=7,29967),IF(H7=8,57527),IF(H7=9,110452),IF(H7=10,148535),IF(H7=11,148535))</f>
        <v>599</v>
      </c>
      <c r="J7" s="20">
        <f>I7-F7</f>
        <v>0</v>
      </c>
    </row>
    <row r="8" spans="1:10" x14ac:dyDescent="0.2">
      <c r="A8" s="2" t="s">
        <v>210</v>
      </c>
      <c r="B8" s="80" t="s">
        <v>10</v>
      </c>
      <c r="C8" s="81" t="s">
        <v>11</v>
      </c>
      <c r="D8" s="82"/>
      <c r="E8" s="21">
        <v>0</v>
      </c>
      <c r="F8" s="20">
        <v>313</v>
      </c>
      <c r="G8" s="34">
        <v>0</v>
      </c>
      <c r="H8" s="34" t="s">
        <v>203</v>
      </c>
      <c r="I8" s="22"/>
      <c r="J8" s="20">
        <f>I8-F8</f>
        <v>-313</v>
      </c>
    </row>
    <row r="9" spans="1:10" x14ac:dyDescent="0.2">
      <c r="A9" s="2" t="s">
        <v>211</v>
      </c>
      <c r="B9" s="16" t="s">
        <v>12</v>
      </c>
      <c r="C9" s="17" t="s">
        <v>189</v>
      </c>
      <c r="D9" s="82">
        <v>-573</v>
      </c>
      <c r="E9" s="98" t="s">
        <v>203</v>
      </c>
      <c r="F9" s="20"/>
      <c r="G9" s="34">
        <v>0</v>
      </c>
      <c r="H9" s="34" t="s">
        <v>203</v>
      </c>
      <c r="I9" s="22"/>
      <c r="J9" s="20">
        <f t="shared" ref="J9:J41" si="0">I9-F9</f>
        <v>0</v>
      </c>
    </row>
    <row r="10" spans="1:10" x14ac:dyDescent="0.2">
      <c r="A10" s="5" t="s">
        <v>13</v>
      </c>
      <c r="B10" s="23" t="s">
        <v>14</v>
      </c>
      <c r="C10" s="24" t="s">
        <v>15</v>
      </c>
      <c r="D10" s="82"/>
      <c r="E10" s="21">
        <v>0</v>
      </c>
      <c r="F10" s="20">
        <v>313</v>
      </c>
      <c r="G10" s="34">
        <v>0</v>
      </c>
      <c r="H10" s="73">
        <f t="shared" ref="H10:H12" si="1">SUM(IF(G10=0,0),IF(G10&gt;0,1),IF(G10&gt;10,1),IF(G10&gt;20,1),IF(G10&gt;40,1),IF(G10&gt;80,1),IF(G10&gt;160,1),IF(G10&gt;320,1),IF(G10&gt;640,1),IF(G10&gt;1280,1),IF(G10&gt;2560,1),IF(G10&gt;5120,1))</f>
        <v>0</v>
      </c>
      <c r="I10" s="22">
        <f t="shared" ref="I10:I73" si="2">SUM(IF(H10=0,313),IF(H10=1,599),IF(H10=2,1150),IF(H10=3,2206),IF(H10=4,4237),IF(H10=5,8137),IF(H10=6,15606),IF(H10=7,29967),IF(H10=8,57527),IF(H10=9,110452),IF(H10=10,148535),IF(H10=11,148535))</f>
        <v>313</v>
      </c>
      <c r="J10" s="20">
        <f t="shared" si="0"/>
        <v>0</v>
      </c>
    </row>
    <row r="11" spans="1:10" x14ac:dyDescent="0.2">
      <c r="A11" s="2" t="s">
        <v>212</v>
      </c>
      <c r="B11" s="16" t="s">
        <v>16</v>
      </c>
      <c r="C11" s="25" t="s">
        <v>17</v>
      </c>
      <c r="D11" s="82">
        <v>-388</v>
      </c>
      <c r="E11" s="21">
        <v>2</v>
      </c>
      <c r="F11" s="20">
        <v>1150</v>
      </c>
      <c r="G11" s="34">
        <v>0</v>
      </c>
      <c r="H11" s="73">
        <f t="shared" si="1"/>
        <v>0</v>
      </c>
      <c r="I11" s="22">
        <f t="shared" si="2"/>
        <v>313</v>
      </c>
      <c r="J11" s="20">
        <f t="shared" si="0"/>
        <v>-837</v>
      </c>
    </row>
    <row r="12" spans="1:10" x14ac:dyDescent="0.2">
      <c r="A12" s="2" t="s">
        <v>213</v>
      </c>
      <c r="B12" s="16" t="s">
        <v>18</v>
      </c>
      <c r="C12" s="26" t="s">
        <v>19</v>
      </c>
      <c r="D12" s="82"/>
      <c r="E12" s="21">
        <v>4</v>
      </c>
      <c r="F12" s="20">
        <v>4245</v>
      </c>
      <c r="G12" s="34">
        <v>16.170000000000002</v>
      </c>
      <c r="H12" s="73">
        <f t="shared" si="1"/>
        <v>2</v>
      </c>
      <c r="I12" s="22">
        <f t="shared" si="2"/>
        <v>1150</v>
      </c>
      <c r="J12" s="20">
        <f t="shared" si="0"/>
        <v>-3095</v>
      </c>
    </row>
    <row r="13" spans="1:10" x14ac:dyDescent="0.2">
      <c r="A13" s="2" t="s">
        <v>214</v>
      </c>
      <c r="B13" s="23" t="s">
        <v>20</v>
      </c>
      <c r="C13" s="24" t="s">
        <v>169</v>
      </c>
      <c r="D13" s="82">
        <v>-2402.88</v>
      </c>
      <c r="E13" s="98" t="s">
        <v>203</v>
      </c>
      <c r="F13" s="20"/>
      <c r="G13" s="34">
        <v>0</v>
      </c>
      <c r="H13" s="34" t="s">
        <v>203</v>
      </c>
      <c r="I13" s="22"/>
      <c r="J13" s="20">
        <f t="shared" ref="J13" si="3">I13-F13</f>
        <v>0</v>
      </c>
    </row>
    <row r="14" spans="1:10" x14ac:dyDescent="0.2">
      <c r="A14" s="2" t="s">
        <v>215</v>
      </c>
      <c r="B14" s="27" t="s">
        <v>21</v>
      </c>
      <c r="C14" s="67" t="s">
        <v>22</v>
      </c>
      <c r="D14" s="82"/>
      <c r="E14" s="21" t="s">
        <v>28</v>
      </c>
      <c r="F14" s="20">
        <v>1152</v>
      </c>
      <c r="G14" s="34">
        <v>7.65</v>
      </c>
      <c r="H14" s="21" t="s">
        <v>27</v>
      </c>
      <c r="I14" s="22">
        <v>313</v>
      </c>
      <c r="J14" s="20">
        <f t="shared" si="0"/>
        <v>-839</v>
      </c>
    </row>
    <row r="15" spans="1:10" x14ac:dyDescent="0.2">
      <c r="A15" s="2" t="s">
        <v>216</v>
      </c>
      <c r="B15" s="23" t="s">
        <v>23</v>
      </c>
      <c r="C15" s="24" t="s">
        <v>24</v>
      </c>
      <c r="D15" s="82"/>
      <c r="E15" s="21">
        <v>11</v>
      </c>
      <c r="F15" s="20">
        <v>148680</v>
      </c>
      <c r="G15" s="34">
        <v>9886.2199999999993</v>
      </c>
      <c r="H15" s="73">
        <f t="shared" ref="H15:H19" si="4">SUM(IF(G15=0,0),IF(G15&gt;0,1),IF(G15&gt;10,1),IF(G15&gt;20,1),IF(G15&gt;40,1),IF(G15&gt;80,1),IF(G15&gt;160,1),IF(G15&gt;320,1),IF(G15&gt;640,1),IF(G15&gt;1280,1),IF(G15&gt;2560,1),IF(G15&gt;5120,1))</f>
        <v>11</v>
      </c>
      <c r="I15" s="22">
        <f t="shared" si="2"/>
        <v>148535</v>
      </c>
      <c r="J15" s="20">
        <f t="shared" si="0"/>
        <v>-145</v>
      </c>
    </row>
    <row r="16" spans="1:10" x14ac:dyDescent="0.2">
      <c r="A16" s="2" t="s">
        <v>217</v>
      </c>
      <c r="B16" s="23" t="s">
        <v>25</v>
      </c>
      <c r="C16" s="30" t="s">
        <v>26</v>
      </c>
      <c r="D16" s="82"/>
      <c r="E16" s="21">
        <v>1</v>
      </c>
      <c r="F16" s="20">
        <v>600</v>
      </c>
      <c r="G16" s="34">
        <v>0</v>
      </c>
      <c r="H16" s="73">
        <f t="shared" si="4"/>
        <v>0</v>
      </c>
      <c r="I16" s="22">
        <f t="shared" si="2"/>
        <v>313</v>
      </c>
      <c r="J16" s="20">
        <f t="shared" si="0"/>
        <v>-287</v>
      </c>
    </row>
    <row r="17" spans="1:10" x14ac:dyDescent="0.2">
      <c r="A17" s="2" t="s">
        <v>218</v>
      </c>
      <c r="B17" s="23" t="s">
        <v>29</v>
      </c>
      <c r="C17" s="17" t="s">
        <v>30</v>
      </c>
      <c r="D17" s="82"/>
      <c r="E17" s="21">
        <v>0</v>
      </c>
      <c r="F17" s="20">
        <v>313</v>
      </c>
      <c r="G17" s="34">
        <v>0</v>
      </c>
      <c r="H17" s="73">
        <f t="shared" si="4"/>
        <v>0</v>
      </c>
      <c r="I17" s="22">
        <f t="shared" si="2"/>
        <v>313</v>
      </c>
      <c r="J17" s="20">
        <f t="shared" si="0"/>
        <v>0</v>
      </c>
    </row>
    <row r="18" spans="1:10" x14ac:dyDescent="0.2">
      <c r="A18" s="2" t="s">
        <v>219</v>
      </c>
      <c r="B18" s="23" t="s">
        <v>31</v>
      </c>
      <c r="C18" s="31" t="s">
        <v>32</v>
      </c>
      <c r="D18" s="82"/>
      <c r="E18" s="21">
        <v>2</v>
      </c>
      <c r="F18" s="20">
        <v>1152</v>
      </c>
      <c r="G18" s="34">
        <v>0</v>
      </c>
      <c r="H18" s="73">
        <f t="shared" si="4"/>
        <v>0</v>
      </c>
      <c r="I18" s="22">
        <f t="shared" si="2"/>
        <v>313</v>
      </c>
      <c r="J18" s="20">
        <f t="shared" si="0"/>
        <v>-839</v>
      </c>
    </row>
    <row r="19" spans="1:10" x14ac:dyDescent="0.2">
      <c r="A19" s="2" t="s">
        <v>220</v>
      </c>
      <c r="B19" s="23" t="s">
        <v>33</v>
      </c>
      <c r="C19" s="31" t="s">
        <v>34</v>
      </c>
      <c r="D19" s="82"/>
      <c r="E19" s="21">
        <v>0</v>
      </c>
      <c r="F19" s="20">
        <v>313</v>
      </c>
      <c r="G19" s="34">
        <v>0</v>
      </c>
      <c r="H19" s="73">
        <f t="shared" si="4"/>
        <v>0</v>
      </c>
      <c r="I19" s="22">
        <f t="shared" si="2"/>
        <v>313</v>
      </c>
      <c r="J19" s="20">
        <f t="shared" si="0"/>
        <v>0</v>
      </c>
    </row>
    <row r="20" spans="1:10" x14ac:dyDescent="0.2">
      <c r="A20" s="2" t="s">
        <v>221</v>
      </c>
      <c r="B20" s="23" t="s">
        <v>35</v>
      </c>
      <c r="C20" s="24" t="s">
        <v>36</v>
      </c>
      <c r="D20" s="82"/>
      <c r="E20" s="21">
        <v>10</v>
      </c>
      <c r="F20" s="20">
        <v>148680</v>
      </c>
      <c r="G20" s="34">
        <v>2502.3200000000002</v>
      </c>
      <c r="H20" s="73" t="s">
        <v>290</v>
      </c>
      <c r="I20" s="22">
        <v>148535</v>
      </c>
      <c r="J20" s="20">
        <f t="shared" ref="J20:J21" si="5">I20-F20</f>
        <v>-145</v>
      </c>
    </row>
    <row r="21" spans="1:10" x14ac:dyDescent="0.2">
      <c r="A21" s="2" t="s">
        <v>222</v>
      </c>
      <c r="B21" s="23" t="s">
        <v>37</v>
      </c>
      <c r="C21" s="30" t="s">
        <v>204</v>
      </c>
      <c r="D21" s="82"/>
      <c r="E21" s="21">
        <v>10</v>
      </c>
      <c r="F21" s="20">
        <v>148680</v>
      </c>
      <c r="G21" s="34">
        <v>3999</v>
      </c>
      <c r="H21" s="73">
        <f t="shared" ref="H21" si="6">SUM(IF(G21=0,0),IF(G21&gt;0,1),IF(G21&gt;10,1),IF(G21&gt;20,1),IF(G21&gt;40,1),IF(G21&gt;80,1),IF(G21&gt;160,1),IF(G21&gt;320,1),IF(G21&gt;640,1),IF(G21&gt;1280,1),IF(G21&gt;2560,1),IF(G21&gt;5120,1))</f>
        <v>10</v>
      </c>
      <c r="I21" s="22">
        <f t="shared" si="2"/>
        <v>148535</v>
      </c>
      <c r="J21" s="20">
        <f t="shared" si="5"/>
        <v>-145</v>
      </c>
    </row>
    <row r="22" spans="1:10" x14ac:dyDescent="0.2">
      <c r="A22" s="2" t="s">
        <v>223</v>
      </c>
      <c r="B22" s="16" t="s">
        <v>38</v>
      </c>
      <c r="C22" s="69" t="s">
        <v>39</v>
      </c>
      <c r="D22" s="82"/>
      <c r="E22" s="21" t="s">
        <v>40</v>
      </c>
      <c r="F22" s="20">
        <v>2211</v>
      </c>
      <c r="G22" s="34">
        <v>93.77</v>
      </c>
      <c r="H22" s="21" t="s">
        <v>298</v>
      </c>
      <c r="I22" s="22">
        <v>4237</v>
      </c>
      <c r="J22" s="20">
        <f t="shared" si="0"/>
        <v>2026</v>
      </c>
    </row>
    <row r="23" spans="1:10" x14ac:dyDescent="0.2">
      <c r="A23" s="2" t="s">
        <v>224</v>
      </c>
      <c r="B23" s="23" t="s">
        <v>41</v>
      </c>
      <c r="C23" s="31" t="s">
        <v>42</v>
      </c>
      <c r="D23" s="82">
        <v>-299</v>
      </c>
      <c r="E23" s="21">
        <v>2</v>
      </c>
      <c r="F23" s="20">
        <v>1150</v>
      </c>
      <c r="G23" s="34">
        <v>0</v>
      </c>
      <c r="H23" s="73">
        <f t="shared" ref="H23:H25" si="7">SUM(IF(G23=0,0),IF(G23&gt;0,1),IF(G23&gt;10,1),IF(G23&gt;20,1),IF(G23&gt;40,1),IF(G23&gt;80,1),IF(G23&gt;160,1),IF(G23&gt;320,1),IF(G23&gt;640,1),IF(G23&gt;1280,1),IF(G23&gt;2560,1),IF(G23&gt;5120,1))</f>
        <v>0</v>
      </c>
      <c r="I23" s="22">
        <f t="shared" si="2"/>
        <v>313</v>
      </c>
      <c r="J23" s="20">
        <f t="shared" si="0"/>
        <v>-837</v>
      </c>
    </row>
    <row r="24" spans="1:10" x14ac:dyDescent="0.2">
      <c r="A24" s="2" t="s">
        <v>225</v>
      </c>
      <c r="B24" s="23" t="s">
        <v>43</v>
      </c>
      <c r="C24" s="24" t="s">
        <v>44</v>
      </c>
      <c r="D24" s="82"/>
      <c r="E24" s="21">
        <v>3</v>
      </c>
      <c r="F24" s="20">
        <v>2211</v>
      </c>
      <c r="G24" s="34">
        <v>0</v>
      </c>
      <c r="H24" s="73">
        <f t="shared" si="7"/>
        <v>0</v>
      </c>
      <c r="I24" s="22">
        <f t="shared" si="2"/>
        <v>313</v>
      </c>
      <c r="J24" s="20">
        <f t="shared" si="0"/>
        <v>-1898</v>
      </c>
    </row>
    <row r="25" spans="1:10" x14ac:dyDescent="0.2">
      <c r="A25" s="2" t="s">
        <v>226</v>
      </c>
      <c r="B25" s="23" t="s">
        <v>45</v>
      </c>
      <c r="C25" s="24" t="s">
        <v>46</v>
      </c>
      <c r="D25" s="82"/>
      <c r="E25" s="21">
        <v>0</v>
      </c>
      <c r="F25" s="20">
        <v>313</v>
      </c>
      <c r="G25" s="34">
        <v>0</v>
      </c>
      <c r="H25" s="73">
        <f t="shared" si="7"/>
        <v>0</v>
      </c>
      <c r="I25" s="22">
        <f t="shared" si="2"/>
        <v>313</v>
      </c>
      <c r="J25" s="20">
        <f t="shared" si="0"/>
        <v>0</v>
      </c>
    </row>
    <row r="26" spans="1:10" x14ac:dyDescent="0.2">
      <c r="A26" s="2" t="s">
        <v>226</v>
      </c>
      <c r="B26" s="27" t="s">
        <v>49</v>
      </c>
      <c r="C26" s="68" t="s">
        <v>50</v>
      </c>
      <c r="D26" s="82"/>
      <c r="E26" s="21">
        <v>3</v>
      </c>
      <c r="F26" s="20">
        <v>2211</v>
      </c>
      <c r="G26" s="34">
        <v>0</v>
      </c>
      <c r="H26" s="73">
        <f t="shared" ref="H26:H30" si="8">SUM(IF(G26=0,0),IF(G26&gt;0,1),IF(G26&gt;10,1),IF(G26&gt;20,1),IF(G26&gt;40,1),IF(G26&gt;80,1),IF(G26&gt;160,1),IF(G26&gt;320,1),IF(G26&gt;640,1),IF(G26&gt;1280,1),IF(G26&gt;2560,1),IF(G26&gt;5120,1))</f>
        <v>0</v>
      </c>
      <c r="I26" s="22">
        <f t="shared" si="2"/>
        <v>313</v>
      </c>
      <c r="J26" s="20">
        <f t="shared" si="0"/>
        <v>-1898</v>
      </c>
    </row>
    <row r="27" spans="1:10" x14ac:dyDescent="0.2">
      <c r="A27" s="2" t="s">
        <v>226</v>
      </c>
      <c r="B27" s="27" t="s">
        <v>51</v>
      </c>
      <c r="C27" s="68" t="s">
        <v>52</v>
      </c>
      <c r="D27" s="82"/>
      <c r="E27" s="21">
        <v>0</v>
      </c>
      <c r="F27" s="20">
        <v>313</v>
      </c>
      <c r="G27" s="34">
        <v>0</v>
      </c>
      <c r="H27" s="73">
        <f t="shared" si="8"/>
        <v>0</v>
      </c>
      <c r="I27" s="22">
        <f t="shared" si="2"/>
        <v>313</v>
      </c>
      <c r="J27" s="20">
        <f t="shared" si="0"/>
        <v>0</v>
      </c>
    </row>
    <row r="28" spans="1:10" x14ac:dyDescent="0.2">
      <c r="A28" s="2" t="s">
        <v>227</v>
      </c>
      <c r="B28" s="23" t="s">
        <v>53</v>
      </c>
      <c r="C28" s="25" t="s">
        <v>54</v>
      </c>
      <c r="D28" s="82"/>
      <c r="E28" s="21">
        <v>5</v>
      </c>
      <c r="F28" s="20">
        <v>8152</v>
      </c>
      <c r="G28" s="34">
        <v>0</v>
      </c>
      <c r="H28" s="73">
        <f t="shared" si="8"/>
        <v>0</v>
      </c>
      <c r="I28" s="22">
        <f t="shared" si="2"/>
        <v>313</v>
      </c>
      <c r="J28" s="20">
        <f t="shared" si="0"/>
        <v>-7839</v>
      </c>
    </row>
    <row r="29" spans="1:10" s="6" customFormat="1" x14ac:dyDescent="0.2">
      <c r="A29" s="6" t="s">
        <v>228</v>
      </c>
      <c r="B29" s="23" t="s">
        <v>55</v>
      </c>
      <c r="C29" s="25" t="s">
        <v>56</v>
      </c>
      <c r="D29" s="82"/>
      <c r="E29" s="21">
        <v>1</v>
      </c>
      <c r="F29" s="20">
        <v>600</v>
      </c>
      <c r="G29" s="34">
        <v>2.34</v>
      </c>
      <c r="H29" s="73">
        <f t="shared" si="8"/>
        <v>1</v>
      </c>
      <c r="I29" s="22">
        <f t="shared" si="2"/>
        <v>599</v>
      </c>
      <c r="J29" s="20">
        <f t="shared" si="0"/>
        <v>-1</v>
      </c>
    </row>
    <row r="30" spans="1:10" x14ac:dyDescent="0.2">
      <c r="A30" s="2" t="s">
        <v>229</v>
      </c>
      <c r="B30" s="52" t="s">
        <v>57</v>
      </c>
      <c r="C30" s="53" t="s">
        <v>205</v>
      </c>
      <c r="D30" s="82"/>
      <c r="E30" s="21">
        <v>2</v>
      </c>
      <c r="F30" s="20">
        <v>1152</v>
      </c>
      <c r="G30" s="34">
        <v>7.02</v>
      </c>
      <c r="H30" s="73">
        <f t="shared" si="8"/>
        <v>1</v>
      </c>
      <c r="I30" s="22">
        <f t="shared" si="2"/>
        <v>599</v>
      </c>
      <c r="J30" s="20">
        <f t="shared" si="0"/>
        <v>-553</v>
      </c>
    </row>
    <row r="31" spans="1:10" x14ac:dyDescent="0.2">
      <c r="A31" s="2" t="s">
        <v>230</v>
      </c>
      <c r="B31" s="23" t="s">
        <v>58</v>
      </c>
      <c r="C31" s="17" t="s">
        <v>59</v>
      </c>
      <c r="D31" s="82">
        <v>-3692</v>
      </c>
      <c r="E31" s="21">
        <v>3</v>
      </c>
      <c r="F31" s="20">
        <v>2206</v>
      </c>
      <c r="G31" s="34">
        <v>6.87</v>
      </c>
      <c r="H31" s="73">
        <f>SUM(IF(G31=0,0),IF(G31&gt;0,1),IF(G31&gt;10,1),IF(G31&gt;20,1),IF(G31&gt;40,1),IF(G31&gt;80,1),IF(G31&gt;160,1),IF(G31&gt;320,1),IF(G31&gt;640,1),IF(G31&gt;1280,1),IF(G31&gt;2560,1),IF(G31&gt;5120,1))</f>
        <v>1</v>
      </c>
      <c r="I31" s="22">
        <f t="shared" si="2"/>
        <v>599</v>
      </c>
      <c r="J31" s="20">
        <f t="shared" si="0"/>
        <v>-1607</v>
      </c>
    </row>
    <row r="32" spans="1:10" x14ac:dyDescent="0.2">
      <c r="A32" s="2" t="s">
        <v>231</v>
      </c>
      <c r="B32" s="23" t="s">
        <v>60</v>
      </c>
      <c r="C32" s="24" t="s">
        <v>198</v>
      </c>
      <c r="D32" s="82"/>
      <c r="E32" s="21" t="s">
        <v>299</v>
      </c>
      <c r="F32" s="20">
        <v>30022</v>
      </c>
      <c r="G32" s="34">
        <v>351.08</v>
      </c>
      <c r="H32" s="73">
        <f>SUM(IF(G32=0,0),IF(G32&gt;0,1),IF(G32&gt;10,1),IF(G32&gt;20,1),IF(G32&gt;40,1),IF(G32&gt;80,1),IF(G32&gt;160,1),IF(G32&gt;320,1),IF(G32&gt;640,1),IF(G32&gt;1280,1),IF(G32&gt;2560,1),IF(G32&gt;5120,1))</f>
        <v>7</v>
      </c>
      <c r="I32" s="22">
        <f t="shared" si="2"/>
        <v>29967</v>
      </c>
      <c r="J32" s="20">
        <f t="shared" si="0"/>
        <v>-55</v>
      </c>
    </row>
    <row r="33" spans="1:10" x14ac:dyDescent="0.2">
      <c r="A33" s="2" t="s">
        <v>232</v>
      </c>
      <c r="B33" s="23" t="s">
        <v>61</v>
      </c>
      <c r="C33" s="25" t="s">
        <v>62</v>
      </c>
      <c r="D33" s="82">
        <v>-2569</v>
      </c>
      <c r="E33" s="21">
        <v>1</v>
      </c>
      <c r="F33" s="20">
        <v>599</v>
      </c>
      <c r="G33" s="34">
        <v>158.5</v>
      </c>
      <c r="H33" s="73">
        <f>SUM(IF(G33=0,0),IF(G33&gt;0,1),IF(G33&gt;10,1),IF(G33&gt;20,1),IF(G33&gt;40,1),IF(G33&gt;80,1),IF(G33&gt;160,1),IF(G33&gt;320,1),IF(G33&gt;640,1),IF(G33&gt;1280,1),IF(G33&gt;2560,1),IF(G33&gt;5120,1))</f>
        <v>5</v>
      </c>
      <c r="I33" s="22">
        <f t="shared" si="2"/>
        <v>8137</v>
      </c>
      <c r="J33" s="20">
        <f t="shared" si="0"/>
        <v>7538</v>
      </c>
    </row>
    <row r="34" spans="1:10" x14ac:dyDescent="0.2">
      <c r="A34" s="2" t="s">
        <v>233</v>
      </c>
      <c r="B34" s="35" t="s">
        <v>63</v>
      </c>
      <c r="C34" s="36" t="s">
        <v>64</v>
      </c>
      <c r="D34" s="82"/>
      <c r="E34" s="32">
        <v>1</v>
      </c>
      <c r="F34" s="33">
        <v>600</v>
      </c>
      <c r="G34" s="34">
        <v>0</v>
      </c>
      <c r="H34" s="73">
        <f>SUM(IF(G34=0,0),IF(G34&gt;0,1),IF(G34&gt;10,1),IF(G34&gt;20,1),IF(G34&gt;40,1),IF(G34&gt;80,1),IF(G34&gt;160,1),IF(G34&gt;320,1),IF(G34&gt;640,1),IF(G34&gt;1280,1),IF(G34&gt;2560,1),IF(G34&gt;5120,1))</f>
        <v>0</v>
      </c>
      <c r="I34" s="22">
        <f t="shared" si="2"/>
        <v>313</v>
      </c>
      <c r="J34" s="20">
        <f t="shared" si="0"/>
        <v>-287</v>
      </c>
    </row>
    <row r="35" spans="1:10" x14ac:dyDescent="0.2">
      <c r="A35" s="2" t="s">
        <v>234</v>
      </c>
      <c r="B35" s="35" t="s">
        <v>65</v>
      </c>
      <c r="C35" s="36" t="s">
        <v>199</v>
      </c>
      <c r="D35" s="82"/>
      <c r="E35" s="32">
        <v>1</v>
      </c>
      <c r="F35" s="33">
        <v>600</v>
      </c>
      <c r="G35" s="34">
        <v>0</v>
      </c>
      <c r="H35" s="73">
        <f t="shared" ref="H35:H37" si="9">SUM(IF(G35=0,0),IF(G35&gt;0,1),IF(G35&gt;10,1),IF(G35&gt;20,1),IF(G35&gt;40,1),IF(G35&gt;80,1),IF(G35&gt;160,1),IF(G35&gt;320,1),IF(G35&gt;640,1),IF(G35&gt;1280,1),IF(G35&gt;2560,1),IF(G35&gt;5120,1))</f>
        <v>0</v>
      </c>
      <c r="I35" s="22">
        <f t="shared" si="2"/>
        <v>313</v>
      </c>
      <c r="J35" s="20">
        <f t="shared" si="0"/>
        <v>-287</v>
      </c>
    </row>
    <row r="36" spans="1:10" x14ac:dyDescent="0.2">
      <c r="A36" s="2" t="s">
        <v>235</v>
      </c>
      <c r="B36" s="23" t="s">
        <v>66</v>
      </c>
      <c r="C36" s="25" t="s">
        <v>67</v>
      </c>
      <c r="D36" s="82"/>
      <c r="E36" s="32">
        <v>0</v>
      </c>
      <c r="F36" s="33">
        <v>313</v>
      </c>
      <c r="G36" s="34">
        <v>7.89</v>
      </c>
      <c r="H36" s="73">
        <f t="shared" si="9"/>
        <v>1</v>
      </c>
      <c r="I36" s="22">
        <f t="shared" si="2"/>
        <v>599</v>
      </c>
      <c r="J36" s="20">
        <f t="shared" si="0"/>
        <v>286</v>
      </c>
    </row>
    <row r="37" spans="1:10" s="6" customFormat="1" x14ac:dyDescent="0.2">
      <c r="A37" s="2" t="s">
        <v>236</v>
      </c>
      <c r="B37" s="23" t="s">
        <v>181</v>
      </c>
      <c r="C37" s="25" t="s">
        <v>182</v>
      </c>
      <c r="D37" s="82"/>
      <c r="E37" s="32">
        <v>0</v>
      </c>
      <c r="F37" s="33">
        <v>313</v>
      </c>
      <c r="G37" s="34">
        <v>0</v>
      </c>
      <c r="H37" s="73">
        <f t="shared" si="9"/>
        <v>0</v>
      </c>
      <c r="I37" s="22">
        <f t="shared" si="2"/>
        <v>313</v>
      </c>
      <c r="J37" s="20">
        <f t="shared" si="0"/>
        <v>0</v>
      </c>
    </row>
    <row r="38" spans="1:10" s="6" customFormat="1" x14ac:dyDescent="0.2">
      <c r="A38" s="6" t="s">
        <v>237</v>
      </c>
      <c r="B38" s="23" t="s">
        <v>68</v>
      </c>
      <c r="C38" s="71" t="s">
        <v>166</v>
      </c>
      <c r="D38" s="82"/>
      <c r="E38" s="32" t="s">
        <v>48</v>
      </c>
      <c r="F38" s="33">
        <v>313</v>
      </c>
      <c r="G38" s="34">
        <v>0</v>
      </c>
      <c r="H38" s="32" t="s">
        <v>48</v>
      </c>
      <c r="I38" s="22">
        <v>313</v>
      </c>
      <c r="J38" s="20">
        <f t="shared" si="0"/>
        <v>0</v>
      </c>
    </row>
    <row r="39" spans="1:10" s="6" customFormat="1" x14ac:dyDescent="0.2">
      <c r="A39" s="6" t="s">
        <v>238</v>
      </c>
      <c r="B39" s="23" t="s">
        <v>167</v>
      </c>
      <c r="C39" s="25" t="s">
        <v>168</v>
      </c>
      <c r="D39" s="82">
        <v>-4717</v>
      </c>
      <c r="E39" s="21">
        <v>3</v>
      </c>
      <c r="F39" s="20">
        <v>2206</v>
      </c>
      <c r="G39" s="34">
        <v>0</v>
      </c>
      <c r="H39" s="73">
        <f t="shared" ref="H39" si="10">SUM(IF(G39=0,0),IF(G39&gt;0,1),IF(G39&gt;10,1),IF(G39&gt;20,1),IF(G39&gt;40,1),IF(G39&gt;80,1),IF(G39&gt;160,1),IF(G39&gt;320,1),IF(G39&gt;640,1),IF(G39&gt;1280,1),IF(G39&gt;2560,1),IF(G39&gt;5120,1))</f>
        <v>0</v>
      </c>
      <c r="I39" s="22">
        <f t="shared" si="2"/>
        <v>313</v>
      </c>
      <c r="J39" s="20">
        <f t="shared" ref="J39" si="11">I39-F39</f>
        <v>-1893</v>
      </c>
    </row>
    <row r="40" spans="1:10" s="6" customFormat="1" x14ac:dyDescent="0.2">
      <c r="A40" s="6" t="s">
        <v>239</v>
      </c>
      <c r="B40" s="23" t="s">
        <v>174</v>
      </c>
      <c r="C40" s="25" t="s">
        <v>175</v>
      </c>
      <c r="D40" s="82"/>
      <c r="E40" s="21">
        <v>2</v>
      </c>
      <c r="F40" s="20">
        <v>1152</v>
      </c>
      <c r="G40" s="34">
        <v>4.96</v>
      </c>
      <c r="H40" s="73">
        <f t="shared" ref="H40:H41" si="12">SUM(IF(G40=0,0),IF(G40&gt;0,1),IF(G40&gt;10,1),IF(G40&gt;20,1),IF(G40&gt;40,1),IF(G40&gt;80,1),IF(G40&gt;160,1),IF(G40&gt;320,1),IF(G40&gt;640,1),IF(G40&gt;1280,1),IF(G40&gt;2560,1),IF(G40&gt;5120,1))</f>
        <v>1</v>
      </c>
      <c r="I40" s="22">
        <f t="shared" si="2"/>
        <v>599</v>
      </c>
      <c r="J40" s="20">
        <f t="shared" si="0"/>
        <v>-553</v>
      </c>
    </row>
    <row r="41" spans="1:10" s="6" customFormat="1" x14ac:dyDescent="0.2">
      <c r="A41" s="6" t="s">
        <v>240</v>
      </c>
      <c r="B41" s="23" t="s">
        <v>190</v>
      </c>
      <c r="C41" s="53" t="s">
        <v>191</v>
      </c>
      <c r="D41" s="82"/>
      <c r="E41" s="21">
        <v>1</v>
      </c>
      <c r="F41" s="20">
        <v>600</v>
      </c>
      <c r="G41" s="34">
        <v>0.11</v>
      </c>
      <c r="H41" s="73">
        <f t="shared" si="12"/>
        <v>1</v>
      </c>
      <c r="I41" s="22">
        <f t="shared" si="2"/>
        <v>599</v>
      </c>
      <c r="J41" s="20">
        <f t="shared" si="0"/>
        <v>-1</v>
      </c>
    </row>
    <row r="42" spans="1:10" s="6" customFormat="1" x14ac:dyDescent="0.2">
      <c r="A42" s="6" t="s">
        <v>241</v>
      </c>
      <c r="B42" s="23" t="s">
        <v>192</v>
      </c>
      <c r="C42" s="53" t="s">
        <v>242</v>
      </c>
      <c r="D42" s="82">
        <v>-798</v>
      </c>
      <c r="E42" s="21">
        <v>0</v>
      </c>
      <c r="F42" s="20">
        <v>313</v>
      </c>
      <c r="G42" s="34">
        <v>0</v>
      </c>
      <c r="H42" s="73">
        <f t="shared" ref="H42:H44" si="13">SUM(IF(G42=0,0),IF(G42&gt;0,1),IF(G42&gt;10,1),IF(G42&gt;20,1),IF(G42&gt;40,1),IF(G42&gt;80,1),IF(G42&gt;160,1),IF(G42&gt;320,1),IF(G42&gt;640,1),IF(G42&gt;1280,1),IF(G42&gt;2560,1),IF(G42&gt;5120,1))</f>
        <v>0</v>
      </c>
      <c r="I42" s="22">
        <f t="shared" si="2"/>
        <v>313</v>
      </c>
      <c r="J42" s="20">
        <f t="shared" ref="J42" si="14">I42-F42</f>
        <v>0</v>
      </c>
    </row>
    <row r="43" spans="1:10" x14ac:dyDescent="0.2">
      <c r="A43" s="6" t="s">
        <v>243</v>
      </c>
      <c r="B43" s="23" t="s">
        <v>206</v>
      </c>
      <c r="C43" s="25" t="s">
        <v>207</v>
      </c>
      <c r="D43" s="82"/>
      <c r="E43" s="28">
        <v>1</v>
      </c>
      <c r="F43" s="20">
        <v>600</v>
      </c>
      <c r="G43" s="34">
        <v>5.0599999999999996</v>
      </c>
      <c r="H43" s="73">
        <f t="shared" si="13"/>
        <v>1</v>
      </c>
      <c r="I43" s="22">
        <f t="shared" si="2"/>
        <v>599</v>
      </c>
      <c r="J43" s="20">
        <f t="shared" ref="J43:J70" si="15">I43-F43</f>
        <v>-1</v>
      </c>
    </row>
    <row r="44" spans="1:10" x14ac:dyDescent="0.2">
      <c r="A44" s="6" t="s">
        <v>244</v>
      </c>
      <c r="B44" s="23" t="s">
        <v>245</v>
      </c>
      <c r="C44" s="25" t="s">
        <v>246</v>
      </c>
      <c r="D44" s="82"/>
      <c r="E44" s="21">
        <v>1</v>
      </c>
      <c r="F44" s="20">
        <v>600</v>
      </c>
      <c r="G44" s="34">
        <v>0</v>
      </c>
      <c r="H44" s="73">
        <f t="shared" si="13"/>
        <v>0</v>
      </c>
      <c r="I44" s="22">
        <f t="shared" si="2"/>
        <v>313</v>
      </c>
      <c r="J44" s="20">
        <f t="shared" si="15"/>
        <v>-287</v>
      </c>
    </row>
    <row r="45" spans="1:10" x14ac:dyDescent="0.2">
      <c r="A45" s="2" t="s">
        <v>300</v>
      </c>
      <c r="B45" s="97" t="s">
        <v>301</v>
      </c>
      <c r="C45" s="26" t="s">
        <v>302</v>
      </c>
      <c r="D45" s="82"/>
      <c r="E45" s="21">
        <v>1</v>
      </c>
      <c r="F45" s="20">
        <v>600</v>
      </c>
      <c r="G45" s="34">
        <v>0</v>
      </c>
      <c r="H45" s="73">
        <f t="shared" ref="H45:H47" si="16">SUM(IF(G45=0,0),IF(G45&gt;0,1),IF(G45&gt;10,1),IF(G45&gt;20,1),IF(G45&gt;40,1),IF(G45&gt;80,1),IF(G45&gt;160,1),IF(G45&gt;320,1),IF(G45&gt;640,1),IF(G45&gt;1280,1),IF(G45&gt;2560,1),IF(G45&gt;5120,1))</f>
        <v>0</v>
      </c>
      <c r="I45" s="22">
        <f t="shared" si="2"/>
        <v>313</v>
      </c>
      <c r="J45" s="20">
        <f t="shared" ref="J45:J47" si="17">I45-F45</f>
        <v>-287</v>
      </c>
    </row>
    <row r="46" spans="1:10" x14ac:dyDescent="0.2">
      <c r="A46" s="2" t="s">
        <v>303</v>
      </c>
      <c r="B46" s="97" t="s">
        <v>304</v>
      </c>
      <c r="C46" s="26" t="s">
        <v>305</v>
      </c>
      <c r="D46" s="82"/>
      <c r="E46" s="21">
        <v>1</v>
      </c>
      <c r="F46" s="20">
        <v>599</v>
      </c>
      <c r="G46" s="34">
        <v>0.68</v>
      </c>
      <c r="H46" s="73">
        <f t="shared" si="16"/>
        <v>1</v>
      </c>
      <c r="I46" s="22">
        <f t="shared" si="2"/>
        <v>599</v>
      </c>
      <c r="J46" s="20">
        <f t="shared" si="17"/>
        <v>0</v>
      </c>
    </row>
    <row r="47" spans="1:10" x14ac:dyDescent="0.2">
      <c r="A47" s="2" t="s">
        <v>306</v>
      </c>
      <c r="B47" s="97" t="s">
        <v>307</v>
      </c>
      <c r="C47" s="26" t="s">
        <v>308</v>
      </c>
      <c r="D47" s="82"/>
      <c r="E47" s="21">
        <v>1</v>
      </c>
      <c r="F47" s="20">
        <v>599</v>
      </c>
      <c r="G47" s="34">
        <v>1.32</v>
      </c>
      <c r="H47" s="73">
        <f t="shared" si="16"/>
        <v>1</v>
      </c>
      <c r="I47" s="22">
        <f t="shared" si="2"/>
        <v>599</v>
      </c>
      <c r="J47" s="20">
        <f t="shared" si="17"/>
        <v>0</v>
      </c>
    </row>
    <row r="48" spans="1:10" x14ac:dyDescent="0.2">
      <c r="A48" s="2" t="s">
        <v>247</v>
      </c>
      <c r="B48" s="23" t="s">
        <v>193</v>
      </c>
      <c r="C48" s="59" t="s">
        <v>194</v>
      </c>
      <c r="D48" s="82"/>
      <c r="E48" s="28" t="s">
        <v>27</v>
      </c>
      <c r="F48" s="20">
        <v>313</v>
      </c>
      <c r="G48" s="34">
        <v>0</v>
      </c>
      <c r="H48" s="21" t="s">
        <v>48</v>
      </c>
      <c r="I48" s="22">
        <v>313</v>
      </c>
      <c r="J48" s="20">
        <f t="shared" ref="J48" si="18">I48-F48</f>
        <v>0</v>
      </c>
    </row>
    <row r="49" spans="1:10" x14ac:dyDescent="0.2">
      <c r="A49" s="2" t="s">
        <v>248</v>
      </c>
      <c r="B49" s="23" t="s">
        <v>69</v>
      </c>
      <c r="C49" s="59" t="s">
        <v>70</v>
      </c>
      <c r="D49" s="82">
        <v>-202</v>
      </c>
      <c r="E49" s="28" t="s">
        <v>47</v>
      </c>
      <c r="F49" s="20">
        <v>599</v>
      </c>
      <c r="G49" s="34">
        <v>2.81</v>
      </c>
      <c r="H49" s="21" t="s">
        <v>27</v>
      </c>
      <c r="I49" s="22">
        <v>313</v>
      </c>
      <c r="J49" s="20">
        <f t="shared" ref="J49:J50" si="19">I49-F49</f>
        <v>-286</v>
      </c>
    </row>
    <row r="50" spans="1:10" x14ac:dyDescent="0.2">
      <c r="A50" s="2" t="s">
        <v>249</v>
      </c>
      <c r="B50" s="23" t="s">
        <v>71</v>
      </c>
      <c r="C50" s="59" t="s">
        <v>72</v>
      </c>
      <c r="D50" s="82"/>
      <c r="E50" s="28" t="s">
        <v>28</v>
      </c>
      <c r="F50" s="20">
        <v>1152</v>
      </c>
      <c r="G50" s="34">
        <v>0</v>
      </c>
      <c r="H50" s="21" t="s">
        <v>48</v>
      </c>
      <c r="I50" s="22">
        <v>313</v>
      </c>
      <c r="J50" s="20">
        <f t="shared" si="19"/>
        <v>-839</v>
      </c>
    </row>
    <row r="51" spans="1:10" x14ac:dyDescent="0.2">
      <c r="A51" s="2" t="s">
        <v>250</v>
      </c>
      <c r="B51" s="23" t="s">
        <v>73</v>
      </c>
      <c r="C51" s="59" t="s">
        <v>74</v>
      </c>
      <c r="D51" s="82"/>
      <c r="E51" s="28" t="s">
        <v>48</v>
      </c>
      <c r="F51" s="20">
        <v>313</v>
      </c>
      <c r="G51" s="34">
        <v>0</v>
      </c>
      <c r="H51" s="21" t="s">
        <v>48</v>
      </c>
      <c r="I51" s="22">
        <v>313</v>
      </c>
      <c r="J51" s="20">
        <f t="shared" si="15"/>
        <v>0</v>
      </c>
    </row>
    <row r="52" spans="1:10" x14ac:dyDescent="0.2">
      <c r="A52" s="2" t="s">
        <v>251</v>
      </c>
      <c r="B52" s="23" t="s">
        <v>75</v>
      </c>
      <c r="C52" s="83" t="s">
        <v>76</v>
      </c>
      <c r="D52" s="82"/>
      <c r="E52" s="21" t="s">
        <v>40</v>
      </c>
      <c r="F52" s="20">
        <v>2211</v>
      </c>
      <c r="G52" s="34">
        <v>13.46</v>
      </c>
      <c r="H52" s="73" t="s">
        <v>309</v>
      </c>
      <c r="I52" s="22">
        <v>599</v>
      </c>
      <c r="J52" s="20">
        <f t="shared" si="15"/>
        <v>-1612</v>
      </c>
    </row>
    <row r="53" spans="1:10" x14ac:dyDescent="0.2">
      <c r="A53" s="2" t="s">
        <v>252</v>
      </c>
      <c r="B53" s="23" t="s">
        <v>77</v>
      </c>
      <c r="C53" s="59" t="s">
        <v>78</v>
      </c>
      <c r="D53" s="82"/>
      <c r="E53" s="38" t="s">
        <v>47</v>
      </c>
      <c r="F53" s="33">
        <v>600</v>
      </c>
      <c r="G53" s="34">
        <v>0</v>
      </c>
      <c r="H53" s="21" t="s">
        <v>48</v>
      </c>
      <c r="I53" s="22">
        <v>313</v>
      </c>
      <c r="J53" s="20">
        <f t="shared" ref="J53:J54" si="20">I53-F53</f>
        <v>-287</v>
      </c>
    </row>
    <row r="54" spans="1:10" x14ac:dyDescent="0.2">
      <c r="A54" s="2" t="s">
        <v>253</v>
      </c>
      <c r="B54" s="23" t="s">
        <v>79</v>
      </c>
      <c r="C54" s="59" t="s">
        <v>80</v>
      </c>
      <c r="D54" s="82"/>
      <c r="E54" s="21" t="s">
        <v>40</v>
      </c>
      <c r="F54" s="20">
        <v>2211</v>
      </c>
      <c r="G54" s="34">
        <v>9.25</v>
      </c>
      <c r="H54" s="21" t="s">
        <v>27</v>
      </c>
      <c r="I54" s="22">
        <v>313</v>
      </c>
      <c r="J54" s="20">
        <f t="shared" si="20"/>
        <v>-1898</v>
      </c>
    </row>
    <row r="55" spans="1:10" x14ac:dyDescent="0.2">
      <c r="A55" s="2" t="s">
        <v>254</v>
      </c>
      <c r="B55" s="23" t="s">
        <v>81</v>
      </c>
      <c r="C55" s="53" t="s">
        <v>82</v>
      </c>
      <c r="D55" s="82"/>
      <c r="E55" s="21">
        <v>0</v>
      </c>
      <c r="F55" s="20">
        <v>313</v>
      </c>
      <c r="G55" s="34">
        <v>0</v>
      </c>
      <c r="H55" s="73">
        <f t="shared" ref="H55:H69" si="21">SUM(IF(G55=0,0),IF(G55&gt;0,1),IF(G55&gt;10,1),IF(G55&gt;20,1),IF(G55&gt;40,1),IF(G55&gt;80,1),IF(G55&gt;160,1),IF(G55&gt;320,1),IF(G55&gt;640,1),IF(G55&gt;1280,1),IF(G55&gt;2560,1),IF(G55&gt;5120,1))</f>
        <v>0</v>
      </c>
      <c r="I55" s="22">
        <f t="shared" si="2"/>
        <v>313</v>
      </c>
      <c r="J55" s="20">
        <f t="shared" si="15"/>
        <v>0</v>
      </c>
    </row>
    <row r="56" spans="1:10" x14ac:dyDescent="0.2">
      <c r="A56" s="2" t="s">
        <v>255</v>
      </c>
      <c r="B56" s="23" t="s">
        <v>83</v>
      </c>
      <c r="C56" s="53" t="s">
        <v>84</v>
      </c>
      <c r="D56" s="82"/>
      <c r="E56" s="32">
        <v>2</v>
      </c>
      <c r="F56" s="33">
        <v>1152</v>
      </c>
      <c r="G56" s="34">
        <v>9.0399999999999991</v>
      </c>
      <c r="H56" s="73">
        <f t="shared" si="21"/>
        <v>1</v>
      </c>
      <c r="I56" s="22">
        <f t="shared" si="2"/>
        <v>599</v>
      </c>
      <c r="J56" s="20">
        <f t="shared" si="15"/>
        <v>-553</v>
      </c>
    </row>
    <row r="57" spans="1:10" x14ac:dyDescent="0.2">
      <c r="A57" s="2" t="s">
        <v>256</v>
      </c>
      <c r="B57" s="23" t="s">
        <v>85</v>
      </c>
      <c r="C57" s="53" t="s">
        <v>86</v>
      </c>
      <c r="D57" s="82"/>
      <c r="E57" s="21">
        <v>10</v>
      </c>
      <c r="F57" s="20">
        <v>148680</v>
      </c>
      <c r="G57" s="34">
        <v>1511.73</v>
      </c>
      <c r="H57" s="73" t="s">
        <v>291</v>
      </c>
      <c r="I57" s="22">
        <v>148535</v>
      </c>
      <c r="J57" s="20">
        <f t="shared" ref="J57:J65" si="22">I57-F57</f>
        <v>-145</v>
      </c>
    </row>
    <row r="58" spans="1:10" x14ac:dyDescent="0.2">
      <c r="A58" s="2" t="s">
        <v>257</v>
      </c>
      <c r="B58" s="23" t="s">
        <v>183</v>
      </c>
      <c r="C58" s="59" t="s">
        <v>184</v>
      </c>
      <c r="D58" s="82"/>
      <c r="E58" s="21" t="s">
        <v>28</v>
      </c>
      <c r="F58" s="20">
        <v>1152</v>
      </c>
      <c r="G58" s="34">
        <v>0</v>
      </c>
      <c r="H58" s="21" t="s">
        <v>48</v>
      </c>
      <c r="I58" s="22">
        <v>313</v>
      </c>
      <c r="J58" s="20">
        <f t="shared" si="22"/>
        <v>-839</v>
      </c>
    </row>
    <row r="59" spans="1:10" x14ac:dyDescent="0.2">
      <c r="A59" s="2" t="s">
        <v>258</v>
      </c>
      <c r="B59" s="52" t="s">
        <v>87</v>
      </c>
      <c r="C59" s="53" t="s">
        <v>88</v>
      </c>
      <c r="D59" s="82"/>
      <c r="E59" s="21">
        <v>2</v>
      </c>
      <c r="F59" s="20">
        <v>1152</v>
      </c>
      <c r="G59" s="34">
        <v>33.15</v>
      </c>
      <c r="H59" s="73">
        <f t="shared" ref="H59:H65" si="23">SUM(IF(G59=0,0),IF(G59&gt;0,1),IF(G59&gt;10,1),IF(G59&gt;20,1),IF(G59&gt;40,1),IF(G59&gt;80,1),IF(G59&gt;160,1),IF(G59&gt;320,1),IF(G59&gt;640,1),IF(G59&gt;1280,1),IF(G59&gt;2560,1),IF(G59&gt;5120,1))</f>
        <v>3</v>
      </c>
      <c r="I59" s="22">
        <f t="shared" si="2"/>
        <v>2206</v>
      </c>
      <c r="J59" s="20">
        <f t="shared" si="22"/>
        <v>1054</v>
      </c>
    </row>
    <row r="60" spans="1:10" x14ac:dyDescent="0.2">
      <c r="A60" s="2" t="s">
        <v>226</v>
      </c>
      <c r="B60" s="52" t="s">
        <v>89</v>
      </c>
      <c r="C60" s="53" t="s">
        <v>90</v>
      </c>
      <c r="D60" s="82"/>
      <c r="E60" s="21">
        <v>0</v>
      </c>
      <c r="F60" s="20">
        <v>313</v>
      </c>
      <c r="G60" s="34">
        <v>0</v>
      </c>
      <c r="H60" s="73">
        <f t="shared" si="23"/>
        <v>0</v>
      </c>
      <c r="I60" s="22">
        <f t="shared" si="2"/>
        <v>313</v>
      </c>
      <c r="J60" s="20">
        <f t="shared" si="22"/>
        <v>0</v>
      </c>
    </row>
    <row r="61" spans="1:10" x14ac:dyDescent="0.2">
      <c r="A61" s="2" t="s">
        <v>310</v>
      </c>
      <c r="B61" s="97" t="s">
        <v>311</v>
      </c>
      <c r="C61" s="26" t="s">
        <v>312</v>
      </c>
      <c r="D61" s="82"/>
      <c r="E61" s="21">
        <v>1</v>
      </c>
      <c r="F61" s="20">
        <v>599</v>
      </c>
      <c r="G61" s="34">
        <v>0.79</v>
      </c>
      <c r="H61" s="73">
        <f t="shared" si="23"/>
        <v>1</v>
      </c>
      <c r="I61" s="22">
        <f t="shared" si="2"/>
        <v>599</v>
      </c>
      <c r="J61" s="20">
        <f t="shared" si="22"/>
        <v>0</v>
      </c>
    </row>
    <row r="62" spans="1:10" x14ac:dyDescent="0.2">
      <c r="A62" s="2" t="s">
        <v>226</v>
      </c>
      <c r="B62" s="52" t="s">
        <v>91</v>
      </c>
      <c r="C62" s="53" t="s">
        <v>92</v>
      </c>
      <c r="D62" s="82"/>
      <c r="E62" s="21">
        <v>0</v>
      </c>
      <c r="F62" s="20">
        <v>313</v>
      </c>
      <c r="G62" s="34">
        <v>0</v>
      </c>
      <c r="H62" s="73">
        <f t="shared" si="23"/>
        <v>0</v>
      </c>
      <c r="I62" s="22">
        <f t="shared" si="2"/>
        <v>313</v>
      </c>
      <c r="J62" s="20">
        <f t="shared" si="22"/>
        <v>0</v>
      </c>
    </row>
    <row r="63" spans="1:10" x14ac:dyDescent="0.2">
      <c r="A63" s="2" t="s">
        <v>226</v>
      </c>
      <c r="B63" s="52" t="s">
        <v>93</v>
      </c>
      <c r="C63" s="53" t="s">
        <v>94</v>
      </c>
      <c r="D63" s="82"/>
      <c r="E63" s="28">
        <v>0</v>
      </c>
      <c r="F63" s="20">
        <v>313</v>
      </c>
      <c r="G63" s="34">
        <v>0</v>
      </c>
      <c r="H63" s="73">
        <f t="shared" si="23"/>
        <v>0</v>
      </c>
      <c r="I63" s="22">
        <f t="shared" si="2"/>
        <v>313</v>
      </c>
      <c r="J63" s="20">
        <f t="shared" si="22"/>
        <v>0</v>
      </c>
    </row>
    <row r="64" spans="1:10" x14ac:dyDescent="0.2">
      <c r="A64" s="2" t="s">
        <v>226</v>
      </c>
      <c r="B64" s="52" t="s">
        <v>95</v>
      </c>
      <c r="C64" s="53" t="s">
        <v>96</v>
      </c>
      <c r="D64" s="82"/>
      <c r="E64" s="21">
        <v>0</v>
      </c>
      <c r="F64" s="20">
        <v>313</v>
      </c>
      <c r="G64" s="34">
        <v>0</v>
      </c>
      <c r="H64" s="73">
        <f t="shared" si="23"/>
        <v>0</v>
      </c>
      <c r="I64" s="22">
        <f t="shared" si="2"/>
        <v>313</v>
      </c>
      <c r="J64" s="20">
        <f t="shared" si="22"/>
        <v>0</v>
      </c>
    </row>
    <row r="65" spans="1:10" x14ac:dyDescent="0.2">
      <c r="A65" s="2" t="s">
        <v>226</v>
      </c>
      <c r="B65" s="52" t="s">
        <v>97</v>
      </c>
      <c r="C65" s="53" t="s">
        <v>98</v>
      </c>
      <c r="D65" s="82"/>
      <c r="E65" s="21">
        <v>0</v>
      </c>
      <c r="F65" s="20">
        <v>313</v>
      </c>
      <c r="G65" s="34">
        <v>0</v>
      </c>
      <c r="H65" s="73">
        <f t="shared" si="23"/>
        <v>0</v>
      </c>
      <c r="I65" s="22">
        <f t="shared" si="2"/>
        <v>313</v>
      </c>
      <c r="J65" s="20">
        <f t="shared" si="22"/>
        <v>0</v>
      </c>
    </row>
    <row r="66" spans="1:10" x14ac:dyDescent="0.2">
      <c r="A66" s="2" t="s">
        <v>226</v>
      </c>
      <c r="B66" s="23" t="s">
        <v>99</v>
      </c>
      <c r="C66" s="53" t="s">
        <v>100</v>
      </c>
      <c r="D66" s="82"/>
      <c r="E66" s="21">
        <v>1</v>
      </c>
      <c r="F66" s="20">
        <v>600</v>
      </c>
      <c r="G66" s="93">
        <v>0.68</v>
      </c>
      <c r="H66" s="73">
        <f t="shared" si="21"/>
        <v>1</v>
      </c>
      <c r="I66" s="22">
        <f t="shared" si="2"/>
        <v>599</v>
      </c>
      <c r="J66" s="20">
        <f t="shared" si="15"/>
        <v>-1</v>
      </c>
    </row>
    <row r="67" spans="1:10" x14ac:dyDescent="0.2">
      <c r="A67" s="2" t="s">
        <v>226</v>
      </c>
      <c r="B67" s="52" t="s">
        <v>101</v>
      </c>
      <c r="C67" s="53" t="s">
        <v>102</v>
      </c>
      <c r="D67" s="82"/>
      <c r="E67" s="21">
        <v>0</v>
      </c>
      <c r="F67" s="20">
        <v>313</v>
      </c>
      <c r="G67" s="34">
        <v>0</v>
      </c>
      <c r="H67" s="73">
        <f t="shared" si="21"/>
        <v>0</v>
      </c>
      <c r="I67" s="22">
        <f t="shared" si="2"/>
        <v>313</v>
      </c>
      <c r="J67" s="20">
        <f t="shared" si="15"/>
        <v>0</v>
      </c>
    </row>
    <row r="68" spans="1:10" x14ac:dyDescent="0.2">
      <c r="A68" s="2" t="s">
        <v>226</v>
      </c>
      <c r="B68" s="52" t="s">
        <v>103</v>
      </c>
      <c r="C68" s="53" t="s">
        <v>104</v>
      </c>
      <c r="D68" s="82"/>
      <c r="E68" s="21">
        <v>0</v>
      </c>
      <c r="F68" s="20">
        <v>313</v>
      </c>
      <c r="G68" s="34">
        <v>0</v>
      </c>
      <c r="H68" s="73">
        <f t="shared" si="21"/>
        <v>0</v>
      </c>
      <c r="I68" s="22">
        <f t="shared" si="2"/>
        <v>313</v>
      </c>
      <c r="J68" s="20">
        <f t="shared" si="15"/>
        <v>0</v>
      </c>
    </row>
    <row r="69" spans="1:10" x14ac:dyDescent="0.2">
      <c r="A69" s="2" t="s">
        <v>226</v>
      </c>
      <c r="B69" s="23" t="s">
        <v>105</v>
      </c>
      <c r="C69" s="54" t="s">
        <v>106</v>
      </c>
      <c r="D69" s="82"/>
      <c r="E69" s="21">
        <v>0</v>
      </c>
      <c r="F69" s="20">
        <v>313</v>
      </c>
      <c r="G69" s="34">
        <v>0</v>
      </c>
      <c r="H69" s="73">
        <f t="shared" si="21"/>
        <v>0</v>
      </c>
      <c r="I69" s="22">
        <f t="shared" si="2"/>
        <v>313</v>
      </c>
      <c r="J69" s="20">
        <f t="shared" si="15"/>
        <v>0</v>
      </c>
    </row>
    <row r="70" spans="1:10" x14ac:dyDescent="0.2">
      <c r="A70" s="96" t="s">
        <v>259</v>
      </c>
      <c r="B70" s="23" t="s">
        <v>260</v>
      </c>
      <c r="C70" s="95" t="s">
        <v>261</v>
      </c>
      <c r="D70" s="82"/>
      <c r="E70" s="21" t="s">
        <v>40</v>
      </c>
      <c r="F70" s="20">
        <v>2206</v>
      </c>
      <c r="G70" s="34">
        <v>35.770000000000003</v>
      </c>
      <c r="H70" s="21" t="s">
        <v>28</v>
      </c>
      <c r="I70" s="22">
        <v>1150</v>
      </c>
      <c r="J70" s="20">
        <f t="shared" si="15"/>
        <v>-1056</v>
      </c>
    </row>
    <row r="71" spans="1:10" s="6" customFormat="1" x14ac:dyDescent="0.2">
      <c r="A71" s="2" t="s">
        <v>262</v>
      </c>
      <c r="B71" s="23" t="s">
        <v>107</v>
      </c>
      <c r="C71" s="25" t="s">
        <v>263</v>
      </c>
      <c r="D71" s="82"/>
      <c r="E71" s="21">
        <v>0</v>
      </c>
      <c r="F71" s="20">
        <v>313</v>
      </c>
      <c r="G71" s="93">
        <v>0</v>
      </c>
      <c r="H71" s="99" t="s">
        <v>203</v>
      </c>
      <c r="I71" s="22"/>
      <c r="J71" s="20">
        <f t="shared" ref="J71:J79" si="24">I71-F71</f>
        <v>-313</v>
      </c>
    </row>
    <row r="72" spans="1:10" x14ac:dyDescent="0.2">
      <c r="A72" s="2" t="s">
        <v>226</v>
      </c>
      <c r="B72" s="23" t="s">
        <v>108</v>
      </c>
      <c r="C72" s="31" t="s">
        <v>109</v>
      </c>
      <c r="D72" s="82"/>
      <c r="E72" s="21">
        <v>0</v>
      </c>
      <c r="F72" s="20">
        <v>313</v>
      </c>
      <c r="G72" s="34">
        <v>0</v>
      </c>
      <c r="H72" s="73">
        <f t="shared" ref="H72:H73" si="25">SUM(IF(G72=0,0),IF(G72&gt;0,1),IF(G72&gt;10,1),IF(G72&gt;20,1),IF(G72&gt;40,1),IF(G72&gt;80,1),IF(G72&gt;160,1),IF(G72&gt;320,1),IF(G72&gt;640,1),IF(G72&gt;1280,1),IF(G72&gt;2560,1),IF(G72&gt;5120,1))</f>
        <v>0</v>
      </c>
      <c r="I72" s="22">
        <f t="shared" si="2"/>
        <v>313</v>
      </c>
      <c r="J72" s="20">
        <f t="shared" si="24"/>
        <v>0</v>
      </c>
    </row>
    <row r="73" spans="1:10" x14ac:dyDescent="0.2">
      <c r="A73" s="2" t="s">
        <v>226</v>
      </c>
      <c r="B73" s="23" t="s">
        <v>110</v>
      </c>
      <c r="C73" s="68" t="s">
        <v>111</v>
      </c>
      <c r="D73" s="82"/>
      <c r="E73" s="21">
        <v>0</v>
      </c>
      <c r="F73" s="20">
        <v>313</v>
      </c>
      <c r="G73" s="34">
        <v>0</v>
      </c>
      <c r="H73" s="73">
        <f t="shared" si="25"/>
        <v>0</v>
      </c>
      <c r="I73" s="22">
        <f t="shared" si="2"/>
        <v>313</v>
      </c>
      <c r="J73" s="20">
        <f t="shared" si="24"/>
        <v>0</v>
      </c>
    </row>
    <row r="74" spans="1:10" x14ac:dyDescent="0.2">
      <c r="A74" s="2" t="s">
        <v>264</v>
      </c>
      <c r="B74" s="23" t="s">
        <v>176</v>
      </c>
      <c r="C74" s="17" t="s">
        <v>200</v>
      </c>
      <c r="D74" s="82"/>
      <c r="E74" s="39">
        <v>0</v>
      </c>
      <c r="F74" s="29">
        <v>313</v>
      </c>
      <c r="G74" s="34">
        <v>0</v>
      </c>
      <c r="H74" s="34" t="s">
        <v>203</v>
      </c>
      <c r="I74" s="22"/>
      <c r="J74" s="20">
        <f t="shared" si="24"/>
        <v>-313</v>
      </c>
    </row>
    <row r="75" spans="1:10" x14ac:dyDescent="0.2">
      <c r="A75" s="2" t="s">
        <v>265</v>
      </c>
      <c r="B75" s="23" t="s">
        <v>112</v>
      </c>
      <c r="C75" s="70" t="s">
        <v>113</v>
      </c>
      <c r="D75" s="82"/>
      <c r="E75" s="21" t="s">
        <v>47</v>
      </c>
      <c r="F75" s="20">
        <v>600</v>
      </c>
      <c r="G75" s="34">
        <v>2.0099999999999998</v>
      </c>
      <c r="H75" s="21" t="s">
        <v>27</v>
      </c>
      <c r="I75" s="22">
        <v>313</v>
      </c>
      <c r="J75" s="20">
        <f t="shared" si="24"/>
        <v>-287</v>
      </c>
    </row>
    <row r="76" spans="1:10" x14ac:dyDescent="0.2">
      <c r="A76" s="2" t="s">
        <v>226</v>
      </c>
      <c r="B76" s="23" t="s">
        <v>114</v>
      </c>
      <c r="C76" s="37" t="s">
        <v>115</v>
      </c>
      <c r="D76" s="82"/>
      <c r="E76" s="21">
        <v>4</v>
      </c>
      <c r="F76" s="20">
        <v>4245</v>
      </c>
      <c r="G76" s="93">
        <v>0</v>
      </c>
      <c r="H76" s="73">
        <f t="shared" ref="H76:H79" si="26">SUM(IF(G76=0,0),IF(G76&gt;0,1),IF(G76&gt;10,1),IF(G76&gt;20,1),IF(G76&gt;40,1),IF(G76&gt;80,1),IF(G76&gt;160,1),IF(G76&gt;320,1),IF(G76&gt;640,1),IF(G76&gt;1280,1),IF(G76&gt;2560,1),IF(G76&gt;5120,1))</f>
        <v>0</v>
      </c>
      <c r="I76" s="22">
        <f t="shared" ref="I76:I113" si="27">SUM(IF(H76=0,313),IF(H76=1,599),IF(H76=2,1150),IF(H76=3,2206),IF(H76=4,4237),IF(H76=5,8137),IF(H76=6,15606),IF(H76=7,29967),IF(H76=8,57527),IF(H76=9,110452),IF(H76=10,148535),IF(H76=11,148535))</f>
        <v>313</v>
      </c>
      <c r="J76" s="20">
        <f t="shared" si="24"/>
        <v>-3932</v>
      </c>
    </row>
    <row r="77" spans="1:10" s="6" customFormat="1" x14ac:dyDescent="0.2">
      <c r="A77" s="2" t="s">
        <v>226</v>
      </c>
      <c r="B77" s="23" t="s">
        <v>116</v>
      </c>
      <c r="C77" s="68" t="s">
        <v>117</v>
      </c>
      <c r="D77" s="82"/>
      <c r="E77" s="21">
        <v>0</v>
      </c>
      <c r="F77" s="20">
        <v>313</v>
      </c>
      <c r="G77" s="34">
        <v>0</v>
      </c>
      <c r="H77" s="73">
        <f t="shared" si="26"/>
        <v>0</v>
      </c>
      <c r="I77" s="22">
        <f t="shared" si="27"/>
        <v>313</v>
      </c>
      <c r="J77" s="20">
        <f t="shared" si="24"/>
        <v>0</v>
      </c>
    </row>
    <row r="78" spans="1:10" s="6" customFormat="1" x14ac:dyDescent="0.2">
      <c r="A78" s="2" t="s">
        <v>266</v>
      </c>
      <c r="B78" s="23" t="s">
        <v>118</v>
      </c>
      <c r="C78" s="68" t="s">
        <v>119</v>
      </c>
      <c r="D78" s="82"/>
      <c r="E78" s="21">
        <v>0</v>
      </c>
      <c r="F78" s="20">
        <v>313</v>
      </c>
      <c r="G78" s="34">
        <v>0</v>
      </c>
      <c r="H78" s="73">
        <f t="shared" si="26"/>
        <v>0</v>
      </c>
      <c r="I78" s="22">
        <f t="shared" si="27"/>
        <v>313</v>
      </c>
      <c r="J78" s="20">
        <f t="shared" si="24"/>
        <v>0</v>
      </c>
    </row>
    <row r="79" spans="1:10" s="6" customFormat="1" x14ac:dyDescent="0.2">
      <c r="A79" s="2" t="s">
        <v>267</v>
      </c>
      <c r="B79" s="23" t="s">
        <v>120</v>
      </c>
      <c r="C79" s="17" t="s">
        <v>121</v>
      </c>
      <c r="D79" s="82"/>
      <c r="E79" s="21">
        <v>2</v>
      </c>
      <c r="F79" s="20">
        <v>1152</v>
      </c>
      <c r="G79" s="34">
        <v>0</v>
      </c>
      <c r="H79" s="73">
        <f t="shared" si="26"/>
        <v>0</v>
      </c>
      <c r="I79" s="22">
        <f t="shared" si="27"/>
        <v>313</v>
      </c>
      <c r="J79" s="20">
        <f t="shared" si="24"/>
        <v>-839</v>
      </c>
    </row>
    <row r="80" spans="1:10" s="6" customFormat="1" x14ac:dyDescent="0.2">
      <c r="A80" s="2" t="s">
        <v>268</v>
      </c>
      <c r="B80" s="23" t="s">
        <v>122</v>
      </c>
      <c r="C80" s="69" t="s">
        <v>123</v>
      </c>
      <c r="D80" s="82"/>
      <c r="E80" s="21" t="s">
        <v>47</v>
      </c>
      <c r="F80" s="20">
        <v>600</v>
      </c>
      <c r="G80" s="34">
        <v>0</v>
      </c>
      <c r="H80" s="21" t="s">
        <v>48</v>
      </c>
      <c r="I80" s="22">
        <v>313</v>
      </c>
      <c r="J80" s="20">
        <f t="shared" ref="J80" si="28">I80-F80</f>
        <v>-287</v>
      </c>
    </row>
    <row r="81" spans="1:10" s="6" customFormat="1" x14ac:dyDescent="0.2">
      <c r="A81" s="2" t="s">
        <v>226</v>
      </c>
      <c r="B81" s="27" t="s">
        <v>124</v>
      </c>
      <c r="C81" s="30" t="s">
        <v>125</v>
      </c>
      <c r="D81" s="82"/>
      <c r="E81" s="21">
        <v>0</v>
      </c>
      <c r="F81" s="20">
        <v>313</v>
      </c>
      <c r="G81" s="34">
        <v>0</v>
      </c>
      <c r="H81" s="73">
        <f t="shared" ref="H81" si="29">SUM(IF(G81=0,0),IF(G81&gt;0,1),IF(G81&gt;10,1),IF(G81&gt;20,1),IF(G81&gt;40,1),IF(G81&gt;80,1),IF(G81&gt;160,1),IF(G81&gt;320,1),IF(G81&gt;640,1),IF(G81&gt;1280,1),IF(G81&gt;2560,1),IF(G81&gt;5120,1))</f>
        <v>0</v>
      </c>
      <c r="I81" s="22">
        <f t="shared" si="27"/>
        <v>313</v>
      </c>
      <c r="J81" s="20">
        <f t="shared" ref="J81" si="30">I81-F81</f>
        <v>0</v>
      </c>
    </row>
    <row r="82" spans="1:10" s="6" customFormat="1" x14ac:dyDescent="0.2">
      <c r="A82" s="2" t="s">
        <v>226</v>
      </c>
      <c r="B82" s="23" t="s">
        <v>126</v>
      </c>
      <c r="C82" s="24" t="s">
        <v>127</v>
      </c>
      <c r="D82" s="82"/>
      <c r="E82" s="32">
        <v>0</v>
      </c>
      <c r="F82" s="33">
        <v>313</v>
      </c>
      <c r="G82" s="34">
        <v>0</v>
      </c>
      <c r="H82" s="73">
        <f t="shared" ref="H82" si="31">SUM(IF(G82=0,0),IF(G82&gt;0,1),IF(G82&gt;10,1),IF(G82&gt;20,1),IF(G82&gt;40,1),IF(G82&gt;80,1),IF(G82&gt;160,1),IF(G82&gt;320,1),IF(G82&gt;640,1),IF(G82&gt;1280,1),IF(G82&gt;2560,1),IF(G82&gt;5120,1))</f>
        <v>0</v>
      </c>
      <c r="I82" s="22">
        <f t="shared" si="27"/>
        <v>313</v>
      </c>
      <c r="J82" s="20">
        <f t="shared" ref="J82" si="32">I82-F82</f>
        <v>0</v>
      </c>
    </row>
    <row r="83" spans="1:10" s="6" customFormat="1" x14ac:dyDescent="0.2">
      <c r="A83" s="6" t="s">
        <v>269</v>
      </c>
      <c r="B83" s="23" t="s">
        <v>128</v>
      </c>
      <c r="C83" s="68" t="s">
        <v>129</v>
      </c>
      <c r="D83" s="82"/>
      <c r="E83" s="21">
        <v>3</v>
      </c>
      <c r="F83" s="20">
        <v>2211</v>
      </c>
      <c r="G83" s="34">
        <v>0</v>
      </c>
      <c r="H83" s="73">
        <f t="shared" ref="H83:H88" si="33">SUM(IF(G83=0,0),IF(G83&gt;0,1),IF(G83&gt;10,1),IF(G83&gt;20,1),IF(G83&gt;40,1),IF(G83&gt;80,1),IF(G83&gt;160,1),IF(G83&gt;320,1),IF(G83&gt;640,1),IF(G83&gt;1280,1),IF(G83&gt;2560,1),IF(G83&gt;5120,1))</f>
        <v>0</v>
      </c>
      <c r="I83" s="22">
        <f t="shared" si="27"/>
        <v>313</v>
      </c>
      <c r="J83" s="20">
        <f t="shared" ref="J83:J88" si="34">I83-F83</f>
        <v>-1898</v>
      </c>
    </row>
    <row r="84" spans="1:10" s="6" customFormat="1" x14ac:dyDescent="0.2">
      <c r="A84" s="6" t="s">
        <v>270</v>
      </c>
      <c r="B84" s="52" t="s">
        <v>130</v>
      </c>
      <c r="C84" s="53" t="s">
        <v>131</v>
      </c>
      <c r="D84" s="82"/>
      <c r="E84" s="21">
        <v>0</v>
      </c>
      <c r="F84" s="20">
        <v>313</v>
      </c>
      <c r="G84" s="34">
        <v>0</v>
      </c>
      <c r="H84" s="99" t="s">
        <v>203</v>
      </c>
      <c r="I84" s="22"/>
      <c r="J84" s="20">
        <f t="shared" si="34"/>
        <v>-313</v>
      </c>
    </row>
    <row r="85" spans="1:10" s="6" customFormat="1" x14ac:dyDescent="0.2">
      <c r="A85" s="6" t="s">
        <v>271</v>
      </c>
      <c r="B85" s="23" t="s">
        <v>132</v>
      </c>
      <c r="C85" s="71" t="s">
        <v>133</v>
      </c>
      <c r="D85" s="82"/>
      <c r="E85" s="21" t="s">
        <v>48</v>
      </c>
      <c r="F85" s="20">
        <v>313</v>
      </c>
      <c r="G85" s="34">
        <v>0</v>
      </c>
      <c r="H85" s="21" t="s">
        <v>48</v>
      </c>
      <c r="I85" s="22">
        <v>313</v>
      </c>
      <c r="J85" s="20">
        <f t="shared" si="34"/>
        <v>0</v>
      </c>
    </row>
    <row r="86" spans="1:10" s="6" customFormat="1" x14ac:dyDescent="0.2">
      <c r="A86" s="6" t="s">
        <v>272</v>
      </c>
      <c r="B86" s="23" t="s">
        <v>134</v>
      </c>
      <c r="C86" s="25" t="s">
        <v>135</v>
      </c>
      <c r="D86" s="82"/>
      <c r="E86" s="21">
        <v>0</v>
      </c>
      <c r="F86" s="20">
        <v>313</v>
      </c>
      <c r="G86" s="34">
        <v>0</v>
      </c>
      <c r="H86" s="73">
        <f t="shared" si="33"/>
        <v>0</v>
      </c>
      <c r="I86" s="22">
        <f t="shared" si="27"/>
        <v>313</v>
      </c>
      <c r="J86" s="20">
        <f t="shared" si="34"/>
        <v>0</v>
      </c>
    </row>
    <row r="87" spans="1:10" s="6" customFormat="1" x14ac:dyDescent="0.2">
      <c r="A87" s="6" t="s">
        <v>273</v>
      </c>
      <c r="B87" s="23" t="s">
        <v>164</v>
      </c>
      <c r="C87" s="25" t="s">
        <v>165</v>
      </c>
      <c r="D87" s="82">
        <v>-274</v>
      </c>
      <c r="E87" s="98" t="s">
        <v>203</v>
      </c>
      <c r="F87" s="20"/>
      <c r="G87" s="34">
        <v>0</v>
      </c>
      <c r="H87" s="34" t="s">
        <v>203</v>
      </c>
      <c r="I87" s="22"/>
      <c r="J87" s="20">
        <f t="shared" si="34"/>
        <v>0</v>
      </c>
    </row>
    <row r="88" spans="1:10" s="6" customFormat="1" x14ac:dyDescent="0.2">
      <c r="A88" s="6" t="s">
        <v>274</v>
      </c>
      <c r="B88" s="23" t="s">
        <v>170</v>
      </c>
      <c r="C88" s="25" t="s">
        <v>171</v>
      </c>
      <c r="D88" s="82"/>
      <c r="E88" s="21">
        <v>1</v>
      </c>
      <c r="F88" s="20">
        <v>600</v>
      </c>
      <c r="G88" s="34">
        <v>0</v>
      </c>
      <c r="H88" s="73">
        <f t="shared" si="33"/>
        <v>0</v>
      </c>
      <c r="I88" s="22">
        <f t="shared" si="27"/>
        <v>313</v>
      </c>
      <c r="J88" s="20">
        <f t="shared" si="34"/>
        <v>-287</v>
      </c>
    </row>
    <row r="89" spans="1:10" s="6" customFormat="1" x14ac:dyDescent="0.2">
      <c r="A89" s="6" t="s">
        <v>275</v>
      </c>
      <c r="B89" s="23" t="s">
        <v>201</v>
      </c>
      <c r="C89" s="25" t="s">
        <v>202</v>
      </c>
      <c r="D89" s="82">
        <v>-274</v>
      </c>
      <c r="E89" s="98" t="s">
        <v>203</v>
      </c>
      <c r="F89" s="20"/>
      <c r="G89" s="34">
        <v>0</v>
      </c>
      <c r="H89" s="34" t="s">
        <v>203</v>
      </c>
      <c r="I89" s="22"/>
      <c r="J89" s="20">
        <f t="shared" ref="J89" si="35">I89-F89</f>
        <v>0</v>
      </c>
    </row>
    <row r="90" spans="1:10" s="6" customFormat="1" x14ac:dyDescent="0.2">
      <c r="A90" s="2" t="s">
        <v>313</v>
      </c>
      <c r="B90" s="97" t="s">
        <v>314</v>
      </c>
      <c r="C90" s="26" t="s">
        <v>315</v>
      </c>
      <c r="D90" s="82"/>
      <c r="E90" s="21">
        <v>1</v>
      </c>
      <c r="F90" s="20">
        <v>599</v>
      </c>
      <c r="G90" s="34">
        <v>2.74</v>
      </c>
      <c r="H90" s="73">
        <f t="shared" ref="H90:H91" si="36">SUM(IF(G90=0,0),IF(G90&gt;0,1),IF(G90&gt;10,1),IF(G90&gt;20,1),IF(G90&gt;40,1),IF(G90&gt;80,1),IF(G90&gt;160,1),IF(G90&gt;320,1),IF(G90&gt;640,1),IF(G90&gt;1280,1),IF(G90&gt;2560,1),IF(G90&gt;5120,1))</f>
        <v>1</v>
      </c>
      <c r="I90" s="22">
        <f t="shared" si="27"/>
        <v>599</v>
      </c>
      <c r="J90" s="20">
        <f t="shared" ref="J90:J91" si="37">I90-F90</f>
        <v>0</v>
      </c>
    </row>
    <row r="91" spans="1:10" s="6" customFormat="1" x14ac:dyDescent="0.2">
      <c r="A91" s="6" t="s">
        <v>276</v>
      </c>
      <c r="B91" s="23" t="s">
        <v>277</v>
      </c>
      <c r="C91" s="17" t="s">
        <v>278</v>
      </c>
      <c r="D91" s="82"/>
      <c r="E91" s="21">
        <v>1</v>
      </c>
      <c r="F91" s="20">
        <v>599</v>
      </c>
      <c r="G91" s="93">
        <v>0.68</v>
      </c>
      <c r="H91" s="73">
        <f t="shared" si="36"/>
        <v>1</v>
      </c>
      <c r="I91" s="22">
        <f t="shared" si="27"/>
        <v>599</v>
      </c>
      <c r="J91" s="20">
        <f t="shared" si="37"/>
        <v>0</v>
      </c>
    </row>
    <row r="92" spans="1:10" s="6" customFormat="1" x14ac:dyDescent="0.2">
      <c r="A92" s="2" t="s">
        <v>316</v>
      </c>
      <c r="B92" s="97" t="s">
        <v>317</v>
      </c>
      <c r="C92" s="17" t="s">
        <v>318</v>
      </c>
      <c r="D92" s="82"/>
      <c r="E92" s="21">
        <v>1</v>
      </c>
      <c r="F92" s="20">
        <v>599</v>
      </c>
      <c r="G92" s="93">
        <v>0.81</v>
      </c>
      <c r="H92" s="73">
        <f t="shared" ref="H92" si="38">SUM(IF(G92=0,0),IF(G92&gt;0,1),IF(G92&gt;10,1),IF(G92&gt;20,1),IF(G92&gt;40,1),IF(G92&gt;80,1),IF(G92&gt;160,1),IF(G92&gt;320,1),IF(G92&gt;640,1),IF(G92&gt;1280,1),IF(G92&gt;2560,1),IF(G92&gt;5120,1))</f>
        <v>1</v>
      </c>
      <c r="I92" s="22">
        <f t="shared" si="27"/>
        <v>599</v>
      </c>
      <c r="J92" s="20">
        <f t="shared" ref="J92:J94" si="39">I92-F92</f>
        <v>0</v>
      </c>
    </row>
    <row r="93" spans="1:10" s="6" customFormat="1" x14ac:dyDescent="0.2">
      <c r="A93" s="6" t="s">
        <v>279</v>
      </c>
      <c r="B93" s="23" t="s">
        <v>136</v>
      </c>
      <c r="C93" s="71" t="s">
        <v>172</v>
      </c>
      <c r="D93" s="82">
        <v>-2968.48</v>
      </c>
      <c r="E93" s="21" t="s">
        <v>27</v>
      </c>
      <c r="F93" s="20">
        <v>313</v>
      </c>
      <c r="G93" s="34">
        <v>0</v>
      </c>
      <c r="H93" s="21" t="s">
        <v>48</v>
      </c>
      <c r="I93" s="22">
        <v>313</v>
      </c>
      <c r="J93" s="20">
        <f t="shared" si="39"/>
        <v>0</v>
      </c>
    </row>
    <row r="94" spans="1:10" s="6" customFormat="1" x14ac:dyDescent="0.2">
      <c r="A94" s="6" t="s">
        <v>280</v>
      </c>
      <c r="B94" s="85" t="s">
        <v>137</v>
      </c>
      <c r="C94" s="86" t="s">
        <v>138</v>
      </c>
      <c r="D94" s="82"/>
      <c r="E94" s="21" t="s">
        <v>47</v>
      </c>
      <c r="F94" s="20">
        <v>600</v>
      </c>
      <c r="G94" s="34">
        <v>1.51</v>
      </c>
      <c r="H94" s="21" t="s">
        <v>27</v>
      </c>
      <c r="I94" s="22">
        <v>313</v>
      </c>
      <c r="J94" s="20">
        <f t="shared" si="39"/>
        <v>-287</v>
      </c>
    </row>
    <row r="95" spans="1:10" s="6" customFormat="1" x14ac:dyDescent="0.2">
      <c r="A95" s="6" t="s">
        <v>281</v>
      </c>
      <c r="B95" s="23" t="s">
        <v>139</v>
      </c>
      <c r="C95" s="86" t="s">
        <v>140</v>
      </c>
      <c r="D95" s="82"/>
      <c r="E95" s="21" t="s">
        <v>28</v>
      </c>
      <c r="F95" s="20">
        <v>1152</v>
      </c>
      <c r="G95" s="34">
        <v>7.42</v>
      </c>
      <c r="H95" s="21" t="s">
        <v>27</v>
      </c>
      <c r="I95" s="22">
        <v>313</v>
      </c>
      <c r="J95" s="20">
        <f t="shared" ref="J95:J113" si="40">I95-F95</f>
        <v>-839</v>
      </c>
    </row>
    <row r="96" spans="1:10" s="6" customFormat="1" x14ac:dyDescent="0.2">
      <c r="A96" s="6" t="s">
        <v>282</v>
      </c>
      <c r="B96" s="23" t="s">
        <v>141</v>
      </c>
      <c r="C96" s="86" t="s">
        <v>142</v>
      </c>
      <c r="D96" s="82"/>
      <c r="E96" s="21" t="s">
        <v>48</v>
      </c>
      <c r="F96" s="20">
        <v>313</v>
      </c>
      <c r="G96" s="34">
        <v>0</v>
      </c>
      <c r="H96" s="21" t="s">
        <v>48</v>
      </c>
      <c r="I96" s="22">
        <v>313</v>
      </c>
      <c r="J96" s="20">
        <f t="shared" si="40"/>
        <v>0</v>
      </c>
    </row>
    <row r="97" spans="1:10" s="6" customFormat="1" x14ac:dyDescent="0.2">
      <c r="A97" s="6" t="s">
        <v>283</v>
      </c>
      <c r="B97" s="23" t="s">
        <v>185</v>
      </c>
      <c r="C97" s="86" t="s">
        <v>186</v>
      </c>
      <c r="D97" s="82"/>
      <c r="E97" s="21" t="s">
        <v>47</v>
      </c>
      <c r="F97" s="20">
        <v>600</v>
      </c>
      <c r="G97" s="34">
        <v>0</v>
      </c>
      <c r="H97" s="21" t="s">
        <v>48</v>
      </c>
      <c r="I97" s="22">
        <v>313</v>
      </c>
      <c r="J97" s="20">
        <f t="shared" si="40"/>
        <v>-287</v>
      </c>
    </row>
    <row r="98" spans="1:10" s="6" customFormat="1" x14ac:dyDescent="0.2">
      <c r="A98" s="6" t="s">
        <v>284</v>
      </c>
      <c r="B98" s="23" t="s">
        <v>143</v>
      </c>
      <c r="C98" s="86" t="s">
        <v>144</v>
      </c>
      <c r="D98" s="82"/>
      <c r="E98" s="21" t="s">
        <v>48</v>
      </c>
      <c r="F98" s="20">
        <v>313</v>
      </c>
      <c r="G98" s="34">
        <v>0</v>
      </c>
      <c r="H98" s="34" t="s">
        <v>203</v>
      </c>
      <c r="I98" s="22"/>
      <c r="J98" s="20">
        <f t="shared" si="40"/>
        <v>-313</v>
      </c>
    </row>
    <row r="99" spans="1:10" s="6" customFormat="1" x14ac:dyDescent="0.2">
      <c r="A99" s="2" t="s">
        <v>226</v>
      </c>
      <c r="B99" s="23" t="s">
        <v>145</v>
      </c>
      <c r="C99" s="84" t="s">
        <v>146</v>
      </c>
      <c r="D99" s="82"/>
      <c r="E99" s="21">
        <v>0</v>
      </c>
      <c r="F99" s="20">
        <v>313</v>
      </c>
      <c r="G99" s="34">
        <v>0</v>
      </c>
      <c r="H99" s="73">
        <f t="shared" ref="H99:H103" si="41">SUM(IF(G99=0,0),IF(G99&gt;0,1),IF(G99&gt;10,1),IF(G99&gt;20,1),IF(G99&gt;40,1),IF(G99&gt;80,1),IF(G99&gt;160,1),IF(G99&gt;320,1),IF(G99&gt;640,1),IF(G99&gt;1280,1),IF(G99&gt;2560,1),IF(G99&gt;5120,1))</f>
        <v>0</v>
      </c>
      <c r="I99" s="22">
        <f t="shared" si="27"/>
        <v>313</v>
      </c>
      <c r="J99" s="20">
        <f t="shared" si="40"/>
        <v>0</v>
      </c>
    </row>
    <row r="100" spans="1:10" s="6" customFormat="1" x14ac:dyDescent="0.2">
      <c r="A100" s="2" t="s">
        <v>226</v>
      </c>
      <c r="B100" s="35" t="s">
        <v>147</v>
      </c>
      <c r="C100" s="41" t="s">
        <v>148</v>
      </c>
      <c r="D100" s="82"/>
      <c r="E100" s="21">
        <v>0</v>
      </c>
      <c r="F100" s="20">
        <v>313</v>
      </c>
      <c r="G100" s="34">
        <v>0</v>
      </c>
      <c r="H100" s="73">
        <f t="shared" si="41"/>
        <v>0</v>
      </c>
      <c r="I100" s="22">
        <f t="shared" si="27"/>
        <v>313</v>
      </c>
      <c r="J100" s="20">
        <f t="shared" si="40"/>
        <v>0</v>
      </c>
    </row>
    <row r="101" spans="1:10" s="6" customFormat="1" x14ac:dyDescent="0.2">
      <c r="A101" s="2" t="s">
        <v>226</v>
      </c>
      <c r="B101" s="23" t="s">
        <v>149</v>
      </c>
      <c r="C101" s="25" t="s">
        <v>150</v>
      </c>
      <c r="D101" s="82"/>
      <c r="E101" s="21">
        <v>1</v>
      </c>
      <c r="F101" s="20">
        <v>600</v>
      </c>
      <c r="G101" s="34">
        <v>0</v>
      </c>
      <c r="H101" s="73">
        <f t="shared" si="41"/>
        <v>0</v>
      </c>
      <c r="I101" s="22">
        <f t="shared" si="27"/>
        <v>313</v>
      </c>
      <c r="J101" s="20">
        <f t="shared" si="40"/>
        <v>-287</v>
      </c>
    </row>
    <row r="102" spans="1:10" s="6" customFormat="1" x14ac:dyDescent="0.2">
      <c r="A102" s="2" t="s">
        <v>226</v>
      </c>
      <c r="B102" s="23" t="s">
        <v>151</v>
      </c>
      <c r="C102" s="31" t="s">
        <v>152</v>
      </c>
      <c r="D102" s="82"/>
      <c r="E102" s="21">
        <v>0</v>
      </c>
      <c r="F102" s="20">
        <v>313</v>
      </c>
      <c r="G102" s="34">
        <v>0</v>
      </c>
      <c r="H102" s="73">
        <f t="shared" si="41"/>
        <v>0</v>
      </c>
      <c r="I102" s="22">
        <f t="shared" si="27"/>
        <v>313</v>
      </c>
      <c r="J102" s="20">
        <f t="shared" si="40"/>
        <v>0</v>
      </c>
    </row>
    <row r="103" spans="1:10" s="6" customFormat="1" x14ac:dyDescent="0.2">
      <c r="A103" s="2" t="s">
        <v>226</v>
      </c>
      <c r="B103" s="52" t="s">
        <v>153</v>
      </c>
      <c r="C103" s="55" t="s">
        <v>154</v>
      </c>
      <c r="D103" s="82"/>
      <c r="E103" s="21">
        <v>0</v>
      </c>
      <c r="F103" s="20">
        <v>313</v>
      </c>
      <c r="G103" s="34">
        <v>0</v>
      </c>
      <c r="H103" s="73">
        <f t="shared" si="41"/>
        <v>0</v>
      </c>
      <c r="I103" s="22">
        <f t="shared" si="27"/>
        <v>313</v>
      </c>
      <c r="J103" s="20">
        <f t="shared" si="40"/>
        <v>0</v>
      </c>
    </row>
    <row r="104" spans="1:10" s="6" customFormat="1" x14ac:dyDescent="0.2">
      <c r="A104" s="6" t="s">
        <v>285</v>
      </c>
      <c r="B104" s="23" t="s">
        <v>155</v>
      </c>
      <c r="C104" s="70" t="s">
        <v>156</v>
      </c>
      <c r="D104" s="82"/>
      <c r="E104" s="21" t="s">
        <v>27</v>
      </c>
      <c r="F104" s="20">
        <v>313</v>
      </c>
      <c r="G104" s="34">
        <v>0</v>
      </c>
      <c r="H104" s="21" t="s">
        <v>48</v>
      </c>
      <c r="I104" s="22">
        <v>313</v>
      </c>
      <c r="J104" s="20">
        <f t="shared" si="40"/>
        <v>0</v>
      </c>
    </row>
    <row r="105" spans="1:10" s="6" customFormat="1" x14ac:dyDescent="0.2">
      <c r="A105" s="2" t="s">
        <v>226</v>
      </c>
      <c r="B105" s="23" t="s">
        <v>157</v>
      </c>
      <c r="C105" s="25" t="s">
        <v>158</v>
      </c>
      <c r="D105" s="82"/>
      <c r="E105" s="21">
        <v>0</v>
      </c>
      <c r="F105" s="20">
        <v>313</v>
      </c>
      <c r="G105" s="34">
        <v>0</v>
      </c>
      <c r="H105" s="73">
        <f t="shared" ref="H105:H113" si="42">SUM(IF(G105=0,0),IF(G105&gt;0,1),IF(G105&gt;10,1),IF(G105&gt;20,1),IF(G105&gt;40,1),IF(G105&gt;80,1),IF(G105&gt;160,1),IF(G105&gt;320,1),IF(G105&gt;640,1),IF(G105&gt;1280,1),IF(G105&gt;2560,1),IF(G105&gt;5120,1))</f>
        <v>0</v>
      </c>
      <c r="I105" s="22">
        <f t="shared" si="27"/>
        <v>313</v>
      </c>
      <c r="J105" s="20">
        <f t="shared" ref="J105:J106" si="43">I105-F105</f>
        <v>0</v>
      </c>
    </row>
    <row r="106" spans="1:10" s="6" customFormat="1" x14ac:dyDescent="0.2">
      <c r="A106" s="2" t="s">
        <v>226</v>
      </c>
      <c r="B106" s="35" t="s">
        <v>177</v>
      </c>
      <c r="C106" s="36" t="s">
        <v>178</v>
      </c>
      <c r="D106" s="82"/>
      <c r="E106" s="21">
        <v>0</v>
      </c>
      <c r="F106" s="20">
        <v>313</v>
      </c>
      <c r="G106" s="34">
        <v>0</v>
      </c>
      <c r="H106" s="73">
        <f t="shared" si="42"/>
        <v>0</v>
      </c>
      <c r="I106" s="22">
        <f t="shared" si="27"/>
        <v>313</v>
      </c>
      <c r="J106" s="20">
        <f t="shared" si="43"/>
        <v>0</v>
      </c>
    </row>
    <row r="107" spans="1:10" s="6" customFormat="1" x14ac:dyDescent="0.2">
      <c r="A107" s="6" t="s">
        <v>286</v>
      </c>
      <c r="B107" s="35" t="s">
        <v>159</v>
      </c>
      <c r="C107" s="36" t="s">
        <v>160</v>
      </c>
      <c r="D107" s="82"/>
      <c r="E107" s="21">
        <v>2</v>
      </c>
      <c r="F107" s="20">
        <v>1152</v>
      </c>
      <c r="G107" s="34">
        <v>0</v>
      </c>
      <c r="H107" s="73">
        <f t="shared" si="42"/>
        <v>0</v>
      </c>
      <c r="I107" s="22">
        <f t="shared" si="27"/>
        <v>313</v>
      </c>
      <c r="J107" s="20">
        <f t="shared" si="40"/>
        <v>-839</v>
      </c>
    </row>
    <row r="108" spans="1:10" s="6" customFormat="1" x14ac:dyDescent="0.2">
      <c r="A108" s="2" t="s">
        <v>226</v>
      </c>
      <c r="B108" s="52" t="s">
        <v>161</v>
      </c>
      <c r="C108" s="53" t="s">
        <v>162</v>
      </c>
      <c r="D108" s="82"/>
      <c r="E108" s="21">
        <v>0</v>
      </c>
      <c r="F108" s="20">
        <v>313</v>
      </c>
      <c r="G108" s="34">
        <v>0</v>
      </c>
      <c r="H108" s="73">
        <f t="shared" si="42"/>
        <v>0</v>
      </c>
      <c r="I108" s="22">
        <f t="shared" si="27"/>
        <v>313</v>
      </c>
      <c r="J108" s="20">
        <f t="shared" si="40"/>
        <v>0</v>
      </c>
    </row>
    <row r="109" spans="1:10" s="6" customFormat="1" x14ac:dyDescent="0.2">
      <c r="A109" s="6" t="s">
        <v>287</v>
      </c>
      <c r="B109" s="23" t="s">
        <v>179</v>
      </c>
      <c r="C109" s="30" t="s">
        <v>180</v>
      </c>
      <c r="D109" s="82"/>
      <c r="E109" s="21">
        <v>2</v>
      </c>
      <c r="F109" s="20">
        <v>1152</v>
      </c>
      <c r="G109" s="34">
        <v>0</v>
      </c>
      <c r="H109" s="73">
        <f t="shared" si="42"/>
        <v>0</v>
      </c>
      <c r="I109" s="22">
        <f t="shared" si="27"/>
        <v>313</v>
      </c>
      <c r="J109" s="20">
        <f t="shared" si="40"/>
        <v>-839</v>
      </c>
    </row>
    <row r="110" spans="1:10" s="6" customFormat="1" x14ac:dyDescent="0.2">
      <c r="A110" s="6" t="s">
        <v>288</v>
      </c>
      <c r="B110" s="85" t="s">
        <v>187</v>
      </c>
      <c r="C110" s="86" t="s">
        <v>188</v>
      </c>
      <c r="D110" s="82"/>
      <c r="E110" s="21" t="s">
        <v>27</v>
      </c>
      <c r="F110" s="20">
        <v>313</v>
      </c>
      <c r="G110" s="34">
        <v>7.84</v>
      </c>
      <c r="H110" s="21" t="s">
        <v>27</v>
      </c>
      <c r="I110" s="22">
        <v>313</v>
      </c>
      <c r="J110" s="20">
        <f t="shared" si="40"/>
        <v>0</v>
      </c>
    </row>
    <row r="111" spans="1:10" s="6" customFormat="1" x14ac:dyDescent="0.2">
      <c r="A111" s="2" t="s">
        <v>289</v>
      </c>
      <c r="B111" s="97" t="s">
        <v>208</v>
      </c>
      <c r="C111" s="26" t="s">
        <v>209</v>
      </c>
      <c r="D111" s="82"/>
      <c r="E111" s="21">
        <v>1</v>
      </c>
      <c r="F111" s="20">
        <v>600</v>
      </c>
      <c r="G111" s="34">
        <v>0</v>
      </c>
      <c r="H111" s="34" t="s">
        <v>203</v>
      </c>
      <c r="I111" s="22"/>
      <c r="J111" s="20">
        <f t="shared" ref="J111" si="44">I111-F111</f>
        <v>-600</v>
      </c>
    </row>
    <row r="112" spans="1:10" s="6" customFormat="1" x14ac:dyDescent="0.2">
      <c r="A112" s="2" t="s">
        <v>319</v>
      </c>
      <c r="B112" s="97" t="s">
        <v>320</v>
      </c>
      <c r="C112" s="26" t="s">
        <v>321</v>
      </c>
      <c r="D112" s="82"/>
      <c r="E112" s="21">
        <v>1</v>
      </c>
      <c r="F112" s="20">
        <v>600</v>
      </c>
      <c r="G112" s="34">
        <v>1.82</v>
      </c>
      <c r="H112" s="73">
        <f t="shared" si="42"/>
        <v>1</v>
      </c>
      <c r="I112" s="22">
        <f t="shared" si="27"/>
        <v>599</v>
      </c>
      <c r="J112" s="20">
        <f t="shared" si="40"/>
        <v>-1</v>
      </c>
    </row>
    <row r="113" spans="1:10" s="6" customFormat="1" x14ac:dyDescent="0.2">
      <c r="A113" s="2" t="s">
        <v>322</v>
      </c>
      <c r="B113" s="97" t="s">
        <v>323</v>
      </c>
      <c r="C113" s="26" t="s">
        <v>324</v>
      </c>
      <c r="D113" s="82"/>
      <c r="E113" s="21">
        <v>1</v>
      </c>
      <c r="F113" s="20">
        <v>599</v>
      </c>
      <c r="G113" s="34">
        <v>1.36</v>
      </c>
      <c r="H113" s="73">
        <f t="shared" si="42"/>
        <v>1</v>
      </c>
      <c r="I113" s="22">
        <f t="shared" si="27"/>
        <v>599</v>
      </c>
      <c r="J113" s="20">
        <f t="shared" si="40"/>
        <v>0</v>
      </c>
    </row>
    <row r="114" spans="1:10" s="6" customFormat="1" ht="13.5" thickBot="1" x14ac:dyDescent="0.25">
      <c r="D114" s="42"/>
      <c r="E114" s="44"/>
      <c r="F114" s="42"/>
      <c r="G114" s="43"/>
      <c r="H114" s="73"/>
      <c r="I114" s="42"/>
      <c r="J114" s="42"/>
    </row>
    <row r="115" spans="1:10" s="6" customFormat="1" x14ac:dyDescent="0.2">
      <c r="D115" s="40"/>
      <c r="E115" s="44"/>
      <c r="F115" s="40"/>
      <c r="G115" s="45"/>
      <c r="H115" s="44"/>
      <c r="I115" s="40"/>
      <c r="J115" s="40"/>
    </row>
    <row r="116" spans="1:10" s="6" customFormat="1" x14ac:dyDescent="0.2">
      <c r="D116" s="87">
        <f>SUM(D6:D114)</f>
        <v>-19157.36</v>
      </c>
      <c r="E116" s="44"/>
      <c r="F116" s="61">
        <f>SUM(F6:F114)</f>
        <v>707954</v>
      </c>
      <c r="G116" s="94">
        <f>SUM(G6:G114)</f>
        <v>18695.190000000006</v>
      </c>
      <c r="H116" s="74"/>
      <c r="I116" s="61">
        <f>SUM(I6:I114)</f>
        <v>673652</v>
      </c>
      <c r="J116" s="57">
        <f>SUM(J6:J114)</f>
        <v>-34302</v>
      </c>
    </row>
    <row r="117" spans="1:10" s="6" customFormat="1" x14ac:dyDescent="0.2">
      <c r="D117" s="88"/>
      <c r="E117" s="44"/>
      <c r="F117" s="40"/>
      <c r="G117" s="45"/>
      <c r="H117" s="60" t="s">
        <v>163</v>
      </c>
      <c r="I117" s="62">
        <v>-700531</v>
      </c>
    </row>
    <row r="118" spans="1:10" s="6" customFormat="1" x14ac:dyDescent="0.2">
      <c r="D118" s="89">
        <f>J116</f>
        <v>-34302</v>
      </c>
      <c r="E118" s="46" t="s">
        <v>197</v>
      </c>
      <c r="F118" s="63"/>
      <c r="G118" s="64"/>
      <c r="H118" s="63" t="s">
        <v>173</v>
      </c>
      <c r="I118" s="56">
        <f>SUM(I116:I117)</f>
        <v>-26879</v>
      </c>
    </row>
    <row r="119" spans="1:10" x14ac:dyDescent="0.2">
      <c r="A119" s="2"/>
      <c r="B119" s="2"/>
      <c r="D119" s="90"/>
      <c r="H119" s="3"/>
    </row>
    <row r="120" spans="1:10" x14ac:dyDescent="0.2">
      <c r="A120" s="2"/>
      <c r="B120" s="2"/>
      <c r="D120" s="65"/>
      <c r="E120" s="5"/>
      <c r="F120" s="6"/>
      <c r="G120" s="49"/>
      <c r="H120" s="6"/>
      <c r="I120" s="58"/>
      <c r="J120" s="57"/>
    </row>
    <row r="121" spans="1:10" x14ac:dyDescent="0.2">
      <c r="A121" s="2"/>
      <c r="B121" s="2"/>
      <c r="D121" s="65">
        <f>SUM(D116:D120)</f>
        <v>-53459.360000000001</v>
      </c>
      <c r="E121" s="48" t="s">
        <v>292</v>
      </c>
      <c r="J121" s="66"/>
    </row>
    <row r="122" spans="1:10" x14ac:dyDescent="0.2">
      <c r="A122" s="2"/>
      <c r="B122" s="2"/>
      <c r="E122" s="49"/>
      <c r="F122" s="6"/>
      <c r="G122" s="2"/>
    </row>
    <row r="123" spans="1:10" x14ac:dyDescent="0.2">
      <c r="A123" s="2"/>
      <c r="B123" s="2"/>
      <c r="E123" s="49"/>
      <c r="F123" s="6"/>
      <c r="G123" s="2"/>
    </row>
    <row r="124" spans="1:10" s="6" customFormat="1" x14ac:dyDescent="0.2">
      <c r="D124" s="25"/>
      <c r="E124" s="5"/>
      <c r="G124" s="49"/>
      <c r="I124" s="2"/>
      <c r="J124" s="2"/>
    </row>
    <row r="125" spans="1:10" x14ac:dyDescent="0.2">
      <c r="A125" s="2"/>
      <c r="B125" s="2"/>
      <c r="D125" s="31"/>
      <c r="E125" s="5"/>
      <c r="F125" s="6"/>
      <c r="G125" s="49"/>
      <c r="H125" s="6"/>
    </row>
    <row r="126" spans="1:10" x14ac:dyDescent="0.2">
      <c r="A126" s="2"/>
      <c r="B126" s="2"/>
      <c r="E126" s="5"/>
      <c r="F126" s="6"/>
      <c r="G126" s="49"/>
      <c r="H126" s="6"/>
    </row>
    <row r="127" spans="1:10" x14ac:dyDescent="0.2">
      <c r="A127" s="2"/>
      <c r="B127" s="2"/>
      <c r="E127" s="5"/>
      <c r="F127" s="6"/>
      <c r="G127" s="49"/>
      <c r="H127" s="6"/>
    </row>
    <row r="128" spans="1:10" x14ac:dyDescent="0.2">
      <c r="A128" s="2"/>
      <c r="B128" s="2"/>
      <c r="E128" s="5"/>
      <c r="F128" s="6"/>
      <c r="G128" s="49"/>
      <c r="H128" s="6"/>
    </row>
    <row r="129" spans="1:10" x14ac:dyDescent="0.2">
      <c r="A129" s="2"/>
      <c r="B129" s="2"/>
      <c r="E129" s="5"/>
      <c r="F129" s="6"/>
      <c r="G129" s="49"/>
      <c r="H129" s="6"/>
    </row>
    <row r="130" spans="1:10" x14ac:dyDescent="0.2">
      <c r="A130" s="2"/>
      <c r="B130" s="2"/>
      <c r="E130" s="5"/>
      <c r="F130" s="6"/>
      <c r="G130" s="49"/>
      <c r="H130" s="6"/>
    </row>
    <row r="131" spans="1:10" s="40" customFormat="1" x14ac:dyDescent="0.2">
      <c r="D131" s="91"/>
      <c r="E131" s="5"/>
      <c r="F131" s="6"/>
      <c r="G131" s="49"/>
      <c r="H131" s="6"/>
      <c r="I131" s="2"/>
      <c r="J131" s="2"/>
    </row>
    <row r="132" spans="1:10" s="6" customFormat="1" x14ac:dyDescent="0.2">
      <c r="D132" s="91"/>
      <c r="E132" s="3"/>
      <c r="F132" s="2"/>
      <c r="G132" s="4"/>
      <c r="H132" s="2"/>
      <c r="I132" s="2"/>
      <c r="J132" s="2"/>
    </row>
    <row r="133" spans="1:10" s="6" customFormat="1" x14ac:dyDescent="0.2">
      <c r="D133" s="91"/>
      <c r="E133" s="3"/>
      <c r="F133" s="2"/>
      <c r="G133" s="4"/>
      <c r="H133" s="2"/>
      <c r="I133" s="2"/>
      <c r="J133" s="2"/>
    </row>
    <row r="134" spans="1:10" s="6" customFormat="1" x14ac:dyDescent="0.2">
      <c r="D134" s="91"/>
      <c r="E134" s="3"/>
      <c r="F134" s="2"/>
      <c r="G134" s="4"/>
      <c r="H134" s="2"/>
      <c r="I134" s="2"/>
      <c r="J134" s="2"/>
    </row>
    <row r="135" spans="1:10" s="6" customFormat="1" x14ac:dyDescent="0.2">
      <c r="D135" s="91"/>
      <c r="E135" s="3"/>
      <c r="F135" s="2"/>
      <c r="G135" s="4"/>
      <c r="H135" s="2"/>
      <c r="I135" s="2"/>
      <c r="J135" s="2"/>
    </row>
    <row r="136" spans="1:10" s="6" customFormat="1" x14ac:dyDescent="0.2">
      <c r="A136" s="5"/>
      <c r="B136" s="7"/>
      <c r="C136" s="47"/>
      <c r="D136" s="91"/>
      <c r="E136" s="3"/>
      <c r="F136" s="2"/>
      <c r="G136" s="4"/>
      <c r="H136" s="2"/>
      <c r="I136" s="2"/>
      <c r="J136" s="2"/>
    </row>
    <row r="137" spans="1:10" s="6" customFormat="1" x14ac:dyDescent="0.2">
      <c r="A137" s="5"/>
      <c r="B137" s="7"/>
      <c r="C137" s="47"/>
      <c r="D137" s="91"/>
      <c r="E137" s="3"/>
      <c r="F137" s="2"/>
      <c r="G137" s="4"/>
      <c r="H137" s="2"/>
      <c r="I137" s="2"/>
      <c r="J137" s="2"/>
    </row>
    <row r="138" spans="1:10" s="6" customFormat="1" x14ac:dyDescent="0.2">
      <c r="A138" s="5"/>
      <c r="B138" s="7"/>
      <c r="C138" s="47"/>
      <c r="D138" s="91"/>
      <c r="E138" s="3"/>
      <c r="F138" s="2"/>
      <c r="G138" s="4"/>
      <c r="H138" s="2"/>
      <c r="I138" s="2"/>
      <c r="J138" s="2"/>
    </row>
    <row r="139" spans="1:10" s="6" customFormat="1" x14ac:dyDescent="0.2">
      <c r="A139" s="5"/>
      <c r="B139" s="7"/>
      <c r="C139" s="47"/>
      <c r="D139" s="91"/>
      <c r="E139" s="3"/>
      <c r="F139" s="2"/>
      <c r="G139" s="4"/>
      <c r="H139" s="2"/>
      <c r="I139" s="2"/>
      <c r="J139" s="2"/>
    </row>
    <row r="140" spans="1:10" s="6" customFormat="1" x14ac:dyDescent="0.2">
      <c r="A140" s="5"/>
      <c r="B140" s="7"/>
      <c r="C140" s="47"/>
      <c r="D140" s="91"/>
      <c r="E140" s="3"/>
      <c r="F140" s="2"/>
      <c r="G140" s="4"/>
      <c r="H140" s="2"/>
      <c r="I140" s="2"/>
      <c r="J140" s="2"/>
    </row>
    <row r="141" spans="1:10" s="6" customFormat="1" x14ac:dyDescent="0.2">
      <c r="A141" s="5"/>
      <c r="B141" s="7"/>
      <c r="C141" s="47"/>
      <c r="D141" s="91"/>
      <c r="E141" s="3"/>
      <c r="F141" s="2"/>
      <c r="G141" s="4"/>
      <c r="H141" s="2"/>
      <c r="I141" s="2"/>
      <c r="J141" s="2"/>
    </row>
    <row r="142" spans="1:10" s="6" customFormat="1" x14ac:dyDescent="0.2">
      <c r="A142" s="5"/>
      <c r="B142" s="7"/>
      <c r="C142" s="47"/>
      <c r="D142" s="91"/>
      <c r="E142" s="3"/>
      <c r="F142" s="2"/>
      <c r="G142" s="4"/>
      <c r="H142" s="2"/>
      <c r="I142" s="2"/>
      <c r="J142" s="2"/>
    </row>
    <row r="143" spans="1:10" s="6" customFormat="1" x14ac:dyDescent="0.2">
      <c r="A143" s="5"/>
      <c r="B143" s="7"/>
      <c r="C143" s="47"/>
      <c r="D143" s="91"/>
      <c r="E143" s="3"/>
      <c r="F143" s="2"/>
      <c r="G143" s="4"/>
      <c r="H143" s="2"/>
      <c r="I143" s="2"/>
      <c r="J143" s="2"/>
    </row>
    <row r="144" spans="1:10" s="6" customFormat="1" x14ac:dyDescent="0.2">
      <c r="A144" s="5"/>
      <c r="B144" s="7"/>
      <c r="C144" s="47"/>
      <c r="D144" s="91"/>
      <c r="E144" s="3"/>
      <c r="F144" s="2"/>
      <c r="G144" s="4"/>
      <c r="H144" s="2"/>
      <c r="I144" s="2"/>
      <c r="J144" s="2"/>
    </row>
    <row r="145" spans="1:10" s="6" customFormat="1" x14ac:dyDescent="0.2">
      <c r="A145" s="5"/>
      <c r="B145" s="7"/>
      <c r="C145" s="47"/>
      <c r="D145" s="91"/>
      <c r="E145" s="3"/>
      <c r="F145" s="2"/>
      <c r="G145" s="4"/>
      <c r="H145" s="2"/>
      <c r="I145" s="2"/>
      <c r="J145" s="2"/>
    </row>
    <row r="146" spans="1:10" s="6" customFormat="1" x14ac:dyDescent="0.2">
      <c r="A146" s="5"/>
      <c r="B146" s="7"/>
      <c r="C146" s="47"/>
      <c r="D146" s="91"/>
      <c r="E146" s="3"/>
      <c r="F146" s="2"/>
      <c r="G146" s="4"/>
      <c r="H146" s="2"/>
      <c r="I146" s="2"/>
      <c r="J146" s="2"/>
    </row>
    <row r="147" spans="1:10" s="40" customFormat="1" x14ac:dyDescent="0.2">
      <c r="A147" s="5"/>
      <c r="B147" s="7"/>
      <c r="C147" s="47"/>
      <c r="D147" s="91"/>
      <c r="E147" s="3"/>
      <c r="F147" s="2"/>
      <c r="G147" s="4"/>
      <c r="H147" s="2"/>
      <c r="I147" s="2"/>
      <c r="J147" s="2"/>
    </row>
    <row r="148" spans="1:10" s="40" customFormat="1" x14ac:dyDescent="0.2">
      <c r="A148" s="5"/>
      <c r="B148" s="5"/>
      <c r="C148" s="2"/>
      <c r="D148" s="6"/>
      <c r="E148" s="3"/>
      <c r="F148" s="2"/>
      <c r="G148" s="4"/>
      <c r="H148" s="2"/>
      <c r="I148" s="2"/>
      <c r="J148" s="2"/>
    </row>
    <row r="149" spans="1:10" s="40" customFormat="1" x14ac:dyDescent="0.2">
      <c r="A149" s="5"/>
      <c r="B149" s="5"/>
      <c r="C149" s="2"/>
      <c r="D149" s="6"/>
      <c r="E149" s="3"/>
      <c r="F149" s="2"/>
      <c r="G149" s="4"/>
      <c r="H149" s="2"/>
      <c r="I149" s="2"/>
      <c r="J149" s="2"/>
    </row>
    <row r="150" spans="1:10" s="40" customFormat="1" x14ac:dyDescent="0.2">
      <c r="A150" s="5"/>
      <c r="B150" s="7"/>
      <c r="C150" s="47"/>
      <c r="D150" s="91"/>
      <c r="E150" s="3"/>
      <c r="F150" s="2"/>
      <c r="G150" s="4"/>
      <c r="H150" s="2"/>
      <c r="I150" s="2"/>
      <c r="J150" s="2"/>
    </row>
    <row r="152" spans="1:10" x14ac:dyDescent="0.2">
      <c r="B152" s="7"/>
      <c r="C152" s="47"/>
      <c r="D152" s="91"/>
    </row>
    <row r="153" spans="1:10" x14ac:dyDescent="0.2">
      <c r="B153" s="7"/>
      <c r="C153" s="47"/>
      <c r="D153" s="91"/>
    </row>
    <row r="154" spans="1:10" x14ac:dyDescent="0.2">
      <c r="B154" s="7"/>
      <c r="C154" s="47"/>
      <c r="D154" s="91"/>
    </row>
    <row r="155" spans="1:10" x14ac:dyDescent="0.2">
      <c r="B155" s="7"/>
      <c r="C155" s="47"/>
      <c r="D155" s="91"/>
    </row>
    <row r="156" spans="1:10" x14ac:dyDescent="0.2">
      <c r="B156" s="7"/>
      <c r="C156" s="47"/>
      <c r="D156" s="91"/>
    </row>
    <row r="157" spans="1:10" x14ac:dyDescent="0.2">
      <c r="B157" s="7"/>
      <c r="C157" s="47"/>
      <c r="D157" s="91"/>
    </row>
    <row r="158" spans="1:10" x14ac:dyDescent="0.2">
      <c r="B158" s="7"/>
      <c r="C158" s="47"/>
      <c r="D158" s="91"/>
    </row>
    <row r="161" spans="2:4" x14ac:dyDescent="0.2">
      <c r="B161" s="7"/>
      <c r="C161" s="47"/>
      <c r="D161" s="91"/>
    </row>
    <row r="162" spans="2:4" x14ac:dyDescent="0.2">
      <c r="B162" s="7"/>
      <c r="C162" s="47"/>
      <c r="D162" s="91"/>
    </row>
    <row r="163" spans="2:4" x14ac:dyDescent="0.2">
      <c r="B163" s="7"/>
      <c r="C163" s="47"/>
      <c r="D163" s="91"/>
    </row>
    <row r="164" spans="2:4" x14ac:dyDescent="0.2">
      <c r="B164" s="7"/>
      <c r="C164" s="47"/>
      <c r="D164" s="91"/>
    </row>
    <row r="165" spans="2:4" x14ac:dyDescent="0.2">
      <c r="B165" s="7"/>
      <c r="C165" s="47"/>
      <c r="D165" s="91"/>
    </row>
    <row r="166" spans="2:4" x14ac:dyDescent="0.2">
      <c r="B166" s="7"/>
      <c r="C166" s="47"/>
      <c r="D166" s="91"/>
    </row>
    <row r="168" spans="2:4" x14ac:dyDescent="0.2">
      <c r="B168" s="7"/>
      <c r="C168" s="47"/>
      <c r="D168" s="91"/>
    </row>
    <row r="169" spans="2:4" x14ac:dyDescent="0.2">
      <c r="B169" s="7"/>
      <c r="C169" s="47"/>
      <c r="D169" s="91"/>
    </row>
    <row r="170" spans="2:4" x14ac:dyDescent="0.2">
      <c r="B170" s="7"/>
      <c r="C170" s="47"/>
      <c r="D170" s="91"/>
    </row>
    <row r="171" spans="2:4" x14ac:dyDescent="0.2">
      <c r="B171" s="7"/>
      <c r="C171" s="47"/>
      <c r="D171" s="91"/>
    </row>
    <row r="172" spans="2:4" x14ac:dyDescent="0.2">
      <c r="B172" s="7"/>
      <c r="C172" s="47"/>
      <c r="D172" s="91"/>
    </row>
    <row r="173" spans="2:4" ht="14.25" customHeight="1" x14ac:dyDescent="0.2"/>
    <row r="174" spans="2:4" ht="14.25" customHeight="1" x14ac:dyDescent="0.2">
      <c r="B174" s="7"/>
      <c r="C174" s="47"/>
      <c r="D174" s="91"/>
    </row>
    <row r="175" spans="2:4" ht="14.25" customHeight="1" x14ac:dyDescent="0.2">
      <c r="B175" s="7"/>
      <c r="C175" s="47"/>
      <c r="D175" s="91"/>
    </row>
    <row r="176" spans="2:4" ht="14.25" customHeight="1" x14ac:dyDescent="0.2">
      <c r="B176" s="7"/>
      <c r="C176" s="47"/>
      <c r="D176" s="91"/>
    </row>
    <row r="177" spans="2:4" ht="14.25" customHeight="1" x14ac:dyDescent="0.2">
      <c r="B177" s="7"/>
      <c r="C177" s="47"/>
      <c r="D177" s="91"/>
    </row>
    <row r="178" spans="2:4" x14ac:dyDescent="0.2">
      <c r="B178" s="7"/>
      <c r="C178" s="47"/>
      <c r="D178" s="91"/>
    </row>
    <row r="182" spans="2:4" x14ac:dyDescent="0.2">
      <c r="B182" s="7"/>
      <c r="C182" s="47"/>
      <c r="D182" s="91"/>
    </row>
    <row r="183" spans="2:4" x14ac:dyDescent="0.2">
      <c r="B183" s="7"/>
      <c r="C183" s="47"/>
      <c r="D183" s="91"/>
    </row>
    <row r="184" spans="2:4" x14ac:dyDescent="0.2">
      <c r="B184" s="7"/>
      <c r="C184" s="47"/>
      <c r="D184" s="91"/>
    </row>
    <row r="186" spans="2:4" x14ac:dyDescent="0.2">
      <c r="B186" s="7"/>
      <c r="C186" s="47"/>
      <c r="D186" s="91"/>
    </row>
    <row r="187" spans="2:4" x14ac:dyDescent="0.2">
      <c r="B187" s="7"/>
      <c r="C187" s="47"/>
      <c r="D187" s="91"/>
    </row>
    <row r="189" spans="2:4" x14ac:dyDescent="0.2">
      <c r="B189" s="7"/>
      <c r="C189" s="47"/>
      <c r="D189" s="91"/>
    </row>
    <row r="190" spans="2:4" x14ac:dyDescent="0.2">
      <c r="B190" s="7"/>
      <c r="C190" s="47"/>
      <c r="D190" s="91"/>
    </row>
    <row r="191" spans="2:4" x14ac:dyDescent="0.2">
      <c r="B191" s="7"/>
      <c r="C191" s="47"/>
      <c r="D191" s="91"/>
    </row>
    <row r="192" spans="2:4" x14ac:dyDescent="0.2">
      <c r="B192" s="7"/>
      <c r="C192" s="47"/>
      <c r="D192" s="91"/>
    </row>
    <row r="193" spans="2:4" x14ac:dyDescent="0.2">
      <c r="B193" s="7"/>
      <c r="C193" s="47"/>
      <c r="D193" s="91"/>
    </row>
    <row r="194" spans="2:4" x14ac:dyDescent="0.2">
      <c r="B194" s="7"/>
      <c r="C194" s="47"/>
      <c r="D194" s="91"/>
    </row>
    <row r="195" spans="2:4" x14ac:dyDescent="0.2">
      <c r="B195" s="7"/>
      <c r="C195" s="47"/>
      <c r="D195" s="91"/>
    </row>
    <row r="196" spans="2:4" x14ac:dyDescent="0.2">
      <c r="B196" s="7"/>
      <c r="C196" s="47"/>
      <c r="D196" s="91"/>
    </row>
    <row r="197" spans="2:4" x14ac:dyDescent="0.2">
      <c r="B197" s="7"/>
      <c r="C197" s="47"/>
      <c r="D197" s="91"/>
    </row>
    <row r="198" spans="2:4" x14ac:dyDescent="0.2">
      <c r="B198" s="7"/>
      <c r="C198" s="47"/>
      <c r="D198" s="91"/>
    </row>
    <row r="199" spans="2:4" x14ac:dyDescent="0.2">
      <c r="B199" s="7"/>
      <c r="C199" s="47"/>
      <c r="D199" s="91"/>
    </row>
    <row r="200" spans="2:4" x14ac:dyDescent="0.2">
      <c r="B200" s="7"/>
      <c r="C200" s="47"/>
      <c r="D200" s="91"/>
    </row>
    <row r="201" spans="2:4" x14ac:dyDescent="0.2">
      <c r="B201" s="7"/>
      <c r="C201" s="47"/>
      <c r="D201" s="91"/>
    </row>
    <row r="204" spans="2:4" x14ac:dyDescent="0.2">
      <c r="B204" s="7"/>
      <c r="C204" s="47"/>
      <c r="D204" s="91"/>
    </row>
    <row r="205" spans="2:4" x14ac:dyDescent="0.2">
      <c r="B205" s="7"/>
      <c r="C205" s="47"/>
      <c r="D205" s="91"/>
    </row>
    <row r="206" spans="2:4" x14ac:dyDescent="0.2">
      <c r="B206" s="7"/>
      <c r="C206" s="47"/>
      <c r="D206" s="91"/>
    </row>
    <row r="207" spans="2:4" x14ac:dyDescent="0.2">
      <c r="B207" s="7"/>
      <c r="C207" s="47"/>
      <c r="D207" s="91"/>
    </row>
    <row r="208" spans="2:4" x14ac:dyDescent="0.2">
      <c r="B208" s="7"/>
      <c r="C208" s="47"/>
      <c r="D208" s="91"/>
    </row>
    <row r="209" spans="2:4" x14ac:dyDescent="0.2">
      <c r="B209" s="7"/>
      <c r="C209" s="47"/>
      <c r="D209" s="91"/>
    </row>
    <row r="210" spans="2:4" x14ac:dyDescent="0.2">
      <c r="B210" s="7"/>
      <c r="C210" s="47"/>
      <c r="D210" s="91"/>
    </row>
    <row r="214" spans="2:4" x14ac:dyDescent="0.2">
      <c r="B214" s="7"/>
      <c r="C214" s="47"/>
      <c r="D214" s="91"/>
    </row>
    <row r="215" spans="2:4" x14ac:dyDescent="0.2">
      <c r="B215" s="7"/>
      <c r="C215" s="47"/>
      <c r="D215" s="91"/>
    </row>
    <row r="217" spans="2:4" x14ac:dyDescent="0.2">
      <c r="B217" s="7"/>
      <c r="C217" s="47"/>
      <c r="D217" s="91"/>
    </row>
    <row r="218" spans="2:4" x14ac:dyDescent="0.2">
      <c r="B218" s="7"/>
      <c r="C218" s="47"/>
      <c r="D218" s="91"/>
    </row>
    <row r="219" spans="2:4" x14ac:dyDescent="0.2">
      <c r="B219" s="7"/>
      <c r="C219" s="47"/>
      <c r="D219" s="91"/>
    </row>
    <row r="222" spans="2:4" x14ac:dyDescent="0.2">
      <c r="B222" s="7"/>
      <c r="C222" s="47"/>
      <c r="D222" s="91"/>
    </row>
    <row r="223" spans="2:4" x14ac:dyDescent="0.2">
      <c r="B223" s="7"/>
      <c r="C223" s="47"/>
      <c r="D223" s="91"/>
    </row>
    <row r="227" spans="2:4" x14ac:dyDescent="0.2">
      <c r="B227" s="7"/>
      <c r="C227" s="47"/>
      <c r="D227" s="91"/>
    </row>
    <row r="229" spans="2:4" x14ac:dyDescent="0.2">
      <c r="B229" s="7"/>
      <c r="C229" s="47"/>
      <c r="D229" s="91"/>
    </row>
    <row r="230" spans="2:4" x14ac:dyDescent="0.2">
      <c r="B230" s="7"/>
      <c r="C230" s="47"/>
      <c r="D230" s="91"/>
    </row>
    <row r="237" spans="2:4" x14ac:dyDescent="0.2">
      <c r="B237" s="7"/>
      <c r="C237" s="47"/>
      <c r="D237" s="91"/>
    </row>
    <row r="238" spans="2:4" x14ac:dyDescent="0.2">
      <c r="B238" s="7"/>
      <c r="C238" s="47"/>
      <c r="D238" s="91"/>
    </row>
    <row r="239" spans="2:4" x14ac:dyDescent="0.2">
      <c r="B239" s="7"/>
      <c r="C239" s="47"/>
      <c r="D239" s="91"/>
    </row>
    <row r="240" spans="2:4" x14ac:dyDescent="0.2">
      <c r="B240" s="7"/>
      <c r="C240" s="47"/>
      <c r="D240" s="91"/>
    </row>
    <row r="241" spans="2:4" x14ac:dyDescent="0.2">
      <c r="B241" s="7"/>
      <c r="C241" s="47"/>
      <c r="D241" s="91"/>
    </row>
    <row r="242" spans="2:4" x14ac:dyDescent="0.2">
      <c r="B242" s="7"/>
      <c r="C242" s="47"/>
      <c r="D242" s="91"/>
    </row>
    <row r="243" spans="2:4" x14ac:dyDescent="0.2">
      <c r="B243" s="7"/>
      <c r="C243" s="47"/>
      <c r="D243" s="91"/>
    </row>
    <row r="244" spans="2:4" x14ac:dyDescent="0.2">
      <c r="B244" s="7"/>
      <c r="C244" s="47"/>
      <c r="D244" s="91"/>
    </row>
    <row r="246" spans="2:4" x14ac:dyDescent="0.2">
      <c r="B246" s="7"/>
    </row>
    <row r="247" spans="2:4" x14ac:dyDescent="0.2">
      <c r="B247" s="7"/>
      <c r="C247" s="47"/>
      <c r="D247" s="91"/>
    </row>
    <row r="248" spans="2:4" x14ac:dyDescent="0.2">
      <c r="B248" s="7"/>
      <c r="C248" s="47"/>
      <c r="D248" s="91"/>
    </row>
    <row r="249" spans="2:4" x14ac:dyDescent="0.2">
      <c r="B249" s="7"/>
      <c r="C249" s="47"/>
      <c r="D249" s="91"/>
    </row>
    <row r="250" spans="2:4" x14ac:dyDescent="0.2">
      <c r="B250" s="7"/>
      <c r="C250" s="47"/>
      <c r="D250" s="91"/>
    </row>
    <row r="251" spans="2:4" x14ac:dyDescent="0.2">
      <c r="B251" s="7"/>
      <c r="C251" s="47"/>
      <c r="D251" s="91"/>
    </row>
    <row r="252" spans="2:4" x14ac:dyDescent="0.2">
      <c r="B252" s="7"/>
      <c r="C252" s="47"/>
      <c r="D252" s="91"/>
    </row>
    <row r="259" spans="2:2" x14ac:dyDescent="0.2">
      <c r="B259" s="7"/>
    </row>
    <row r="261" spans="2:2" x14ac:dyDescent="0.2">
      <c r="B261" s="7"/>
    </row>
    <row r="263" spans="2:2" x14ac:dyDescent="0.2">
      <c r="B263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ht="12" customHeight="1" x14ac:dyDescent="0.2">
      <c r="B379" s="7"/>
    </row>
    <row r="380" spans="2:2" ht="12" customHeight="1" x14ac:dyDescent="0.2">
      <c r="B380" s="7"/>
    </row>
    <row r="381" spans="2:2" ht="12" customHeight="1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1:10" x14ac:dyDescent="0.2">
      <c r="B481" s="7"/>
    </row>
    <row r="482" spans="1:10" x14ac:dyDescent="0.2">
      <c r="B482" s="7"/>
    </row>
    <row r="483" spans="1:10" x14ac:dyDescent="0.2">
      <c r="B483" s="7"/>
    </row>
    <row r="484" spans="1:10" x14ac:dyDescent="0.2">
      <c r="B484" s="7"/>
    </row>
    <row r="485" spans="1:10" x14ac:dyDescent="0.2">
      <c r="B485" s="7"/>
    </row>
    <row r="486" spans="1:10" x14ac:dyDescent="0.2">
      <c r="A486" s="7"/>
      <c r="B486" s="7"/>
      <c r="C486" s="47"/>
      <c r="D486" s="91"/>
    </row>
    <row r="487" spans="1:10" x14ac:dyDescent="0.2">
      <c r="A487" s="7"/>
      <c r="B487" s="7"/>
      <c r="C487" s="47"/>
      <c r="D487" s="91"/>
    </row>
    <row r="488" spans="1:10" x14ac:dyDescent="0.2">
      <c r="A488" s="7"/>
      <c r="B488" s="7"/>
      <c r="C488" s="47"/>
      <c r="D488" s="91"/>
    </row>
    <row r="489" spans="1:10" x14ac:dyDescent="0.2">
      <c r="A489" s="7"/>
      <c r="B489" s="7"/>
      <c r="C489" s="47"/>
      <c r="D489" s="91"/>
    </row>
    <row r="490" spans="1:10" x14ac:dyDescent="0.2">
      <c r="A490" s="7"/>
      <c r="B490" s="7"/>
      <c r="C490" s="47"/>
      <c r="D490" s="91"/>
    </row>
    <row r="491" spans="1:10" x14ac:dyDescent="0.2">
      <c r="A491" s="7"/>
      <c r="B491" s="7"/>
      <c r="C491" s="47"/>
      <c r="D491" s="91"/>
    </row>
    <row r="492" spans="1:10" x14ac:dyDescent="0.2">
      <c r="A492" s="7"/>
      <c r="B492" s="7"/>
      <c r="C492" s="47"/>
      <c r="D492" s="91"/>
      <c r="E492" s="50"/>
      <c r="F492" s="47"/>
      <c r="G492" s="51"/>
      <c r="H492" s="47"/>
      <c r="I492" s="47"/>
      <c r="J492" s="47"/>
    </row>
    <row r="493" spans="1:10" x14ac:dyDescent="0.2">
      <c r="A493" s="7"/>
      <c r="B493" s="7"/>
      <c r="C493" s="47"/>
      <c r="D493" s="91"/>
      <c r="E493" s="50"/>
      <c r="F493" s="47"/>
      <c r="G493" s="51"/>
      <c r="H493" s="47"/>
      <c r="I493" s="47"/>
      <c r="J493" s="47"/>
    </row>
    <row r="494" spans="1:10" x14ac:dyDescent="0.2">
      <c r="A494" s="7"/>
      <c r="B494" s="7"/>
      <c r="C494" s="47"/>
      <c r="D494" s="91"/>
      <c r="E494" s="50"/>
      <c r="F494" s="47"/>
      <c r="G494" s="51"/>
      <c r="H494" s="47"/>
      <c r="I494" s="47"/>
      <c r="J494" s="47"/>
    </row>
    <row r="495" spans="1:10" x14ac:dyDescent="0.2">
      <c r="A495" s="7"/>
      <c r="B495" s="7"/>
      <c r="C495" s="47"/>
      <c r="D495" s="91"/>
      <c r="E495" s="50"/>
      <c r="F495" s="47"/>
      <c r="G495" s="51"/>
      <c r="H495" s="47"/>
      <c r="I495" s="47"/>
      <c r="J495" s="47"/>
    </row>
    <row r="496" spans="1:10" x14ac:dyDescent="0.2">
      <c r="A496" s="7"/>
      <c r="B496" s="7"/>
      <c r="C496" s="47"/>
      <c r="D496" s="91"/>
      <c r="E496" s="50"/>
      <c r="F496" s="47"/>
      <c r="G496" s="51"/>
      <c r="H496" s="47"/>
      <c r="I496" s="47"/>
      <c r="J496" s="47"/>
    </row>
    <row r="497" spans="1:10" x14ac:dyDescent="0.2">
      <c r="A497" s="7"/>
      <c r="B497" s="7"/>
      <c r="C497" s="47"/>
      <c r="D497" s="91"/>
      <c r="E497" s="50"/>
      <c r="F497" s="47"/>
      <c r="G497" s="51"/>
      <c r="H497" s="47"/>
      <c r="I497" s="47"/>
      <c r="J497" s="47"/>
    </row>
    <row r="498" spans="1:10" x14ac:dyDescent="0.2">
      <c r="A498" s="7"/>
      <c r="B498" s="7"/>
      <c r="C498" s="47"/>
      <c r="D498" s="91"/>
      <c r="E498" s="50"/>
      <c r="F498" s="47"/>
      <c r="G498" s="51"/>
      <c r="H498" s="47"/>
      <c r="I498" s="47"/>
      <c r="J498" s="47"/>
    </row>
    <row r="499" spans="1:10" x14ac:dyDescent="0.2">
      <c r="A499" s="7"/>
      <c r="B499" s="7"/>
      <c r="C499" s="47"/>
      <c r="D499" s="91"/>
      <c r="E499" s="50"/>
      <c r="F499" s="47"/>
      <c r="G499" s="51"/>
      <c r="H499" s="47"/>
      <c r="I499" s="47"/>
      <c r="J499" s="47"/>
    </row>
    <row r="500" spans="1:10" x14ac:dyDescent="0.2">
      <c r="A500" s="7"/>
      <c r="B500" s="7"/>
      <c r="C500" s="47"/>
      <c r="D500" s="91"/>
      <c r="E500" s="50"/>
      <c r="F500" s="47"/>
      <c r="G500" s="51"/>
      <c r="H500" s="47"/>
      <c r="I500" s="47"/>
      <c r="J500" s="47"/>
    </row>
    <row r="501" spans="1:10" x14ac:dyDescent="0.2">
      <c r="A501" s="7"/>
      <c r="B501" s="7"/>
      <c r="C501" s="47"/>
      <c r="D501" s="91"/>
      <c r="E501" s="50"/>
      <c r="F501" s="47"/>
      <c r="G501" s="51"/>
      <c r="H501" s="47"/>
      <c r="I501" s="47"/>
      <c r="J501" s="47"/>
    </row>
    <row r="502" spans="1:10" x14ac:dyDescent="0.2">
      <c r="A502" s="7"/>
      <c r="B502" s="7"/>
      <c r="C502" s="47"/>
      <c r="D502" s="91"/>
      <c r="E502" s="50"/>
      <c r="F502" s="47"/>
      <c r="G502" s="51"/>
      <c r="H502" s="47"/>
      <c r="I502" s="47"/>
      <c r="J502" s="47"/>
    </row>
    <row r="503" spans="1:10" x14ac:dyDescent="0.2">
      <c r="A503" s="7"/>
      <c r="B503" s="7"/>
      <c r="C503" s="47"/>
      <c r="D503" s="91"/>
      <c r="E503" s="50"/>
      <c r="F503" s="47"/>
      <c r="G503" s="51"/>
      <c r="H503" s="47"/>
      <c r="I503" s="47"/>
      <c r="J503" s="47"/>
    </row>
    <row r="504" spans="1:10" x14ac:dyDescent="0.2">
      <c r="A504" s="7"/>
      <c r="B504" s="7"/>
      <c r="C504" s="47"/>
      <c r="D504" s="91"/>
      <c r="E504" s="50"/>
      <c r="F504" s="47"/>
      <c r="G504" s="51"/>
      <c r="H504" s="47"/>
      <c r="I504" s="47"/>
      <c r="J504" s="47"/>
    </row>
    <row r="505" spans="1:10" x14ac:dyDescent="0.2">
      <c r="A505" s="7"/>
      <c r="B505" s="7"/>
      <c r="C505" s="47"/>
      <c r="D505" s="91"/>
      <c r="E505" s="50"/>
      <c r="F505" s="47"/>
      <c r="G505" s="51"/>
      <c r="H505" s="47"/>
      <c r="I505" s="47"/>
      <c r="J505" s="47"/>
    </row>
    <row r="506" spans="1:10" x14ac:dyDescent="0.2">
      <c r="A506" s="7"/>
      <c r="B506" s="7"/>
      <c r="C506" s="47"/>
      <c r="D506" s="91"/>
      <c r="E506" s="50"/>
      <c r="F506" s="47"/>
      <c r="G506" s="51"/>
      <c r="H506" s="47"/>
      <c r="I506" s="47"/>
      <c r="J506" s="47"/>
    </row>
    <row r="507" spans="1:10" x14ac:dyDescent="0.2">
      <c r="A507" s="7"/>
      <c r="B507" s="7"/>
      <c r="C507" s="47"/>
      <c r="D507" s="91"/>
      <c r="E507" s="50"/>
      <c r="F507" s="47"/>
      <c r="G507" s="51"/>
      <c r="H507" s="47"/>
      <c r="I507" s="47"/>
      <c r="J507" s="47"/>
    </row>
    <row r="508" spans="1:10" x14ac:dyDescent="0.2">
      <c r="A508" s="7"/>
      <c r="B508" s="7"/>
      <c r="C508" s="47"/>
      <c r="D508" s="91"/>
      <c r="E508" s="50"/>
      <c r="F508" s="47"/>
      <c r="G508" s="51"/>
      <c r="H508" s="47"/>
      <c r="I508" s="47"/>
      <c r="J508" s="47"/>
    </row>
    <row r="509" spans="1:10" x14ac:dyDescent="0.2">
      <c r="A509" s="7"/>
      <c r="B509" s="7"/>
      <c r="C509" s="47"/>
      <c r="D509" s="91"/>
      <c r="E509" s="50"/>
      <c r="F509" s="47"/>
      <c r="G509" s="51"/>
      <c r="H509" s="47"/>
      <c r="I509" s="47"/>
      <c r="J509" s="47"/>
    </row>
    <row r="510" spans="1:10" x14ac:dyDescent="0.2">
      <c r="A510" s="7"/>
      <c r="B510" s="7"/>
      <c r="C510" s="47"/>
      <c r="D510" s="91"/>
      <c r="E510" s="50"/>
      <c r="F510" s="47"/>
      <c r="G510" s="51"/>
      <c r="H510" s="47"/>
      <c r="I510" s="47"/>
      <c r="J510" s="47"/>
    </row>
    <row r="511" spans="1:10" x14ac:dyDescent="0.2">
      <c r="A511" s="7"/>
      <c r="B511" s="7"/>
      <c r="C511" s="47"/>
      <c r="D511" s="91"/>
      <c r="E511" s="50"/>
      <c r="F511" s="47"/>
      <c r="G511" s="51"/>
      <c r="H511" s="47"/>
      <c r="I511" s="47"/>
      <c r="J511" s="47"/>
    </row>
    <row r="512" spans="1:10" x14ac:dyDescent="0.2">
      <c r="A512" s="7"/>
      <c r="B512" s="7"/>
      <c r="C512" s="47"/>
      <c r="D512" s="91"/>
      <c r="E512" s="50"/>
      <c r="F512" s="47"/>
      <c r="G512" s="51"/>
      <c r="H512" s="47"/>
      <c r="I512" s="47"/>
      <c r="J512" s="47"/>
    </row>
    <row r="513" spans="1:10" x14ac:dyDescent="0.2">
      <c r="A513" s="7"/>
      <c r="B513" s="7"/>
      <c r="C513" s="47"/>
      <c r="D513" s="91"/>
      <c r="E513" s="50"/>
      <c r="F513" s="47"/>
      <c r="G513" s="51"/>
      <c r="H513" s="47"/>
      <c r="I513" s="47"/>
      <c r="J513" s="47"/>
    </row>
    <row r="514" spans="1:10" x14ac:dyDescent="0.2">
      <c r="A514" s="7"/>
      <c r="B514" s="7"/>
      <c r="C514" s="47"/>
      <c r="D514" s="91"/>
      <c r="E514" s="50"/>
      <c r="F514" s="47"/>
      <c r="G514" s="51"/>
      <c r="H514" s="47"/>
      <c r="I514" s="47"/>
      <c r="J514" s="47"/>
    </row>
    <row r="515" spans="1:10" x14ac:dyDescent="0.2">
      <c r="A515" s="7"/>
      <c r="B515" s="7"/>
      <c r="C515" s="47"/>
      <c r="D515" s="91"/>
      <c r="E515" s="50"/>
      <c r="F515" s="47"/>
      <c r="G515" s="51"/>
      <c r="H515" s="47"/>
      <c r="I515" s="47"/>
      <c r="J515" s="47"/>
    </row>
    <row r="516" spans="1:10" x14ac:dyDescent="0.2">
      <c r="A516" s="7"/>
      <c r="B516" s="7"/>
      <c r="C516" s="47"/>
      <c r="D516" s="91"/>
      <c r="E516" s="50"/>
      <c r="F516" s="47"/>
      <c r="G516" s="51"/>
      <c r="H516" s="47"/>
      <c r="I516" s="47"/>
      <c r="J516" s="47"/>
    </row>
    <row r="517" spans="1:10" x14ac:dyDescent="0.2">
      <c r="A517" s="7"/>
      <c r="B517" s="7"/>
      <c r="C517" s="47"/>
      <c r="D517" s="91"/>
      <c r="E517" s="50"/>
      <c r="F517" s="47"/>
      <c r="G517" s="51"/>
      <c r="H517" s="47"/>
      <c r="I517" s="47"/>
      <c r="J517" s="47"/>
    </row>
    <row r="518" spans="1:10" x14ac:dyDescent="0.2">
      <c r="A518" s="7"/>
      <c r="B518" s="7"/>
      <c r="C518" s="47"/>
      <c r="D518" s="91"/>
      <c r="E518" s="50"/>
      <c r="F518" s="47"/>
      <c r="G518" s="51"/>
      <c r="H518" s="47"/>
      <c r="I518" s="47"/>
      <c r="J518" s="47"/>
    </row>
    <row r="519" spans="1:10" x14ac:dyDescent="0.2">
      <c r="A519" s="7"/>
      <c r="B519" s="7"/>
      <c r="C519" s="47"/>
      <c r="D519" s="91"/>
      <c r="E519" s="50"/>
      <c r="F519" s="47"/>
      <c r="G519" s="51"/>
      <c r="H519" s="47"/>
      <c r="I519" s="47"/>
      <c r="J519" s="47"/>
    </row>
    <row r="520" spans="1:10" x14ac:dyDescent="0.2">
      <c r="A520" s="7"/>
      <c r="B520" s="7"/>
      <c r="C520" s="47"/>
      <c r="D520" s="91"/>
      <c r="E520" s="50"/>
      <c r="F520" s="47"/>
      <c r="G520" s="51"/>
      <c r="H520" s="47"/>
      <c r="I520" s="47"/>
      <c r="J520" s="47"/>
    </row>
    <row r="521" spans="1:10" x14ac:dyDescent="0.2">
      <c r="A521" s="7"/>
      <c r="B521" s="7"/>
      <c r="C521" s="47"/>
      <c r="D521" s="91"/>
      <c r="E521" s="50"/>
      <c r="F521" s="47"/>
      <c r="G521" s="51"/>
      <c r="H521" s="47"/>
      <c r="I521" s="47"/>
      <c r="J521" s="47"/>
    </row>
    <row r="522" spans="1:10" x14ac:dyDescent="0.2">
      <c r="A522" s="7"/>
      <c r="B522" s="7"/>
      <c r="C522" s="47"/>
      <c r="D522" s="91"/>
      <c r="E522" s="50"/>
      <c r="F522" s="47"/>
      <c r="G522" s="51"/>
      <c r="H522" s="47"/>
      <c r="I522" s="47"/>
      <c r="J522" s="47"/>
    </row>
    <row r="523" spans="1:10" x14ac:dyDescent="0.2">
      <c r="A523" s="7"/>
      <c r="B523" s="7"/>
      <c r="C523" s="47"/>
      <c r="D523" s="91"/>
      <c r="E523" s="50"/>
      <c r="F523" s="47"/>
      <c r="G523" s="51"/>
      <c r="H523" s="47"/>
      <c r="I523" s="47"/>
      <c r="J523" s="47"/>
    </row>
    <row r="524" spans="1:10" x14ac:dyDescent="0.2">
      <c r="A524" s="7"/>
      <c r="B524" s="7"/>
      <c r="C524" s="47"/>
      <c r="D524" s="91"/>
      <c r="E524" s="50"/>
      <c r="F524" s="47"/>
      <c r="G524" s="51"/>
      <c r="H524" s="47"/>
      <c r="I524" s="47"/>
      <c r="J524" s="47"/>
    </row>
    <row r="525" spans="1:10" x14ac:dyDescent="0.2">
      <c r="A525" s="7"/>
      <c r="B525" s="7"/>
      <c r="C525" s="47"/>
      <c r="D525" s="91"/>
      <c r="E525" s="50"/>
      <c r="F525" s="47"/>
      <c r="G525" s="51"/>
      <c r="H525" s="47"/>
      <c r="I525" s="47"/>
      <c r="J525" s="47"/>
    </row>
    <row r="526" spans="1:10" x14ac:dyDescent="0.2">
      <c r="A526" s="7"/>
      <c r="B526" s="7"/>
      <c r="C526" s="47"/>
      <c r="D526" s="91"/>
      <c r="E526" s="50"/>
      <c r="F526" s="47"/>
      <c r="G526" s="51"/>
      <c r="H526" s="47"/>
      <c r="I526" s="47"/>
      <c r="J526" s="47"/>
    </row>
    <row r="527" spans="1:10" s="47" customFormat="1" x14ac:dyDescent="0.2">
      <c r="A527" s="7"/>
      <c r="B527" s="7"/>
      <c r="D527" s="91"/>
      <c r="E527" s="50"/>
      <c r="G527" s="51"/>
    </row>
    <row r="528" spans="1:10" s="47" customFormat="1" x14ac:dyDescent="0.2">
      <c r="A528" s="7"/>
      <c r="B528" s="7"/>
      <c r="D528" s="91"/>
      <c r="E528" s="50"/>
      <c r="G528" s="51"/>
    </row>
    <row r="529" spans="1:7" s="47" customFormat="1" x14ac:dyDescent="0.2">
      <c r="A529" s="7"/>
      <c r="B529" s="7"/>
      <c r="D529" s="91"/>
      <c r="E529" s="50"/>
      <c r="G529" s="51"/>
    </row>
    <row r="530" spans="1:7" s="47" customFormat="1" x14ac:dyDescent="0.2">
      <c r="A530" s="7"/>
      <c r="B530" s="7"/>
      <c r="D530" s="91"/>
      <c r="E530" s="50"/>
      <c r="G530" s="51"/>
    </row>
    <row r="531" spans="1:7" s="47" customFormat="1" x14ac:dyDescent="0.2">
      <c r="A531" s="7"/>
      <c r="B531" s="7"/>
      <c r="D531" s="91"/>
      <c r="E531" s="50"/>
      <c r="G531" s="51"/>
    </row>
    <row r="532" spans="1:7" s="47" customFormat="1" x14ac:dyDescent="0.2">
      <c r="A532" s="7"/>
      <c r="B532" s="7"/>
      <c r="D532" s="91"/>
      <c r="E532" s="50"/>
      <c r="G532" s="51"/>
    </row>
    <row r="533" spans="1:7" s="47" customFormat="1" x14ac:dyDescent="0.2">
      <c r="A533" s="7"/>
      <c r="B533" s="7"/>
      <c r="D533" s="91"/>
      <c r="E533" s="50"/>
      <c r="G533" s="51"/>
    </row>
    <row r="534" spans="1:7" s="47" customFormat="1" x14ac:dyDescent="0.2">
      <c r="A534" s="7"/>
      <c r="B534" s="7"/>
      <c r="D534" s="91"/>
      <c r="E534" s="50"/>
      <c r="G534" s="51"/>
    </row>
    <row r="535" spans="1:7" s="47" customFormat="1" x14ac:dyDescent="0.2">
      <c r="A535" s="7"/>
      <c r="B535" s="7"/>
      <c r="D535" s="91"/>
      <c r="E535" s="50"/>
      <c r="G535" s="51"/>
    </row>
    <row r="536" spans="1:7" s="47" customFormat="1" x14ac:dyDescent="0.2">
      <c r="A536" s="7"/>
      <c r="B536" s="7"/>
      <c r="D536" s="91"/>
      <c r="E536" s="50"/>
      <c r="G536" s="51"/>
    </row>
    <row r="537" spans="1:7" s="47" customFormat="1" x14ac:dyDescent="0.2">
      <c r="A537" s="7"/>
      <c r="B537" s="7"/>
      <c r="D537" s="91"/>
      <c r="E537" s="50"/>
      <c r="G537" s="51"/>
    </row>
    <row r="538" spans="1:7" s="47" customFormat="1" x14ac:dyDescent="0.2">
      <c r="A538" s="7"/>
      <c r="B538" s="7"/>
      <c r="D538" s="91"/>
      <c r="E538" s="50"/>
      <c r="G538" s="51"/>
    </row>
    <row r="539" spans="1:7" s="47" customFormat="1" x14ac:dyDescent="0.2">
      <c r="A539" s="5"/>
      <c r="B539" s="5"/>
      <c r="C539" s="2"/>
      <c r="D539" s="6"/>
      <c r="E539" s="50"/>
      <c r="G539" s="51"/>
    </row>
    <row r="540" spans="1:7" s="47" customFormat="1" x14ac:dyDescent="0.2">
      <c r="A540" s="5"/>
      <c r="B540" s="5"/>
      <c r="C540" s="3"/>
      <c r="D540" s="5"/>
      <c r="E540" s="50"/>
      <c r="G540" s="51"/>
    </row>
    <row r="541" spans="1:7" s="47" customFormat="1" x14ac:dyDescent="0.2">
      <c r="A541" s="5"/>
      <c r="B541" s="5"/>
      <c r="C541" s="2"/>
      <c r="D541" s="6"/>
      <c r="E541" s="50"/>
      <c r="G541" s="51"/>
    </row>
    <row r="542" spans="1:7" s="47" customFormat="1" x14ac:dyDescent="0.2">
      <c r="A542" s="5"/>
      <c r="B542" s="5"/>
      <c r="C542" s="2"/>
      <c r="D542" s="6"/>
      <c r="E542" s="50"/>
      <c r="G542" s="51"/>
    </row>
    <row r="543" spans="1:7" s="47" customFormat="1" x14ac:dyDescent="0.2">
      <c r="A543" s="5"/>
      <c r="B543" s="5"/>
      <c r="C543" s="46"/>
      <c r="D543" s="48"/>
      <c r="E543" s="50"/>
      <c r="G543" s="51"/>
    </row>
    <row r="544" spans="1:7" s="47" customFormat="1" x14ac:dyDescent="0.2">
      <c r="A544" s="5"/>
      <c r="B544" s="5"/>
      <c r="C544" s="46"/>
      <c r="D544" s="48"/>
      <c r="E544" s="50"/>
      <c r="G544" s="51"/>
    </row>
    <row r="545" spans="1:10" s="47" customFormat="1" x14ac:dyDescent="0.2">
      <c r="A545" s="5"/>
      <c r="B545" s="5"/>
      <c r="C545" s="2"/>
      <c r="D545" s="6"/>
      <c r="E545" s="3"/>
      <c r="F545" s="2"/>
      <c r="G545" s="4"/>
      <c r="H545" s="2"/>
      <c r="I545" s="2"/>
      <c r="J545" s="2"/>
    </row>
    <row r="546" spans="1:10" s="47" customFormat="1" x14ac:dyDescent="0.2">
      <c r="A546" s="5"/>
      <c r="B546" s="5"/>
      <c r="C546" s="46"/>
      <c r="D546" s="48"/>
      <c r="E546" s="3"/>
      <c r="F546" s="2"/>
      <c r="G546" s="4"/>
      <c r="H546" s="2"/>
      <c r="I546" s="2"/>
      <c r="J546" s="2"/>
    </row>
    <row r="547" spans="1:10" s="47" customFormat="1" x14ac:dyDescent="0.2">
      <c r="A547" s="5"/>
      <c r="B547" s="5"/>
      <c r="C547" s="2"/>
      <c r="D547" s="6"/>
      <c r="E547" s="3"/>
      <c r="F547" s="2"/>
      <c r="G547" s="4"/>
      <c r="H547" s="2"/>
      <c r="I547" s="2"/>
      <c r="J547" s="2"/>
    </row>
    <row r="548" spans="1:10" s="47" customFormat="1" x14ac:dyDescent="0.2">
      <c r="A548" s="5"/>
      <c r="B548" s="5"/>
      <c r="C548" s="2"/>
      <c r="D548" s="6"/>
      <c r="E548" s="3"/>
      <c r="F548" s="2"/>
      <c r="G548" s="4"/>
      <c r="H548" s="2"/>
      <c r="I548" s="2"/>
      <c r="J548" s="2"/>
    </row>
    <row r="549" spans="1:10" s="47" customFormat="1" x14ac:dyDescent="0.2">
      <c r="A549" s="5"/>
      <c r="B549" s="5"/>
      <c r="C549" s="46"/>
      <c r="D549" s="48"/>
      <c r="E549" s="3"/>
      <c r="F549" s="2"/>
      <c r="G549" s="4"/>
      <c r="H549" s="2"/>
      <c r="I549" s="2"/>
      <c r="J549" s="2"/>
    </row>
    <row r="550" spans="1:10" s="47" customFormat="1" x14ac:dyDescent="0.2">
      <c r="A550" s="5"/>
      <c r="B550" s="5"/>
      <c r="C550" s="46"/>
      <c r="D550" s="48"/>
      <c r="E550" s="3"/>
      <c r="F550" s="2"/>
      <c r="G550" s="4"/>
      <c r="H550" s="2"/>
      <c r="I550" s="2"/>
      <c r="J550" s="2"/>
    </row>
    <row r="551" spans="1:10" s="47" customFormat="1" x14ac:dyDescent="0.2">
      <c r="A551" s="5"/>
      <c r="B551" s="5"/>
      <c r="C551" s="46"/>
      <c r="D551" s="48"/>
      <c r="E551" s="3"/>
      <c r="F551" s="2"/>
      <c r="G551" s="4"/>
      <c r="H551" s="2"/>
      <c r="I551" s="2"/>
      <c r="J551" s="2"/>
    </row>
    <row r="552" spans="1:10" s="47" customFormat="1" x14ac:dyDescent="0.2">
      <c r="A552" s="5"/>
      <c r="B552" s="5"/>
      <c r="C552" s="2"/>
      <c r="D552" s="6"/>
      <c r="E552" s="3"/>
      <c r="F552" s="2"/>
      <c r="G552" s="4"/>
      <c r="H552" s="2"/>
      <c r="I552" s="2"/>
      <c r="J552" s="2"/>
    </row>
    <row r="553" spans="1:10" s="47" customFormat="1" x14ac:dyDescent="0.2">
      <c r="A553" s="5"/>
      <c r="B553" s="5"/>
      <c r="C553" s="46"/>
      <c r="D553" s="48"/>
      <c r="E553" s="3"/>
      <c r="F553" s="2"/>
      <c r="G553" s="4"/>
      <c r="H553" s="2"/>
      <c r="I553" s="2"/>
      <c r="J553" s="2"/>
    </row>
    <row r="554" spans="1:10" s="47" customFormat="1" x14ac:dyDescent="0.2">
      <c r="A554" s="5"/>
      <c r="B554" s="5"/>
      <c r="C554" s="46"/>
      <c r="D554" s="48"/>
      <c r="E554" s="3"/>
      <c r="F554" s="2"/>
      <c r="G554" s="4"/>
      <c r="H554" s="2"/>
      <c r="I554" s="2"/>
      <c r="J554" s="2"/>
    </row>
    <row r="555" spans="1:10" s="47" customFormat="1" x14ac:dyDescent="0.2">
      <c r="A555" s="5"/>
      <c r="B555" s="5"/>
      <c r="C555" s="46"/>
      <c r="D555" s="48"/>
      <c r="E555" s="3"/>
      <c r="F555" s="2"/>
      <c r="G555" s="4"/>
      <c r="H555" s="2"/>
      <c r="I555" s="2"/>
      <c r="J555" s="2"/>
    </row>
    <row r="556" spans="1:10" s="47" customFormat="1" x14ac:dyDescent="0.2">
      <c r="A556" s="5"/>
      <c r="B556" s="5"/>
      <c r="C556" s="46"/>
      <c r="D556" s="48"/>
      <c r="E556" s="3"/>
      <c r="F556" s="2"/>
      <c r="G556" s="4"/>
      <c r="H556" s="2"/>
      <c r="I556" s="2"/>
      <c r="J556" s="2"/>
    </row>
    <row r="557" spans="1:10" s="47" customFormat="1" x14ac:dyDescent="0.2">
      <c r="A557" s="5"/>
      <c r="B557" s="5"/>
      <c r="C557" s="46"/>
      <c r="D557" s="48"/>
      <c r="E557" s="3"/>
      <c r="F557" s="2"/>
      <c r="G557" s="4"/>
      <c r="H557" s="2"/>
      <c r="I557" s="2"/>
      <c r="J557" s="2"/>
    </row>
    <row r="558" spans="1:10" s="47" customFormat="1" x14ac:dyDescent="0.2">
      <c r="A558" s="5"/>
      <c r="B558" s="5"/>
      <c r="C558" s="2"/>
      <c r="D558" s="6"/>
      <c r="E558" s="3"/>
      <c r="F558" s="2"/>
      <c r="G558" s="4"/>
      <c r="H558" s="2"/>
      <c r="I558" s="2"/>
      <c r="J558" s="2"/>
    </row>
    <row r="559" spans="1:10" s="47" customFormat="1" x14ac:dyDescent="0.2">
      <c r="A559" s="5"/>
      <c r="B559" s="5"/>
      <c r="C559" s="2"/>
      <c r="D559" s="6"/>
      <c r="E559" s="3"/>
      <c r="F559" s="2"/>
      <c r="G559" s="4"/>
      <c r="H559" s="2"/>
      <c r="I559" s="2"/>
      <c r="J559" s="2"/>
    </row>
    <row r="560" spans="1:10" s="47" customFormat="1" x14ac:dyDescent="0.2">
      <c r="A560" s="5"/>
      <c r="B560" s="5"/>
      <c r="C560" s="2"/>
      <c r="D560" s="6"/>
      <c r="E560" s="3"/>
      <c r="F560" s="2"/>
      <c r="G560" s="4"/>
      <c r="H560" s="2"/>
      <c r="I560" s="2"/>
      <c r="J560" s="2"/>
    </row>
    <row r="561" spans="1:10" s="47" customFormat="1" x14ac:dyDescent="0.2">
      <c r="A561" s="5"/>
      <c r="B561" s="5"/>
      <c r="C561" s="2"/>
      <c r="D561" s="6"/>
      <c r="E561" s="3"/>
      <c r="F561" s="2"/>
      <c r="G561" s="4"/>
      <c r="H561" s="2"/>
      <c r="I561" s="2"/>
      <c r="J561" s="2"/>
    </row>
    <row r="562" spans="1:10" s="47" customFormat="1" x14ac:dyDescent="0.2">
      <c r="A562" s="5"/>
      <c r="B562" s="5"/>
      <c r="C562" s="2"/>
      <c r="D562" s="6"/>
      <c r="E562" s="3"/>
      <c r="F562" s="2"/>
      <c r="G562" s="4"/>
      <c r="H562" s="2"/>
      <c r="I562" s="2"/>
      <c r="J562" s="2"/>
    </row>
    <row r="563" spans="1:10" s="47" customFormat="1" x14ac:dyDescent="0.2">
      <c r="A563" s="5"/>
      <c r="B563" s="5"/>
      <c r="C563" s="2"/>
      <c r="D563" s="6"/>
      <c r="E563" s="3"/>
      <c r="F563" s="2"/>
      <c r="G563" s="4"/>
      <c r="H563" s="2"/>
      <c r="I563" s="2"/>
      <c r="J563" s="2"/>
    </row>
    <row r="564" spans="1:10" s="47" customFormat="1" x14ac:dyDescent="0.2">
      <c r="A564" s="5"/>
      <c r="B564" s="5"/>
      <c r="C564" s="2"/>
      <c r="D564" s="6"/>
      <c r="E564" s="3"/>
      <c r="F564" s="2"/>
      <c r="G564" s="4"/>
      <c r="H564" s="2"/>
      <c r="I564" s="2"/>
      <c r="J564" s="2"/>
    </row>
    <row r="565" spans="1:10" s="47" customFormat="1" x14ac:dyDescent="0.2">
      <c r="A565" s="5"/>
      <c r="B565" s="5"/>
      <c r="C565" s="2"/>
      <c r="D565" s="6"/>
      <c r="E565" s="3"/>
      <c r="F565" s="2"/>
      <c r="G565" s="4"/>
      <c r="H565" s="2"/>
      <c r="I565" s="2"/>
      <c r="J565" s="2"/>
    </row>
    <row r="566" spans="1:10" s="47" customFormat="1" x14ac:dyDescent="0.2">
      <c r="A566" s="5"/>
      <c r="B566" s="5"/>
      <c r="C566" s="2"/>
      <c r="D566" s="6"/>
      <c r="E566" s="3"/>
      <c r="F566" s="2"/>
      <c r="G566" s="4"/>
      <c r="H566" s="2"/>
      <c r="I566" s="2"/>
      <c r="J566" s="2"/>
    </row>
    <row r="567" spans="1:10" s="47" customFormat="1" x14ac:dyDescent="0.2">
      <c r="A567" s="5"/>
      <c r="B567" s="5"/>
      <c r="C567" s="2"/>
      <c r="D567" s="6"/>
      <c r="E567" s="3"/>
      <c r="F567" s="2"/>
      <c r="G567" s="4"/>
      <c r="H567" s="2"/>
      <c r="I567" s="2"/>
      <c r="J567" s="2"/>
    </row>
    <row r="568" spans="1:10" s="47" customFormat="1" x14ac:dyDescent="0.2">
      <c r="A568" s="5"/>
      <c r="B568" s="5"/>
      <c r="C568" s="2"/>
      <c r="D568" s="6"/>
      <c r="E568" s="3"/>
      <c r="F568" s="2"/>
      <c r="G568" s="4"/>
      <c r="H568" s="2"/>
      <c r="I568" s="2"/>
      <c r="J568" s="2"/>
    </row>
    <row r="569" spans="1:10" s="47" customFormat="1" x14ac:dyDescent="0.2">
      <c r="A569" s="5"/>
      <c r="B569" s="5"/>
      <c r="C569" s="2"/>
      <c r="D569" s="6"/>
      <c r="E569" s="3"/>
      <c r="F569" s="2"/>
      <c r="G569" s="4"/>
      <c r="H569" s="2"/>
      <c r="I569" s="2"/>
      <c r="J569" s="2"/>
    </row>
    <row r="570" spans="1:10" s="47" customFormat="1" x14ac:dyDescent="0.2">
      <c r="A570" s="5"/>
      <c r="B570" s="5"/>
      <c r="C570" s="2"/>
      <c r="D570" s="6"/>
      <c r="E570" s="3"/>
      <c r="F570" s="2"/>
      <c r="G570" s="4"/>
      <c r="H570" s="2"/>
      <c r="I570" s="2"/>
      <c r="J570" s="2"/>
    </row>
    <row r="571" spans="1:10" s="47" customFormat="1" x14ac:dyDescent="0.2">
      <c r="A571" s="5"/>
      <c r="B571" s="5"/>
      <c r="C571" s="2"/>
      <c r="D571" s="6"/>
      <c r="E571" s="3"/>
      <c r="F571" s="2"/>
      <c r="G571" s="4"/>
      <c r="H571" s="2"/>
      <c r="I571" s="2"/>
      <c r="J571" s="2"/>
    </row>
    <row r="572" spans="1:10" s="47" customFormat="1" x14ac:dyDescent="0.2">
      <c r="A572" s="5"/>
      <c r="B572" s="5"/>
      <c r="C572" s="2"/>
      <c r="D572" s="6"/>
      <c r="E572" s="3"/>
      <c r="F572" s="2"/>
      <c r="G572" s="4"/>
      <c r="H572" s="2"/>
      <c r="I572" s="2"/>
      <c r="J572" s="2"/>
    </row>
    <row r="573" spans="1:10" s="47" customFormat="1" x14ac:dyDescent="0.2">
      <c r="A573" s="5"/>
      <c r="B573" s="5"/>
      <c r="C573" s="2"/>
      <c r="D573" s="6"/>
      <c r="E573" s="3"/>
      <c r="F573" s="2"/>
      <c r="G573" s="4"/>
      <c r="H573" s="2"/>
      <c r="I573" s="2"/>
      <c r="J573" s="2"/>
    </row>
    <row r="574" spans="1:10" s="47" customFormat="1" x14ac:dyDescent="0.2">
      <c r="A574" s="5"/>
      <c r="B574" s="5"/>
      <c r="C574" s="2"/>
      <c r="D574" s="6"/>
      <c r="E574" s="3"/>
      <c r="F574" s="2"/>
      <c r="G574" s="4"/>
      <c r="H574" s="2"/>
      <c r="I574" s="2"/>
      <c r="J574" s="2"/>
    </row>
    <row r="575" spans="1:10" s="47" customFormat="1" x14ac:dyDescent="0.2">
      <c r="A575" s="5"/>
      <c r="B575" s="5"/>
      <c r="C575" s="2"/>
      <c r="D575" s="6"/>
      <c r="E575" s="3"/>
      <c r="F575" s="2"/>
      <c r="G575" s="4"/>
      <c r="H575" s="2"/>
      <c r="I575" s="2"/>
      <c r="J575" s="2"/>
    </row>
    <row r="576" spans="1:10" s="47" customFormat="1" x14ac:dyDescent="0.2">
      <c r="A576" s="5"/>
      <c r="B576" s="5"/>
      <c r="C576" s="2"/>
      <c r="D576" s="6"/>
      <c r="E576" s="3"/>
      <c r="F576" s="2"/>
      <c r="G576" s="4"/>
      <c r="H576" s="2"/>
      <c r="I576" s="2"/>
      <c r="J576" s="2"/>
    </row>
    <row r="577" spans="1:10" s="47" customFormat="1" x14ac:dyDescent="0.2">
      <c r="A577" s="5"/>
      <c r="B577" s="5"/>
      <c r="C577" s="2"/>
      <c r="D577" s="6"/>
      <c r="E577" s="3"/>
      <c r="F577" s="2"/>
      <c r="G577" s="4"/>
      <c r="H577" s="2"/>
      <c r="I577" s="2"/>
      <c r="J577" s="2"/>
    </row>
    <row r="578" spans="1:10" s="47" customFormat="1" x14ac:dyDescent="0.2">
      <c r="A578" s="5"/>
      <c r="B578" s="5"/>
      <c r="C578" s="2"/>
      <c r="D578" s="6"/>
      <c r="E578" s="3"/>
      <c r="F578" s="2"/>
      <c r="G578" s="4"/>
      <c r="H578" s="2"/>
      <c r="I578" s="2"/>
      <c r="J578" s="2"/>
    </row>
    <row r="579" spans="1:10" s="47" customFormat="1" x14ac:dyDescent="0.2">
      <c r="A579" s="5"/>
      <c r="B579" s="5"/>
      <c r="C579" s="2"/>
      <c r="D579" s="6"/>
      <c r="E579" s="3"/>
      <c r="F579" s="2"/>
      <c r="G579" s="4"/>
      <c r="H579" s="2"/>
      <c r="I579" s="2"/>
      <c r="J579" s="2"/>
    </row>
  </sheetData>
  <mergeCells count="1">
    <mergeCell ref="E3:J3"/>
  </mergeCells>
  <printOptions horizontalCentered="1" gridLines="1" gridLinesSet="0"/>
  <pageMargins left="0.75" right="0.75" top="1" bottom="1.25" header="0.5" footer="0.5"/>
  <pageSetup scale="78" fitToHeight="4" pageOrder="overThenDown" orientation="landscape" r:id="rId1"/>
  <headerFooter alignWithMargins="0">
    <oddHeader>&amp;L&amp;"MS Sans Serif,Bold"US ECOLOGY WASHINGTON, INC.
2019 Site Availability Charge True-up</oddHeader>
    <oddFooter>&amp;L&amp;"MS Sans Serif,Bold"US ECOLOGY WASHINGTON, INC.
2020 FINAL RATES
EXHIBIT 2
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AD1D42E54D0C541A05E7AF738C7541F" ma:contentTypeVersion="52" ma:contentTypeDescription="" ma:contentTypeScope="" ma:versionID="1d006b79e123c3b09b1f9397a2fc7d8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2020-03-25T07:00:00+00:00</OpenedDate>
    <SignificantOrder xmlns="dc463f71-b30c-4ab2-9473-d307f9d35888">false</SignificantOrder>
    <Date1 xmlns="dc463f71-b30c-4ab2-9473-d307f9d35888">2020-03-25T07:00:00+00:00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US Ecology Washington, Inc.</CaseCompanyNames>
    <Nickname xmlns="http://schemas.microsoft.com/sharepoint/v3" xsi:nil="true"/>
    <DocketNumber xmlns="dc463f71-b30c-4ab2-9473-d307f9d35888">200268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E11A30C-C3AC-43FB-82D1-91E84D163EAA}"/>
</file>

<file path=customXml/itemProps2.xml><?xml version="1.0" encoding="utf-8"?>
<ds:datastoreItem xmlns:ds="http://schemas.openxmlformats.org/officeDocument/2006/customXml" ds:itemID="{2B733F07-8499-4D87-AB3D-EB58CF9873DF}"/>
</file>

<file path=customXml/itemProps3.xml><?xml version="1.0" encoding="utf-8"?>
<ds:datastoreItem xmlns:ds="http://schemas.openxmlformats.org/officeDocument/2006/customXml" ds:itemID="{44201B3F-B98F-42F0-B111-E63B64FDDF92}"/>
</file>

<file path=customXml/itemProps4.xml><?xml version="1.0" encoding="utf-8"?>
<ds:datastoreItem xmlns:ds="http://schemas.openxmlformats.org/officeDocument/2006/customXml" ds:itemID="{8413AF6D-C716-471B-9B93-2092FADAE6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SAC True-Up</vt:lpstr>
      <vt:lpstr>'2019 SAC True-Up'!Print_Titles</vt:lpstr>
    </vt:vector>
  </TitlesOfParts>
  <Company>American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Richard Finnigan</cp:lastModifiedBy>
  <cp:lastPrinted>2020-03-17T14:58:30Z</cp:lastPrinted>
  <dcterms:created xsi:type="dcterms:W3CDTF">2010-01-15T16:20:20Z</dcterms:created>
  <dcterms:modified xsi:type="dcterms:W3CDTF">2020-03-17T14:59:48Z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0x0101006E56B4D1795A2E4DB2F0B01679ED314A00BAD1D42E54D0C541A05E7AF738C7541F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