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Working Documents/Astoria Resource Center Sale/"/>
    </mc:Choice>
  </mc:AlternateContent>
  <xr:revisionPtr revIDLastSave="0" documentId="8_{3A1336B5-C5CD-4B11-BD34-4A9AD8F0A40F}" xr6:coauthVersionLast="36" xr6:coauthVersionMax="36" xr10:uidLastSave="{00000000-0000-0000-0000-000000000000}"/>
  <bookViews>
    <workbookView xWindow="0" yWindow="0" windowWidth="30690" windowHeight="6390" xr2:uid="{1AAAB7E6-A8CC-4C87-962E-3C15CA4BA73E}"/>
  </bookViews>
  <sheets>
    <sheet name="JE - Sale of Astoria" sheetId="1" r:id="rId1"/>
    <sheet name="Allocation" sheetId="2" r:id="rId2"/>
  </sheets>
  <definedNames>
    <definedName name="_xlnm.Print_Area" localSheetId="1">Allocation!$A$1:$E$30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21" i="2" s="1"/>
  <c r="D9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F15" i="1"/>
  <c r="E14" i="1"/>
  <c r="F12" i="1"/>
  <c r="E11" i="1"/>
  <c r="E10" i="1"/>
  <c r="D8" i="2" l="1"/>
  <c r="E9" i="2"/>
  <c r="E8" i="2" s="1"/>
  <c r="E10" i="2" s="1"/>
</calcChain>
</file>

<file path=xl/sharedStrings.xml><?xml version="1.0" encoding="utf-8"?>
<sst xmlns="http://schemas.openxmlformats.org/spreadsheetml/2006/main" count="28" uniqueCount="26">
  <si>
    <t xml:space="preserve">NW Natural </t>
  </si>
  <si>
    <t>Application for the Sale of Astoria</t>
  </si>
  <si>
    <t>Proposed Journal Entries</t>
  </si>
  <si>
    <t>Account</t>
  </si>
  <si>
    <t>DR</t>
  </si>
  <si>
    <t>CR</t>
  </si>
  <si>
    <t>Entry 1</t>
  </si>
  <si>
    <t>Entry 2</t>
  </si>
  <si>
    <t>254xxx</t>
  </si>
  <si>
    <t>Entry 3</t>
  </si>
  <si>
    <t>NW Natural</t>
  </si>
  <si>
    <t>Rates &amp; Regulatory Affairs</t>
  </si>
  <si>
    <t>Sale of Astoria Property</t>
  </si>
  <si>
    <t>State Allocation</t>
  </si>
  <si>
    <t>Gain on sale</t>
  </si>
  <si>
    <t>Allocation to Oregon</t>
  </si>
  <si>
    <t>Allocation to Washington</t>
  </si>
  <si>
    <t>Derivation of Washington Allocation:</t>
  </si>
  <si>
    <t>Years property in service (1965 to 2021)</t>
  </si>
  <si>
    <t>Years property included in Washington rates (1965 to 2000)</t>
  </si>
  <si>
    <t>Percentage</t>
  </si>
  <si>
    <t>2000 Washington Average Customers as % of System</t>
  </si>
  <si>
    <t>Notes:</t>
  </si>
  <si>
    <t>- Property in service since 1965</t>
  </si>
  <si>
    <t>- Prior to 2000, Washington rates set on a system average, but effective</t>
  </si>
  <si>
    <t>11/01/2000, rates were set on a state allocated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</si>
</sst>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u/>
      <sz val="10"/>
      <name val="Tahoma"/>
      <family val="2"/>
    </font>
    <font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43" fontId="0" fillId="0" borderId="0" xfId="1" applyFont="1" applyBorder="1"/>
    <xf numFmtId="43" fontId="0" fillId="0" borderId="8" xfId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43" fontId="0" fillId="0" borderId="11" xfId="1" applyFont="1" applyBorder="1"/>
    <xf numFmtId="0" fontId="0" fillId="0" borderId="5" xfId="0" quotePrefix="1" applyBorder="1" applyAlignment="1">
      <alignment horizontal="right"/>
    </xf>
    <xf numFmtId="43" fontId="0" fillId="0" borderId="5" xfId="1" applyFont="1" applyBorder="1"/>
    <xf numFmtId="43" fontId="0" fillId="0" borderId="6" xfId="1" applyFont="1" applyBorder="1"/>
    <xf numFmtId="0" fontId="0" fillId="0" borderId="10" xfId="0" quotePrefix="1" applyBorder="1" applyAlignment="1">
      <alignment horizontal="right"/>
    </xf>
    <xf numFmtId="43" fontId="0" fillId="0" borderId="0" xfId="0" applyNumberFormat="1"/>
    <xf numFmtId="0" fontId="3" fillId="0" borderId="0" xfId="2" applyFont="1"/>
    <xf numFmtId="0" fontId="2" fillId="0" borderId="0" xfId="2"/>
    <xf numFmtId="0" fontId="4" fillId="0" borderId="0" xfId="2" applyFont="1"/>
    <xf numFmtId="0" fontId="2" fillId="0" borderId="0" xfId="2" applyFill="1"/>
    <xf numFmtId="0" fontId="5" fillId="0" borderId="0" xfId="2" applyFont="1" applyAlignment="1">
      <alignment horizontal="center"/>
    </xf>
    <xf numFmtId="164" fontId="0" fillId="0" borderId="0" xfId="3" applyNumberFormat="1" applyFont="1"/>
    <xf numFmtId="37" fontId="4" fillId="0" borderId="0" xfId="2" applyNumberFormat="1" applyFont="1"/>
    <xf numFmtId="10" fontId="2" fillId="0" borderId="0" xfId="2" applyNumberFormat="1" applyAlignment="1">
      <alignment horizontal="center"/>
    </xf>
    <xf numFmtId="10" fontId="4" fillId="0" borderId="0" xfId="2" applyNumberFormat="1" applyFont="1" applyAlignment="1">
      <alignment horizontal="center"/>
    </xf>
    <xf numFmtId="10" fontId="2" fillId="0" borderId="0" xfId="2" applyNumberFormat="1"/>
    <xf numFmtId="37" fontId="4" fillId="0" borderId="12" xfId="2" applyNumberFormat="1" applyFont="1" applyBorder="1"/>
    <xf numFmtId="0" fontId="6" fillId="0" borderId="0" xfId="2" applyFont="1"/>
    <xf numFmtId="10" fontId="4" fillId="0" borderId="0" xfId="4" applyNumberFormat="1" applyFont="1"/>
    <xf numFmtId="10" fontId="4" fillId="0" borderId="0" xfId="4" applyNumberFormat="1" applyFont="1" applyFill="1"/>
    <xf numFmtId="0" fontId="7" fillId="0" borderId="0" xfId="2" applyFont="1"/>
    <xf numFmtId="10" fontId="0" fillId="0" borderId="0" xfId="4" applyNumberFormat="1" applyFont="1"/>
    <xf numFmtId="0" fontId="4" fillId="0" borderId="0" xfId="2" quotePrefix="1" applyFont="1"/>
    <xf numFmtId="0" fontId="2" fillId="0" borderId="0" xfId="2" quotePrefix="1"/>
  </cellXfs>
  <cellStyles count="5">
    <cellStyle name="Comma" xfId="1" builtinId="3"/>
    <cellStyle name="Currency 2" xfId="3" xr:uid="{3DE5B5F2-A9CB-49F7-A003-39C60B224DDD}"/>
    <cellStyle name="Normal" xfId="0" builtinId="0"/>
    <cellStyle name="Normal 2" xfId="2" xr:uid="{5C2F413B-0E2E-4201-93B1-1FAE80149821}"/>
    <cellStyle name="Percent 2" xfId="4" xr:uid="{C4243317-C74F-4ECA-9A08-7C69AF688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C732-A5D9-4778-AEA9-102D9CF049BD}">
  <dimension ref="B4:F22"/>
  <sheetViews>
    <sheetView tabSelected="1" view="pageLayout" zoomScaleNormal="100" workbookViewId="0">
      <selection activeCell="F22" sqref="F22"/>
    </sheetView>
  </sheetViews>
  <sheetFormatPr defaultRowHeight="15" x14ac:dyDescent="0.25"/>
  <cols>
    <col min="2" max="2" width="31.42578125" bestFit="1" customWidth="1"/>
    <col min="3" max="3" width="8.140625" bestFit="1" customWidth="1"/>
    <col min="5" max="5" width="16.85546875" customWidth="1"/>
    <col min="6" max="6" width="20.140625" customWidth="1"/>
    <col min="8" max="8" width="12.5703125" customWidth="1"/>
  </cols>
  <sheetData>
    <row r="4" spans="2:6" x14ac:dyDescent="0.25">
      <c r="B4" t="s">
        <v>0</v>
      </c>
    </row>
    <row r="5" spans="2:6" x14ac:dyDescent="0.25">
      <c r="B5" t="s">
        <v>1</v>
      </c>
    </row>
    <row r="6" spans="2:6" x14ac:dyDescent="0.25">
      <c r="B6" t="s">
        <v>2</v>
      </c>
    </row>
    <row r="7" spans="2:6" ht="15.75" thickBot="1" x14ac:dyDescent="0.3"/>
    <row r="8" spans="2:6" ht="15.75" thickBot="1" x14ac:dyDescent="0.3">
      <c r="B8" s="1"/>
      <c r="C8" s="2" t="s">
        <v>3</v>
      </c>
      <c r="D8" s="2"/>
      <c r="E8" s="2" t="s">
        <v>4</v>
      </c>
      <c r="F8" s="3" t="s">
        <v>5</v>
      </c>
    </row>
    <row r="9" spans="2:6" x14ac:dyDescent="0.25">
      <c r="B9" s="4"/>
      <c r="C9" s="5"/>
      <c r="D9" s="5"/>
      <c r="E9" s="5"/>
      <c r="F9" s="6"/>
    </row>
    <row r="10" spans="2:6" x14ac:dyDescent="0.25">
      <c r="B10" s="7" t="s">
        <v>6</v>
      </c>
      <c r="C10" s="8">
        <v>108011</v>
      </c>
      <c r="D10" s="8"/>
      <c r="E10" s="9">
        <f>111137.87</f>
        <v>111137.87</v>
      </c>
      <c r="F10" s="10"/>
    </row>
    <row r="11" spans="2:6" x14ac:dyDescent="0.25">
      <c r="B11" s="7"/>
      <c r="C11" s="8">
        <v>108010</v>
      </c>
      <c r="D11" s="8"/>
      <c r="E11" s="9">
        <f>317509.51+11221.74</f>
        <v>328731.25</v>
      </c>
      <c r="F11" s="10"/>
    </row>
    <row r="12" spans="2:6" x14ac:dyDescent="0.25">
      <c r="B12" s="7"/>
      <c r="C12" s="8">
        <v>101000</v>
      </c>
      <c r="D12" s="8"/>
      <c r="E12" s="9"/>
      <c r="F12" s="10">
        <f>428647.38+11221.74</f>
        <v>439869.12</v>
      </c>
    </row>
    <row r="13" spans="2:6" ht="15.75" thickBot="1" x14ac:dyDescent="0.3">
      <c r="B13" s="11"/>
      <c r="C13" s="12"/>
      <c r="D13" s="12"/>
      <c r="E13" s="13"/>
      <c r="F13" s="14"/>
    </row>
    <row r="14" spans="2:6" x14ac:dyDescent="0.25">
      <c r="B14" s="4" t="s">
        <v>7</v>
      </c>
      <c r="C14" s="15" t="s">
        <v>8</v>
      </c>
      <c r="D14" s="5"/>
      <c r="E14" s="16">
        <f>E11</f>
        <v>328731.25</v>
      </c>
      <c r="F14" s="17"/>
    </row>
    <row r="15" spans="2:6" x14ac:dyDescent="0.25">
      <c r="B15" s="7"/>
      <c r="C15" s="8">
        <v>108010</v>
      </c>
      <c r="D15" s="8"/>
      <c r="E15" s="9"/>
      <c r="F15" s="10">
        <f>E11</f>
        <v>328731.25</v>
      </c>
    </row>
    <row r="16" spans="2:6" ht="15.75" thickBot="1" x14ac:dyDescent="0.3">
      <c r="B16" s="11"/>
      <c r="C16" s="12"/>
      <c r="D16" s="12"/>
      <c r="E16" s="13"/>
      <c r="F16" s="14"/>
    </row>
    <row r="17" spans="2:6" x14ac:dyDescent="0.25">
      <c r="B17" s="7" t="s">
        <v>9</v>
      </c>
      <c r="C17" s="8">
        <v>131001</v>
      </c>
      <c r="D17" s="8"/>
      <c r="E17" s="9">
        <v>1400000</v>
      </c>
      <c r="F17" s="10"/>
    </row>
    <row r="18" spans="2:6" ht="15.75" thickBot="1" x14ac:dyDescent="0.3">
      <c r="B18" s="11"/>
      <c r="C18" s="18" t="s">
        <v>8</v>
      </c>
      <c r="D18" s="12"/>
      <c r="E18" s="13"/>
      <c r="F18" s="14">
        <v>1400000</v>
      </c>
    </row>
    <row r="22" spans="2:6" x14ac:dyDescent="0.25">
      <c r="F22" s="19"/>
    </row>
  </sheetData>
  <pageMargins left="0.7" right="0.7" top="0.75" bottom="0.75" header="0.3" footer="0.3"/>
  <pageSetup scale="65" orientation="portrait" r:id="rId1"/>
  <headerFooter>
    <oddHeader xml:space="preserve">&amp;RUG-__- NWN's Application for an Order
Exhibit E / Page 1 of 2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6D84-2039-4C9E-B9CE-665F9C98D681}">
  <dimension ref="A1:H28"/>
  <sheetViews>
    <sheetView showGridLines="0" view="pageLayout" zoomScaleNormal="100" workbookViewId="0">
      <selection activeCell="J3" sqref="J3"/>
    </sheetView>
  </sheetViews>
  <sheetFormatPr defaultRowHeight="12.75" x14ac:dyDescent="0.2"/>
  <cols>
    <col min="1" max="1" width="9.140625" style="21"/>
    <col min="2" max="2" width="12.85546875" style="21" customWidth="1"/>
    <col min="3" max="4" width="18.85546875" style="21" customWidth="1"/>
    <col min="5" max="5" width="14.28515625" style="22" bestFit="1" customWidth="1"/>
    <col min="6" max="16" width="12.85546875" style="21" customWidth="1"/>
    <col min="17" max="257" width="9.140625" style="21"/>
    <col min="258" max="258" width="12.85546875" style="21" customWidth="1"/>
    <col min="259" max="260" width="18.85546875" style="21" customWidth="1"/>
    <col min="261" max="261" width="14.28515625" style="21" bestFit="1" customWidth="1"/>
    <col min="262" max="272" width="12.85546875" style="21" customWidth="1"/>
    <col min="273" max="513" width="9.140625" style="21"/>
    <col min="514" max="514" width="12.85546875" style="21" customWidth="1"/>
    <col min="515" max="516" width="18.85546875" style="21" customWidth="1"/>
    <col min="517" max="517" width="14.28515625" style="21" bestFit="1" customWidth="1"/>
    <col min="518" max="528" width="12.85546875" style="21" customWidth="1"/>
    <col min="529" max="769" width="9.140625" style="21"/>
    <col min="770" max="770" width="12.85546875" style="21" customWidth="1"/>
    <col min="771" max="772" width="18.85546875" style="21" customWidth="1"/>
    <col min="773" max="773" width="14.28515625" style="21" bestFit="1" customWidth="1"/>
    <col min="774" max="784" width="12.85546875" style="21" customWidth="1"/>
    <col min="785" max="1025" width="9.140625" style="21"/>
    <col min="1026" max="1026" width="12.85546875" style="21" customWidth="1"/>
    <col min="1027" max="1028" width="18.85546875" style="21" customWidth="1"/>
    <col min="1029" max="1029" width="14.28515625" style="21" bestFit="1" customWidth="1"/>
    <col min="1030" max="1040" width="12.85546875" style="21" customWidth="1"/>
    <col min="1041" max="1281" width="9.140625" style="21"/>
    <col min="1282" max="1282" width="12.85546875" style="21" customWidth="1"/>
    <col min="1283" max="1284" width="18.85546875" style="21" customWidth="1"/>
    <col min="1285" max="1285" width="14.28515625" style="21" bestFit="1" customWidth="1"/>
    <col min="1286" max="1296" width="12.85546875" style="21" customWidth="1"/>
    <col min="1297" max="1537" width="9.140625" style="21"/>
    <col min="1538" max="1538" width="12.85546875" style="21" customWidth="1"/>
    <col min="1539" max="1540" width="18.85546875" style="21" customWidth="1"/>
    <col min="1541" max="1541" width="14.28515625" style="21" bestFit="1" customWidth="1"/>
    <col min="1542" max="1552" width="12.85546875" style="21" customWidth="1"/>
    <col min="1553" max="1793" width="9.140625" style="21"/>
    <col min="1794" max="1794" width="12.85546875" style="21" customWidth="1"/>
    <col min="1795" max="1796" width="18.85546875" style="21" customWidth="1"/>
    <col min="1797" max="1797" width="14.28515625" style="21" bestFit="1" customWidth="1"/>
    <col min="1798" max="1808" width="12.85546875" style="21" customWidth="1"/>
    <col min="1809" max="2049" width="9.140625" style="21"/>
    <col min="2050" max="2050" width="12.85546875" style="21" customWidth="1"/>
    <col min="2051" max="2052" width="18.85546875" style="21" customWidth="1"/>
    <col min="2053" max="2053" width="14.28515625" style="21" bestFit="1" customWidth="1"/>
    <col min="2054" max="2064" width="12.85546875" style="21" customWidth="1"/>
    <col min="2065" max="2305" width="9.140625" style="21"/>
    <col min="2306" max="2306" width="12.85546875" style="21" customWidth="1"/>
    <col min="2307" max="2308" width="18.85546875" style="21" customWidth="1"/>
    <col min="2309" max="2309" width="14.28515625" style="21" bestFit="1" customWidth="1"/>
    <col min="2310" max="2320" width="12.85546875" style="21" customWidth="1"/>
    <col min="2321" max="2561" width="9.140625" style="21"/>
    <col min="2562" max="2562" width="12.85546875" style="21" customWidth="1"/>
    <col min="2563" max="2564" width="18.85546875" style="21" customWidth="1"/>
    <col min="2565" max="2565" width="14.28515625" style="21" bestFit="1" customWidth="1"/>
    <col min="2566" max="2576" width="12.85546875" style="21" customWidth="1"/>
    <col min="2577" max="2817" width="9.140625" style="21"/>
    <col min="2818" max="2818" width="12.85546875" style="21" customWidth="1"/>
    <col min="2819" max="2820" width="18.85546875" style="21" customWidth="1"/>
    <col min="2821" max="2821" width="14.28515625" style="21" bestFit="1" customWidth="1"/>
    <col min="2822" max="2832" width="12.85546875" style="21" customWidth="1"/>
    <col min="2833" max="3073" width="9.140625" style="21"/>
    <col min="3074" max="3074" width="12.85546875" style="21" customWidth="1"/>
    <col min="3075" max="3076" width="18.85546875" style="21" customWidth="1"/>
    <col min="3077" max="3077" width="14.28515625" style="21" bestFit="1" customWidth="1"/>
    <col min="3078" max="3088" width="12.85546875" style="21" customWidth="1"/>
    <col min="3089" max="3329" width="9.140625" style="21"/>
    <col min="3330" max="3330" width="12.85546875" style="21" customWidth="1"/>
    <col min="3331" max="3332" width="18.85546875" style="21" customWidth="1"/>
    <col min="3333" max="3333" width="14.28515625" style="21" bestFit="1" customWidth="1"/>
    <col min="3334" max="3344" width="12.85546875" style="21" customWidth="1"/>
    <col min="3345" max="3585" width="9.140625" style="21"/>
    <col min="3586" max="3586" width="12.85546875" style="21" customWidth="1"/>
    <col min="3587" max="3588" width="18.85546875" style="21" customWidth="1"/>
    <col min="3589" max="3589" width="14.28515625" style="21" bestFit="1" customWidth="1"/>
    <col min="3590" max="3600" width="12.85546875" style="21" customWidth="1"/>
    <col min="3601" max="3841" width="9.140625" style="21"/>
    <col min="3842" max="3842" width="12.85546875" style="21" customWidth="1"/>
    <col min="3843" max="3844" width="18.85546875" style="21" customWidth="1"/>
    <col min="3845" max="3845" width="14.28515625" style="21" bestFit="1" customWidth="1"/>
    <col min="3846" max="3856" width="12.85546875" style="21" customWidth="1"/>
    <col min="3857" max="4097" width="9.140625" style="21"/>
    <col min="4098" max="4098" width="12.85546875" style="21" customWidth="1"/>
    <col min="4099" max="4100" width="18.85546875" style="21" customWidth="1"/>
    <col min="4101" max="4101" width="14.28515625" style="21" bestFit="1" customWidth="1"/>
    <col min="4102" max="4112" width="12.85546875" style="21" customWidth="1"/>
    <col min="4113" max="4353" width="9.140625" style="21"/>
    <col min="4354" max="4354" width="12.85546875" style="21" customWidth="1"/>
    <col min="4355" max="4356" width="18.85546875" style="21" customWidth="1"/>
    <col min="4357" max="4357" width="14.28515625" style="21" bestFit="1" customWidth="1"/>
    <col min="4358" max="4368" width="12.85546875" style="21" customWidth="1"/>
    <col min="4369" max="4609" width="9.140625" style="21"/>
    <col min="4610" max="4610" width="12.85546875" style="21" customWidth="1"/>
    <col min="4611" max="4612" width="18.85546875" style="21" customWidth="1"/>
    <col min="4613" max="4613" width="14.28515625" style="21" bestFit="1" customWidth="1"/>
    <col min="4614" max="4624" width="12.85546875" style="21" customWidth="1"/>
    <col min="4625" max="4865" width="9.140625" style="21"/>
    <col min="4866" max="4866" width="12.85546875" style="21" customWidth="1"/>
    <col min="4867" max="4868" width="18.85546875" style="21" customWidth="1"/>
    <col min="4869" max="4869" width="14.28515625" style="21" bestFit="1" customWidth="1"/>
    <col min="4870" max="4880" width="12.85546875" style="21" customWidth="1"/>
    <col min="4881" max="5121" width="9.140625" style="21"/>
    <col min="5122" max="5122" width="12.85546875" style="21" customWidth="1"/>
    <col min="5123" max="5124" width="18.85546875" style="21" customWidth="1"/>
    <col min="5125" max="5125" width="14.28515625" style="21" bestFit="1" customWidth="1"/>
    <col min="5126" max="5136" width="12.85546875" style="21" customWidth="1"/>
    <col min="5137" max="5377" width="9.140625" style="21"/>
    <col min="5378" max="5378" width="12.85546875" style="21" customWidth="1"/>
    <col min="5379" max="5380" width="18.85546875" style="21" customWidth="1"/>
    <col min="5381" max="5381" width="14.28515625" style="21" bestFit="1" customWidth="1"/>
    <col min="5382" max="5392" width="12.85546875" style="21" customWidth="1"/>
    <col min="5393" max="5633" width="9.140625" style="21"/>
    <col min="5634" max="5634" width="12.85546875" style="21" customWidth="1"/>
    <col min="5635" max="5636" width="18.85546875" style="21" customWidth="1"/>
    <col min="5637" max="5637" width="14.28515625" style="21" bestFit="1" customWidth="1"/>
    <col min="5638" max="5648" width="12.85546875" style="21" customWidth="1"/>
    <col min="5649" max="5889" width="9.140625" style="21"/>
    <col min="5890" max="5890" width="12.85546875" style="21" customWidth="1"/>
    <col min="5891" max="5892" width="18.85546875" style="21" customWidth="1"/>
    <col min="5893" max="5893" width="14.28515625" style="21" bestFit="1" customWidth="1"/>
    <col min="5894" max="5904" width="12.85546875" style="21" customWidth="1"/>
    <col min="5905" max="6145" width="9.140625" style="21"/>
    <col min="6146" max="6146" width="12.85546875" style="21" customWidth="1"/>
    <col min="6147" max="6148" width="18.85546875" style="21" customWidth="1"/>
    <col min="6149" max="6149" width="14.28515625" style="21" bestFit="1" customWidth="1"/>
    <col min="6150" max="6160" width="12.85546875" style="21" customWidth="1"/>
    <col min="6161" max="6401" width="9.140625" style="21"/>
    <col min="6402" max="6402" width="12.85546875" style="21" customWidth="1"/>
    <col min="6403" max="6404" width="18.85546875" style="21" customWidth="1"/>
    <col min="6405" max="6405" width="14.28515625" style="21" bestFit="1" customWidth="1"/>
    <col min="6406" max="6416" width="12.85546875" style="21" customWidth="1"/>
    <col min="6417" max="6657" width="9.140625" style="21"/>
    <col min="6658" max="6658" width="12.85546875" style="21" customWidth="1"/>
    <col min="6659" max="6660" width="18.85546875" style="21" customWidth="1"/>
    <col min="6661" max="6661" width="14.28515625" style="21" bestFit="1" customWidth="1"/>
    <col min="6662" max="6672" width="12.85546875" style="21" customWidth="1"/>
    <col min="6673" max="6913" width="9.140625" style="21"/>
    <col min="6914" max="6914" width="12.85546875" style="21" customWidth="1"/>
    <col min="6915" max="6916" width="18.85546875" style="21" customWidth="1"/>
    <col min="6917" max="6917" width="14.28515625" style="21" bestFit="1" customWidth="1"/>
    <col min="6918" max="6928" width="12.85546875" style="21" customWidth="1"/>
    <col min="6929" max="7169" width="9.140625" style="21"/>
    <col min="7170" max="7170" width="12.85546875" style="21" customWidth="1"/>
    <col min="7171" max="7172" width="18.85546875" style="21" customWidth="1"/>
    <col min="7173" max="7173" width="14.28515625" style="21" bestFit="1" customWidth="1"/>
    <col min="7174" max="7184" width="12.85546875" style="21" customWidth="1"/>
    <col min="7185" max="7425" width="9.140625" style="21"/>
    <col min="7426" max="7426" width="12.85546875" style="21" customWidth="1"/>
    <col min="7427" max="7428" width="18.85546875" style="21" customWidth="1"/>
    <col min="7429" max="7429" width="14.28515625" style="21" bestFit="1" customWidth="1"/>
    <col min="7430" max="7440" width="12.85546875" style="21" customWidth="1"/>
    <col min="7441" max="7681" width="9.140625" style="21"/>
    <col min="7682" max="7682" width="12.85546875" style="21" customWidth="1"/>
    <col min="7683" max="7684" width="18.85546875" style="21" customWidth="1"/>
    <col min="7685" max="7685" width="14.28515625" style="21" bestFit="1" customWidth="1"/>
    <col min="7686" max="7696" width="12.85546875" style="21" customWidth="1"/>
    <col min="7697" max="7937" width="9.140625" style="21"/>
    <col min="7938" max="7938" width="12.85546875" style="21" customWidth="1"/>
    <col min="7939" max="7940" width="18.85546875" style="21" customWidth="1"/>
    <col min="7941" max="7941" width="14.28515625" style="21" bestFit="1" customWidth="1"/>
    <col min="7942" max="7952" width="12.85546875" style="21" customWidth="1"/>
    <col min="7953" max="8193" width="9.140625" style="21"/>
    <col min="8194" max="8194" width="12.85546875" style="21" customWidth="1"/>
    <col min="8195" max="8196" width="18.85546875" style="21" customWidth="1"/>
    <col min="8197" max="8197" width="14.28515625" style="21" bestFit="1" customWidth="1"/>
    <col min="8198" max="8208" width="12.85546875" style="21" customWidth="1"/>
    <col min="8209" max="8449" width="9.140625" style="21"/>
    <col min="8450" max="8450" width="12.85546875" style="21" customWidth="1"/>
    <col min="8451" max="8452" width="18.85546875" style="21" customWidth="1"/>
    <col min="8453" max="8453" width="14.28515625" style="21" bestFit="1" customWidth="1"/>
    <col min="8454" max="8464" width="12.85546875" style="21" customWidth="1"/>
    <col min="8465" max="8705" width="9.140625" style="21"/>
    <col min="8706" max="8706" width="12.85546875" style="21" customWidth="1"/>
    <col min="8707" max="8708" width="18.85546875" style="21" customWidth="1"/>
    <col min="8709" max="8709" width="14.28515625" style="21" bestFit="1" customWidth="1"/>
    <col min="8710" max="8720" width="12.85546875" style="21" customWidth="1"/>
    <col min="8721" max="8961" width="9.140625" style="21"/>
    <col min="8962" max="8962" width="12.85546875" style="21" customWidth="1"/>
    <col min="8963" max="8964" width="18.85546875" style="21" customWidth="1"/>
    <col min="8965" max="8965" width="14.28515625" style="21" bestFit="1" customWidth="1"/>
    <col min="8966" max="8976" width="12.85546875" style="21" customWidth="1"/>
    <col min="8977" max="9217" width="9.140625" style="21"/>
    <col min="9218" max="9218" width="12.85546875" style="21" customWidth="1"/>
    <col min="9219" max="9220" width="18.85546875" style="21" customWidth="1"/>
    <col min="9221" max="9221" width="14.28515625" style="21" bestFit="1" customWidth="1"/>
    <col min="9222" max="9232" width="12.85546875" style="21" customWidth="1"/>
    <col min="9233" max="9473" width="9.140625" style="21"/>
    <col min="9474" max="9474" width="12.85546875" style="21" customWidth="1"/>
    <col min="9475" max="9476" width="18.85546875" style="21" customWidth="1"/>
    <col min="9477" max="9477" width="14.28515625" style="21" bestFit="1" customWidth="1"/>
    <col min="9478" max="9488" width="12.85546875" style="21" customWidth="1"/>
    <col min="9489" max="9729" width="9.140625" style="21"/>
    <col min="9730" max="9730" width="12.85546875" style="21" customWidth="1"/>
    <col min="9731" max="9732" width="18.85546875" style="21" customWidth="1"/>
    <col min="9733" max="9733" width="14.28515625" style="21" bestFit="1" customWidth="1"/>
    <col min="9734" max="9744" width="12.85546875" style="21" customWidth="1"/>
    <col min="9745" max="9985" width="9.140625" style="21"/>
    <col min="9986" max="9986" width="12.85546875" style="21" customWidth="1"/>
    <col min="9987" max="9988" width="18.85546875" style="21" customWidth="1"/>
    <col min="9989" max="9989" width="14.28515625" style="21" bestFit="1" customWidth="1"/>
    <col min="9990" max="10000" width="12.85546875" style="21" customWidth="1"/>
    <col min="10001" max="10241" width="9.140625" style="21"/>
    <col min="10242" max="10242" width="12.85546875" style="21" customWidth="1"/>
    <col min="10243" max="10244" width="18.85546875" style="21" customWidth="1"/>
    <col min="10245" max="10245" width="14.28515625" style="21" bestFit="1" customWidth="1"/>
    <col min="10246" max="10256" width="12.85546875" style="21" customWidth="1"/>
    <col min="10257" max="10497" width="9.140625" style="21"/>
    <col min="10498" max="10498" width="12.85546875" style="21" customWidth="1"/>
    <col min="10499" max="10500" width="18.85546875" style="21" customWidth="1"/>
    <col min="10501" max="10501" width="14.28515625" style="21" bestFit="1" customWidth="1"/>
    <col min="10502" max="10512" width="12.85546875" style="21" customWidth="1"/>
    <col min="10513" max="10753" width="9.140625" style="21"/>
    <col min="10754" max="10754" width="12.85546875" style="21" customWidth="1"/>
    <col min="10755" max="10756" width="18.85546875" style="21" customWidth="1"/>
    <col min="10757" max="10757" width="14.28515625" style="21" bestFit="1" customWidth="1"/>
    <col min="10758" max="10768" width="12.85546875" style="21" customWidth="1"/>
    <col min="10769" max="11009" width="9.140625" style="21"/>
    <col min="11010" max="11010" width="12.85546875" style="21" customWidth="1"/>
    <col min="11011" max="11012" width="18.85546875" style="21" customWidth="1"/>
    <col min="11013" max="11013" width="14.28515625" style="21" bestFit="1" customWidth="1"/>
    <col min="11014" max="11024" width="12.85546875" style="21" customWidth="1"/>
    <col min="11025" max="11265" width="9.140625" style="21"/>
    <col min="11266" max="11266" width="12.85546875" style="21" customWidth="1"/>
    <col min="11267" max="11268" width="18.85546875" style="21" customWidth="1"/>
    <col min="11269" max="11269" width="14.28515625" style="21" bestFit="1" customWidth="1"/>
    <col min="11270" max="11280" width="12.85546875" style="21" customWidth="1"/>
    <col min="11281" max="11521" width="9.140625" style="21"/>
    <col min="11522" max="11522" width="12.85546875" style="21" customWidth="1"/>
    <col min="11523" max="11524" width="18.85546875" style="21" customWidth="1"/>
    <col min="11525" max="11525" width="14.28515625" style="21" bestFit="1" customWidth="1"/>
    <col min="11526" max="11536" width="12.85546875" style="21" customWidth="1"/>
    <col min="11537" max="11777" width="9.140625" style="21"/>
    <col min="11778" max="11778" width="12.85546875" style="21" customWidth="1"/>
    <col min="11779" max="11780" width="18.85546875" style="21" customWidth="1"/>
    <col min="11781" max="11781" width="14.28515625" style="21" bestFit="1" customWidth="1"/>
    <col min="11782" max="11792" width="12.85546875" style="21" customWidth="1"/>
    <col min="11793" max="12033" width="9.140625" style="21"/>
    <col min="12034" max="12034" width="12.85546875" style="21" customWidth="1"/>
    <col min="12035" max="12036" width="18.85546875" style="21" customWidth="1"/>
    <col min="12037" max="12037" width="14.28515625" style="21" bestFit="1" customWidth="1"/>
    <col min="12038" max="12048" width="12.85546875" style="21" customWidth="1"/>
    <col min="12049" max="12289" width="9.140625" style="21"/>
    <col min="12290" max="12290" width="12.85546875" style="21" customWidth="1"/>
    <col min="12291" max="12292" width="18.85546875" style="21" customWidth="1"/>
    <col min="12293" max="12293" width="14.28515625" style="21" bestFit="1" customWidth="1"/>
    <col min="12294" max="12304" width="12.85546875" style="21" customWidth="1"/>
    <col min="12305" max="12545" width="9.140625" style="21"/>
    <col min="12546" max="12546" width="12.85546875" style="21" customWidth="1"/>
    <col min="12547" max="12548" width="18.85546875" style="21" customWidth="1"/>
    <col min="12549" max="12549" width="14.28515625" style="21" bestFit="1" customWidth="1"/>
    <col min="12550" max="12560" width="12.85546875" style="21" customWidth="1"/>
    <col min="12561" max="12801" width="9.140625" style="21"/>
    <col min="12802" max="12802" width="12.85546875" style="21" customWidth="1"/>
    <col min="12803" max="12804" width="18.85546875" style="21" customWidth="1"/>
    <col min="12805" max="12805" width="14.28515625" style="21" bestFit="1" customWidth="1"/>
    <col min="12806" max="12816" width="12.85546875" style="21" customWidth="1"/>
    <col min="12817" max="13057" width="9.140625" style="21"/>
    <col min="13058" max="13058" width="12.85546875" style="21" customWidth="1"/>
    <col min="13059" max="13060" width="18.85546875" style="21" customWidth="1"/>
    <col min="13061" max="13061" width="14.28515625" style="21" bestFit="1" customWidth="1"/>
    <col min="13062" max="13072" width="12.85546875" style="21" customWidth="1"/>
    <col min="13073" max="13313" width="9.140625" style="21"/>
    <col min="13314" max="13314" width="12.85546875" style="21" customWidth="1"/>
    <col min="13315" max="13316" width="18.85546875" style="21" customWidth="1"/>
    <col min="13317" max="13317" width="14.28515625" style="21" bestFit="1" customWidth="1"/>
    <col min="13318" max="13328" width="12.85546875" style="21" customWidth="1"/>
    <col min="13329" max="13569" width="9.140625" style="21"/>
    <col min="13570" max="13570" width="12.85546875" style="21" customWidth="1"/>
    <col min="13571" max="13572" width="18.85546875" style="21" customWidth="1"/>
    <col min="13573" max="13573" width="14.28515625" style="21" bestFit="1" customWidth="1"/>
    <col min="13574" max="13584" width="12.85546875" style="21" customWidth="1"/>
    <col min="13585" max="13825" width="9.140625" style="21"/>
    <col min="13826" max="13826" width="12.85546875" style="21" customWidth="1"/>
    <col min="13827" max="13828" width="18.85546875" style="21" customWidth="1"/>
    <col min="13829" max="13829" width="14.28515625" style="21" bestFit="1" customWidth="1"/>
    <col min="13830" max="13840" width="12.85546875" style="21" customWidth="1"/>
    <col min="13841" max="14081" width="9.140625" style="21"/>
    <col min="14082" max="14082" width="12.85546875" style="21" customWidth="1"/>
    <col min="14083" max="14084" width="18.85546875" style="21" customWidth="1"/>
    <col min="14085" max="14085" width="14.28515625" style="21" bestFit="1" customWidth="1"/>
    <col min="14086" max="14096" width="12.85546875" style="21" customWidth="1"/>
    <col min="14097" max="14337" width="9.140625" style="21"/>
    <col min="14338" max="14338" width="12.85546875" style="21" customWidth="1"/>
    <col min="14339" max="14340" width="18.85546875" style="21" customWidth="1"/>
    <col min="14341" max="14341" width="14.28515625" style="21" bestFit="1" customWidth="1"/>
    <col min="14342" max="14352" width="12.85546875" style="21" customWidth="1"/>
    <col min="14353" max="14593" width="9.140625" style="21"/>
    <col min="14594" max="14594" width="12.85546875" style="21" customWidth="1"/>
    <col min="14595" max="14596" width="18.85546875" style="21" customWidth="1"/>
    <col min="14597" max="14597" width="14.28515625" style="21" bestFit="1" customWidth="1"/>
    <col min="14598" max="14608" width="12.85546875" style="21" customWidth="1"/>
    <col min="14609" max="14849" width="9.140625" style="21"/>
    <col min="14850" max="14850" width="12.85546875" style="21" customWidth="1"/>
    <col min="14851" max="14852" width="18.85546875" style="21" customWidth="1"/>
    <col min="14853" max="14853" width="14.28515625" style="21" bestFit="1" customWidth="1"/>
    <col min="14854" max="14864" width="12.85546875" style="21" customWidth="1"/>
    <col min="14865" max="15105" width="9.140625" style="21"/>
    <col min="15106" max="15106" width="12.85546875" style="21" customWidth="1"/>
    <col min="15107" max="15108" width="18.85546875" style="21" customWidth="1"/>
    <col min="15109" max="15109" width="14.28515625" style="21" bestFit="1" customWidth="1"/>
    <col min="15110" max="15120" width="12.85546875" style="21" customWidth="1"/>
    <col min="15121" max="15361" width="9.140625" style="21"/>
    <col min="15362" max="15362" width="12.85546875" style="21" customWidth="1"/>
    <col min="15363" max="15364" width="18.85546875" style="21" customWidth="1"/>
    <col min="15365" max="15365" width="14.28515625" style="21" bestFit="1" customWidth="1"/>
    <col min="15366" max="15376" width="12.85546875" style="21" customWidth="1"/>
    <col min="15377" max="15617" width="9.140625" style="21"/>
    <col min="15618" max="15618" width="12.85546875" style="21" customWidth="1"/>
    <col min="15619" max="15620" width="18.85546875" style="21" customWidth="1"/>
    <col min="15621" max="15621" width="14.28515625" style="21" bestFit="1" customWidth="1"/>
    <col min="15622" max="15632" width="12.85546875" style="21" customWidth="1"/>
    <col min="15633" max="15873" width="9.140625" style="21"/>
    <col min="15874" max="15874" width="12.85546875" style="21" customWidth="1"/>
    <col min="15875" max="15876" width="18.85546875" style="21" customWidth="1"/>
    <col min="15877" max="15877" width="14.28515625" style="21" bestFit="1" customWidth="1"/>
    <col min="15878" max="15888" width="12.85546875" style="21" customWidth="1"/>
    <col min="15889" max="16129" width="9.140625" style="21"/>
    <col min="16130" max="16130" width="12.85546875" style="21" customWidth="1"/>
    <col min="16131" max="16132" width="18.85546875" style="21" customWidth="1"/>
    <col min="16133" max="16133" width="14.28515625" style="21" bestFit="1" customWidth="1"/>
    <col min="16134" max="16144" width="12.85546875" style="21" customWidth="1"/>
    <col min="16145" max="16384" width="9.140625" style="21"/>
  </cols>
  <sheetData>
    <row r="1" spans="1:5" x14ac:dyDescent="0.2">
      <c r="A1" s="20" t="s">
        <v>10</v>
      </c>
    </row>
    <row r="2" spans="1:5" x14ac:dyDescent="0.2">
      <c r="A2" s="20" t="s">
        <v>11</v>
      </c>
    </row>
    <row r="3" spans="1:5" x14ac:dyDescent="0.2">
      <c r="A3" s="20" t="s">
        <v>12</v>
      </c>
    </row>
    <row r="4" spans="1:5" x14ac:dyDescent="0.2">
      <c r="A4" s="20" t="s">
        <v>13</v>
      </c>
    </row>
    <row r="5" spans="1:5" x14ac:dyDescent="0.2">
      <c r="A5" s="23"/>
      <c r="B5" s="23"/>
      <c r="C5" s="23"/>
    </row>
    <row r="6" spans="1:5" ht="15" x14ac:dyDescent="0.25">
      <c r="A6" s="24">
        <v>1</v>
      </c>
      <c r="B6" s="22" t="s">
        <v>14</v>
      </c>
      <c r="E6" s="25">
        <v>1071268.75</v>
      </c>
    </row>
    <row r="7" spans="1:5" x14ac:dyDescent="0.2">
      <c r="A7" s="24">
        <f>+A6+1</f>
        <v>2</v>
      </c>
      <c r="E7" s="26"/>
    </row>
    <row r="8" spans="1:5" x14ac:dyDescent="0.2">
      <c r="A8" s="24">
        <f t="shared" ref="A8:A28" si="0">+A7+1</f>
        <v>3</v>
      </c>
      <c r="B8" s="21" t="s">
        <v>15</v>
      </c>
      <c r="D8" s="27">
        <f>1-D9</f>
        <v>0.95099999999999996</v>
      </c>
      <c r="E8" s="26">
        <f>+E6-E9</f>
        <v>1018776.75</v>
      </c>
    </row>
    <row r="9" spans="1:5" x14ac:dyDescent="0.2">
      <c r="A9" s="24">
        <f t="shared" si="0"/>
        <v>4</v>
      </c>
      <c r="B9" s="21" t="s">
        <v>16</v>
      </c>
      <c r="D9" s="28">
        <f>+E21</f>
        <v>4.9000000000000002E-2</v>
      </c>
      <c r="E9" s="26">
        <f>ROUND(D9*E6,0)</f>
        <v>52492</v>
      </c>
    </row>
    <row r="10" spans="1:5" ht="13.5" thickBot="1" x14ac:dyDescent="0.25">
      <c r="A10" s="24">
        <f t="shared" si="0"/>
        <v>5</v>
      </c>
      <c r="D10" s="29"/>
      <c r="E10" s="30">
        <f>SUM(E8:E9)</f>
        <v>1071268.75</v>
      </c>
    </row>
    <row r="11" spans="1:5" ht="13.5" thickTop="1" x14ac:dyDescent="0.2">
      <c r="A11" s="24">
        <f t="shared" si="0"/>
        <v>6</v>
      </c>
      <c r="D11" s="29"/>
      <c r="E11" s="26"/>
    </row>
    <row r="12" spans="1:5" x14ac:dyDescent="0.2">
      <c r="A12" s="24">
        <f t="shared" si="0"/>
        <v>7</v>
      </c>
      <c r="E12" s="26"/>
    </row>
    <row r="13" spans="1:5" x14ac:dyDescent="0.2">
      <c r="A13" s="24">
        <f t="shared" si="0"/>
        <v>8</v>
      </c>
      <c r="B13" s="31" t="s">
        <v>17</v>
      </c>
      <c r="E13" s="26"/>
    </row>
    <row r="14" spans="1:5" x14ac:dyDescent="0.2">
      <c r="A14" s="24">
        <f t="shared" si="0"/>
        <v>9</v>
      </c>
      <c r="B14" s="22" t="s">
        <v>18</v>
      </c>
      <c r="E14" s="22">
        <v>56</v>
      </c>
    </row>
    <row r="15" spans="1:5" x14ac:dyDescent="0.2">
      <c r="A15" s="24">
        <f t="shared" si="0"/>
        <v>10</v>
      </c>
      <c r="B15" s="22" t="s">
        <v>19</v>
      </c>
      <c r="E15" s="22">
        <v>35</v>
      </c>
    </row>
    <row r="16" spans="1:5" x14ac:dyDescent="0.2">
      <c r="A16" s="24">
        <f t="shared" si="0"/>
        <v>11</v>
      </c>
    </row>
    <row r="17" spans="1:8" x14ac:dyDescent="0.2">
      <c r="A17" s="24">
        <f t="shared" si="0"/>
        <v>12</v>
      </c>
      <c r="B17" s="21" t="s">
        <v>20</v>
      </c>
      <c r="E17" s="32">
        <f>ROUND(+E15/E14,3)</f>
        <v>0.625</v>
      </c>
    </row>
    <row r="18" spans="1:8" x14ac:dyDescent="0.2">
      <c r="A18" s="24">
        <f t="shared" si="0"/>
        <v>13</v>
      </c>
    </row>
    <row r="19" spans="1:8" ht="15" x14ac:dyDescent="0.25">
      <c r="A19" s="24">
        <f t="shared" si="0"/>
        <v>14</v>
      </c>
      <c r="B19" s="21" t="s">
        <v>21</v>
      </c>
      <c r="E19" s="33">
        <v>7.9000000000000001E-2</v>
      </c>
      <c r="F19" s="34"/>
      <c r="H19" s="35"/>
    </row>
    <row r="20" spans="1:8" x14ac:dyDescent="0.2">
      <c r="A20" s="24">
        <f t="shared" si="0"/>
        <v>15</v>
      </c>
    </row>
    <row r="21" spans="1:8" x14ac:dyDescent="0.2">
      <c r="A21" s="24">
        <f t="shared" si="0"/>
        <v>16</v>
      </c>
      <c r="B21" s="21" t="s">
        <v>16</v>
      </c>
      <c r="E21" s="32">
        <f>ROUND(+E17*E19,3)</f>
        <v>4.9000000000000002E-2</v>
      </c>
    </row>
    <row r="22" spans="1:8" x14ac:dyDescent="0.2">
      <c r="A22" s="24">
        <f t="shared" si="0"/>
        <v>17</v>
      </c>
    </row>
    <row r="23" spans="1:8" x14ac:dyDescent="0.2">
      <c r="A23" s="24">
        <f t="shared" si="0"/>
        <v>18</v>
      </c>
    </row>
    <row r="24" spans="1:8" x14ac:dyDescent="0.2">
      <c r="A24" s="24">
        <f t="shared" si="0"/>
        <v>19</v>
      </c>
      <c r="B24" s="31" t="s">
        <v>22</v>
      </c>
    </row>
    <row r="25" spans="1:8" x14ac:dyDescent="0.2">
      <c r="A25" s="24">
        <f t="shared" si="0"/>
        <v>20</v>
      </c>
      <c r="B25" s="36" t="s">
        <v>23</v>
      </c>
    </row>
    <row r="26" spans="1:8" x14ac:dyDescent="0.2">
      <c r="A26" s="24">
        <f t="shared" si="0"/>
        <v>21</v>
      </c>
    </row>
    <row r="27" spans="1:8" x14ac:dyDescent="0.2">
      <c r="A27" s="24">
        <f t="shared" si="0"/>
        <v>22</v>
      </c>
      <c r="B27" s="37" t="s">
        <v>24</v>
      </c>
    </row>
    <row r="28" spans="1:8" x14ac:dyDescent="0.2">
      <c r="A28" s="24">
        <f t="shared" si="0"/>
        <v>23</v>
      </c>
      <c r="B28" s="21" t="s">
        <v>25</v>
      </c>
    </row>
  </sheetData>
  <printOptions horizontalCentered="1"/>
  <pageMargins left="0.7" right="0.7" top="0.75" bottom="0.75" header="0.3" footer="0.3"/>
  <pageSetup scale="65" orientation="portrait" r:id="rId1"/>
  <headerFooter>
    <oddHeader xml:space="preserve">&amp;RUG-__- NWN's Application for an Order
Exhibit E / Page 2 of 2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31DEF4366193D46BFF15550DC1B705C" ma:contentTypeVersion="52" ma:contentTypeDescription="" ma:contentTypeScope="" ma:versionID="1728328736f0e8b24254bf1fc8314b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150</IndustryCode>
    <CaseStatus xmlns="dc463f71-b30c-4ab2-9473-d307f9d35888">Closed</CaseStatus>
    <OpenedDate xmlns="dc463f71-b30c-4ab2-9473-d307f9d35888">2020-02-18T08:00:00+00:00</OpenedDate>
    <SignificantOrder xmlns="dc463f71-b30c-4ab2-9473-d307f9d35888">false</SignificantOrder>
    <Date1 xmlns="dc463f71-b30c-4ab2-9473-d307f9d35888">2020-02-18T08:00:00+00:00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200120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B90D04-2134-4022-B347-95B1BDD09AE6}"/>
</file>

<file path=customXml/itemProps2.xml><?xml version="1.0" encoding="utf-8"?>
<ds:datastoreItem xmlns:ds="http://schemas.openxmlformats.org/officeDocument/2006/customXml" ds:itemID="{015E5E69-F42D-464A-A1ED-199CA7C69649}"/>
</file>

<file path=customXml/itemProps3.xml><?xml version="1.0" encoding="utf-8"?>
<ds:datastoreItem xmlns:ds="http://schemas.openxmlformats.org/officeDocument/2006/customXml" ds:itemID="{BC8B38CB-7FA1-4E05-B3CF-C5D33EBCAA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D08CE2-9E75-4E8C-8F4C-F91B759C645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95189ed-a59d-41a1-91ce-b22fe42d8f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JE - Sale of Astoria</vt:lpstr>
      <vt:lpstr>Allocation</vt:lpstr>
      <vt:lpstr>Allocation!Print_Area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Allen, Autry</cp:lastModifiedBy>
  <cp:lastPrinted>2020-02-14T19:20:13Z</cp:lastPrinted>
  <dcterms:created xsi:type="dcterms:W3CDTF">2020-02-14T17:20:02Z</dcterms:created>
  <dcterms:modified xsi:type="dcterms:W3CDTF">2020-02-14T19:22:10Z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0x0101006E56B4D1795A2E4DB2F0B01679ED314A00931DEF4366193D46BFF15550DC1B705C</vt:lpwstr>
  </property>
  <property fmtid="{D5CDD505-2E9C-101B-9397-08002B2CF9AE}" pid="3" name="_dlc_DocIdItemGuid">
    <vt:lpwstr>5f5a20b5-396a-4179-9d36-289133a377f7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